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inas01\koyo\05 働く女性サポート室\■■■働き方改革・正社員化■■■\20 労働条件等実態調査\R4実態調査\18 プレスリリース\R4HP掲載用ファイル\"/>
    </mc:Choice>
  </mc:AlternateContent>
  <bookViews>
    <workbookView xWindow="2010" yWindow="525" windowWidth="26550" windowHeight="14790" tabRatio="889" firstSheet="65" activeTab="77"/>
  </bookViews>
  <sheets>
    <sheet name="表紙" sheetId="1" r:id="rId1"/>
    <sheet name="付表1" sheetId="2" r:id="rId2"/>
    <sheet name="付表2-1" sheetId="114" r:id="rId3"/>
    <sheet name="付表2-2" sheetId="112" r:id="rId4"/>
    <sheet name="付表2-3" sheetId="113" r:id="rId5"/>
    <sheet name="付表2-4" sheetId="115" r:id="rId6"/>
    <sheet name="付表2-5" sheetId="116" r:id="rId7"/>
    <sheet name="付表2-6" sheetId="117" r:id="rId8"/>
    <sheet name="付表2-7" sheetId="3" r:id="rId9"/>
    <sheet name="付表2-8" sheetId="4" r:id="rId10"/>
    <sheet name="付表2-9" sheetId="5" r:id="rId11"/>
    <sheet name="付表2-10" sheetId="6" r:id="rId12"/>
    <sheet name="付表2-11" sheetId="118" r:id="rId13"/>
    <sheet name="付表2-12" sheetId="119" r:id="rId14"/>
    <sheet name="付表3-1" sheetId="7" r:id="rId15"/>
    <sheet name="付表3-2" sheetId="8" r:id="rId16"/>
    <sheet name="付表4-1" sheetId="9" r:id="rId17"/>
    <sheet name="付表4-2" sheetId="10" r:id="rId18"/>
    <sheet name="付表5" sheetId="11" r:id="rId19"/>
    <sheet name="付表6-1" sheetId="14" r:id="rId20"/>
    <sheet name="付表6-2" sheetId="15" r:id="rId21"/>
    <sheet name="付表7" sheetId="16" r:id="rId22"/>
    <sheet name="付表8" sheetId="17" r:id="rId23"/>
    <sheet name="付表9" sheetId="18" r:id="rId24"/>
    <sheet name="付表10" sheetId="19" r:id="rId25"/>
    <sheet name="付表11" sheetId="72" r:id="rId26"/>
    <sheet name="付表12" sheetId="85" r:id="rId27"/>
    <sheet name="付表13" sheetId="83" r:id="rId28"/>
    <sheet name="付表14" sheetId="23" r:id="rId29"/>
    <sheet name="付表15-1" sheetId="24" r:id="rId30"/>
    <sheet name="付表15-2" sheetId="127" r:id="rId31"/>
    <sheet name="付表15-3" sheetId="25" r:id="rId32"/>
    <sheet name="付表16" sheetId="20" r:id="rId33"/>
    <sheet name="付表17" sheetId="71" r:id="rId34"/>
    <sheet name="付表18" sheetId="26" r:id="rId35"/>
    <sheet name="付表19-1" sheetId="27" r:id="rId36"/>
    <sheet name="付表19-2" sheetId="82" r:id="rId37"/>
    <sheet name="付表20" sheetId="29" r:id="rId38"/>
    <sheet name="付表21-1" sheetId="128" r:id="rId39"/>
    <sheet name="付表21-2" sheetId="129" r:id="rId40"/>
    <sheet name="付表21-3" sheetId="130" r:id="rId41"/>
    <sheet name="付表21-4" sheetId="131" r:id="rId42"/>
    <sheet name="付表21-5" sheetId="132" r:id="rId43"/>
    <sheet name="付表21-6" sheetId="133" r:id="rId44"/>
    <sheet name="付表22-1" sheetId="30" r:id="rId45"/>
    <sheet name="付表22-2" sheetId="31" r:id="rId46"/>
    <sheet name="付表22-3" sheetId="32" r:id="rId47"/>
    <sheet name="付表22-4" sheetId="33" r:id="rId48"/>
    <sheet name="付表22-5" sheetId="34" r:id="rId49"/>
    <sheet name="付表22-6" sheetId="35" r:id="rId50"/>
    <sheet name="付表22-7" sheetId="36" r:id="rId51"/>
    <sheet name="付表23" sheetId="37" r:id="rId52"/>
    <sheet name="付表24" sheetId="38" r:id="rId53"/>
    <sheet name="付表25" sheetId="134" r:id="rId54"/>
    <sheet name="付表26-1" sheetId="86" r:id="rId55"/>
    <sheet name="付表26-2" sheetId="87" r:id="rId56"/>
    <sheet name="付表27-1" sheetId="89" r:id="rId57"/>
    <sheet name="付表27-2" sheetId="90" r:id="rId58"/>
    <sheet name="付表28-1" sheetId="91" r:id="rId59"/>
    <sheet name="付表28-2" sheetId="92" r:id="rId60"/>
    <sheet name="付表29-1" sheetId="40" r:id="rId61"/>
    <sheet name="付表29-2" sheetId="41" r:id="rId62"/>
    <sheet name="付表29-3" sheetId="42" r:id="rId63"/>
    <sheet name="付表29-4" sheetId="43" r:id="rId64"/>
    <sheet name="付表29-5" sheetId="59" r:id="rId65"/>
    <sheet name="付表30" sheetId="53" r:id="rId66"/>
    <sheet name="付表31" sheetId="60" r:id="rId67"/>
    <sheet name="付表32-1" sheetId="48" r:id="rId68"/>
    <sheet name="付表32-2" sheetId="49" r:id="rId69"/>
    <sheet name="付表32-3" sheetId="50" r:id="rId70"/>
    <sheet name="付表33-1" sheetId="121" r:id="rId71"/>
    <sheet name="付表33-2" sheetId="122" r:id="rId72"/>
    <sheet name="付表33-3" sheetId="123" r:id="rId73"/>
    <sheet name="付表34" sheetId="57" r:id="rId74"/>
    <sheet name="付表35" sheetId="75" r:id="rId75"/>
    <sheet name="付表36" sheetId="76" r:id="rId76"/>
    <sheet name="付表37" sheetId="77" r:id="rId77"/>
    <sheet name="付表38" sheetId="80" r:id="rId78"/>
  </sheets>
  <definedNames>
    <definedName name="_xlnm.Print_Area" localSheetId="1">付表1!$A$1:$V$53</definedName>
    <definedName name="_xlnm.Print_Area" localSheetId="24">付表10!$A$1:$L$102</definedName>
    <definedName name="_xlnm.Print_Area" localSheetId="25">付表11!$A$1:$N$53</definedName>
    <definedName name="_xlnm.Print_Area" localSheetId="26">付表12!$A$1:$N$53</definedName>
    <definedName name="_xlnm.Print_Area" localSheetId="27">付表13!$A$1:$N$53</definedName>
    <definedName name="_xlnm.Print_Area" localSheetId="28">付表14!$A$1:$N$53</definedName>
    <definedName name="_xlnm.Print_Area" localSheetId="29">'付表15-1'!$A$1:$L$53</definedName>
    <definedName name="_xlnm.Print_Area" localSheetId="30">'付表15-2'!$A$1:$P$53</definedName>
    <definedName name="_xlnm.Print_Area" localSheetId="31">'付表15-3'!$A$1:$O$53</definedName>
    <definedName name="_xlnm.Print_Area" localSheetId="32">付表16!$A$1:$L$53</definedName>
    <definedName name="_xlnm.Print_Area" localSheetId="33">付表17!$A$1:$Q$101</definedName>
    <definedName name="_xlnm.Print_Area" localSheetId="34">付表18!$A$1:$N$53</definedName>
    <definedName name="_xlnm.Print_Area" localSheetId="35">'付表19-1'!$A$1:$N$100</definedName>
    <definedName name="_xlnm.Print_Area" localSheetId="37">付表20!$A$1:$M$100</definedName>
    <definedName name="_xlnm.Print_Area" localSheetId="2">'付表2-1'!$A$1:$P$53</definedName>
    <definedName name="_xlnm.Print_Area" localSheetId="11">'付表2-10'!$A$1:$L$53</definedName>
    <definedName name="_xlnm.Print_Area" localSheetId="38">'付表21-1'!$A$1:$S$100</definedName>
    <definedName name="_xlnm.Print_Area" localSheetId="12">'付表2-11'!$A$1:$L$53</definedName>
    <definedName name="_xlnm.Print_Area" localSheetId="39">'付表21-2'!$A$1:$S$100</definedName>
    <definedName name="_xlnm.Print_Area" localSheetId="13">'付表2-12'!$A$1:$L$53</definedName>
    <definedName name="_xlnm.Print_Area" localSheetId="40">'付表21-3'!$A$1:$S$100</definedName>
    <definedName name="_xlnm.Print_Area" localSheetId="41">'付表21-4'!$A$1:$S$100</definedName>
    <definedName name="_xlnm.Print_Area" localSheetId="42">'付表21-5'!$A$1:$S$100</definedName>
    <definedName name="_xlnm.Print_Area" localSheetId="43">'付表21-6'!$A$1:$S$100</definedName>
    <definedName name="_xlnm.Print_Area" localSheetId="3">'付表2-2'!$A$1:$P$53</definedName>
    <definedName name="_xlnm.Print_Area" localSheetId="44">'付表22-1'!$A$1:$O$100</definedName>
    <definedName name="_xlnm.Print_Area" localSheetId="45">'付表22-2'!$A$1:$R$100</definedName>
    <definedName name="_xlnm.Print_Area" localSheetId="46">'付表22-3'!$A$1:$R$100</definedName>
    <definedName name="_xlnm.Print_Area" localSheetId="47">'付表22-4'!$A$1:$R$100</definedName>
    <definedName name="_xlnm.Print_Area" localSheetId="48">'付表22-5'!$A$1:$Q$100</definedName>
    <definedName name="_xlnm.Print_Area" localSheetId="49">'付表22-6'!$A$1:$Q$100</definedName>
    <definedName name="_xlnm.Print_Area" localSheetId="50">'付表22-7'!$A$1:$K$100</definedName>
    <definedName name="_xlnm.Print_Area" localSheetId="51">付表23!$A$1:$N$53</definedName>
    <definedName name="_xlnm.Print_Area" localSheetId="4">'付表2-3'!$A$1:$P$53</definedName>
    <definedName name="_xlnm.Print_Area" localSheetId="52">付表24!$A$1:$P$53</definedName>
    <definedName name="_xlnm.Print_Area" localSheetId="5">'付表2-4'!$A$1:$P$53</definedName>
    <definedName name="_xlnm.Print_Area" localSheetId="53">付表25!$A$1:$M$100</definedName>
    <definedName name="_xlnm.Print_Area" localSheetId="6">'付表2-5'!$A$1:$P$53</definedName>
    <definedName name="_xlnm.Print_Area" localSheetId="7">'付表2-6'!$A$1:$P$53</definedName>
    <definedName name="_xlnm.Print_Area" localSheetId="54">'付表26-1'!$A$1:$R$53</definedName>
    <definedName name="_xlnm.Print_Area" localSheetId="55">'付表26-2'!$A$1:$R$53</definedName>
    <definedName name="_xlnm.Print_Area" localSheetId="8">'付表2-7'!$A$1:$P$53</definedName>
    <definedName name="_xlnm.Print_Area" localSheetId="56">'付表27-1'!$A$1:$P$53</definedName>
    <definedName name="_xlnm.Print_Area" localSheetId="57">'付表27-2'!$A$1:$P$53</definedName>
    <definedName name="_xlnm.Print_Area" localSheetId="9">'付表2-8'!$A$1:$P$53</definedName>
    <definedName name="_xlnm.Print_Area" localSheetId="58">'付表28-1'!$A$1:$N$53</definedName>
    <definedName name="_xlnm.Print_Area" localSheetId="59">'付表28-2'!$A$1:$N$53</definedName>
    <definedName name="_xlnm.Print_Area" localSheetId="10">'付表2-9'!$A$1:$P$53</definedName>
    <definedName name="_xlnm.Print_Area" localSheetId="60">'付表29-1'!$A$1:$R$99</definedName>
    <definedName name="_xlnm.Print_Area" localSheetId="61">'付表29-2'!$A$1:$M$100</definedName>
    <definedName name="_xlnm.Print_Area" localSheetId="62">'付表29-3'!$A$1:$N$100</definedName>
    <definedName name="_xlnm.Print_Area" localSheetId="63">'付表29-4'!$A$1:$Q$53</definedName>
    <definedName name="_xlnm.Print_Area" localSheetId="64">'付表29-5'!$A$1:$M$100</definedName>
    <definedName name="_xlnm.Print_Area" localSheetId="65">付表30!$A$1:$N$53</definedName>
    <definedName name="_xlnm.Print_Area" localSheetId="66">付表31!$A$1:$Q$100</definedName>
    <definedName name="_xlnm.Print_Area" localSheetId="14">'付表3-1'!$A$1:$R$53</definedName>
    <definedName name="_xlnm.Print_Area" localSheetId="15">'付表3-2'!$A$1:$O$53</definedName>
    <definedName name="_xlnm.Print_Area" localSheetId="67">'付表32-1'!$A$1:$M$100</definedName>
    <definedName name="_xlnm.Print_Area" localSheetId="68">'付表32-2'!$A$1:$M$100</definedName>
    <definedName name="_xlnm.Print_Area" localSheetId="69">'付表32-3'!$A$1:$M$100</definedName>
    <definedName name="_xlnm.Print_Area" localSheetId="70">'付表33-1'!$A$1:$Q$100</definedName>
    <definedName name="_xlnm.Print_Area" localSheetId="71">'付表33-2'!$A$1:$Q$100</definedName>
    <definedName name="_xlnm.Print_Area" localSheetId="72">'付表33-3'!$A$1:$Q$100</definedName>
    <definedName name="_xlnm.Print_Area" localSheetId="73">付表34!$A$1:$T$100</definedName>
    <definedName name="_xlnm.Print_Area" localSheetId="74">付表35!$A$1:$P$100</definedName>
    <definedName name="_xlnm.Print_Area" localSheetId="75">付表36!$A$1:$L$100</definedName>
    <definedName name="_xlnm.Print_Area" localSheetId="76">付表37!$A$1:$Q$100</definedName>
    <definedName name="_xlnm.Print_Area" localSheetId="77">付表38!$A$1:$R$100</definedName>
    <definedName name="_xlnm.Print_Area" localSheetId="16">'付表4-1'!$A$1:$N$53</definedName>
    <definedName name="_xlnm.Print_Area" localSheetId="17">'付表4-2'!$A$1:$N$53</definedName>
    <definedName name="_xlnm.Print_Area" localSheetId="18">付表5!$A$1:$J$53</definedName>
    <definedName name="_xlnm.Print_Area" localSheetId="19">'付表6-1'!$A$1:$O$100</definedName>
    <definedName name="_xlnm.Print_Area" localSheetId="20">'付表6-2'!$A$1:$O$100</definedName>
    <definedName name="_xlnm.Print_Area" localSheetId="21">付表7!$A$1:$N$53</definedName>
    <definedName name="_xlnm.Print_Area" localSheetId="22">付表8!$A$1:$P$53</definedName>
    <definedName name="_xlnm.Print_Area" localSheetId="23">付表9!$A$1:$L$53</definedName>
  </definedNames>
  <calcPr calcId="162913" calcMode="manual"/>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99" i="40" l="1"/>
  <c r="H97" i="40"/>
  <c r="H95" i="40"/>
  <c r="H93" i="40"/>
  <c r="H91" i="40"/>
  <c r="H89" i="40"/>
  <c r="H87" i="40"/>
  <c r="H85" i="40"/>
  <c r="H83" i="40"/>
  <c r="H81" i="40"/>
  <c r="H79" i="40"/>
  <c r="H77" i="40"/>
  <c r="H75" i="40"/>
  <c r="H73" i="40"/>
  <c r="H71" i="40"/>
  <c r="H68" i="40"/>
  <c r="H69" i="40" s="1"/>
  <c r="H67" i="40"/>
  <c r="H65" i="40"/>
  <c r="H63" i="40"/>
  <c r="H61" i="40"/>
  <c r="H59" i="40"/>
  <c r="H57" i="40"/>
  <c r="H55" i="40"/>
  <c r="H53" i="40"/>
  <c r="H51" i="40"/>
  <c r="H49" i="40"/>
  <c r="H47" i="40"/>
  <c r="H45" i="40"/>
  <c r="H43" i="40"/>
  <c r="H41" i="40"/>
  <c r="H39" i="40"/>
  <c r="H37" i="40"/>
  <c r="H35" i="40"/>
  <c r="H33" i="40"/>
  <c r="H31" i="40"/>
  <c r="H29" i="40"/>
  <c r="H27" i="40"/>
  <c r="H25" i="40"/>
  <c r="H23" i="40"/>
  <c r="H21" i="40"/>
  <c r="H19" i="40"/>
  <c r="H18" i="40"/>
  <c r="H17" i="40"/>
  <c r="H15" i="40"/>
  <c r="H13" i="40"/>
  <c r="H11" i="40"/>
  <c r="H9" i="40"/>
  <c r="H7" i="40"/>
  <c r="H6" i="40"/>
  <c r="I100" i="134" l="1"/>
  <c r="H99" i="134"/>
  <c r="J100" i="134" s="1"/>
  <c r="F99" i="134"/>
  <c r="G100" i="134" s="1"/>
  <c r="L98" i="134"/>
  <c r="H97" i="134"/>
  <c r="J98" i="134" s="1"/>
  <c r="F97" i="134"/>
  <c r="G98" i="134" s="1"/>
  <c r="H95" i="134"/>
  <c r="J96" i="134" s="1"/>
  <c r="F95" i="134"/>
  <c r="L96" i="134" s="1"/>
  <c r="L94" i="134"/>
  <c r="I94" i="134"/>
  <c r="H93" i="134"/>
  <c r="J94" i="134" s="1"/>
  <c r="F93" i="134"/>
  <c r="K94" i="134" s="1"/>
  <c r="J92" i="134"/>
  <c r="I92" i="134"/>
  <c r="H92" i="134" s="1"/>
  <c r="G92" i="134"/>
  <c r="H91" i="134"/>
  <c r="M91" i="134" s="1"/>
  <c r="F91" i="134"/>
  <c r="L92" i="134" s="1"/>
  <c r="L90" i="134"/>
  <c r="M89" i="134"/>
  <c r="H89" i="134"/>
  <c r="I90" i="134" s="1"/>
  <c r="F89" i="134"/>
  <c r="K90" i="134" s="1"/>
  <c r="L88" i="134"/>
  <c r="J88" i="134"/>
  <c r="H87" i="134"/>
  <c r="M87" i="134" s="1"/>
  <c r="F87" i="134"/>
  <c r="G88" i="134" s="1"/>
  <c r="L86" i="134"/>
  <c r="J86" i="134"/>
  <c r="I86" i="134"/>
  <c r="H86" i="134" s="1"/>
  <c r="G86" i="134"/>
  <c r="H85" i="134"/>
  <c r="M85" i="134" s="1"/>
  <c r="F85" i="134"/>
  <c r="K86" i="134" s="1"/>
  <c r="I84" i="134"/>
  <c r="G84" i="134"/>
  <c r="H83" i="134"/>
  <c r="J84" i="134" s="1"/>
  <c r="F83" i="134"/>
  <c r="L84" i="134" s="1"/>
  <c r="I82" i="134"/>
  <c r="H81" i="134"/>
  <c r="J82" i="134" s="1"/>
  <c r="H82" i="134" s="1"/>
  <c r="F81" i="134"/>
  <c r="K82" i="134" s="1"/>
  <c r="K80" i="134"/>
  <c r="J80" i="134"/>
  <c r="I80" i="134"/>
  <c r="H80" i="134" s="1"/>
  <c r="G80" i="134"/>
  <c r="H79" i="134"/>
  <c r="M79" i="134" s="1"/>
  <c r="F79" i="134"/>
  <c r="L80" i="134" s="1"/>
  <c r="I78" i="134"/>
  <c r="H77" i="134"/>
  <c r="M77" i="134" s="1"/>
  <c r="F77" i="134"/>
  <c r="L78" i="134" s="1"/>
  <c r="J76" i="134"/>
  <c r="I76" i="134"/>
  <c r="G76" i="134"/>
  <c r="H75" i="134"/>
  <c r="F75" i="134"/>
  <c r="K76" i="134" s="1"/>
  <c r="J74" i="134"/>
  <c r="H73" i="134"/>
  <c r="M73" i="134" s="1"/>
  <c r="F73" i="134"/>
  <c r="G74" i="134" s="1"/>
  <c r="L72" i="134"/>
  <c r="I72" i="134"/>
  <c r="H71" i="134"/>
  <c r="F71" i="134"/>
  <c r="K72" i="134" s="1"/>
  <c r="L69" i="134"/>
  <c r="F69" i="134" s="1"/>
  <c r="K69" i="134"/>
  <c r="J69" i="134"/>
  <c r="I69" i="134"/>
  <c r="G69" i="134"/>
  <c r="L68" i="134"/>
  <c r="J68" i="134"/>
  <c r="H68" i="134" s="1"/>
  <c r="I68" i="134"/>
  <c r="G68" i="134"/>
  <c r="H67" i="134"/>
  <c r="M67" i="134" s="1"/>
  <c r="F67" i="134"/>
  <c r="K68" i="134" s="1"/>
  <c r="F68" i="134" s="1"/>
  <c r="L66" i="134"/>
  <c r="H65" i="134"/>
  <c r="I66" i="134" s="1"/>
  <c r="F65" i="134"/>
  <c r="K66" i="134" s="1"/>
  <c r="L64" i="134"/>
  <c r="H63" i="134"/>
  <c r="J64" i="134" s="1"/>
  <c r="F63" i="134"/>
  <c r="G64" i="134" s="1"/>
  <c r="L62" i="134"/>
  <c r="I62" i="134"/>
  <c r="H61" i="134"/>
  <c r="J62" i="134" s="1"/>
  <c r="F61" i="134"/>
  <c r="K62" i="134" s="1"/>
  <c r="L60" i="134"/>
  <c r="J60" i="134"/>
  <c r="I60" i="134"/>
  <c r="H60" i="134" s="1"/>
  <c r="G60" i="134"/>
  <c r="H59" i="134"/>
  <c r="M59" i="134" s="1"/>
  <c r="F59" i="134"/>
  <c r="K60" i="134" s="1"/>
  <c r="F60" i="134" s="1"/>
  <c r="L58" i="134"/>
  <c r="J58" i="134"/>
  <c r="I58" i="134"/>
  <c r="G58" i="134"/>
  <c r="H57" i="134"/>
  <c r="M57" i="134" s="1"/>
  <c r="F57" i="134"/>
  <c r="K58" i="134" s="1"/>
  <c r="L56" i="134"/>
  <c r="J56" i="134"/>
  <c r="H55" i="134"/>
  <c r="I56" i="134" s="1"/>
  <c r="F55" i="134"/>
  <c r="G56" i="134" s="1"/>
  <c r="L54" i="134"/>
  <c r="J54" i="134"/>
  <c r="H53" i="134"/>
  <c r="I54" i="134" s="1"/>
  <c r="H54" i="134" s="1"/>
  <c r="F53" i="134"/>
  <c r="K54" i="134" s="1"/>
  <c r="L52" i="134"/>
  <c r="J52" i="134"/>
  <c r="I52" i="134"/>
  <c r="H52" i="134"/>
  <c r="G52" i="134"/>
  <c r="H51" i="134"/>
  <c r="M51" i="134" s="1"/>
  <c r="F51" i="134"/>
  <c r="K52" i="134" s="1"/>
  <c r="L50" i="134"/>
  <c r="J50" i="134"/>
  <c r="I50" i="134"/>
  <c r="H50" i="134" s="1"/>
  <c r="G50" i="134"/>
  <c r="H49" i="134"/>
  <c r="M49" i="134" s="1"/>
  <c r="F49" i="134"/>
  <c r="K50" i="134" s="1"/>
  <c r="L48" i="134"/>
  <c r="J48" i="134"/>
  <c r="I48" i="134"/>
  <c r="H48" i="134" s="1"/>
  <c r="G48" i="134"/>
  <c r="H47" i="134"/>
  <c r="M47" i="134" s="1"/>
  <c r="F47" i="134"/>
  <c r="K48" i="134" s="1"/>
  <c r="L46" i="134"/>
  <c r="J46" i="134"/>
  <c r="H45" i="134"/>
  <c r="M45" i="134" s="1"/>
  <c r="F45" i="134"/>
  <c r="G46" i="134" s="1"/>
  <c r="L44" i="134"/>
  <c r="I44" i="134"/>
  <c r="H43" i="134"/>
  <c r="J44" i="134" s="1"/>
  <c r="H44" i="134" s="1"/>
  <c r="F43" i="134"/>
  <c r="G44" i="134" s="1"/>
  <c r="L42" i="134"/>
  <c r="J42" i="134"/>
  <c r="I42" i="134"/>
  <c r="G42" i="134"/>
  <c r="H41" i="134"/>
  <c r="M41" i="134" s="1"/>
  <c r="F41" i="134"/>
  <c r="K42" i="134" s="1"/>
  <c r="L40" i="134"/>
  <c r="I40" i="134"/>
  <c r="H39" i="134"/>
  <c r="J40" i="134" s="1"/>
  <c r="F39" i="134"/>
  <c r="G40" i="134" s="1"/>
  <c r="L38" i="134"/>
  <c r="J38" i="134"/>
  <c r="I38" i="134"/>
  <c r="H38" i="134" s="1"/>
  <c r="G38" i="134"/>
  <c r="H37" i="134"/>
  <c r="M37" i="134" s="1"/>
  <c r="F37" i="134"/>
  <c r="K38" i="134" s="1"/>
  <c r="H35" i="134"/>
  <c r="J36" i="134" s="1"/>
  <c r="F35" i="134"/>
  <c r="K36" i="134" s="1"/>
  <c r="L34" i="134"/>
  <c r="J34" i="134"/>
  <c r="I34" i="134"/>
  <c r="G34" i="134"/>
  <c r="H33" i="134"/>
  <c r="M33" i="134" s="1"/>
  <c r="F33" i="134"/>
  <c r="L32" i="134"/>
  <c r="J32" i="134"/>
  <c r="H32" i="134" s="1"/>
  <c r="I32" i="134"/>
  <c r="G32" i="134"/>
  <c r="H31" i="134"/>
  <c r="M31" i="134" s="1"/>
  <c r="F31" i="134"/>
  <c r="K32" i="134" s="1"/>
  <c r="L30" i="134"/>
  <c r="J30" i="134"/>
  <c r="I30" i="134"/>
  <c r="G30" i="134"/>
  <c r="H29" i="134"/>
  <c r="M29" i="134" s="1"/>
  <c r="F29" i="134"/>
  <c r="L28" i="134"/>
  <c r="J28" i="134"/>
  <c r="I28" i="134"/>
  <c r="G28" i="134"/>
  <c r="H27" i="134"/>
  <c r="M27" i="134" s="1"/>
  <c r="F27" i="134"/>
  <c r="K28" i="134" s="1"/>
  <c r="L26" i="134"/>
  <c r="I26" i="134"/>
  <c r="H25" i="134"/>
  <c r="J26" i="134" s="1"/>
  <c r="F25" i="134"/>
  <c r="K26" i="134" s="1"/>
  <c r="J24" i="134"/>
  <c r="I24" i="134"/>
  <c r="H24" i="134" s="1"/>
  <c r="G24" i="134"/>
  <c r="H23" i="134"/>
  <c r="M23" i="134" s="1"/>
  <c r="F23" i="134"/>
  <c r="K24" i="134" s="1"/>
  <c r="K22" i="134"/>
  <c r="H21" i="134"/>
  <c r="J22" i="134" s="1"/>
  <c r="F21" i="134"/>
  <c r="L22" i="134" s="1"/>
  <c r="L19" i="134"/>
  <c r="K19" i="134"/>
  <c r="J19" i="134"/>
  <c r="I19" i="134"/>
  <c r="G19" i="134"/>
  <c r="H17" i="134"/>
  <c r="J18" i="134" s="1"/>
  <c r="F17" i="134"/>
  <c r="G18" i="134" s="1"/>
  <c r="L16" i="134"/>
  <c r="H15" i="134"/>
  <c r="J16" i="134" s="1"/>
  <c r="F15" i="134"/>
  <c r="K16" i="134" s="1"/>
  <c r="H13" i="134"/>
  <c r="J14" i="134" s="1"/>
  <c r="F13" i="134"/>
  <c r="K14" i="134" s="1"/>
  <c r="I12" i="134"/>
  <c r="H12" i="134" s="1"/>
  <c r="H11" i="134"/>
  <c r="J12" i="134" s="1"/>
  <c r="F11" i="134"/>
  <c r="G12" i="134" s="1"/>
  <c r="J10" i="134"/>
  <c r="M9" i="134"/>
  <c r="H9" i="134"/>
  <c r="I10" i="134" s="1"/>
  <c r="F9" i="134"/>
  <c r="L7" i="134"/>
  <c r="K7" i="134"/>
  <c r="J7" i="134"/>
  <c r="I7" i="134"/>
  <c r="G7" i="134"/>
  <c r="M13" i="134" l="1"/>
  <c r="F28" i="134"/>
  <c r="F58" i="134"/>
  <c r="L76" i="134"/>
  <c r="L14" i="134"/>
  <c r="G72" i="134"/>
  <c r="F72" i="134" s="1"/>
  <c r="F76" i="134"/>
  <c r="M43" i="134"/>
  <c r="H69" i="134"/>
  <c r="M69" i="134" s="1"/>
  <c r="G90" i="134"/>
  <c r="F90" i="134" s="1"/>
  <c r="H28" i="134"/>
  <c r="H30" i="134"/>
  <c r="H34" i="134"/>
  <c r="H40" i="134"/>
  <c r="H42" i="134"/>
  <c r="H56" i="134"/>
  <c r="H58" i="134"/>
  <c r="G78" i="134"/>
  <c r="G70" i="134"/>
  <c r="J8" i="134"/>
  <c r="K34" i="134"/>
  <c r="F34" i="134" s="1"/>
  <c r="L24" i="134"/>
  <c r="M17" i="134"/>
  <c r="L12" i="134"/>
  <c r="F19" i="134"/>
  <c r="L20" i="134" s="1"/>
  <c r="K30" i="134"/>
  <c r="F30" i="134" s="1"/>
  <c r="K46" i="134"/>
  <c r="F46" i="134" s="1"/>
  <c r="G66" i="134"/>
  <c r="F66" i="134" s="1"/>
  <c r="L70" i="134"/>
  <c r="J78" i="134"/>
  <c r="H78" i="134" s="1"/>
  <c r="K88" i="134"/>
  <c r="K92" i="134"/>
  <c r="F92" i="134" s="1"/>
  <c r="M39" i="134"/>
  <c r="K12" i="134"/>
  <c r="F12" i="134" s="1"/>
  <c r="H7" i="134"/>
  <c r="I8" i="134" s="1"/>
  <c r="M11" i="134"/>
  <c r="G16" i="134"/>
  <c r="F16" i="134" s="1"/>
  <c r="G26" i="134"/>
  <c r="F26" i="134" s="1"/>
  <c r="L36" i="134"/>
  <c r="M55" i="134"/>
  <c r="H76" i="134"/>
  <c r="K78" i="134"/>
  <c r="F86" i="134"/>
  <c r="F24" i="134"/>
  <c r="F7" i="134"/>
  <c r="L8" i="134" s="1"/>
  <c r="H10" i="134"/>
  <c r="G22" i="134"/>
  <c r="F22" i="134" s="1"/>
  <c r="H26" i="134"/>
  <c r="F32" i="134"/>
  <c r="F48" i="134"/>
  <c r="G54" i="134"/>
  <c r="F54" i="134" s="1"/>
  <c r="H62" i="134"/>
  <c r="L82" i="134"/>
  <c r="F88" i="134"/>
  <c r="J90" i="134"/>
  <c r="G96" i="134"/>
  <c r="F52" i="134"/>
  <c r="G62" i="134"/>
  <c r="F62" i="134" s="1"/>
  <c r="H90" i="134"/>
  <c r="H94" i="134"/>
  <c r="H100" i="134"/>
  <c r="F50" i="134"/>
  <c r="H84" i="134"/>
  <c r="F38" i="134"/>
  <c r="F42" i="134"/>
  <c r="H66" i="134"/>
  <c r="F80" i="134"/>
  <c r="I88" i="134"/>
  <c r="H88" i="134" s="1"/>
  <c r="M7" i="134"/>
  <c r="K10" i="134"/>
  <c r="G14" i="134"/>
  <c r="F14" i="134" s="1"/>
  <c r="I18" i="134"/>
  <c r="H18" i="134" s="1"/>
  <c r="H19" i="134"/>
  <c r="K20" i="134"/>
  <c r="G36" i="134"/>
  <c r="K44" i="134"/>
  <c r="F44" i="134" s="1"/>
  <c r="M53" i="134"/>
  <c r="K56" i="134"/>
  <c r="F56" i="134" s="1"/>
  <c r="I64" i="134"/>
  <c r="H64" i="134" s="1"/>
  <c r="M65" i="134"/>
  <c r="J66" i="134"/>
  <c r="I74" i="134"/>
  <c r="H74" i="134" s="1"/>
  <c r="M75" i="134"/>
  <c r="G82" i="134"/>
  <c r="G94" i="134"/>
  <c r="F94" i="134" s="1"/>
  <c r="I98" i="134"/>
  <c r="H98" i="134" s="1"/>
  <c r="M99" i="134"/>
  <c r="L10" i="134"/>
  <c r="I16" i="134"/>
  <c r="H16" i="134" s="1"/>
  <c r="M63" i="134"/>
  <c r="I96" i="134"/>
  <c r="H96" i="134" s="1"/>
  <c r="M97" i="134"/>
  <c r="K100" i="134"/>
  <c r="G10" i="134"/>
  <c r="I14" i="134"/>
  <c r="H14" i="134" s="1"/>
  <c r="M15" i="134"/>
  <c r="K18" i="134"/>
  <c r="M25" i="134"/>
  <c r="I36" i="134"/>
  <c r="H36" i="134" s="1"/>
  <c r="K40" i="134"/>
  <c r="F40" i="134" s="1"/>
  <c r="M61" i="134"/>
  <c r="K64" i="134"/>
  <c r="F64" i="134" s="1"/>
  <c r="M71" i="134"/>
  <c r="J72" i="134"/>
  <c r="H72" i="134" s="1"/>
  <c r="K74" i="134"/>
  <c r="M83" i="134"/>
  <c r="M95" i="134"/>
  <c r="K98" i="134"/>
  <c r="F98" i="134" s="1"/>
  <c r="L100" i="134"/>
  <c r="L18" i="134"/>
  <c r="I22" i="134"/>
  <c r="H22" i="134" s="1"/>
  <c r="M35" i="134"/>
  <c r="I46" i="134"/>
  <c r="H46" i="134" s="1"/>
  <c r="L74" i="134"/>
  <c r="M81" i="134"/>
  <c r="K84" i="134"/>
  <c r="F84" i="134" s="1"/>
  <c r="M93" i="134"/>
  <c r="K96" i="134"/>
  <c r="M21" i="134"/>
  <c r="K70" i="134"/>
  <c r="F70" i="134" s="1"/>
  <c r="J70" i="134" l="1"/>
  <c r="H70" i="134" s="1"/>
  <c r="I70" i="134"/>
  <c r="G20" i="134"/>
  <c r="F20" i="134" s="1"/>
  <c r="F36" i="134"/>
  <c r="F78" i="134"/>
  <c r="F18" i="134"/>
  <c r="F74" i="134"/>
  <c r="H8" i="134"/>
  <c r="G8" i="134"/>
  <c r="F96" i="134"/>
  <c r="F10" i="134"/>
  <c r="F82" i="134"/>
  <c r="F100" i="134"/>
  <c r="K8" i="134"/>
  <c r="M19" i="134"/>
  <c r="J20" i="134"/>
  <c r="I20" i="134"/>
  <c r="F8" i="134" l="1"/>
  <c r="H20" i="134"/>
  <c r="F99" i="82" l="1"/>
  <c r="F97" i="82"/>
  <c r="F95" i="82"/>
  <c r="F93" i="82"/>
  <c r="F91" i="82"/>
  <c r="F89" i="82"/>
  <c r="F87" i="82"/>
  <c r="F85" i="82"/>
  <c r="F83" i="82"/>
  <c r="F81" i="82"/>
  <c r="F79" i="82"/>
  <c r="F77" i="82"/>
  <c r="F75" i="82"/>
  <c r="F73" i="82"/>
  <c r="F71" i="82"/>
  <c r="F69" i="82"/>
  <c r="F67" i="82"/>
  <c r="F65" i="82"/>
  <c r="F63" i="82"/>
  <c r="F61" i="82"/>
  <c r="F59" i="82"/>
  <c r="F57" i="82"/>
  <c r="F55" i="82"/>
  <c r="F53" i="82"/>
  <c r="F51" i="82"/>
  <c r="F49" i="82"/>
  <c r="F47" i="82"/>
  <c r="F45" i="82"/>
  <c r="F43" i="82"/>
  <c r="F41" i="82"/>
  <c r="F39" i="82"/>
  <c r="F37" i="82"/>
  <c r="F35" i="82"/>
  <c r="F33" i="82"/>
  <c r="F31" i="82"/>
  <c r="F29" i="82"/>
  <c r="F27" i="82"/>
  <c r="F25" i="82"/>
  <c r="F23" i="82"/>
  <c r="F21" i="82"/>
  <c r="F19" i="82"/>
  <c r="F17" i="82"/>
  <c r="F15" i="82"/>
  <c r="F13" i="82"/>
  <c r="F11" i="82"/>
  <c r="F9" i="82"/>
  <c r="F8" i="82"/>
  <c r="F7" i="82"/>
  <c r="R99" i="15" l="1"/>
  <c r="Q99" i="15"/>
  <c r="P99" i="15"/>
  <c r="R97" i="15"/>
  <c r="R98" i="15" s="1"/>
  <c r="Q97" i="15"/>
  <c r="P97" i="15"/>
  <c r="R95" i="15"/>
  <c r="R96" i="15" s="1"/>
  <c r="Q95" i="15"/>
  <c r="P95" i="15"/>
  <c r="R93" i="15"/>
  <c r="R94" i="15" s="1"/>
  <c r="Q93" i="15"/>
  <c r="P93" i="15"/>
  <c r="R91" i="15"/>
  <c r="Q91" i="15"/>
  <c r="P91" i="15"/>
  <c r="R89" i="15"/>
  <c r="Q89" i="15"/>
  <c r="P89" i="15"/>
  <c r="R87" i="15"/>
  <c r="R88" i="15" s="1"/>
  <c r="Q87" i="15"/>
  <c r="Q88" i="15" s="1"/>
  <c r="P87" i="15"/>
  <c r="R85" i="15"/>
  <c r="R86" i="15" s="1"/>
  <c r="Q85" i="15"/>
  <c r="P85" i="15"/>
  <c r="R83" i="15"/>
  <c r="R84" i="15" s="1"/>
  <c r="Q83" i="15"/>
  <c r="Q84" i="15" s="1"/>
  <c r="P83" i="15"/>
  <c r="R81" i="15"/>
  <c r="Q81" i="15"/>
  <c r="P81" i="15"/>
  <c r="R79" i="15"/>
  <c r="Q79" i="15"/>
  <c r="P79" i="15"/>
  <c r="R77" i="15"/>
  <c r="R78" i="15" s="1"/>
  <c r="Q77" i="15"/>
  <c r="P77" i="15"/>
  <c r="R75" i="15"/>
  <c r="R76" i="15" s="1"/>
  <c r="Q75" i="15"/>
  <c r="P75" i="15"/>
  <c r="R73" i="15"/>
  <c r="Q73" i="15"/>
  <c r="P73" i="15"/>
  <c r="R71" i="15"/>
  <c r="Q71" i="15"/>
  <c r="Q72" i="15" s="1"/>
  <c r="P71" i="15"/>
  <c r="R67" i="15"/>
  <c r="R68" i="15" s="1"/>
  <c r="Q67" i="15"/>
  <c r="P67" i="15"/>
  <c r="R65" i="15"/>
  <c r="R66" i="15" s="1"/>
  <c r="Q65" i="15"/>
  <c r="Q66" i="15" s="1"/>
  <c r="P65" i="15"/>
  <c r="R63" i="15"/>
  <c r="R64" i="15" s="1"/>
  <c r="Q63" i="15"/>
  <c r="Q64" i="15" s="1"/>
  <c r="P63" i="15"/>
  <c r="R61" i="15"/>
  <c r="R62" i="15" s="1"/>
  <c r="Q61" i="15"/>
  <c r="P61" i="15"/>
  <c r="R59" i="15"/>
  <c r="R60" i="15" s="1"/>
  <c r="Q59" i="15"/>
  <c r="Q60" i="15" s="1"/>
  <c r="P59" i="15"/>
  <c r="R57" i="15"/>
  <c r="R58" i="15" s="1"/>
  <c r="Q57" i="15"/>
  <c r="Q58" i="15" s="1"/>
  <c r="P57" i="15"/>
  <c r="R55" i="15"/>
  <c r="R56" i="15" s="1"/>
  <c r="Q55" i="15"/>
  <c r="P55" i="15"/>
  <c r="R53" i="15"/>
  <c r="R54" i="15" s="1"/>
  <c r="Q53" i="15"/>
  <c r="Q54" i="15" s="1"/>
  <c r="P53" i="15"/>
  <c r="R51" i="15"/>
  <c r="R52" i="15" s="1"/>
  <c r="Q51" i="15"/>
  <c r="P51" i="15"/>
  <c r="R49" i="15"/>
  <c r="R50" i="15" s="1"/>
  <c r="Q49" i="15"/>
  <c r="Q50" i="15" s="1"/>
  <c r="P49" i="15"/>
  <c r="R47" i="15"/>
  <c r="R48" i="15" s="1"/>
  <c r="Q47" i="15"/>
  <c r="Q48" i="15" s="1"/>
  <c r="P47" i="15"/>
  <c r="R45" i="15"/>
  <c r="R46" i="15" s="1"/>
  <c r="Q45" i="15"/>
  <c r="P45" i="15"/>
  <c r="R43" i="15"/>
  <c r="R44" i="15" s="1"/>
  <c r="Q43" i="15"/>
  <c r="P43" i="15"/>
  <c r="R41" i="15"/>
  <c r="R42" i="15" s="1"/>
  <c r="Q41" i="15"/>
  <c r="Q42" i="15" s="1"/>
  <c r="P41" i="15"/>
  <c r="R39" i="15"/>
  <c r="R40" i="15" s="1"/>
  <c r="Q39" i="15"/>
  <c r="Q40" i="15" s="1"/>
  <c r="P39" i="15"/>
  <c r="R37" i="15"/>
  <c r="R38" i="15" s="1"/>
  <c r="Q37" i="15"/>
  <c r="Q38" i="15" s="1"/>
  <c r="P37" i="15"/>
  <c r="R35" i="15"/>
  <c r="R36" i="15" s="1"/>
  <c r="Q35" i="15"/>
  <c r="Q36" i="15" s="1"/>
  <c r="P35" i="15"/>
  <c r="R33" i="15"/>
  <c r="R34" i="15" s="1"/>
  <c r="Q33" i="15"/>
  <c r="Q34" i="15" s="1"/>
  <c r="P33" i="15"/>
  <c r="R31" i="15"/>
  <c r="R32" i="15" s="1"/>
  <c r="Q31" i="15"/>
  <c r="Q32" i="15" s="1"/>
  <c r="P31" i="15"/>
  <c r="R29" i="15"/>
  <c r="R30" i="15" s="1"/>
  <c r="Q29" i="15"/>
  <c r="P29" i="15"/>
  <c r="R27" i="15"/>
  <c r="R28" i="15" s="1"/>
  <c r="Q27" i="15"/>
  <c r="Q28" i="15" s="1"/>
  <c r="P27" i="15"/>
  <c r="R25" i="15"/>
  <c r="R26" i="15" s="1"/>
  <c r="Q25" i="15"/>
  <c r="P25" i="15"/>
  <c r="R24" i="15"/>
  <c r="R23" i="15"/>
  <c r="Q23" i="15"/>
  <c r="P23" i="15"/>
  <c r="R21" i="15"/>
  <c r="R22" i="15" s="1"/>
  <c r="Q21" i="15"/>
  <c r="P21" i="15"/>
  <c r="R17" i="15"/>
  <c r="Q17" i="15"/>
  <c r="P17" i="15"/>
  <c r="R16" i="15"/>
  <c r="R15" i="15"/>
  <c r="Q15" i="15"/>
  <c r="P15" i="15"/>
  <c r="R13" i="15"/>
  <c r="Q13" i="15"/>
  <c r="P13" i="15"/>
  <c r="R11" i="15"/>
  <c r="Q11" i="15"/>
  <c r="P11" i="15"/>
  <c r="R9" i="15"/>
  <c r="Q9" i="15"/>
  <c r="P9" i="15"/>
  <c r="R99" i="14"/>
  <c r="Q99" i="14"/>
  <c r="P99" i="14"/>
  <c r="R97" i="14"/>
  <c r="R98" i="14" s="1"/>
  <c r="Q97" i="14"/>
  <c r="P97" i="14"/>
  <c r="R95" i="14"/>
  <c r="R96" i="14" s="1"/>
  <c r="Q95" i="14"/>
  <c r="P95" i="14"/>
  <c r="R93" i="14"/>
  <c r="R94" i="14" s="1"/>
  <c r="Q93" i="14"/>
  <c r="P93" i="14"/>
  <c r="R91" i="14"/>
  <c r="Q91" i="14"/>
  <c r="P91" i="14"/>
  <c r="R89" i="14"/>
  <c r="Q89" i="14"/>
  <c r="P89" i="14"/>
  <c r="R87" i="14"/>
  <c r="R88" i="14" s="1"/>
  <c r="Q87" i="14"/>
  <c r="Q88" i="14" s="1"/>
  <c r="P87" i="14"/>
  <c r="R85" i="14"/>
  <c r="R86" i="14" s="1"/>
  <c r="Q85" i="14"/>
  <c r="P85" i="14"/>
  <c r="R83" i="14"/>
  <c r="R84" i="14" s="1"/>
  <c r="Q83" i="14"/>
  <c r="Q84" i="14" s="1"/>
  <c r="P83" i="14"/>
  <c r="R81" i="14"/>
  <c r="Q81" i="14"/>
  <c r="P81" i="14"/>
  <c r="R79" i="14"/>
  <c r="Q79" i="14"/>
  <c r="P79" i="14"/>
  <c r="R77" i="14"/>
  <c r="R78" i="14" s="1"/>
  <c r="Q77" i="14"/>
  <c r="P77" i="14"/>
  <c r="R75" i="14"/>
  <c r="R76" i="14" s="1"/>
  <c r="Q75" i="14"/>
  <c r="P75" i="14"/>
  <c r="R73" i="14"/>
  <c r="Q73" i="14"/>
  <c r="P73" i="14"/>
  <c r="R71" i="14"/>
  <c r="Q71" i="14"/>
  <c r="Q72" i="14" s="1"/>
  <c r="P71" i="14"/>
  <c r="R67" i="14"/>
  <c r="R68" i="14" s="1"/>
  <c r="Q67" i="14"/>
  <c r="P67" i="14"/>
  <c r="R65" i="14"/>
  <c r="R66" i="14" s="1"/>
  <c r="Q65" i="14"/>
  <c r="Q66" i="14" s="1"/>
  <c r="P65" i="14"/>
  <c r="R63" i="14"/>
  <c r="R64" i="14" s="1"/>
  <c r="Q63" i="14"/>
  <c r="Q64" i="14" s="1"/>
  <c r="P63" i="14"/>
  <c r="R61" i="14"/>
  <c r="R62" i="14" s="1"/>
  <c r="Q61" i="14"/>
  <c r="P61" i="14"/>
  <c r="R59" i="14"/>
  <c r="R60" i="14" s="1"/>
  <c r="Q59" i="14"/>
  <c r="Q60" i="14" s="1"/>
  <c r="P59" i="14"/>
  <c r="R57" i="14"/>
  <c r="R58" i="14" s="1"/>
  <c r="Q57" i="14"/>
  <c r="Q58" i="14" s="1"/>
  <c r="P57" i="14"/>
  <c r="R55" i="14"/>
  <c r="R56" i="14" s="1"/>
  <c r="Q55" i="14"/>
  <c r="P55" i="14"/>
  <c r="R53" i="14"/>
  <c r="R54" i="14" s="1"/>
  <c r="Q53" i="14"/>
  <c r="Q54" i="14" s="1"/>
  <c r="P53" i="14"/>
  <c r="R51" i="14"/>
  <c r="R52" i="14" s="1"/>
  <c r="Q51" i="14"/>
  <c r="P51" i="14"/>
  <c r="R49" i="14"/>
  <c r="R50" i="14" s="1"/>
  <c r="Q49" i="14"/>
  <c r="Q50" i="14" s="1"/>
  <c r="P49" i="14"/>
  <c r="R47" i="14"/>
  <c r="R48" i="14" s="1"/>
  <c r="Q47" i="14"/>
  <c r="Q48" i="14" s="1"/>
  <c r="P47" i="14"/>
  <c r="R45" i="14"/>
  <c r="R46" i="14" s="1"/>
  <c r="Q45" i="14"/>
  <c r="P45" i="14"/>
  <c r="R43" i="14"/>
  <c r="R44" i="14" s="1"/>
  <c r="Q43" i="14"/>
  <c r="P43" i="14"/>
  <c r="R41" i="14"/>
  <c r="R42" i="14" s="1"/>
  <c r="Q41" i="14"/>
  <c r="Q42" i="14" s="1"/>
  <c r="P41" i="14"/>
  <c r="R39" i="14"/>
  <c r="R40" i="14" s="1"/>
  <c r="Q39" i="14"/>
  <c r="Q40" i="14" s="1"/>
  <c r="P39" i="14"/>
  <c r="R37" i="14"/>
  <c r="R38" i="14" s="1"/>
  <c r="Q37" i="14"/>
  <c r="Q38" i="14" s="1"/>
  <c r="P37" i="14"/>
  <c r="R35" i="14"/>
  <c r="R36" i="14" s="1"/>
  <c r="Q35" i="14"/>
  <c r="Q36" i="14" s="1"/>
  <c r="P35" i="14"/>
  <c r="R33" i="14"/>
  <c r="R34" i="14" s="1"/>
  <c r="Q33" i="14"/>
  <c r="Q34" i="14" s="1"/>
  <c r="P33" i="14"/>
  <c r="R31" i="14"/>
  <c r="R32" i="14" s="1"/>
  <c r="Q31" i="14"/>
  <c r="Q32" i="14" s="1"/>
  <c r="P31" i="14"/>
  <c r="R29" i="14"/>
  <c r="R30" i="14" s="1"/>
  <c r="Q29" i="14"/>
  <c r="P29" i="14"/>
  <c r="R27" i="14"/>
  <c r="R28" i="14" s="1"/>
  <c r="Q27" i="14"/>
  <c r="Q28" i="14" s="1"/>
  <c r="P27" i="14"/>
  <c r="R25" i="14"/>
  <c r="R26" i="14" s="1"/>
  <c r="Q25" i="14"/>
  <c r="P25" i="14"/>
  <c r="R23" i="14"/>
  <c r="R24" i="14" s="1"/>
  <c r="Q23" i="14"/>
  <c r="P23" i="14"/>
  <c r="R21" i="14"/>
  <c r="R22" i="14" s="1"/>
  <c r="Q21" i="14"/>
  <c r="P21" i="14"/>
  <c r="R17" i="14"/>
  <c r="Q17" i="14"/>
  <c r="P17" i="14"/>
  <c r="R15" i="14"/>
  <c r="R16" i="14" s="1"/>
  <c r="Q15" i="14"/>
  <c r="P15" i="14"/>
  <c r="R13" i="14"/>
  <c r="Q13" i="14"/>
  <c r="P13" i="14"/>
  <c r="R11" i="14"/>
  <c r="Q11" i="14"/>
  <c r="P11" i="14"/>
  <c r="R9" i="14"/>
  <c r="Q9" i="14"/>
  <c r="P9" i="14"/>
  <c r="Q19" i="123"/>
  <c r="P19" i="123"/>
  <c r="O19" i="123"/>
  <c r="N19" i="123"/>
  <c r="N20" i="123" s="1"/>
  <c r="M19" i="123"/>
  <c r="L19" i="123"/>
  <c r="M20" i="123" s="1"/>
  <c r="K19" i="123"/>
  <c r="K20" i="123" s="1"/>
  <c r="J19" i="123"/>
  <c r="I19" i="123"/>
  <c r="H19" i="123"/>
  <c r="I20" i="123" s="1"/>
  <c r="I69" i="123"/>
  <c r="H69" i="123"/>
  <c r="G69" i="123"/>
  <c r="G19" i="123"/>
  <c r="I7" i="123"/>
  <c r="G7" i="123"/>
  <c r="O99" i="121"/>
  <c r="N99" i="121"/>
  <c r="M99" i="121"/>
  <c r="L99" i="121"/>
  <c r="K99" i="121"/>
  <c r="J99" i="121"/>
  <c r="I99" i="121"/>
  <c r="H99" i="121"/>
  <c r="O97" i="121"/>
  <c r="N97" i="121"/>
  <c r="M97" i="121"/>
  <c r="L97" i="121"/>
  <c r="K97" i="121"/>
  <c r="J97" i="121"/>
  <c r="I97" i="121"/>
  <c r="H97" i="121"/>
  <c r="O95" i="121"/>
  <c r="N95" i="121"/>
  <c r="M95" i="121"/>
  <c r="L95" i="121"/>
  <c r="K95" i="121"/>
  <c r="J95" i="121"/>
  <c r="I95" i="121"/>
  <c r="H95" i="121"/>
  <c r="O93" i="121"/>
  <c r="N93" i="121"/>
  <c r="M93" i="121"/>
  <c r="L93" i="121"/>
  <c r="K93" i="121"/>
  <c r="J93" i="121"/>
  <c r="I93" i="121"/>
  <c r="H93" i="121"/>
  <c r="O91" i="121"/>
  <c r="N91" i="121"/>
  <c r="M91" i="121"/>
  <c r="L91" i="121"/>
  <c r="K91" i="121"/>
  <c r="J91" i="121"/>
  <c r="I91" i="121"/>
  <c r="H91" i="121"/>
  <c r="O89" i="121"/>
  <c r="N89" i="121"/>
  <c r="M89" i="121"/>
  <c r="L89" i="121"/>
  <c r="K89" i="121"/>
  <c r="J89" i="121"/>
  <c r="I89" i="121"/>
  <c r="H89" i="121"/>
  <c r="O87" i="121"/>
  <c r="N87" i="121"/>
  <c r="M87" i="121"/>
  <c r="L87" i="121"/>
  <c r="K87" i="121"/>
  <c r="J87" i="121"/>
  <c r="I87" i="121"/>
  <c r="H87" i="121"/>
  <c r="O85" i="121"/>
  <c r="N85" i="121"/>
  <c r="M85" i="121"/>
  <c r="L85" i="121"/>
  <c r="K85" i="121"/>
  <c r="J85" i="121"/>
  <c r="I85" i="121"/>
  <c r="H85" i="121"/>
  <c r="O83" i="121"/>
  <c r="N83" i="121"/>
  <c r="M83" i="121"/>
  <c r="L83" i="121"/>
  <c r="K83" i="121"/>
  <c r="J83" i="121"/>
  <c r="I83" i="121"/>
  <c r="H83" i="121"/>
  <c r="O81" i="121"/>
  <c r="N81" i="121"/>
  <c r="M81" i="121"/>
  <c r="L81" i="121"/>
  <c r="K81" i="121"/>
  <c r="J81" i="121"/>
  <c r="I81" i="121"/>
  <c r="H81" i="121"/>
  <c r="O79" i="121"/>
  <c r="N79" i="121"/>
  <c r="M79" i="121"/>
  <c r="L79" i="121"/>
  <c r="K79" i="121"/>
  <c r="J79" i="121"/>
  <c r="I79" i="121"/>
  <c r="H79" i="121"/>
  <c r="O77" i="121"/>
  <c r="N77" i="121"/>
  <c r="M77" i="121"/>
  <c r="L77" i="121"/>
  <c r="K77" i="121"/>
  <c r="J77" i="121"/>
  <c r="I77" i="121"/>
  <c r="H77" i="121"/>
  <c r="O75" i="121"/>
  <c r="N75" i="121"/>
  <c r="M75" i="121"/>
  <c r="L75" i="121"/>
  <c r="K75" i="121"/>
  <c r="J75" i="121"/>
  <c r="I75" i="121"/>
  <c r="H75" i="121"/>
  <c r="O73" i="121"/>
  <c r="N73" i="121"/>
  <c r="M73" i="121"/>
  <c r="L73" i="121"/>
  <c r="K73" i="121"/>
  <c r="J73" i="121"/>
  <c r="I73" i="121"/>
  <c r="H73" i="121"/>
  <c r="O71" i="121"/>
  <c r="N71" i="121"/>
  <c r="M71" i="121"/>
  <c r="L71" i="121"/>
  <c r="K71" i="121"/>
  <c r="J71" i="121"/>
  <c r="I71" i="121"/>
  <c r="H71" i="121"/>
  <c r="O67" i="121"/>
  <c r="N67" i="121"/>
  <c r="M67" i="121"/>
  <c r="L67" i="121"/>
  <c r="K67" i="121"/>
  <c r="J67" i="121"/>
  <c r="I67" i="121"/>
  <c r="H67" i="121"/>
  <c r="O65" i="121"/>
  <c r="N65" i="121"/>
  <c r="M65" i="121"/>
  <c r="L65" i="121"/>
  <c r="K65" i="121"/>
  <c r="J65" i="121"/>
  <c r="I65" i="121"/>
  <c r="H65" i="121"/>
  <c r="O63" i="121"/>
  <c r="N63" i="121"/>
  <c r="M63" i="121"/>
  <c r="L63" i="121"/>
  <c r="K63" i="121"/>
  <c r="J63" i="121"/>
  <c r="I63" i="121"/>
  <c r="H63" i="121"/>
  <c r="O61" i="121"/>
  <c r="N61" i="121"/>
  <c r="M61" i="121"/>
  <c r="L61" i="121"/>
  <c r="K61" i="121"/>
  <c r="J61" i="121"/>
  <c r="I61" i="121"/>
  <c r="H61" i="121"/>
  <c r="O59" i="121"/>
  <c r="N59" i="121"/>
  <c r="M59" i="121"/>
  <c r="L59" i="121"/>
  <c r="K59" i="121"/>
  <c r="J59" i="121"/>
  <c r="I59" i="121"/>
  <c r="H59" i="121"/>
  <c r="O57" i="121"/>
  <c r="N57" i="121"/>
  <c r="M57" i="121"/>
  <c r="L57" i="121"/>
  <c r="K57" i="121"/>
  <c r="J57" i="121"/>
  <c r="I57" i="121"/>
  <c r="H57" i="121"/>
  <c r="O55" i="121"/>
  <c r="N55" i="121"/>
  <c r="M55" i="121"/>
  <c r="L55" i="121"/>
  <c r="K55" i="121"/>
  <c r="J55" i="121"/>
  <c r="I55" i="121"/>
  <c r="H55" i="121"/>
  <c r="O53" i="121"/>
  <c r="N53" i="121"/>
  <c r="M53" i="121"/>
  <c r="L53" i="121"/>
  <c r="K53" i="121"/>
  <c r="J53" i="121"/>
  <c r="I53" i="121"/>
  <c r="H53" i="121"/>
  <c r="O51" i="121"/>
  <c r="N51" i="121"/>
  <c r="M51" i="121"/>
  <c r="L51" i="121"/>
  <c r="K51" i="121"/>
  <c r="J51" i="121"/>
  <c r="I51" i="121"/>
  <c r="H51" i="121"/>
  <c r="O49" i="121"/>
  <c r="N49" i="121"/>
  <c r="M49" i="121"/>
  <c r="L49" i="121"/>
  <c r="K49" i="121"/>
  <c r="J49" i="121"/>
  <c r="I49" i="121"/>
  <c r="H49" i="121"/>
  <c r="O47" i="121"/>
  <c r="N47" i="121"/>
  <c r="M47" i="121"/>
  <c r="L47" i="121"/>
  <c r="K47" i="121"/>
  <c r="J47" i="121"/>
  <c r="I47" i="121"/>
  <c r="H47" i="121"/>
  <c r="O45" i="121"/>
  <c r="N45" i="121"/>
  <c r="M45" i="121"/>
  <c r="L45" i="121"/>
  <c r="K45" i="121"/>
  <c r="J45" i="121"/>
  <c r="I45" i="121"/>
  <c r="H45" i="121"/>
  <c r="O43" i="121"/>
  <c r="N43" i="121"/>
  <c r="M43" i="121"/>
  <c r="L43" i="121"/>
  <c r="K43" i="121"/>
  <c r="J43" i="121"/>
  <c r="I43" i="121"/>
  <c r="H43" i="121"/>
  <c r="O41" i="121"/>
  <c r="N41" i="121"/>
  <c r="M41" i="121"/>
  <c r="L41" i="121"/>
  <c r="K41" i="121"/>
  <c r="J41" i="121"/>
  <c r="I41" i="121"/>
  <c r="H41" i="121"/>
  <c r="O39" i="121"/>
  <c r="N39" i="121"/>
  <c r="M39" i="121"/>
  <c r="L39" i="121"/>
  <c r="K39" i="121"/>
  <c r="J39" i="121"/>
  <c r="I39" i="121"/>
  <c r="H39" i="121"/>
  <c r="O37" i="121"/>
  <c r="N37" i="121"/>
  <c r="M37" i="121"/>
  <c r="L37" i="121"/>
  <c r="K37" i="121"/>
  <c r="J37" i="121"/>
  <c r="I37" i="121"/>
  <c r="H37" i="121"/>
  <c r="O35" i="121"/>
  <c r="N35" i="121"/>
  <c r="M35" i="121"/>
  <c r="L35" i="121"/>
  <c r="K35" i="121"/>
  <c r="J35" i="121"/>
  <c r="I35" i="121"/>
  <c r="H35" i="121"/>
  <c r="O33" i="121"/>
  <c r="N33" i="121"/>
  <c r="M33" i="121"/>
  <c r="L33" i="121"/>
  <c r="K33" i="121"/>
  <c r="J33" i="121"/>
  <c r="I33" i="121"/>
  <c r="H33" i="121"/>
  <c r="O31" i="121"/>
  <c r="N31" i="121"/>
  <c r="M31" i="121"/>
  <c r="L31" i="121"/>
  <c r="K31" i="121"/>
  <c r="J31" i="121"/>
  <c r="I31" i="121"/>
  <c r="H31" i="121"/>
  <c r="O29" i="121"/>
  <c r="N29" i="121"/>
  <c r="M29" i="121"/>
  <c r="L29" i="121"/>
  <c r="K29" i="121"/>
  <c r="J29" i="121"/>
  <c r="I29" i="121"/>
  <c r="H29" i="121"/>
  <c r="O27" i="121"/>
  <c r="N27" i="121"/>
  <c r="M27" i="121"/>
  <c r="L27" i="121"/>
  <c r="K27" i="121"/>
  <c r="J27" i="121"/>
  <c r="I27" i="121"/>
  <c r="H27" i="121"/>
  <c r="O25" i="121"/>
  <c r="N25" i="121"/>
  <c r="M25" i="121"/>
  <c r="L25" i="121"/>
  <c r="K25" i="121"/>
  <c r="J25" i="121"/>
  <c r="I25" i="121"/>
  <c r="H25" i="121"/>
  <c r="O23" i="121"/>
  <c r="N23" i="121"/>
  <c r="M23" i="121"/>
  <c r="L23" i="121"/>
  <c r="K23" i="121"/>
  <c r="J23" i="121"/>
  <c r="I23" i="121"/>
  <c r="H23" i="121"/>
  <c r="O21" i="121"/>
  <c r="N21" i="121"/>
  <c r="M21" i="121"/>
  <c r="L21" i="121"/>
  <c r="K21" i="121"/>
  <c r="J21" i="121"/>
  <c r="I21" i="121"/>
  <c r="H21" i="121"/>
  <c r="O17" i="121"/>
  <c r="N17" i="121"/>
  <c r="M17" i="121"/>
  <c r="L17" i="121"/>
  <c r="K17" i="121"/>
  <c r="J17" i="121"/>
  <c r="I17" i="121"/>
  <c r="H17" i="121"/>
  <c r="O15" i="121"/>
  <c r="N15" i="121"/>
  <c r="M15" i="121"/>
  <c r="L15" i="121"/>
  <c r="K15" i="121"/>
  <c r="J15" i="121"/>
  <c r="I15" i="121"/>
  <c r="H15" i="121"/>
  <c r="O13" i="121"/>
  <c r="N13" i="121"/>
  <c r="M13" i="121"/>
  <c r="L13" i="121"/>
  <c r="K13" i="121"/>
  <c r="J13" i="121"/>
  <c r="I13" i="121"/>
  <c r="H13" i="121"/>
  <c r="O11" i="121"/>
  <c r="N11" i="121"/>
  <c r="M11" i="121"/>
  <c r="L11" i="121"/>
  <c r="K11" i="121"/>
  <c r="J11" i="121"/>
  <c r="I11" i="121"/>
  <c r="H11" i="121"/>
  <c r="O9" i="121"/>
  <c r="N9" i="121"/>
  <c r="M9" i="121"/>
  <c r="L9" i="121"/>
  <c r="K9" i="121"/>
  <c r="J9" i="121"/>
  <c r="I9" i="121"/>
  <c r="H9" i="121"/>
  <c r="O100" i="123"/>
  <c r="N100" i="123"/>
  <c r="M100" i="123"/>
  <c r="L100" i="123"/>
  <c r="K100" i="123"/>
  <c r="J100" i="123"/>
  <c r="I100" i="123"/>
  <c r="H100" i="123"/>
  <c r="O98" i="123"/>
  <c r="N98" i="123"/>
  <c r="M98" i="123"/>
  <c r="L98" i="123"/>
  <c r="K98" i="123"/>
  <c r="J98" i="123"/>
  <c r="I98" i="123"/>
  <c r="H98" i="123"/>
  <c r="O96" i="123"/>
  <c r="N96" i="123"/>
  <c r="M96" i="123"/>
  <c r="L96" i="123"/>
  <c r="K96" i="123"/>
  <c r="J96" i="123"/>
  <c r="I96" i="123"/>
  <c r="H96" i="123"/>
  <c r="O94" i="123"/>
  <c r="N94" i="123"/>
  <c r="M94" i="123"/>
  <c r="L94" i="123"/>
  <c r="K94" i="123"/>
  <c r="J94" i="123"/>
  <c r="I94" i="123"/>
  <c r="H94" i="123"/>
  <c r="O92" i="123"/>
  <c r="N92" i="123"/>
  <c r="M92" i="123"/>
  <c r="L92" i="123"/>
  <c r="K92" i="123"/>
  <c r="J92" i="123"/>
  <c r="I92" i="123"/>
  <c r="H92" i="123"/>
  <c r="O90" i="123"/>
  <c r="N90" i="123"/>
  <c r="M90" i="123"/>
  <c r="L90" i="123"/>
  <c r="K90" i="123"/>
  <c r="J90" i="123"/>
  <c r="I90" i="123"/>
  <c r="H90" i="123"/>
  <c r="O88" i="123"/>
  <c r="N88" i="123"/>
  <c r="M88" i="123"/>
  <c r="L88" i="123"/>
  <c r="K88" i="123"/>
  <c r="J88" i="123"/>
  <c r="I88" i="123"/>
  <c r="H88" i="123"/>
  <c r="O86" i="123"/>
  <c r="N86" i="123"/>
  <c r="M86" i="123"/>
  <c r="L86" i="123"/>
  <c r="K86" i="123"/>
  <c r="J86" i="123"/>
  <c r="I86" i="123"/>
  <c r="H86" i="123"/>
  <c r="O84" i="123"/>
  <c r="N84" i="123"/>
  <c r="M84" i="123"/>
  <c r="L84" i="123"/>
  <c r="K84" i="123"/>
  <c r="J84" i="123"/>
  <c r="I84" i="123"/>
  <c r="H84" i="123"/>
  <c r="O82" i="123"/>
  <c r="N82" i="123"/>
  <c r="M82" i="123"/>
  <c r="L82" i="123"/>
  <c r="K82" i="123"/>
  <c r="J82" i="123"/>
  <c r="I82" i="123"/>
  <c r="H82" i="123"/>
  <c r="O80" i="123"/>
  <c r="N80" i="123"/>
  <c r="M80" i="123"/>
  <c r="L80" i="123"/>
  <c r="K80" i="123"/>
  <c r="J80" i="123"/>
  <c r="I80" i="123"/>
  <c r="H80" i="123"/>
  <c r="O78" i="123"/>
  <c r="N78" i="123"/>
  <c r="M78" i="123"/>
  <c r="L78" i="123"/>
  <c r="K78" i="123"/>
  <c r="J78" i="123"/>
  <c r="I78" i="123"/>
  <c r="H78" i="123"/>
  <c r="O76" i="123"/>
  <c r="N76" i="123"/>
  <c r="M76" i="123"/>
  <c r="L76" i="123"/>
  <c r="K76" i="123"/>
  <c r="J76" i="123"/>
  <c r="I76" i="123"/>
  <c r="H76" i="123"/>
  <c r="O74" i="123"/>
  <c r="N74" i="123"/>
  <c r="M74" i="123"/>
  <c r="L74" i="123"/>
  <c r="K74" i="123"/>
  <c r="J74" i="123"/>
  <c r="I74" i="123"/>
  <c r="H74" i="123"/>
  <c r="O72" i="123"/>
  <c r="N72" i="123"/>
  <c r="M72" i="123"/>
  <c r="L72" i="123"/>
  <c r="K72" i="123"/>
  <c r="J72" i="123"/>
  <c r="I72" i="123"/>
  <c r="H72" i="123"/>
  <c r="G72" i="123"/>
  <c r="Q68" i="123"/>
  <c r="O68" i="123"/>
  <c r="N68" i="123"/>
  <c r="M68" i="123"/>
  <c r="L68" i="123"/>
  <c r="K68" i="123"/>
  <c r="J68" i="123"/>
  <c r="I68" i="123"/>
  <c r="H68" i="123"/>
  <c r="O66" i="123"/>
  <c r="N66" i="123"/>
  <c r="M66" i="123"/>
  <c r="L66" i="123"/>
  <c r="K66" i="123"/>
  <c r="J66" i="123"/>
  <c r="I66" i="123"/>
  <c r="H66" i="123"/>
  <c r="Q64" i="123"/>
  <c r="O64" i="123"/>
  <c r="N64" i="123"/>
  <c r="M64" i="123"/>
  <c r="L64" i="123"/>
  <c r="K64" i="123"/>
  <c r="J64" i="123"/>
  <c r="I64" i="123"/>
  <c r="H64" i="123"/>
  <c r="O62" i="123"/>
  <c r="N62" i="123"/>
  <c r="M62" i="123"/>
  <c r="L62" i="123"/>
  <c r="K62" i="123"/>
  <c r="J62" i="123"/>
  <c r="I62" i="123"/>
  <c r="H62" i="123"/>
  <c r="Q60" i="123"/>
  <c r="O60" i="123"/>
  <c r="N60" i="123"/>
  <c r="M60" i="123"/>
  <c r="L60" i="123"/>
  <c r="K60" i="123"/>
  <c r="J60" i="123"/>
  <c r="I60" i="123"/>
  <c r="H60" i="123"/>
  <c r="O58" i="123"/>
  <c r="N58" i="123"/>
  <c r="M58" i="123"/>
  <c r="L58" i="123"/>
  <c r="K58" i="123"/>
  <c r="J58" i="123"/>
  <c r="I58" i="123"/>
  <c r="H58" i="123"/>
  <c r="O56" i="123"/>
  <c r="N56" i="123"/>
  <c r="M56" i="123"/>
  <c r="L56" i="123"/>
  <c r="K56" i="123"/>
  <c r="J56" i="123"/>
  <c r="I56" i="123"/>
  <c r="H56" i="123"/>
  <c r="Q54" i="123"/>
  <c r="O54" i="123"/>
  <c r="N54" i="123"/>
  <c r="M54" i="123"/>
  <c r="L54" i="123"/>
  <c r="K54" i="123"/>
  <c r="J54" i="123"/>
  <c r="I54" i="123"/>
  <c r="H54" i="123"/>
  <c r="O52" i="123"/>
  <c r="N52" i="123"/>
  <c r="M52" i="123"/>
  <c r="L52" i="123"/>
  <c r="K52" i="123"/>
  <c r="J52" i="123"/>
  <c r="I52" i="123"/>
  <c r="H52" i="123"/>
  <c r="Q50" i="123"/>
  <c r="O50" i="123"/>
  <c r="N50" i="123"/>
  <c r="M50" i="123"/>
  <c r="L50" i="123"/>
  <c r="K50" i="123"/>
  <c r="J50" i="123"/>
  <c r="I50" i="123"/>
  <c r="H50" i="123"/>
  <c r="Q48" i="123"/>
  <c r="O48" i="123"/>
  <c r="N48" i="123"/>
  <c r="M48" i="123"/>
  <c r="L48" i="123"/>
  <c r="K48" i="123"/>
  <c r="J48" i="123"/>
  <c r="I48" i="123"/>
  <c r="H48" i="123"/>
  <c r="Q46" i="123"/>
  <c r="O46" i="123"/>
  <c r="N46" i="123"/>
  <c r="M46" i="123"/>
  <c r="L46" i="123"/>
  <c r="K46" i="123"/>
  <c r="J46" i="123"/>
  <c r="I46" i="123"/>
  <c r="H46" i="123"/>
  <c r="P44" i="123"/>
  <c r="O44" i="123"/>
  <c r="N44" i="123"/>
  <c r="M44" i="123"/>
  <c r="L44" i="123"/>
  <c r="K44" i="123"/>
  <c r="J44" i="123"/>
  <c r="I44" i="123"/>
  <c r="H44" i="123"/>
  <c r="P42" i="123"/>
  <c r="O42" i="123"/>
  <c r="N42" i="123"/>
  <c r="M42" i="123"/>
  <c r="L42" i="123"/>
  <c r="K42" i="123"/>
  <c r="J42" i="123"/>
  <c r="I42" i="123"/>
  <c r="H42" i="123"/>
  <c r="G42" i="123"/>
  <c r="Q40" i="123"/>
  <c r="P40" i="123"/>
  <c r="O40" i="123"/>
  <c r="N40" i="123"/>
  <c r="M40" i="123"/>
  <c r="L40" i="123"/>
  <c r="K40" i="123"/>
  <c r="J40" i="123"/>
  <c r="I40" i="123"/>
  <c r="H40" i="123"/>
  <c r="P38" i="123"/>
  <c r="O38" i="123"/>
  <c r="N38" i="123"/>
  <c r="M38" i="123"/>
  <c r="L38" i="123"/>
  <c r="K38" i="123"/>
  <c r="J38" i="123"/>
  <c r="I38" i="123"/>
  <c r="H38" i="123"/>
  <c r="G38" i="123"/>
  <c r="Q36" i="123"/>
  <c r="O36" i="123"/>
  <c r="N36" i="123"/>
  <c r="M36" i="123"/>
  <c r="L36" i="123"/>
  <c r="K36" i="123"/>
  <c r="J36" i="123"/>
  <c r="I36" i="123"/>
  <c r="H36" i="123"/>
  <c r="Q34" i="123"/>
  <c r="P34" i="123"/>
  <c r="O34" i="123"/>
  <c r="N34" i="123"/>
  <c r="M34" i="123"/>
  <c r="L34" i="123"/>
  <c r="K34" i="123"/>
  <c r="J34" i="123"/>
  <c r="I34" i="123"/>
  <c r="H34" i="123"/>
  <c r="Q32" i="123"/>
  <c r="O32" i="123"/>
  <c r="N32" i="123"/>
  <c r="M32" i="123"/>
  <c r="L32" i="123"/>
  <c r="K32" i="123"/>
  <c r="J32" i="123"/>
  <c r="I32" i="123"/>
  <c r="H32" i="123"/>
  <c r="G32" i="123"/>
  <c r="Q30" i="123"/>
  <c r="O30" i="123"/>
  <c r="N30" i="123"/>
  <c r="M30" i="123"/>
  <c r="L30" i="123"/>
  <c r="K30" i="123"/>
  <c r="J30" i="123"/>
  <c r="I30" i="123"/>
  <c r="H30" i="123"/>
  <c r="Q28" i="123"/>
  <c r="O28" i="123"/>
  <c r="N28" i="123"/>
  <c r="M28" i="123"/>
  <c r="L28" i="123"/>
  <c r="K28" i="123"/>
  <c r="J28" i="123"/>
  <c r="I28" i="123"/>
  <c r="H28" i="123"/>
  <c r="G28" i="123"/>
  <c r="Q26" i="123"/>
  <c r="O26" i="123"/>
  <c r="N26" i="123"/>
  <c r="M26" i="123"/>
  <c r="L26" i="123"/>
  <c r="K26" i="123"/>
  <c r="J26" i="123"/>
  <c r="I26" i="123"/>
  <c r="H26" i="123"/>
  <c r="P24" i="123"/>
  <c r="O24" i="123"/>
  <c r="N24" i="123"/>
  <c r="M24" i="123"/>
  <c r="L24" i="123"/>
  <c r="K24" i="123"/>
  <c r="J24" i="123"/>
  <c r="I24" i="123"/>
  <c r="H24" i="123"/>
  <c r="O22" i="123"/>
  <c r="N22" i="123"/>
  <c r="M22" i="123"/>
  <c r="L22" i="123"/>
  <c r="K22" i="123"/>
  <c r="J22" i="123"/>
  <c r="I22" i="123"/>
  <c r="H22" i="123"/>
  <c r="O20" i="123"/>
  <c r="J20" i="123"/>
  <c r="O18" i="123"/>
  <c r="N18" i="123"/>
  <c r="M18" i="123"/>
  <c r="L18" i="123"/>
  <c r="K18" i="123"/>
  <c r="J18" i="123"/>
  <c r="I18" i="123"/>
  <c r="H18" i="123"/>
  <c r="O16" i="123"/>
  <c r="N16" i="123"/>
  <c r="M16" i="123"/>
  <c r="L16" i="123"/>
  <c r="K16" i="123"/>
  <c r="J16" i="123"/>
  <c r="I16" i="123"/>
  <c r="H16" i="123"/>
  <c r="O14" i="123"/>
  <c r="N14" i="123"/>
  <c r="M14" i="123"/>
  <c r="L14" i="123"/>
  <c r="K14" i="123"/>
  <c r="J14" i="123"/>
  <c r="I14" i="123"/>
  <c r="H14" i="123"/>
  <c r="O12" i="123"/>
  <c r="N12" i="123"/>
  <c r="M12" i="123"/>
  <c r="L12" i="123"/>
  <c r="K12" i="123"/>
  <c r="J12" i="123"/>
  <c r="I12" i="123"/>
  <c r="H12" i="123"/>
  <c r="O10" i="123"/>
  <c r="N10" i="123"/>
  <c r="M10" i="123"/>
  <c r="L10" i="123"/>
  <c r="K10" i="123"/>
  <c r="J10" i="123"/>
  <c r="I10" i="123"/>
  <c r="H10" i="123"/>
  <c r="H20" i="123" l="1"/>
  <c r="L20" i="123"/>
  <c r="G7" i="121"/>
  <c r="F69" i="50"/>
  <c r="F19" i="50"/>
  <c r="F7" i="50"/>
  <c r="F69" i="49"/>
  <c r="F19" i="49"/>
  <c r="F7" i="49"/>
  <c r="G38" i="53"/>
  <c r="I38" i="53"/>
  <c r="K38" i="53"/>
  <c r="M38" i="53"/>
  <c r="F53" i="53"/>
  <c r="F52" i="53"/>
  <c r="F51" i="53"/>
  <c r="F50" i="53"/>
  <c r="F49" i="53"/>
  <c r="F48" i="53"/>
  <c r="F47" i="53"/>
  <c r="F46" i="53"/>
  <c r="F45" i="53"/>
  <c r="F44" i="53"/>
  <c r="F43" i="53"/>
  <c r="F42" i="53"/>
  <c r="F41" i="53"/>
  <c r="F40" i="53"/>
  <c r="F39" i="53"/>
  <c r="F37" i="53"/>
  <c r="F36" i="53"/>
  <c r="F35" i="53"/>
  <c r="F34" i="53"/>
  <c r="F33" i="53"/>
  <c r="F32" i="53"/>
  <c r="F31" i="53"/>
  <c r="F30" i="53"/>
  <c r="F29" i="53"/>
  <c r="F28" i="53"/>
  <c r="F27" i="53"/>
  <c r="F26" i="53"/>
  <c r="F25" i="53"/>
  <c r="F24" i="53"/>
  <c r="F23" i="53"/>
  <c r="F22" i="53"/>
  <c r="F21" i="53"/>
  <c r="F20" i="53"/>
  <c r="F19" i="53"/>
  <c r="F18" i="53"/>
  <c r="F17" i="53"/>
  <c r="F16" i="53"/>
  <c r="F15" i="53"/>
  <c r="F14" i="53"/>
  <c r="F8" i="53"/>
  <c r="M13" i="53"/>
  <c r="K13" i="53"/>
  <c r="I13" i="53"/>
  <c r="G13" i="53"/>
  <c r="K7" i="59"/>
  <c r="J7" i="59"/>
  <c r="I7" i="59"/>
  <c r="H7" i="59"/>
  <c r="G7" i="59"/>
  <c r="O38" i="43"/>
  <c r="L38" i="43"/>
  <c r="I38" i="43"/>
  <c r="F38" i="43"/>
  <c r="O13" i="43"/>
  <c r="L13" i="43"/>
  <c r="I13" i="43"/>
  <c r="F13" i="43"/>
  <c r="O7" i="43"/>
  <c r="L7" i="43"/>
  <c r="I7" i="43"/>
  <c r="F7" i="43"/>
  <c r="I10" i="42"/>
  <c r="G10" i="42"/>
  <c r="G6" i="40"/>
  <c r="M100" i="41"/>
  <c r="L100" i="41"/>
  <c r="K100" i="41"/>
  <c r="J100" i="41"/>
  <c r="I100" i="41"/>
  <c r="H100" i="41"/>
  <c r="G100" i="41"/>
  <c r="F100" i="41"/>
  <c r="M98" i="41"/>
  <c r="L98" i="41"/>
  <c r="K98" i="41"/>
  <c r="J98" i="41"/>
  <c r="I98" i="41"/>
  <c r="H98" i="41"/>
  <c r="G98" i="41"/>
  <c r="F98" i="41"/>
  <c r="M96" i="41"/>
  <c r="L96" i="41"/>
  <c r="K96" i="41"/>
  <c r="J96" i="41"/>
  <c r="I96" i="41"/>
  <c r="H96" i="41"/>
  <c r="G96" i="41"/>
  <c r="F96" i="41"/>
  <c r="M94" i="41"/>
  <c r="L94" i="41"/>
  <c r="K94" i="41"/>
  <c r="J94" i="41"/>
  <c r="I94" i="41"/>
  <c r="H94" i="41"/>
  <c r="G94" i="41"/>
  <c r="F94" i="41"/>
  <c r="M92" i="41"/>
  <c r="L92" i="41"/>
  <c r="K92" i="41"/>
  <c r="J92" i="41"/>
  <c r="I92" i="41"/>
  <c r="H92" i="41"/>
  <c r="G92" i="41"/>
  <c r="F92" i="41"/>
  <c r="M90" i="41"/>
  <c r="L90" i="41"/>
  <c r="K90" i="41"/>
  <c r="J90" i="41"/>
  <c r="I90" i="41"/>
  <c r="H90" i="41"/>
  <c r="G90" i="41"/>
  <c r="F90" i="41"/>
  <c r="M88" i="41"/>
  <c r="L88" i="41"/>
  <c r="K88" i="41"/>
  <c r="J88" i="41"/>
  <c r="I88" i="41"/>
  <c r="H88" i="41"/>
  <c r="G88" i="41"/>
  <c r="F88" i="41"/>
  <c r="M86" i="41"/>
  <c r="L86" i="41"/>
  <c r="K86" i="41"/>
  <c r="J86" i="41"/>
  <c r="I86" i="41"/>
  <c r="H86" i="41"/>
  <c r="G86" i="41"/>
  <c r="F86" i="41"/>
  <c r="M84" i="41"/>
  <c r="L84" i="41"/>
  <c r="K84" i="41"/>
  <c r="J84" i="41"/>
  <c r="I84" i="41"/>
  <c r="H84" i="41"/>
  <c r="G84" i="41"/>
  <c r="F84" i="41"/>
  <c r="M82" i="41"/>
  <c r="L82" i="41"/>
  <c r="K82" i="41"/>
  <c r="J82" i="41"/>
  <c r="I82" i="41"/>
  <c r="H82" i="41"/>
  <c r="G82" i="41"/>
  <c r="F82" i="41"/>
  <c r="M80" i="41"/>
  <c r="L80" i="41"/>
  <c r="K80" i="41"/>
  <c r="J80" i="41"/>
  <c r="I80" i="41"/>
  <c r="H80" i="41"/>
  <c r="G80" i="41"/>
  <c r="F80" i="41"/>
  <c r="M78" i="41"/>
  <c r="L78" i="41"/>
  <c r="K78" i="41"/>
  <c r="J78" i="41"/>
  <c r="I78" i="41"/>
  <c r="H78" i="41"/>
  <c r="G78" i="41"/>
  <c r="F78" i="41"/>
  <c r="M76" i="41"/>
  <c r="L76" i="41"/>
  <c r="K76" i="41"/>
  <c r="J76" i="41"/>
  <c r="I76" i="41"/>
  <c r="H76" i="41"/>
  <c r="G76" i="41"/>
  <c r="F76" i="41"/>
  <c r="M74" i="41"/>
  <c r="L74" i="41"/>
  <c r="K74" i="41"/>
  <c r="J74" i="41"/>
  <c r="I74" i="41"/>
  <c r="H74" i="41"/>
  <c r="G74" i="41"/>
  <c r="F74" i="41"/>
  <c r="M72" i="41"/>
  <c r="L72" i="41"/>
  <c r="K72" i="41"/>
  <c r="J72" i="41"/>
  <c r="I72" i="41"/>
  <c r="H72" i="41"/>
  <c r="G72" i="41"/>
  <c r="F72" i="41"/>
  <c r="M68" i="41"/>
  <c r="L68" i="41"/>
  <c r="K68" i="41"/>
  <c r="J68" i="41"/>
  <c r="I68" i="41"/>
  <c r="H68" i="41"/>
  <c r="G68" i="41"/>
  <c r="F68" i="41"/>
  <c r="M66" i="41"/>
  <c r="L66" i="41"/>
  <c r="K66" i="41"/>
  <c r="J66" i="41"/>
  <c r="I66" i="41"/>
  <c r="H66" i="41"/>
  <c r="G66" i="41"/>
  <c r="F66" i="41"/>
  <c r="M64" i="41"/>
  <c r="L64" i="41"/>
  <c r="K64" i="41"/>
  <c r="J64" i="41"/>
  <c r="I64" i="41"/>
  <c r="H64" i="41"/>
  <c r="G64" i="41"/>
  <c r="F64" i="41"/>
  <c r="M62" i="41"/>
  <c r="L62" i="41"/>
  <c r="K62" i="41"/>
  <c r="J62" i="41"/>
  <c r="I62" i="41"/>
  <c r="H62" i="41"/>
  <c r="G62" i="41"/>
  <c r="F62" i="41"/>
  <c r="M60" i="41"/>
  <c r="L60" i="41"/>
  <c r="K60" i="41"/>
  <c r="J60" i="41"/>
  <c r="I60" i="41"/>
  <c r="H60" i="41"/>
  <c r="G60" i="41"/>
  <c r="F60" i="41"/>
  <c r="M58" i="41"/>
  <c r="L58" i="41"/>
  <c r="K58" i="41"/>
  <c r="J58" i="41"/>
  <c r="I58" i="41"/>
  <c r="H58" i="41"/>
  <c r="G58" i="41"/>
  <c r="F58" i="41"/>
  <c r="M56" i="41"/>
  <c r="L56" i="41"/>
  <c r="K56" i="41"/>
  <c r="J56" i="41"/>
  <c r="I56" i="41"/>
  <c r="H56" i="41"/>
  <c r="G56" i="41"/>
  <c r="F56" i="41"/>
  <c r="M54" i="41"/>
  <c r="L54" i="41"/>
  <c r="K54" i="41"/>
  <c r="J54" i="41"/>
  <c r="I54" i="41"/>
  <c r="H54" i="41"/>
  <c r="G54" i="41"/>
  <c r="F54" i="41"/>
  <c r="M52" i="41"/>
  <c r="L52" i="41"/>
  <c r="K52" i="41"/>
  <c r="J52" i="41"/>
  <c r="I52" i="41"/>
  <c r="H52" i="41"/>
  <c r="G52" i="41"/>
  <c r="F52" i="41"/>
  <c r="M50" i="41"/>
  <c r="L50" i="41"/>
  <c r="K50" i="41"/>
  <c r="J50" i="41"/>
  <c r="I50" i="41"/>
  <c r="H50" i="41"/>
  <c r="G50" i="41"/>
  <c r="F50" i="41"/>
  <c r="M48" i="41"/>
  <c r="L48" i="41"/>
  <c r="K48" i="41"/>
  <c r="J48" i="41"/>
  <c r="I48" i="41"/>
  <c r="H48" i="41"/>
  <c r="G48" i="41"/>
  <c r="F48" i="41"/>
  <c r="M46" i="41"/>
  <c r="L46" i="41"/>
  <c r="K46" i="41"/>
  <c r="J46" i="41"/>
  <c r="I46" i="41"/>
  <c r="H46" i="41"/>
  <c r="G46" i="41"/>
  <c r="F46" i="41"/>
  <c r="M44" i="41"/>
  <c r="L44" i="41"/>
  <c r="K44" i="41"/>
  <c r="J44" i="41"/>
  <c r="I44" i="41"/>
  <c r="H44" i="41"/>
  <c r="G44" i="41"/>
  <c r="F44" i="41"/>
  <c r="M42" i="41"/>
  <c r="L42" i="41"/>
  <c r="K42" i="41"/>
  <c r="J42" i="41"/>
  <c r="I42" i="41"/>
  <c r="H42" i="41"/>
  <c r="G42" i="41"/>
  <c r="F42" i="41"/>
  <c r="M40" i="41"/>
  <c r="L40" i="41"/>
  <c r="K40" i="41"/>
  <c r="J40" i="41"/>
  <c r="I40" i="41"/>
  <c r="H40" i="41"/>
  <c r="G40" i="41"/>
  <c r="F40" i="41"/>
  <c r="M38" i="41"/>
  <c r="L38" i="41"/>
  <c r="K38" i="41"/>
  <c r="J38" i="41"/>
  <c r="I38" i="41"/>
  <c r="H38" i="41"/>
  <c r="G38" i="41"/>
  <c r="F38" i="41"/>
  <c r="M36" i="41"/>
  <c r="L36" i="41"/>
  <c r="K36" i="41"/>
  <c r="J36" i="41"/>
  <c r="I36" i="41"/>
  <c r="H36" i="41"/>
  <c r="G36" i="41"/>
  <c r="F36" i="41"/>
  <c r="M34" i="41"/>
  <c r="L34" i="41"/>
  <c r="K34" i="41"/>
  <c r="J34" i="41"/>
  <c r="I34" i="41"/>
  <c r="H34" i="41"/>
  <c r="G34" i="41"/>
  <c r="F34" i="41"/>
  <c r="M32" i="41"/>
  <c r="L32" i="41"/>
  <c r="K32" i="41"/>
  <c r="J32" i="41"/>
  <c r="I32" i="41"/>
  <c r="H32" i="41"/>
  <c r="G32" i="41"/>
  <c r="F32" i="41"/>
  <c r="M30" i="41"/>
  <c r="L30" i="41"/>
  <c r="K30" i="41"/>
  <c r="J30" i="41"/>
  <c r="I30" i="41"/>
  <c r="H30" i="41"/>
  <c r="G30" i="41"/>
  <c r="F30" i="41"/>
  <c r="M28" i="41"/>
  <c r="L28" i="41"/>
  <c r="K28" i="41"/>
  <c r="J28" i="41"/>
  <c r="I28" i="41"/>
  <c r="H28" i="41"/>
  <c r="G28" i="41"/>
  <c r="F28" i="41"/>
  <c r="M26" i="41"/>
  <c r="L26" i="41"/>
  <c r="K26" i="41"/>
  <c r="J26" i="41"/>
  <c r="I26" i="41"/>
  <c r="H26" i="41"/>
  <c r="G26" i="41"/>
  <c r="F26" i="41"/>
  <c r="M24" i="41"/>
  <c r="L24" i="41"/>
  <c r="K24" i="41"/>
  <c r="J24" i="41"/>
  <c r="I24" i="41"/>
  <c r="H24" i="41"/>
  <c r="G24" i="41"/>
  <c r="F24" i="41"/>
  <c r="M22" i="41"/>
  <c r="L22" i="41"/>
  <c r="K22" i="41"/>
  <c r="J22" i="41"/>
  <c r="I22" i="41"/>
  <c r="H22" i="41"/>
  <c r="G22" i="41"/>
  <c r="F22" i="41"/>
  <c r="G19" i="41"/>
  <c r="M18" i="41"/>
  <c r="L18" i="41"/>
  <c r="K18" i="41"/>
  <c r="J18" i="41"/>
  <c r="I18" i="41"/>
  <c r="H18" i="41"/>
  <c r="G18" i="41"/>
  <c r="F18" i="41"/>
  <c r="M16" i="41"/>
  <c r="L16" i="41"/>
  <c r="K16" i="41"/>
  <c r="J16" i="41"/>
  <c r="I16" i="41"/>
  <c r="H16" i="41"/>
  <c r="G16" i="41"/>
  <c r="F16" i="41"/>
  <c r="M14" i="41"/>
  <c r="L14" i="41"/>
  <c r="K14" i="41"/>
  <c r="J14" i="41"/>
  <c r="I14" i="41"/>
  <c r="H14" i="41"/>
  <c r="G14" i="41"/>
  <c r="F14" i="41"/>
  <c r="M12" i="41"/>
  <c r="L12" i="41"/>
  <c r="K12" i="41"/>
  <c r="J12" i="41"/>
  <c r="I12" i="41"/>
  <c r="H12" i="41"/>
  <c r="G12" i="41"/>
  <c r="F12" i="41"/>
  <c r="F38" i="53" l="1"/>
  <c r="F13" i="53"/>
  <c r="G38" i="38" l="1"/>
  <c r="I38" i="38"/>
  <c r="K38" i="38"/>
  <c r="O38" i="38"/>
  <c r="M38" i="38"/>
  <c r="F38" i="38"/>
  <c r="R69" i="33"/>
  <c r="Q69" i="33"/>
  <c r="P69" i="33"/>
  <c r="O69" i="33"/>
  <c r="N69" i="33"/>
  <c r="M69" i="33"/>
  <c r="L69" i="33"/>
  <c r="K69" i="33"/>
  <c r="J69" i="33"/>
  <c r="I69" i="33"/>
  <c r="H69" i="33"/>
  <c r="R19" i="33"/>
  <c r="Q19" i="33"/>
  <c r="P19" i="33"/>
  <c r="O19" i="33"/>
  <c r="N19" i="33"/>
  <c r="M19" i="33"/>
  <c r="K10" i="131"/>
  <c r="L10" i="131"/>
  <c r="Q10" i="131"/>
  <c r="K12" i="131"/>
  <c r="L12" i="131"/>
  <c r="P12" i="131"/>
  <c r="Q12" i="131"/>
  <c r="J14" i="131"/>
  <c r="L14" i="131"/>
  <c r="P14" i="131"/>
  <c r="Q14" i="131"/>
  <c r="J16" i="131"/>
  <c r="L16" i="131"/>
  <c r="P16" i="131"/>
  <c r="Q16" i="131"/>
  <c r="H19" i="131"/>
  <c r="I19" i="131"/>
  <c r="J19" i="131"/>
  <c r="J20" i="131" s="1"/>
  <c r="K19" i="131"/>
  <c r="L19" i="131"/>
  <c r="M19" i="131"/>
  <c r="O19" i="131"/>
  <c r="P19" i="131"/>
  <c r="Q19" i="131"/>
  <c r="R19" i="131"/>
  <c r="S19" i="131"/>
  <c r="J22" i="131"/>
  <c r="Q22" i="131"/>
  <c r="S22" i="131"/>
  <c r="H24" i="131"/>
  <c r="I24" i="131"/>
  <c r="J24" i="131"/>
  <c r="K24" i="131"/>
  <c r="L24" i="131"/>
  <c r="M24" i="131"/>
  <c r="O24" i="131"/>
  <c r="P24" i="131"/>
  <c r="Q24" i="131"/>
  <c r="H26" i="131"/>
  <c r="I26" i="131"/>
  <c r="J26" i="131"/>
  <c r="K26" i="131"/>
  <c r="L26" i="131"/>
  <c r="M26" i="131"/>
  <c r="O26" i="131"/>
  <c r="P26" i="131"/>
  <c r="Q26" i="131"/>
  <c r="S26" i="131"/>
  <c r="H28" i="131"/>
  <c r="I28" i="131"/>
  <c r="J28" i="131"/>
  <c r="K28" i="131"/>
  <c r="L28" i="131"/>
  <c r="M28" i="131"/>
  <c r="O28" i="131"/>
  <c r="P28" i="131"/>
  <c r="Q28" i="131"/>
  <c r="S28" i="131"/>
  <c r="J30" i="131"/>
  <c r="K30" i="131"/>
  <c r="L30" i="131"/>
  <c r="M30" i="131"/>
  <c r="P30" i="131"/>
  <c r="Q30" i="131"/>
  <c r="S30" i="131"/>
  <c r="H32" i="131"/>
  <c r="I32" i="131"/>
  <c r="J32" i="131"/>
  <c r="K32" i="131"/>
  <c r="L32" i="131"/>
  <c r="M32" i="131"/>
  <c r="O32" i="131"/>
  <c r="P32" i="131"/>
  <c r="Q32" i="131"/>
  <c r="S32" i="131"/>
  <c r="H34" i="131"/>
  <c r="I34" i="131"/>
  <c r="J34" i="131"/>
  <c r="K34" i="131"/>
  <c r="L34" i="131"/>
  <c r="M34" i="131"/>
  <c r="O34" i="131"/>
  <c r="P34" i="131"/>
  <c r="Q34" i="131"/>
  <c r="S34" i="131"/>
  <c r="I36" i="131"/>
  <c r="J36" i="131"/>
  <c r="L36" i="131"/>
  <c r="P36" i="131"/>
  <c r="Q36" i="131"/>
  <c r="S36" i="131"/>
  <c r="H38" i="131"/>
  <c r="I38" i="131"/>
  <c r="J38" i="131"/>
  <c r="K38" i="131"/>
  <c r="L38" i="131"/>
  <c r="M38" i="131"/>
  <c r="O38" i="131"/>
  <c r="P38" i="131"/>
  <c r="Q38" i="131"/>
  <c r="S38" i="131"/>
  <c r="H40" i="131"/>
  <c r="H42" i="131"/>
  <c r="I42" i="131"/>
  <c r="J42" i="131"/>
  <c r="K42" i="131"/>
  <c r="L42" i="131"/>
  <c r="M42" i="131"/>
  <c r="O42" i="131"/>
  <c r="P42" i="131"/>
  <c r="Q42" i="131"/>
  <c r="S42" i="131"/>
  <c r="I44" i="131"/>
  <c r="J44" i="131"/>
  <c r="K44" i="131"/>
  <c r="L44" i="131"/>
  <c r="M44" i="131"/>
  <c r="P44" i="131"/>
  <c r="Q44" i="131"/>
  <c r="S44" i="131"/>
  <c r="I46" i="131"/>
  <c r="J46" i="131"/>
  <c r="L46" i="131"/>
  <c r="M46" i="131"/>
  <c r="P46" i="131"/>
  <c r="Q46" i="131"/>
  <c r="H48" i="131"/>
  <c r="I48" i="131"/>
  <c r="J48" i="131"/>
  <c r="K48" i="131"/>
  <c r="L48" i="131"/>
  <c r="M48" i="131"/>
  <c r="O48" i="131"/>
  <c r="P48" i="131"/>
  <c r="Q48" i="131"/>
  <c r="S48" i="131"/>
  <c r="H50" i="131"/>
  <c r="I50" i="131"/>
  <c r="J50" i="131"/>
  <c r="K50" i="131"/>
  <c r="L50" i="131"/>
  <c r="P50" i="131"/>
  <c r="Q50" i="131"/>
  <c r="S50" i="131"/>
  <c r="I52" i="131"/>
  <c r="J52" i="131"/>
  <c r="K52" i="131"/>
  <c r="L52" i="131"/>
  <c r="M52" i="131"/>
  <c r="P52" i="131"/>
  <c r="Q52" i="131"/>
  <c r="S52" i="131"/>
  <c r="H54" i="131"/>
  <c r="I54" i="131"/>
  <c r="J54" i="131"/>
  <c r="K54" i="131"/>
  <c r="L54" i="131"/>
  <c r="M54" i="131"/>
  <c r="O54" i="131"/>
  <c r="P54" i="131"/>
  <c r="Q54" i="131"/>
  <c r="S54" i="131"/>
  <c r="G9" i="128"/>
  <c r="G69" i="29"/>
  <c r="F47" i="29"/>
  <c r="H9" i="29"/>
  <c r="M9" i="29" s="1"/>
  <c r="S100" i="82"/>
  <c r="R100" i="82"/>
  <c r="N100" i="82"/>
  <c r="L100" i="82"/>
  <c r="I100" i="82"/>
  <c r="G100" i="82"/>
  <c r="T100" i="82"/>
  <c r="R98" i="82"/>
  <c r="Q98" i="82"/>
  <c r="L98" i="82"/>
  <c r="G98" i="82"/>
  <c r="O98" i="82"/>
  <c r="L96" i="82"/>
  <c r="G96" i="82"/>
  <c r="S96" i="82"/>
  <c r="S94" i="82"/>
  <c r="Q94" i="82"/>
  <c r="N94" i="82"/>
  <c r="L94" i="82"/>
  <c r="I94" i="82"/>
  <c r="G94" i="82"/>
  <c r="T94" i="82"/>
  <c r="S92" i="82"/>
  <c r="R92" i="82"/>
  <c r="Q92" i="82"/>
  <c r="N92" i="82"/>
  <c r="L92" i="82"/>
  <c r="G92" i="82"/>
  <c r="O92" i="82"/>
  <c r="S90" i="82"/>
  <c r="R90" i="82"/>
  <c r="N90" i="82"/>
  <c r="L90" i="82"/>
  <c r="I90" i="82"/>
  <c r="G90" i="82"/>
  <c r="S88" i="82"/>
  <c r="R88" i="82"/>
  <c r="Q88" i="82"/>
  <c r="N88" i="82"/>
  <c r="L88" i="82"/>
  <c r="G88" i="82"/>
  <c r="T88" i="82"/>
  <c r="S86" i="82"/>
  <c r="Q86" i="82"/>
  <c r="N86" i="82"/>
  <c r="L86" i="82"/>
  <c r="I86" i="82"/>
  <c r="G86" i="82"/>
  <c r="O86" i="82"/>
  <c r="R84" i="82"/>
  <c r="Q84" i="82"/>
  <c r="L84" i="82"/>
  <c r="G84" i="82"/>
  <c r="S84" i="82"/>
  <c r="L82" i="82"/>
  <c r="G82" i="82"/>
  <c r="T82" i="82"/>
  <c r="R80" i="82"/>
  <c r="N80" i="82"/>
  <c r="I80" i="82"/>
  <c r="O80" i="82"/>
  <c r="S78" i="82"/>
  <c r="R78" i="82"/>
  <c r="Q78" i="82"/>
  <c r="L78" i="82"/>
  <c r="J78" i="82"/>
  <c r="I78" i="82"/>
  <c r="G78" i="82"/>
  <c r="S76" i="82"/>
  <c r="R76" i="82"/>
  <c r="L76" i="82"/>
  <c r="I76" i="82"/>
  <c r="G76" i="82"/>
  <c r="T76" i="82"/>
  <c r="S74" i="82"/>
  <c r="R74" i="82"/>
  <c r="N74" i="82"/>
  <c r="I74" i="82"/>
  <c r="O74" i="82"/>
  <c r="S72" i="82"/>
  <c r="R72" i="82"/>
  <c r="Q72" i="82"/>
  <c r="O72" i="82"/>
  <c r="N72" i="82"/>
  <c r="L72" i="82"/>
  <c r="J72" i="82"/>
  <c r="I72" i="82"/>
  <c r="G72" i="82"/>
  <c r="T69" i="82"/>
  <c r="S69" i="82"/>
  <c r="R69" i="82"/>
  <c r="Q69" i="82"/>
  <c r="O69" i="82"/>
  <c r="N69" i="82"/>
  <c r="M69" i="82"/>
  <c r="L69" i="82"/>
  <c r="J69" i="82"/>
  <c r="I69" i="82"/>
  <c r="H69" i="82"/>
  <c r="G69" i="82"/>
  <c r="S68" i="82"/>
  <c r="R68" i="82"/>
  <c r="Q68" i="82"/>
  <c r="N68" i="82"/>
  <c r="L68" i="82"/>
  <c r="G68" i="82"/>
  <c r="O68" i="82"/>
  <c r="S66" i="82"/>
  <c r="R66" i="82"/>
  <c r="L66" i="82"/>
  <c r="I66" i="82"/>
  <c r="G66" i="82"/>
  <c r="S64" i="82"/>
  <c r="R64" i="82"/>
  <c r="Q64" i="82"/>
  <c r="N64" i="82"/>
  <c r="L64" i="82"/>
  <c r="J64" i="82"/>
  <c r="I64" i="82"/>
  <c r="G64" i="82"/>
  <c r="T64" i="82"/>
  <c r="R62" i="82"/>
  <c r="N62" i="82"/>
  <c r="L62" i="82"/>
  <c r="I62" i="82"/>
  <c r="G62" i="82"/>
  <c r="O62" i="82"/>
  <c r="N60" i="82"/>
  <c r="L60" i="82"/>
  <c r="I60" i="82"/>
  <c r="G60" i="82"/>
  <c r="S60" i="82"/>
  <c r="S58" i="82"/>
  <c r="Q58" i="82"/>
  <c r="N58" i="82"/>
  <c r="L58" i="82"/>
  <c r="I58" i="82"/>
  <c r="G58" i="82"/>
  <c r="T58" i="82"/>
  <c r="S56" i="82"/>
  <c r="R56" i="82"/>
  <c r="N56" i="82"/>
  <c r="L56" i="82"/>
  <c r="I56" i="82"/>
  <c r="G56" i="82"/>
  <c r="O56" i="82"/>
  <c r="S54" i="82"/>
  <c r="R54" i="82"/>
  <c r="Q54" i="82"/>
  <c r="O54" i="82"/>
  <c r="N54" i="82"/>
  <c r="L54" i="82"/>
  <c r="J54" i="82"/>
  <c r="I54" i="82"/>
  <c r="G54" i="82"/>
  <c r="S52" i="82"/>
  <c r="R52" i="82"/>
  <c r="Q52" i="82"/>
  <c r="N52" i="82"/>
  <c r="L52" i="82"/>
  <c r="I52" i="82"/>
  <c r="G52" i="82"/>
  <c r="T52" i="82"/>
  <c r="R50" i="82"/>
  <c r="Q50" i="82"/>
  <c r="N50" i="82"/>
  <c r="L50" i="82"/>
  <c r="I50" i="82"/>
  <c r="G50" i="82"/>
  <c r="O50" i="82"/>
  <c r="S48" i="82"/>
  <c r="R48" i="82"/>
  <c r="Q48" i="82"/>
  <c r="O48" i="82"/>
  <c r="N48" i="82"/>
  <c r="L48" i="82"/>
  <c r="J48" i="82"/>
  <c r="I48" i="82"/>
  <c r="G48" i="82"/>
  <c r="R46" i="82"/>
  <c r="Q46" i="82"/>
  <c r="L46" i="82"/>
  <c r="I46" i="82"/>
  <c r="G46" i="82"/>
  <c r="T46" i="82"/>
  <c r="S44" i="82"/>
  <c r="R44" i="82"/>
  <c r="Q44" i="82"/>
  <c r="O44" i="82"/>
  <c r="N44" i="82"/>
  <c r="M44" i="82"/>
  <c r="L44" i="82"/>
  <c r="J44" i="82"/>
  <c r="I44" i="82"/>
  <c r="G44" i="82"/>
  <c r="H44" i="82"/>
  <c r="S42" i="82"/>
  <c r="R42" i="82"/>
  <c r="Q42" i="82"/>
  <c r="O42" i="82"/>
  <c r="N42" i="82"/>
  <c r="L42" i="82"/>
  <c r="J42" i="82"/>
  <c r="I42" i="82"/>
  <c r="G42" i="82"/>
  <c r="S40" i="82"/>
  <c r="R40" i="82"/>
  <c r="Q40" i="82"/>
  <c r="O40" i="82"/>
  <c r="L40" i="82"/>
  <c r="J40" i="82"/>
  <c r="G40" i="82"/>
  <c r="T40" i="82"/>
  <c r="S38" i="82"/>
  <c r="R38" i="82"/>
  <c r="Q38" i="82"/>
  <c r="O38" i="82"/>
  <c r="N38" i="82"/>
  <c r="L38" i="82"/>
  <c r="J38" i="82"/>
  <c r="I38" i="82"/>
  <c r="G38" i="82"/>
  <c r="H38" i="82"/>
  <c r="N36" i="82"/>
  <c r="L36" i="82"/>
  <c r="I36" i="82"/>
  <c r="G36" i="82"/>
  <c r="S36" i="82"/>
  <c r="S34" i="82"/>
  <c r="R34" i="82"/>
  <c r="Q34" i="82"/>
  <c r="O34" i="82"/>
  <c r="N34" i="82"/>
  <c r="L34" i="82"/>
  <c r="J34" i="82"/>
  <c r="I34" i="82"/>
  <c r="G34" i="82"/>
  <c r="T34" i="82"/>
  <c r="S32" i="82"/>
  <c r="R32" i="82"/>
  <c r="Q32" i="82"/>
  <c r="N32" i="82"/>
  <c r="M32" i="82"/>
  <c r="L32" i="82"/>
  <c r="I32" i="82"/>
  <c r="H32" i="82"/>
  <c r="G32" i="82"/>
  <c r="O32" i="82"/>
  <c r="S30" i="82"/>
  <c r="R30" i="82"/>
  <c r="N30" i="82"/>
  <c r="L30" i="82"/>
  <c r="J30" i="82"/>
  <c r="I30" i="82"/>
  <c r="G30" i="82"/>
  <c r="S28" i="82"/>
  <c r="R28" i="82"/>
  <c r="Q28" i="82"/>
  <c r="O28" i="82"/>
  <c r="N28" i="82"/>
  <c r="L28" i="82"/>
  <c r="J28" i="82"/>
  <c r="I28" i="82"/>
  <c r="G28" i="82"/>
  <c r="T28" i="82"/>
  <c r="S26" i="82"/>
  <c r="R26" i="82"/>
  <c r="Q26" i="82"/>
  <c r="N26" i="82"/>
  <c r="L26" i="82"/>
  <c r="J26" i="82"/>
  <c r="I26" i="82"/>
  <c r="G26" i="82"/>
  <c r="O26" i="82"/>
  <c r="S24" i="82"/>
  <c r="R24" i="82"/>
  <c r="Q24" i="82"/>
  <c r="O24" i="82"/>
  <c r="N24" i="82"/>
  <c r="L24" i="82"/>
  <c r="J24" i="82"/>
  <c r="I24" i="82"/>
  <c r="G24" i="82"/>
  <c r="R22" i="82"/>
  <c r="Q22" i="82"/>
  <c r="N22" i="82"/>
  <c r="L22" i="82"/>
  <c r="G22" i="82"/>
  <c r="T22" i="82"/>
  <c r="T19" i="82"/>
  <c r="S19" i="82"/>
  <c r="R19" i="82"/>
  <c r="Q19" i="82"/>
  <c r="O19" i="82"/>
  <c r="N19" i="82"/>
  <c r="M19" i="82"/>
  <c r="L19" i="82"/>
  <c r="L20" i="82" s="1"/>
  <c r="J19" i="82"/>
  <c r="I19" i="82"/>
  <c r="H19" i="82"/>
  <c r="G19" i="82"/>
  <c r="G20" i="82" s="1"/>
  <c r="L18" i="82"/>
  <c r="G18" i="82"/>
  <c r="S18" i="82"/>
  <c r="L16" i="82"/>
  <c r="I16" i="82"/>
  <c r="G16" i="82"/>
  <c r="T16" i="82"/>
  <c r="R14" i="82"/>
  <c r="L14" i="82"/>
  <c r="G14" i="82"/>
  <c r="O14" i="82"/>
  <c r="S12" i="82"/>
  <c r="L12" i="82"/>
  <c r="S10" i="82"/>
  <c r="J10" i="82"/>
  <c r="T7" i="82"/>
  <c r="S7" i="82"/>
  <c r="R7" i="82"/>
  <c r="Q7" i="82"/>
  <c r="O7" i="82"/>
  <c r="N7" i="82"/>
  <c r="M7" i="82"/>
  <c r="L7" i="82"/>
  <c r="J7" i="82"/>
  <c r="I7" i="82"/>
  <c r="H7" i="82"/>
  <c r="G7" i="82"/>
  <c r="F16" i="82" l="1"/>
  <c r="F28" i="82"/>
  <c r="F86" i="82"/>
  <c r="F34" i="82"/>
  <c r="G10" i="82"/>
  <c r="F10" i="82" s="1"/>
  <c r="M38" i="82"/>
  <c r="F38" i="82" s="1"/>
  <c r="T38" i="82"/>
  <c r="T44" i="82"/>
  <c r="F44" i="82" s="1"/>
  <c r="N46" i="82"/>
  <c r="M80" i="82"/>
  <c r="Q82" i="82"/>
  <c r="M10" i="82"/>
  <c r="T74" i="82"/>
  <c r="I92" i="82"/>
  <c r="T92" i="82"/>
  <c r="I68" i="82"/>
  <c r="M74" i="82"/>
  <c r="I88" i="82"/>
  <c r="M92" i="82"/>
  <c r="J100" i="82"/>
  <c r="J46" i="82"/>
  <c r="H56" i="82"/>
  <c r="J88" i="82"/>
  <c r="Q76" i="82"/>
  <c r="R82" i="82"/>
  <c r="R94" i="82"/>
  <c r="T98" i="82"/>
  <c r="N10" i="82"/>
  <c r="J32" i="82"/>
  <c r="F32" i="82" s="1"/>
  <c r="Q74" i="82"/>
  <c r="I82" i="82"/>
  <c r="I98" i="82"/>
  <c r="I8" i="82"/>
  <c r="I14" i="82"/>
  <c r="T32" i="82"/>
  <c r="Q56" i="82"/>
  <c r="J76" i="82"/>
  <c r="Q80" i="82"/>
  <c r="J82" i="82"/>
  <c r="T86" i="82"/>
  <c r="J94" i="82"/>
  <c r="M98" i="82"/>
  <c r="Q14" i="82"/>
  <c r="N16" i="82"/>
  <c r="N40" i="82"/>
  <c r="Q62" i="82"/>
  <c r="N76" i="82"/>
  <c r="T80" i="82"/>
  <c r="N82" i="82"/>
  <c r="M86" i="82"/>
  <c r="O8" i="82"/>
  <c r="H8" i="82"/>
  <c r="S8" i="82"/>
  <c r="L8" i="82"/>
  <c r="R8" i="82"/>
  <c r="M8" i="82"/>
  <c r="T8" i="82"/>
  <c r="G8" i="82"/>
  <c r="H72" i="82"/>
  <c r="F72" i="82" s="1"/>
  <c r="T72" i="82"/>
  <c r="M72" i="82"/>
  <c r="H10" i="82"/>
  <c r="O10" i="82"/>
  <c r="H42" i="82"/>
  <c r="F42" i="82" s="1"/>
  <c r="T42" i="82"/>
  <c r="M42" i="82"/>
  <c r="H48" i="82"/>
  <c r="F48" i="82" s="1"/>
  <c r="T48" i="82"/>
  <c r="M48" i="82"/>
  <c r="I10" i="82"/>
  <c r="H54" i="82"/>
  <c r="F54" i="82" s="1"/>
  <c r="T54" i="82"/>
  <c r="M54" i="82"/>
  <c r="J66" i="82"/>
  <c r="Q66" i="82"/>
  <c r="O66" i="82"/>
  <c r="H66" i="82"/>
  <c r="F66" i="82" s="1"/>
  <c r="N66" i="82"/>
  <c r="T66" i="82"/>
  <c r="M66" i="82"/>
  <c r="J84" i="82"/>
  <c r="I84" i="82"/>
  <c r="O84" i="82"/>
  <c r="H84" i="82"/>
  <c r="F84" i="82" s="1"/>
  <c r="N84" i="82"/>
  <c r="T84" i="82"/>
  <c r="M84" i="82"/>
  <c r="J90" i="82"/>
  <c r="Q90" i="82"/>
  <c r="O90" i="82"/>
  <c r="H90" i="82"/>
  <c r="F90" i="82" s="1"/>
  <c r="T90" i="82"/>
  <c r="M90" i="82"/>
  <c r="R12" i="82"/>
  <c r="J12" i="82"/>
  <c r="Q12" i="82"/>
  <c r="I12" i="82"/>
  <c r="O12" i="82"/>
  <c r="H12" i="82"/>
  <c r="N12" i="82"/>
  <c r="G12" i="82"/>
  <c r="F12" i="82" s="1"/>
  <c r="T12" i="82"/>
  <c r="M12" i="82"/>
  <c r="O78" i="82"/>
  <c r="H78" i="82"/>
  <c r="F78" i="82" s="1"/>
  <c r="N78" i="82"/>
  <c r="T78" i="82"/>
  <c r="M78" i="82"/>
  <c r="T10" i="82"/>
  <c r="R10" i="82"/>
  <c r="Q10" i="82"/>
  <c r="L10" i="82"/>
  <c r="Q30" i="82"/>
  <c r="O30" i="82"/>
  <c r="H30" i="82"/>
  <c r="F30" i="82" s="1"/>
  <c r="T30" i="82"/>
  <c r="M30" i="82"/>
  <c r="R36" i="82"/>
  <c r="J36" i="82"/>
  <c r="Q36" i="82"/>
  <c r="O36" i="82"/>
  <c r="H36" i="82"/>
  <c r="F36" i="82" s="1"/>
  <c r="T36" i="82"/>
  <c r="M36" i="82"/>
  <c r="R60" i="82"/>
  <c r="J60" i="82"/>
  <c r="Q60" i="82"/>
  <c r="O60" i="82"/>
  <c r="H60" i="82"/>
  <c r="F60" i="82" s="1"/>
  <c r="T60" i="82"/>
  <c r="M60" i="82"/>
  <c r="R96" i="82"/>
  <c r="J96" i="82"/>
  <c r="Q96" i="82"/>
  <c r="I96" i="82"/>
  <c r="O96" i="82"/>
  <c r="H96" i="82"/>
  <c r="F96" i="82" s="1"/>
  <c r="N96" i="82"/>
  <c r="T96" i="82"/>
  <c r="M96" i="82"/>
  <c r="M20" i="82"/>
  <c r="R18" i="82"/>
  <c r="J18" i="82"/>
  <c r="Q18" i="82"/>
  <c r="I18" i="82"/>
  <c r="O18" i="82"/>
  <c r="H18" i="82"/>
  <c r="F18" i="82" s="1"/>
  <c r="N18" i="82"/>
  <c r="T18" i="82"/>
  <c r="M18" i="82"/>
  <c r="H24" i="82"/>
  <c r="F24" i="82" s="1"/>
  <c r="T24" i="82"/>
  <c r="M24" i="82"/>
  <c r="I70" i="82"/>
  <c r="H70" i="82"/>
  <c r="O70" i="82"/>
  <c r="J14" i="82"/>
  <c r="H16" i="82"/>
  <c r="O16" i="82"/>
  <c r="H22" i="82"/>
  <c r="F22" i="82" s="1"/>
  <c r="O22" i="82"/>
  <c r="H28" i="82"/>
  <c r="H34" i="82"/>
  <c r="H40" i="82"/>
  <c r="F40" i="82" s="1"/>
  <c r="H46" i="82"/>
  <c r="F46" i="82" s="1"/>
  <c r="O46" i="82"/>
  <c r="J50" i="82"/>
  <c r="H52" i="82"/>
  <c r="F52" i="82" s="1"/>
  <c r="O52" i="82"/>
  <c r="J56" i="82"/>
  <c r="H58" i="82"/>
  <c r="F58" i="82" s="1"/>
  <c r="O58" i="82"/>
  <c r="J62" i="82"/>
  <c r="H64" i="82"/>
  <c r="F64" i="82" s="1"/>
  <c r="O64" i="82"/>
  <c r="J68" i="82"/>
  <c r="J74" i="82"/>
  <c r="H76" i="82"/>
  <c r="F76" i="82" s="1"/>
  <c r="O76" i="82"/>
  <c r="J80" i="82"/>
  <c r="H82" i="82"/>
  <c r="F82" i="82" s="1"/>
  <c r="O82" i="82"/>
  <c r="J86" i="82"/>
  <c r="R86" i="82"/>
  <c r="H88" i="82"/>
  <c r="F88" i="82" s="1"/>
  <c r="O88" i="82"/>
  <c r="J92" i="82"/>
  <c r="H94" i="82"/>
  <c r="F94" i="82" s="1"/>
  <c r="O94" i="82"/>
  <c r="J98" i="82"/>
  <c r="H100" i="82"/>
  <c r="F100" i="82" s="1"/>
  <c r="O100" i="82"/>
  <c r="S14" i="82"/>
  <c r="Q16" i="82"/>
  <c r="I22" i="82"/>
  <c r="I40" i="82"/>
  <c r="S50" i="82"/>
  <c r="S62" i="82"/>
  <c r="L74" i="82"/>
  <c r="L80" i="82"/>
  <c r="S80" i="82"/>
  <c r="S98" i="82"/>
  <c r="Q100" i="82"/>
  <c r="M14" i="82"/>
  <c r="T14" i="82"/>
  <c r="J16" i="82"/>
  <c r="R16" i="82"/>
  <c r="J22" i="82"/>
  <c r="M26" i="82"/>
  <c r="T26" i="82"/>
  <c r="M50" i="82"/>
  <c r="T50" i="82"/>
  <c r="J52" i="82"/>
  <c r="M56" i="82"/>
  <c r="T56" i="82"/>
  <c r="F56" i="82" s="1"/>
  <c r="J58" i="82"/>
  <c r="R58" i="82"/>
  <c r="M62" i="82"/>
  <c r="T62" i="82"/>
  <c r="M68" i="82"/>
  <c r="T68" i="82"/>
  <c r="N14" i="82"/>
  <c r="S16" i="82"/>
  <c r="S22" i="82"/>
  <c r="S46" i="82"/>
  <c r="G74" i="82"/>
  <c r="G80" i="82"/>
  <c r="F80" i="82" s="1"/>
  <c r="S82" i="82"/>
  <c r="N98" i="82"/>
  <c r="H14" i="82"/>
  <c r="F14" i="82" s="1"/>
  <c r="M16" i="82"/>
  <c r="M22" i="82"/>
  <c r="H26" i="82"/>
  <c r="F26" i="82" s="1"/>
  <c r="M28" i="82"/>
  <c r="M34" i="82"/>
  <c r="M40" i="82"/>
  <c r="M46" i="82"/>
  <c r="H50" i="82"/>
  <c r="F50" i="82" s="1"/>
  <c r="M52" i="82"/>
  <c r="M58" i="82"/>
  <c r="H62" i="82"/>
  <c r="F62" i="82" s="1"/>
  <c r="M64" i="82"/>
  <c r="H68" i="82"/>
  <c r="F68" i="82" s="1"/>
  <c r="H74" i="82"/>
  <c r="M76" i="82"/>
  <c r="H80" i="82"/>
  <c r="M82" i="82"/>
  <c r="H86" i="82"/>
  <c r="M88" i="82"/>
  <c r="H92" i="82"/>
  <c r="F92" i="82" s="1"/>
  <c r="M94" i="82"/>
  <c r="H98" i="82"/>
  <c r="F98" i="82" s="1"/>
  <c r="M100" i="82"/>
  <c r="F74" i="82" l="1"/>
  <c r="J8" i="82"/>
  <c r="Q8" i="82"/>
  <c r="N8" i="82"/>
  <c r="R20" i="82"/>
  <c r="N70" i="82"/>
  <c r="G70" i="82"/>
  <c r="O20" i="82"/>
  <c r="T70" i="82"/>
  <c r="S70" i="82"/>
  <c r="R70" i="82"/>
  <c r="J20" i="82"/>
  <c r="M70" i="82"/>
  <c r="L70" i="82"/>
  <c r="T20" i="82"/>
  <c r="J70" i="82"/>
  <c r="Q70" i="82"/>
  <c r="Q20" i="82"/>
  <c r="I20" i="82"/>
  <c r="N20" i="82"/>
  <c r="H20" i="82"/>
  <c r="S20" i="82"/>
  <c r="F20" i="82" l="1"/>
  <c r="F70" i="82"/>
  <c r="P69" i="71"/>
  <c r="Q99" i="71"/>
  <c r="Q97" i="71"/>
  <c r="Q95" i="71"/>
  <c r="Q93" i="71"/>
  <c r="Q91" i="71"/>
  <c r="Q89" i="71"/>
  <c r="Q87" i="71"/>
  <c r="Q85" i="71"/>
  <c r="Q83" i="71"/>
  <c r="Q81" i="71"/>
  <c r="Q79" i="71"/>
  <c r="Q77" i="71"/>
  <c r="Q75" i="71"/>
  <c r="Q73" i="71"/>
  <c r="Q71" i="71"/>
  <c r="Q69" i="71"/>
  <c r="Q67" i="71"/>
  <c r="Q65" i="71"/>
  <c r="Q63" i="71"/>
  <c r="Q61" i="71"/>
  <c r="Q59" i="71"/>
  <c r="Q57" i="71"/>
  <c r="Q55" i="71"/>
  <c r="Q53" i="71"/>
  <c r="Q51" i="71"/>
  <c r="Q49" i="71"/>
  <c r="Q47" i="71"/>
  <c r="Q45" i="71"/>
  <c r="Q43" i="71"/>
  <c r="Q41" i="71"/>
  <c r="Q39" i="71"/>
  <c r="Q37" i="71"/>
  <c r="Q35" i="71"/>
  <c r="Q33" i="71"/>
  <c r="Q31" i="71"/>
  <c r="Q29" i="71"/>
  <c r="Q27" i="71"/>
  <c r="Q25" i="71"/>
  <c r="Q23" i="71"/>
  <c r="Q21" i="71"/>
  <c r="Q17" i="71"/>
  <c r="Q15" i="71"/>
  <c r="Q13" i="71"/>
  <c r="Q11" i="71"/>
  <c r="Q9" i="71"/>
  <c r="P19" i="71"/>
  <c r="Q19" i="71" s="1"/>
  <c r="M69" i="71"/>
  <c r="L69" i="71"/>
  <c r="K69" i="71"/>
  <c r="J69" i="71"/>
  <c r="I69" i="71"/>
  <c r="H69" i="71"/>
  <c r="G69" i="71"/>
  <c r="M19" i="71"/>
  <c r="L19" i="71"/>
  <c r="K19" i="71"/>
  <c r="J19" i="71"/>
  <c r="I19" i="71"/>
  <c r="H19" i="71"/>
  <c r="G19" i="71"/>
  <c r="L12" i="71"/>
  <c r="I16" i="71"/>
  <c r="M16" i="71"/>
  <c r="I22" i="71"/>
  <c r="L22" i="71"/>
  <c r="I24" i="71"/>
  <c r="K24" i="71"/>
  <c r="L24" i="71"/>
  <c r="M24" i="71"/>
  <c r="I26" i="71"/>
  <c r="L26" i="71"/>
  <c r="G28" i="71"/>
  <c r="I28" i="71"/>
  <c r="J28" i="71"/>
  <c r="K28" i="71"/>
  <c r="L28" i="71"/>
  <c r="M28" i="71"/>
  <c r="I30" i="71"/>
  <c r="K30" i="71"/>
  <c r="L30" i="71"/>
  <c r="M30" i="71"/>
  <c r="I32" i="71"/>
  <c r="K32" i="71"/>
  <c r="L32" i="71"/>
  <c r="M32" i="71"/>
  <c r="I34" i="71"/>
  <c r="K34" i="71"/>
  <c r="L34" i="71"/>
  <c r="M34" i="71"/>
  <c r="I36" i="71"/>
  <c r="L36" i="71"/>
  <c r="M36" i="71"/>
  <c r="H38" i="71"/>
  <c r="I38" i="71"/>
  <c r="K38" i="71"/>
  <c r="L38" i="71"/>
  <c r="M38" i="71"/>
  <c r="I40" i="71"/>
  <c r="K40" i="71"/>
  <c r="L40" i="71"/>
  <c r="M40" i="71"/>
  <c r="G42" i="71"/>
  <c r="I42" i="71"/>
  <c r="J42" i="71"/>
  <c r="K42" i="71"/>
  <c r="L42" i="71"/>
  <c r="M42" i="71"/>
  <c r="H44" i="71"/>
  <c r="K44" i="71"/>
  <c r="L44" i="71"/>
  <c r="M44" i="71"/>
  <c r="I46" i="71"/>
  <c r="L46" i="71"/>
  <c r="I48" i="71"/>
  <c r="K48" i="71"/>
  <c r="L48" i="71"/>
  <c r="M48" i="71"/>
  <c r="H50" i="71"/>
  <c r="I50" i="71"/>
  <c r="K50" i="71"/>
  <c r="L50" i="71"/>
  <c r="M50" i="71"/>
  <c r="I52" i="71"/>
  <c r="L52" i="71"/>
  <c r="M52" i="71"/>
  <c r="K54" i="71"/>
  <c r="L54" i="71"/>
  <c r="M54" i="71"/>
  <c r="J7" i="71"/>
  <c r="G10" i="71"/>
  <c r="L38" i="25"/>
  <c r="L13" i="25"/>
  <c r="L7" i="25"/>
  <c r="K38" i="25"/>
  <c r="K13" i="25"/>
  <c r="K7" i="25"/>
  <c r="G13" i="24"/>
  <c r="I13" i="25"/>
  <c r="H13" i="25"/>
  <c r="I7" i="25"/>
  <c r="H7" i="25"/>
  <c r="M20" i="71" l="1"/>
  <c r="L10" i="71"/>
  <c r="K10" i="71"/>
  <c r="J10" i="71"/>
  <c r="I10" i="71"/>
  <c r="H10" i="71"/>
  <c r="M10" i="71"/>
  <c r="G7" i="19"/>
  <c r="H7" i="19"/>
  <c r="H8" i="19" s="1"/>
  <c r="P52" i="127"/>
  <c r="P44" i="127"/>
  <c r="P10" i="127"/>
  <c r="N51" i="127"/>
  <c r="N35" i="127"/>
  <c r="N31" i="127"/>
  <c r="N29" i="127"/>
  <c r="L51" i="127"/>
  <c r="L35" i="127"/>
  <c r="L29" i="127"/>
  <c r="L26" i="127"/>
  <c r="J37" i="127"/>
  <c r="J11" i="127"/>
  <c r="J10" i="127"/>
  <c r="G53" i="127"/>
  <c r="L53" i="127" s="1"/>
  <c r="G52" i="127"/>
  <c r="L52" i="127" s="1"/>
  <c r="G51" i="127"/>
  <c r="P51" i="127" s="1"/>
  <c r="G50" i="127"/>
  <c r="P50" i="127" s="1"/>
  <c r="G49" i="127"/>
  <c r="N49" i="127" s="1"/>
  <c r="G47" i="127"/>
  <c r="N47" i="127" s="1"/>
  <c r="G45" i="127"/>
  <c r="L45" i="127" s="1"/>
  <c r="G44" i="127"/>
  <c r="L44" i="127" s="1"/>
  <c r="G43" i="127"/>
  <c r="P43" i="127" s="1"/>
  <c r="G42" i="127"/>
  <c r="P42" i="127" s="1"/>
  <c r="G41" i="127"/>
  <c r="N41" i="127" s="1"/>
  <c r="G40" i="127"/>
  <c r="N40" i="127" s="1"/>
  <c r="G37" i="127"/>
  <c r="L37" i="127" s="1"/>
  <c r="G36" i="127"/>
  <c r="L36" i="127" s="1"/>
  <c r="G35" i="127"/>
  <c r="P35" i="127" s="1"/>
  <c r="G34" i="127"/>
  <c r="P34" i="127" s="1"/>
  <c r="G33" i="127"/>
  <c r="N33" i="127" s="1"/>
  <c r="G32" i="127"/>
  <c r="N32" i="127" s="1"/>
  <c r="G31" i="127"/>
  <c r="L31" i="127" s="1"/>
  <c r="G30" i="127"/>
  <c r="L30" i="127" s="1"/>
  <c r="G29" i="127"/>
  <c r="P29" i="127" s="1"/>
  <c r="G28" i="127"/>
  <c r="P28" i="127" s="1"/>
  <c r="G26" i="127"/>
  <c r="N26" i="127" s="1"/>
  <c r="G25" i="127"/>
  <c r="N25" i="127" s="1"/>
  <c r="G23" i="127"/>
  <c r="L23" i="127" s="1"/>
  <c r="G21" i="127"/>
  <c r="L21" i="127" s="1"/>
  <c r="G18" i="127"/>
  <c r="P18" i="127" s="1"/>
  <c r="G15" i="127"/>
  <c r="P15" i="127" s="1"/>
  <c r="G14" i="127"/>
  <c r="N14" i="127" s="1"/>
  <c r="G12" i="127"/>
  <c r="N12" i="127" s="1"/>
  <c r="G11" i="127"/>
  <c r="L11" i="127" s="1"/>
  <c r="G10" i="127"/>
  <c r="L10" i="127" s="1"/>
  <c r="G9" i="127"/>
  <c r="P9" i="127" s="1"/>
  <c r="G8" i="127"/>
  <c r="P8" i="127" s="1"/>
  <c r="F7" i="127"/>
  <c r="F38" i="127"/>
  <c r="F13" i="127"/>
  <c r="J8" i="24"/>
  <c r="L8" i="24"/>
  <c r="J9" i="24"/>
  <c r="L9" i="24"/>
  <c r="J10" i="24"/>
  <c r="L10" i="24"/>
  <c r="J11" i="24"/>
  <c r="L11" i="24"/>
  <c r="J12" i="24"/>
  <c r="L12" i="24"/>
  <c r="J14" i="24"/>
  <c r="L14" i="24"/>
  <c r="J15" i="24"/>
  <c r="L15" i="24"/>
  <c r="J16" i="24"/>
  <c r="L16" i="24"/>
  <c r="H17" i="24"/>
  <c r="J17" i="24"/>
  <c r="L17" i="24"/>
  <c r="J18" i="24"/>
  <c r="L18" i="24"/>
  <c r="H19" i="24"/>
  <c r="J19" i="24"/>
  <c r="L19" i="24"/>
  <c r="J20" i="24"/>
  <c r="L20" i="24"/>
  <c r="J21" i="24"/>
  <c r="L21" i="24"/>
  <c r="J22" i="24"/>
  <c r="L22" i="24"/>
  <c r="J23" i="24"/>
  <c r="L23" i="24"/>
  <c r="H24" i="24"/>
  <c r="J24" i="24"/>
  <c r="L24" i="24"/>
  <c r="J25" i="24"/>
  <c r="L25" i="24"/>
  <c r="J26" i="24"/>
  <c r="L26" i="24"/>
  <c r="J27" i="24"/>
  <c r="L27" i="24"/>
  <c r="J28" i="24"/>
  <c r="L28" i="24"/>
  <c r="J29" i="24"/>
  <c r="L29" i="24"/>
  <c r="J30" i="24"/>
  <c r="L30" i="24"/>
  <c r="J31" i="24"/>
  <c r="L31" i="24"/>
  <c r="J32" i="24"/>
  <c r="L32" i="24"/>
  <c r="J33" i="24"/>
  <c r="L33" i="24"/>
  <c r="J34" i="24"/>
  <c r="L34" i="24"/>
  <c r="J35" i="24"/>
  <c r="L35" i="24"/>
  <c r="J36" i="24"/>
  <c r="L36" i="24"/>
  <c r="J37" i="24"/>
  <c r="L37" i="24"/>
  <c r="J39" i="24"/>
  <c r="L39" i="24"/>
  <c r="J40" i="24"/>
  <c r="L40" i="24"/>
  <c r="J41" i="24"/>
  <c r="L41" i="24"/>
  <c r="J42" i="24"/>
  <c r="L42" i="24"/>
  <c r="J43" i="24"/>
  <c r="L43" i="24"/>
  <c r="J44" i="24"/>
  <c r="L44" i="24"/>
  <c r="J45" i="24"/>
  <c r="L45" i="24"/>
  <c r="J46" i="24"/>
  <c r="L46" i="24"/>
  <c r="J47" i="24"/>
  <c r="L47" i="24"/>
  <c r="J48" i="24"/>
  <c r="L48" i="24"/>
  <c r="J49" i="24"/>
  <c r="L49" i="24"/>
  <c r="J50" i="24"/>
  <c r="L50" i="24"/>
  <c r="J51" i="24"/>
  <c r="L51" i="24"/>
  <c r="J52" i="24"/>
  <c r="L52" i="24"/>
  <c r="J53" i="24"/>
  <c r="L53" i="24"/>
  <c r="F10" i="71" l="1"/>
  <c r="J21" i="127"/>
  <c r="J44" i="127"/>
  <c r="L32" i="127"/>
  <c r="N8" i="127"/>
  <c r="P21" i="127"/>
  <c r="J41" i="127"/>
  <c r="H41" i="127" s="1"/>
  <c r="J26" i="127"/>
  <c r="H26" i="127" s="1"/>
  <c r="J52" i="127"/>
  <c r="L33" i="127"/>
  <c r="H33" i="127" s="1"/>
  <c r="N11" i="127"/>
  <c r="N37" i="127"/>
  <c r="P26" i="127"/>
  <c r="J33" i="127"/>
  <c r="L12" i="127"/>
  <c r="N15" i="127"/>
  <c r="N42" i="127"/>
  <c r="P33" i="127"/>
  <c r="L47" i="127"/>
  <c r="J36" i="127"/>
  <c r="H36" i="127" s="1"/>
  <c r="L25" i="127"/>
  <c r="L40" i="127"/>
  <c r="N28" i="127"/>
  <c r="N50" i="127"/>
  <c r="P41" i="127"/>
  <c r="J30" i="127"/>
  <c r="H30" i="127" s="1"/>
  <c r="P30" i="127"/>
  <c r="H11" i="127"/>
  <c r="J23" i="127"/>
  <c r="J31" i="127"/>
  <c r="J45" i="127"/>
  <c r="J53" i="127"/>
  <c r="L14" i="127"/>
  <c r="L41" i="127"/>
  <c r="L49" i="127"/>
  <c r="N9" i="127"/>
  <c r="N18" i="127"/>
  <c r="N43" i="127"/>
  <c r="P11" i="127"/>
  <c r="P23" i="127"/>
  <c r="P31" i="127"/>
  <c r="P37" i="127"/>
  <c r="H37" i="127" s="1"/>
  <c r="P45" i="127"/>
  <c r="P53" i="127"/>
  <c r="N34" i="127"/>
  <c r="P36" i="127"/>
  <c r="J12" i="127"/>
  <c r="H12" i="127" s="1"/>
  <c r="J25" i="127"/>
  <c r="H25" i="127" s="1"/>
  <c r="J32" i="127"/>
  <c r="J40" i="127"/>
  <c r="J47" i="127"/>
  <c r="L8" i="127"/>
  <c r="L15" i="127"/>
  <c r="L28" i="127"/>
  <c r="L34" i="127"/>
  <c r="L42" i="127"/>
  <c r="L50" i="127"/>
  <c r="N10" i="127"/>
  <c r="H10" i="127" s="1"/>
  <c r="N21" i="127"/>
  <c r="H21" i="127" s="1"/>
  <c r="N30" i="127"/>
  <c r="N36" i="127"/>
  <c r="N44" i="127"/>
  <c r="N52" i="127"/>
  <c r="P12" i="127"/>
  <c r="P25" i="127"/>
  <c r="P32" i="127"/>
  <c r="P40" i="127"/>
  <c r="P47" i="127"/>
  <c r="J49" i="127"/>
  <c r="L18" i="127"/>
  <c r="N23" i="127"/>
  <c r="N53" i="127"/>
  <c r="J8" i="127"/>
  <c r="J15" i="127"/>
  <c r="J28" i="127"/>
  <c r="J34" i="127"/>
  <c r="J42" i="127"/>
  <c r="H42" i="127" s="1"/>
  <c r="J50" i="127"/>
  <c r="J14" i="127"/>
  <c r="L9" i="127"/>
  <c r="L43" i="127"/>
  <c r="N45" i="127"/>
  <c r="P14" i="127"/>
  <c r="P49" i="127"/>
  <c r="J9" i="127"/>
  <c r="J18" i="127"/>
  <c r="J29" i="127"/>
  <c r="H29" i="127" s="1"/>
  <c r="J35" i="127"/>
  <c r="H35" i="127" s="1"/>
  <c r="J43" i="127"/>
  <c r="J51" i="127"/>
  <c r="H51" i="127" s="1"/>
  <c r="H53" i="127" l="1"/>
  <c r="H18" i="127"/>
  <c r="H49" i="127"/>
  <c r="H23" i="127"/>
  <c r="H9" i="127"/>
  <c r="H15" i="127"/>
  <c r="H52" i="127"/>
  <c r="H47" i="127"/>
  <c r="H14" i="127"/>
  <c r="H8" i="127"/>
  <c r="H44" i="127"/>
  <c r="H40" i="127"/>
  <c r="H34" i="127"/>
  <c r="H45" i="127"/>
  <c r="H28" i="127"/>
  <c r="H31" i="127"/>
  <c r="H43" i="127"/>
  <c r="H50" i="127"/>
  <c r="H32" i="127"/>
  <c r="G38" i="23"/>
  <c r="I38" i="23"/>
  <c r="K38" i="23"/>
  <c r="M38" i="23"/>
  <c r="N38" i="23" s="1"/>
  <c r="N53" i="23"/>
  <c r="N52" i="23"/>
  <c r="N51" i="23"/>
  <c r="N50" i="23"/>
  <c r="N49" i="23"/>
  <c r="N48" i="23"/>
  <c r="N47" i="23"/>
  <c r="N46" i="23"/>
  <c r="N45" i="23"/>
  <c r="N44" i="23"/>
  <c r="N43" i="23"/>
  <c r="N42" i="23"/>
  <c r="N41" i="23"/>
  <c r="N40" i="23"/>
  <c r="N39" i="23"/>
  <c r="N37" i="23"/>
  <c r="N36" i="23"/>
  <c r="N35" i="23"/>
  <c r="N34" i="23"/>
  <c r="N33" i="23"/>
  <c r="N32" i="23"/>
  <c r="N31" i="23"/>
  <c r="N30" i="23"/>
  <c r="N29" i="23"/>
  <c r="N28" i="23"/>
  <c r="N27" i="23"/>
  <c r="N26" i="23"/>
  <c r="N25" i="23"/>
  <c r="N24" i="23"/>
  <c r="N23" i="23"/>
  <c r="N22" i="23"/>
  <c r="N21" i="23"/>
  <c r="N20" i="23"/>
  <c r="N19" i="23"/>
  <c r="N18" i="23"/>
  <c r="N17" i="23"/>
  <c r="N16" i="23"/>
  <c r="N15" i="23"/>
  <c r="N14" i="23"/>
  <c r="N12" i="23"/>
  <c r="N11" i="23"/>
  <c r="N10" i="23"/>
  <c r="N9" i="23"/>
  <c r="N8" i="23"/>
  <c r="L53" i="23"/>
  <c r="L52" i="23"/>
  <c r="L51" i="23"/>
  <c r="L50" i="23"/>
  <c r="L49" i="23"/>
  <c r="L48" i="23"/>
  <c r="L47" i="23"/>
  <c r="L46" i="23"/>
  <c r="L45" i="23"/>
  <c r="L44" i="23"/>
  <c r="L43" i="23"/>
  <c r="L42" i="23"/>
  <c r="L41" i="23"/>
  <c r="L40" i="23"/>
  <c r="L39" i="23"/>
  <c r="L38" i="23"/>
  <c r="L37" i="23"/>
  <c r="L36" i="23"/>
  <c r="L35" i="23"/>
  <c r="L34" i="23"/>
  <c r="L33" i="23"/>
  <c r="L32" i="23"/>
  <c r="L31" i="23"/>
  <c r="L30" i="23"/>
  <c r="L29" i="23"/>
  <c r="L28" i="23"/>
  <c r="L27" i="23"/>
  <c r="L26" i="23"/>
  <c r="L25" i="23"/>
  <c r="L24" i="23"/>
  <c r="L23" i="23"/>
  <c r="L22" i="23"/>
  <c r="L21" i="23"/>
  <c r="L20" i="23"/>
  <c r="L19" i="23"/>
  <c r="L18" i="23"/>
  <c r="L17" i="23"/>
  <c r="L16" i="23"/>
  <c r="L15" i="23"/>
  <c r="L14" i="23"/>
  <c r="L12" i="23"/>
  <c r="L11" i="23"/>
  <c r="L10" i="23"/>
  <c r="L9" i="23"/>
  <c r="L8" i="23"/>
  <c r="J53" i="23"/>
  <c r="J52" i="23"/>
  <c r="J51" i="23"/>
  <c r="J50" i="23"/>
  <c r="J49" i="23"/>
  <c r="J48" i="23"/>
  <c r="J47" i="23"/>
  <c r="J46" i="23"/>
  <c r="J45" i="23"/>
  <c r="J44" i="23"/>
  <c r="J43" i="23"/>
  <c r="J42" i="23"/>
  <c r="J41" i="23"/>
  <c r="J40" i="23"/>
  <c r="J39" i="23"/>
  <c r="J38" i="23"/>
  <c r="J37" i="23"/>
  <c r="J36" i="23"/>
  <c r="J35" i="23"/>
  <c r="J34" i="23"/>
  <c r="J33" i="23"/>
  <c r="J32" i="23"/>
  <c r="J31" i="23"/>
  <c r="J30" i="23"/>
  <c r="J29" i="23"/>
  <c r="J28" i="23"/>
  <c r="J27" i="23"/>
  <c r="J26" i="23"/>
  <c r="J25" i="23"/>
  <c r="J24" i="23"/>
  <c r="J23" i="23"/>
  <c r="J22" i="23"/>
  <c r="J21" i="23"/>
  <c r="J20" i="23"/>
  <c r="J19" i="23"/>
  <c r="J18" i="23"/>
  <c r="J17" i="23"/>
  <c r="J16" i="23"/>
  <c r="J15" i="23"/>
  <c r="J14" i="23"/>
  <c r="J12" i="23"/>
  <c r="J11" i="23"/>
  <c r="J10" i="23"/>
  <c r="J9" i="23"/>
  <c r="J8" i="23"/>
  <c r="H53" i="23"/>
  <c r="H52" i="23"/>
  <c r="H51" i="23"/>
  <c r="H50" i="23"/>
  <c r="H49" i="23"/>
  <c r="H48" i="23"/>
  <c r="H47" i="23"/>
  <c r="H46" i="23"/>
  <c r="H45" i="23"/>
  <c r="H44" i="23"/>
  <c r="H43" i="23"/>
  <c r="H42" i="23"/>
  <c r="H41" i="23"/>
  <c r="H40" i="23"/>
  <c r="H39" i="23"/>
  <c r="H38" i="23"/>
  <c r="H37" i="23"/>
  <c r="H36" i="23"/>
  <c r="H35" i="23"/>
  <c r="H34" i="23"/>
  <c r="H33" i="23"/>
  <c r="H32" i="23"/>
  <c r="H31" i="23"/>
  <c r="H30" i="23"/>
  <c r="H29" i="23"/>
  <c r="H28" i="23"/>
  <c r="H27" i="23"/>
  <c r="H26" i="23"/>
  <c r="H25" i="23"/>
  <c r="H24" i="23"/>
  <c r="H23" i="23"/>
  <c r="H22" i="23"/>
  <c r="H21" i="23"/>
  <c r="H20" i="23"/>
  <c r="H19" i="23"/>
  <c r="H18" i="23"/>
  <c r="H17" i="23"/>
  <c r="H16" i="23"/>
  <c r="H15" i="23"/>
  <c r="H14" i="23"/>
  <c r="H12" i="23"/>
  <c r="H11" i="23"/>
  <c r="H10" i="23"/>
  <c r="H9" i="23"/>
  <c r="F53" i="83"/>
  <c r="J53" i="83" s="1"/>
  <c r="F52" i="83"/>
  <c r="H52" i="83" s="1"/>
  <c r="F51" i="83"/>
  <c r="J51" i="83" s="1"/>
  <c r="F50" i="83"/>
  <c r="L50" i="83" s="1"/>
  <c r="F49" i="83"/>
  <c r="J49" i="83" s="1"/>
  <c r="F48" i="83"/>
  <c r="L48" i="83" s="1"/>
  <c r="F47" i="83"/>
  <c r="L47" i="83" s="1"/>
  <c r="F46" i="83"/>
  <c r="H46" i="83" s="1"/>
  <c r="F45" i="83"/>
  <c r="J45" i="83" s="1"/>
  <c r="F44" i="83"/>
  <c r="L44" i="83" s="1"/>
  <c r="F43" i="83"/>
  <c r="L43" i="83" s="1"/>
  <c r="F42" i="83"/>
  <c r="L42" i="83" s="1"/>
  <c r="F41" i="83"/>
  <c r="J41" i="83" s="1"/>
  <c r="F40" i="83"/>
  <c r="H40" i="83" s="1"/>
  <c r="F39" i="83"/>
  <c r="H39" i="83" s="1"/>
  <c r="F37" i="83"/>
  <c r="L37" i="83" s="1"/>
  <c r="F36" i="83"/>
  <c r="N36" i="83" s="1"/>
  <c r="F35" i="83"/>
  <c r="L35" i="83" s="1"/>
  <c r="F34" i="83"/>
  <c r="L34" i="83" s="1"/>
  <c r="F33" i="83"/>
  <c r="H33" i="83" s="1"/>
  <c r="F32" i="83"/>
  <c r="L32" i="83" s="1"/>
  <c r="F31" i="83"/>
  <c r="L31" i="83" s="1"/>
  <c r="F30" i="83"/>
  <c r="L30" i="83" s="1"/>
  <c r="F29" i="83"/>
  <c r="H29" i="83" s="1"/>
  <c r="F28" i="83"/>
  <c r="L28" i="83" s="1"/>
  <c r="F27" i="83"/>
  <c r="L27" i="83" s="1"/>
  <c r="F26" i="83"/>
  <c r="J26" i="83" s="1"/>
  <c r="F25" i="83"/>
  <c r="F24" i="83"/>
  <c r="L24" i="83" s="1"/>
  <c r="F23" i="83"/>
  <c r="L23" i="83" s="1"/>
  <c r="F22" i="83"/>
  <c r="H22" i="83" s="1"/>
  <c r="F21" i="83"/>
  <c r="H21" i="83" s="1"/>
  <c r="F20" i="83"/>
  <c r="L20" i="83" s="1"/>
  <c r="F19" i="83"/>
  <c r="L19" i="83" s="1"/>
  <c r="F18" i="83"/>
  <c r="L18" i="83" s="1"/>
  <c r="F17" i="83"/>
  <c r="L17" i="83" s="1"/>
  <c r="F16" i="83"/>
  <c r="L16" i="83" s="1"/>
  <c r="F15" i="83"/>
  <c r="L15" i="83" s="1"/>
  <c r="F14" i="83"/>
  <c r="H14" i="83" s="1"/>
  <c r="F12" i="83"/>
  <c r="L12" i="83" s="1"/>
  <c r="F11" i="83"/>
  <c r="L11" i="83" s="1"/>
  <c r="F10" i="83"/>
  <c r="L10" i="83" s="1"/>
  <c r="F9" i="83"/>
  <c r="N53" i="83"/>
  <c r="N51" i="83"/>
  <c r="N50" i="83"/>
  <c r="N49" i="83"/>
  <c r="N48" i="83"/>
  <c r="N47" i="83"/>
  <c r="N46" i="83"/>
  <c r="N45" i="83"/>
  <c r="N44" i="83"/>
  <c r="N43" i="83"/>
  <c r="N42" i="83"/>
  <c r="N41" i="83"/>
  <c r="N39" i="83"/>
  <c r="N37" i="83"/>
  <c r="N35" i="83"/>
  <c r="N34" i="83"/>
  <c r="N33" i="83"/>
  <c r="N32" i="83"/>
  <c r="N31" i="83"/>
  <c r="N30" i="83"/>
  <c r="N29" i="83"/>
  <c r="N28" i="83"/>
  <c r="N27" i="83"/>
  <c r="N26" i="83"/>
  <c r="N25" i="83"/>
  <c r="N24" i="83"/>
  <c r="N23" i="83"/>
  <c r="N22" i="83"/>
  <c r="N21" i="83"/>
  <c r="N20" i="83"/>
  <c r="N19" i="83"/>
  <c r="N18" i="83"/>
  <c r="N17" i="83"/>
  <c r="N16" i="83"/>
  <c r="N15" i="83"/>
  <c r="N14" i="83"/>
  <c r="N12" i="83"/>
  <c r="N11" i="83"/>
  <c r="N10" i="83"/>
  <c r="N9" i="83"/>
  <c r="L33" i="83"/>
  <c r="L25" i="83"/>
  <c r="L22" i="83"/>
  <c r="L21" i="83"/>
  <c r="L9" i="83"/>
  <c r="J50" i="83"/>
  <c r="J47" i="83"/>
  <c r="J44" i="83"/>
  <c r="J43" i="83"/>
  <c r="J42" i="83"/>
  <c r="J40" i="83"/>
  <c r="J39" i="83"/>
  <c r="J37" i="83"/>
  <c r="J36" i="83"/>
  <c r="J35" i="83"/>
  <c r="J34" i="83"/>
  <c r="J33" i="83"/>
  <c r="J32" i="83"/>
  <c r="J31" i="83"/>
  <c r="J30" i="83"/>
  <c r="J29" i="83"/>
  <c r="J28" i="83"/>
  <c r="J27" i="83"/>
  <c r="J25" i="83"/>
  <c r="J24" i="83"/>
  <c r="J23" i="83"/>
  <c r="J22" i="83"/>
  <c r="J21" i="83"/>
  <c r="J20" i="83"/>
  <c r="J19" i="83"/>
  <c r="J18" i="83"/>
  <c r="J17" i="83"/>
  <c r="J16" i="83"/>
  <c r="J15" i="83"/>
  <c r="J14" i="83"/>
  <c r="J9" i="83"/>
  <c r="H53" i="83"/>
  <c r="H50" i="83"/>
  <c r="H49" i="83"/>
  <c r="H48" i="83"/>
  <c r="H47" i="83"/>
  <c r="H44" i="83"/>
  <c r="H42" i="83"/>
  <c r="H41" i="83"/>
  <c r="H37" i="83"/>
  <c r="H35" i="83"/>
  <c r="H32" i="83"/>
  <c r="H30" i="83"/>
  <c r="H28" i="83"/>
  <c r="H27" i="83"/>
  <c r="H26" i="83"/>
  <c r="H25" i="83"/>
  <c r="H24" i="83"/>
  <c r="H23" i="83"/>
  <c r="H20" i="83"/>
  <c r="H19" i="83"/>
  <c r="H18" i="83"/>
  <c r="H17" i="83"/>
  <c r="H15" i="83"/>
  <c r="H12" i="83"/>
  <c r="H9" i="83"/>
  <c r="H51" i="83" l="1"/>
  <c r="L45" i="83"/>
  <c r="H45" i="83"/>
  <c r="L14" i="83"/>
  <c r="L26" i="83"/>
  <c r="L51" i="83"/>
  <c r="L39" i="83"/>
  <c r="H34" i="83"/>
  <c r="H16" i="83"/>
  <c r="H43" i="83"/>
  <c r="J10" i="83"/>
  <c r="J52" i="83"/>
  <c r="L49" i="83"/>
  <c r="H10" i="83"/>
  <c r="H31" i="83"/>
  <c r="L40" i="83"/>
  <c r="L52" i="83"/>
  <c r="L46" i="83"/>
  <c r="J46" i="83"/>
  <c r="N40" i="83"/>
  <c r="N52" i="83"/>
  <c r="H11" i="83"/>
  <c r="H36" i="83"/>
  <c r="J48" i="83"/>
  <c r="L41" i="83"/>
  <c r="L53" i="83"/>
  <c r="J11" i="83"/>
  <c r="L29" i="83"/>
  <c r="L36" i="83"/>
  <c r="J12" i="83"/>
  <c r="L70" i="19"/>
  <c r="K70" i="19"/>
  <c r="J70" i="19"/>
  <c r="I70" i="19"/>
  <c r="H70" i="19"/>
  <c r="F70" i="19"/>
  <c r="G70" i="19"/>
  <c r="H20" i="19"/>
  <c r="F20" i="19"/>
  <c r="F7" i="19"/>
  <c r="G20" i="19"/>
  <c r="M38" i="16"/>
  <c r="K38" i="16"/>
  <c r="I38" i="16"/>
  <c r="G38" i="16"/>
  <c r="M13" i="16"/>
  <c r="K13" i="16"/>
  <c r="I13" i="16"/>
  <c r="G13" i="16"/>
  <c r="F13" i="16" s="1"/>
  <c r="F38" i="16" l="1"/>
  <c r="H11" i="10"/>
  <c r="J11" i="10"/>
  <c r="J12" i="10"/>
  <c r="H14" i="10"/>
  <c r="J14" i="10"/>
  <c r="H15" i="10"/>
  <c r="J15" i="10"/>
  <c r="H16" i="10"/>
  <c r="J16" i="10"/>
  <c r="H17" i="10"/>
  <c r="J17" i="10"/>
  <c r="H18" i="10"/>
  <c r="J18" i="10"/>
  <c r="H19" i="10"/>
  <c r="J19" i="10"/>
  <c r="H20" i="10"/>
  <c r="J20" i="10"/>
  <c r="H21" i="10"/>
  <c r="J21" i="10"/>
  <c r="H22" i="10"/>
  <c r="J22" i="10"/>
  <c r="H23" i="10"/>
  <c r="J23" i="10"/>
  <c r="H24" i="10"/>
  <c r="J24" i="10"/>
  <c r="H25" i="10"/>
  <c r="J25" i="10"/>
  <c r="H26" i="10"/>
  <c r="J26" i="10"/>
  <c r="H27" i="10"/>
  <c r="J27" i="10"/>
  <c r="H28" i="10"/>
  <c r="J28" i="10"/>
  <c r="H29" i="10"/>
  <c r="J29" i="10"/>
  <c r="H30" i="10"/>
  <c r="J30" i="10"/>
  <c r="H31" i="10"/>
  <c r="J31" i="10"/>
  <c r="H32" i="10"/>
  <c r="J32" i="10"/>
  <c r="H33" i="10"/>
  <c r="J33" i="10"/>
  <c r="H34" i="10"/>
  <c r="J34" i="10"/>
  <c r="H35" i="10"/>
  <c r="J35" i="10"/>
  <c r="H36" i="10"/>
  <c r="J36" i="10"/>
  <c r="H37" i="10"/>
  <c r="J37" i="10"/>
  <c r="J39" i="10"/>
  <c r="J40" i="10"/>
  <c r="H41" i="10"/>
  <c r="H42" i="10"/>
  <c r="J42" i="10"/>
  <c r="J43" i="10"/>
  <c r="H45" i="10"/>
  <c r="J45" i="10"/>
  <c r="H46" i="10"/>
  <c r="H47" i="10"/>
  <c r="J47" i="10"/>
  <c r="J49" i="10"/>
  <c r="H50" i="10"/>
  <c r="H52" i="10"/>
  <c r="J52" i="10"/>
  <c r="H53" i="10"/>
  <c r="F38" i="118" l="1"/>
  <c r="F38" i="6"/>
  <c r="F13" i="118"/>
  <c r="G7" i="6"/>
  <c r="I7" i="6"/>
  <c r="M8" i="6"/>
  <c r="F7" i="6"/>
  <c r="F13" i="6"/>
  <c r="G13" i="6"/>
  <c r="I13" i="6"/>
  <c r="G38" i="6"/>
  <c r="I38" i="6"/>
  <c r="K7" i="6" l="1"/>
  <c r="K38" i="6"/>
  <c r="K13" i="6"/>
  <c r="L53" i="6"/>
  <c r="L52" i="6"/>
  <c r="L51" i="6"/>
  <c r="L50" i="6"/>
  <c r="L49" i="6"/>
  <c r="L48" i="6"/>
  <c r="L47" i="6"/>
  <c r="L46" i="6"/>
  <c r="L45" i="6"/>
  <c r="L44" i="6"/>
  <c r="L43" i="6"/>
  <c r="L42" i="6"/>
  <c r="L41" i="6"/>
  <c r="L40" i="6"/>
  <c r="L39" i="6"/>
  <c r="L37" i="6"/>
  <c r="L36" i="6"/>
  <c r="L35" i="6"/>
  <c r="L34" i="6"/>
  <c r="L33" i="6"/>
  <c r="L32" i="6"/>
  <c r="L31" i="6"/>
  <c r="L30" i="6"/>
  <c r="L29" i="6"/>
  <c r="L28" i="6"/>
  <c r="L27" i="6"/>
  <c r="L26" i="6"/>
  <c r="L25" i="6"/>
  <c r="L24" i="6"/>
  <c r="L23" i="6"/>
  <c r="L22" i="6"/>
  <c r="L21" i="6"/>
  <c r="L20" i="6"/>
  <c r="L19" i="6"/>
  <c r="L18" i="6"/>
  <c r="L17" i="6"/>
  <c r="L16" i="6"/>
  <c r="L15" i="6"/>
  <c r="L14" i="6"/>
  <c r="L12" i="6"/>
  <c r="L11" i="6"/>
  <c r="L10" i="6"/>
  <c r="L9" i="6"/>
  <c r="J53" i="6"/>
  <c r="J52" i="6"/>
  <c r="J51" i="6"/>
  <c r="J50" i="6"/>
  <c r="J49" i="6"/>
  <c r="J48" i="6"/>
  <c r="J47" i="6"/>
  <c r="J46" i="6"/>
  <c r="J45" i="6"/>
  <c r="J44" i="6"/>
  <c r="J43" i="6"/>
  <c r="J42" i="6"/>
  <c r="J41" i="6"/>
  <c r="J40" i="6"/>
  <c r="J39" i="6"/>
  <c r="J37" i="6"/>
  <c r="J36" i="6"/>
  <c r="J35" i="6"/>
  <c r="J34" i="6"/>
  <c r="J33" i="6"/>
  <c r="J32" i="6"/>
  <c r="J31" i="6"/>
  <c r="J30" i="6"/>
  <c r="J29" i="6"/>
  <c r="J28" i="6"/>
  <c r="J27" i="6"/>
  <c r="J26" i="6"/>
  <c r="J25" i="6"/>
  <c r="J24" i="6"/>
  <c r="J23" i="6"/>
  <c r="J22" i="6"/>
  <c r="J21" i="6"/>
  <c r="J20" i="6"/>
  <c r="J19" i="6"/>
  <c r="J18" i="6"/>
  <c r="J17" i="6"/>
  <c r="J16" i="6"/>
  <c r="J15" i="6"/>
  <c r="J14" i="6"/>
  <c r="J12" i="6"/>
  <c r="J11" i="6"/>
  <c r="J10" i="6"/>
  <c r="J9" i="6"/>
  <c r="H53" i="6"/>
  <c r="H52" i="6"/>
  <c r="H51" i="6"/>
  <c r="H50" i="6"/>
  <c r="H49" i="6"/>
  <c r="H48" i="6"/>
  <c r="H47" i="6"/>
  <c r="H46" i="6"/>
  <c r="H45" i="6"/>
  <c r="H44" i="6"/>
  <c r="H43" i="6"/>
  <c r="H42" i="6"/>
  <c r="H41" i="6"/>
  <c r="H40" i="6"/>
  <c r="H39" i="6"/>
  <c r="H37" i="6"/>
  <c r="H36" i="6"/>
  <c r="H35" i="6"/>
  <c r="H34" i="6"/>
  <c r="H33" i="6"/>
  <c r="H32" i="6"/>
  <c r="H31" i="6"/>
  <c r="H30" i="6"/>
  <c r="H29" i="6"/>
  <c r="H28" i="6"/>
  <c r="H27" i="6"/>
  <c r="H26" i="6"/>
  <c r="H25" i="6"/>
  <c r="H24" i="6"/>
  <c r="H23" i="6"/>
  <c r="H22" i="6"/>
  <c r="H21" i="6"/>
  <c r="H20" i="6"/>
  <c r="H19" i="6"/>
  <c r="H18" i="6"/>
  <c r="H17" i="6"/>
  <c r="H16" i="6"/>
  <c r="H15" i="6"/>
  <c r="H14" i="6"/>
  <c r="H12" i="6"/>
  <c r="H11" i="6"/>
  <c r="H10" i="6"/>
  <c r="H9" i="6"/>
  <c r="H8" i="6"/>
  <c r="R100" i="80" l="1"/>
  <c r="Q100" i="80"/>
  <c r="P100" i="80"/>
  <c r="O100" i="80"/>
  <c r="N100" i="80"/>
  <c r="M100" i="80"/>
  <c r="L100" i="80"/>
  <c r="K100" i="80"/>
  <c r="J100" i="80"/>
  <c r="I100" i="80"/>
  <c r="H100" i="80"/>
  <c r="G100" i="80"/>
  <c r="R98" i="80"/>
  <c r="Q98" i="80"/>
  <c r="P98" i="80"/>
  <c r="O98" i="80"/>
  <c r="N98" i="80"/>
  <c r="M98" i="80"/>
  <c r="L98" i="80"/>
  <c r="K98" i="80"/>
  <c r="J98" i="80"/>
  <c r="I98" i="80"/>
  <c r="H98" i="80"/>
  <c r="G98" i="80"/>
  <c r="R96" i="80"/>
  <c r="Q96" i="80"/>
  <c r="P96" i="80"/>
  <c r="O96" i="80"/>
  <c r="N96" i="80"/>
  <c r="M96" i="80"/>
  <c r="L96" i="80"/>
  <c r="K96" i="80"/>
  <c r="J96" i="80"/>
  <c r="I96" i="80"/>
  <c r="H96" i="80"/>
  <c r="G96" i="80"/>
  <c r="R94" i="80"/>
  <c r="Q94" i="80"/>
  <c r="P94" i="80"/>
  <c r="O94" i="80"/>
  <c r="N94" i="80"/>
  <c r="M94" i="80"/>
  <c r="L94" i="80"/>
  <c r="K94" i="80"/>
  <c r="J94" i="80"/>
  <c r="I94" i="80"/>
  <c r="H94" i="80"/>
  <c r="G94" i="80"/>
  <c r="R92" i="80"/>
  <c r="Q92" i="80"/>
  <c r="P92" i="80"/>
  <c r="O92" i="80"/>
  <c r="N92" i="80"/>
  <c r="M92" i="80"/>
  <c r="L92" i="80"/>
  <c r="K92" i="80"/>
  <c r="J92" i="80"/>
  <c r="I92" i="80"/>
  <c r="H92" i="80"/>
  <c r="G92" i="80"/>
  <c r="R90" i="80"/>
  <c r="Q90" i="80"/>
  <c r="P90" i="80"/>
  <c r="O90" i="80"/>
  <c r="N90" i="80"/>
  <c r="M90" i="80"/>
  <c r="L90" i="80"/>
  <c r="K90" i="80"/>
  <c r="J90" i="80"/>
  <c r="I90" i="80"/>
  <c r="H90" i="80"/>
  <c r="G90" i="80"/>
  <c r="R88" i="80"/>
  <c r="Q88" i="80"/>
  <c r="P88" i="80"/>
  <c r="O88" i="80"/>
  <c r="N88" i="80"/>
  <c r="M88" i="80"/>
  <c r="L88" i="80"/>
  <c r="K88" i="80"/>
  <c r="J88" i="80"/>
  <c r="I88" i="80"/>
  <c r="H88" i="80"/>
  <c r="G88" i="80"/>
  <c r="R86" i="80"/>
  <c r="Q86" i="80"/>
  <c r="P86" i="80"/>
  <c r="O86" i="80"/>
  <c r="N86" i="80"/>
  <c r="M86" i="80"/>
  <c r="L86" i="80"/>
  <c r="K86" i="80"/>
  <c r="J86" i="80"/>
  <c r="I86" i="80"/>
  <c r="H86" i="80"/>
  <c r="G86" i="80"/>
  <c r="R84" i="80"/>
  <c r="Q84" i="80"/>
  <c r="P84" i="80"/>
  <c r="O84" i="80"/>
  <c r="N84" i="80"/>
  <c r="M84" i="80"/>
  <c r="L84" i="80"/>
  <c r="K84" i="80"/>
  <c r="J84" i="80"/>
  <c r="I84" i="80"/>
  <c r="H84" i="80"/>
  <c r="G84" i="80"/>
  <c r="R82" i="80"/>
  <c r="Q82" i="80"/>
  <c r="P82" i="80"/>
  <c r="O82" i="80"/>
  <c r="N82" i="80"/>
  <c r="M82" i="80"/>
  <c r="L82" i="80"/>
  <c r="K82" i="80"/>
  <c r="J82" i="80"/>
  <c r="I82" i="80"/>
  <c r="H82" i="80"/>
  <c r="G82" i="80"/>
  <c r="R80" i="80"/>
  <c r="Q80" i="80"/>
  <c r="P80" i="80"/>
  <c r="O80" i="80"/>
  <c r="N80" i="80"/>
  <c r="M80" i="80"/>
  <c r="L80" i="80"/>
  <c r="K80" i="80"/>
  <c r="J80" i="80"/>
  <c r="I80" i="80"/>
  <c r="H80" i="80"/>
  <c r="G80" i="80"/>
  <c r="R78" i="80"/>
  <c r="Q78" i="80"/>
  <c r="P78" i="80"/>
  <c r="O78" i="80"/>
  <c r="N78" i="80"/>
  <c r="M78" i="80"/>
  <c r="L78" i="80"/>
  <c r="K78" i="80"/>
  <c r="J78" i="80"/>
  <c r="I78" i="80"/>
  <c r="H78" i="80"/>
  <c r="G78" i="80"/>
  <c r="R76" i="80"/>
  <c r="Q76" i="80"/>
  <c r="P76" i="80"/>
  <c r="O76" i="80"/>
  <c r="N76" i="80"/>
  <c r="M76" i="80"/>
  <c r="L76" i="80"/>
  <c r="K76" i="80"/>
  <c r="J76" i="80"/>
  <c r="I76" i="80"/>
  <c r="H76" i="80"/>
  <c r="G76" i="80"/>
  <c r="R74" i="80"/>
  <c r="Q74" i="80"/>
  <c r="P74" i="80"/>
  <c r="O74" i="80"/>
  <c r="N74" i="80"/>
  <c r="M74" i="80"/>
  <c r="L74" i="80"/>
  <c r="K74" i="80"/>
  <c r="J74" i="80"/>
  <c r="I74" i="80"/>
  <c r="H74" i="80"/>
  <c r="G74" i="80"/>
  <c r="R72" i="80"/>
  <c r="Q72" i="80"/>
  <c r="P72" i="80"/>
  <c r="O72" i="80"/>
  <c r="N72" i="80"/>
  <c r="M72" i="80"/>
  <c r="L72" i="80"/>
  <c r="K72" i="80"/>
  <c r="J72" i="80"/>
  <c r="I72" i="80"/>
  <c r="H72" i="80"/>
  <c r="G72" i="80"/>
  <c r="R68" i="80"/>
  <c r="Q68" i="80"/>
  <c r="P68" i="80"/>
  <c r="O68" i="80"/>
  <c r="N68" i="80"/>
  <c r="M68" i="80"/>
  <c r="L68" i="80"/>
  <c r="K68" i="80"/>
  <c r="J68" i="80"/>
  <c r="I68" i="80"/>
  <c r="H68" i="80"/>
  <c r="G68" i="80"/>
  <c r="R66" i="80"/>
  <c r="Q66" i="80"/>
  <c r="P66" i="80"/>
  <c r="O66" i="80"/>
  <c r="N66" i="80"/>
  <c r="M66" i="80"/>
  <c r="L66" i="80"/>
  <c r="K66" i="80"/>
  <c r="J66" i="80"/>
  <c r="I66" i="80"/>
  <c r="H66" i="80"/>
  <c r="G66" i="80"/>
  <c r="R64" i="80"/>
  <c r="Q64" i="80"/>
  <c r="P64" i="80"/>
  <c r="O64" i="80"/>
  <c r="N64" i="80"/>
  <c r="M64" i="80"/>
  <c r="L64" i="80"/>
  <c r="K64" i="80"/>
  <c r="J64" i="80"/>
  <c r="I64" i="80"/>
  <c r="H64" i="80"/>
  <c r="G64" i="80"/>
  <c r="R62" i="80"/>
  <c r="Q62" i="80"/>
  <c r="P62" i="80"/>
  <c r="O62" i="80"/>
  <c r="N62" i="80"/>
  <c r="M62" i="80"/>
  <c r="L62" i="80"/>
  <c r="K62" i="80"/>
  <c r="J62" i="80"/>
  <c r="I62" i="80"/>
  <c r="H62" i="80"/>
  <c r="G62" i="80"/>
  <c r="R60" i="80"/>
  <c r="Q60" i="80"/>
  <c r="P60" i="80"/>
  <c r="O60" i="80"/>
  <c r="N60" i="80"/>
  <c r="M60" i="80"/>
  <c r="L60" i="80"/>
  <c r="K60" i="80"/>
  <c r="J60" i="80"/>
  <c r="I60" i="80"/>
  <c r="H60" i="80"/>
  <c r="G60" i="80"/>
  <c r="R58" i="80"/>
  <c r="Q58" i="80"/>
  <c r="P58" i="80"/>
  <c r="O58" i="80"/>
  <c r="N58" i="80"/>
  <c r="M58" i="80"/>
  <c r="L58" i="80"/>
  <c r="K58" i="80"/>
  <c r="J58" i="80"/>
  <c r="I58" i="80"/>
  <c r="H58" i="80"/>
  <c r="G58" i="80"/>
  <c r="R56" i="80"/>
  <c r="Q56" i="80"/>
  <c r="P56" i="80"/>
  <c r="O56" i="80"/>
  <c r="N56" i="80"/>
  <c r="M56" i="80"/>
  <c r="L56" i="80"/>
  <c r="K56" i="80"/>
  <c r="J56" i="80"/>
  <c r="I56" i="80"/>
  <c r="H56" i="80"/>
  <c r="G56" i="80"/>
  <c r="R54" i="80"/>
  <c r="Q54" i="80"/>
  <c r="P54" i="80"/>
  <c r="O54" i="80"/>
  <c r="N54" i="80"/>
  <c r="M54" i="80"/>
  <c r="L54" i="80"/>
  <c r="K54" i="80"/>
  <c r="J54" i="80"/>
  <c r="I54" i="80"/>
  <c r="H54" i="80"/>
  <c r="G54" i="80"/>
  <c r="R52" i="80"/>
  <c r="Q52" i="80"/>
  <c r="P52" i="80"/>
  <c r="O52" i="80"/>
  <c r="N52" i="80"/>
  <c r="M52" i="80"/>
  <c r="L52" i="80"/>
  <c r="K52" i="80"/>
  <c r="J52" i="80"/>
  <c r="I52" i="80"/>
  <c r="H52" i="80"/>
  <c r="G52" i="80"/>
  <c r="R50" i="80"/>
  <c r="Q50" i="80"/>
  <c r="P50" i="80"/>
  <c r="O50" i="80"/>
  <c r="N50" i="80"/>
  <c r="M50" i="80"/>
  <c r="L50" i="80"/>
  <c r="K50" i="80"/>
  <c r="J50" i="80"/>
  <c r="I50" i="80"/>
  <c r="H50" i="80"/>
  <c r="G50" i="80"/>
  <c r="R48" i="80"/>
  <c r="Q48" i="80"/>
  <c r="P48" i="80"/>
  <c r="O48" i="80"/>
  <c r="N48" i="80"/>
  <c r="M48" i="80"/>
  <c r="L48" i="80"/>
  <c r="K48" i="80"/>
  <c r="J48" i="80"/>
  <c r="I48" i="80"/>
  <c r="H48" i="80"/>
  <c r="G48" i="80"/>
  <c r="R46" i="80"/>
  <c r="Q46" i="80"/>
  <c r="P46" i="80"/>
  <c r="O46" i="80"/>
  <c r="N46" i="80"/>
  <c r="M46" i="80"/>
  <c r="L46" i="80"/>
  <c r="K46" i="80"/>
  <c r="J46" i="80"/>
  <c r="I46" i="80"/>
  <c r="H46" i="80"/>
  <c r="G46" i="80"/>
  <c r="R44" i="80"/>
  <c r="Q44" i="80"/>
  <c r="P44" i="80"/>
  <c r="O44" i="80"/>
  <c r="N44" i="80"/>
  <c r="M44" i="80"/>
  <c r="L44" i="80"/>
  <c r="K44" i="80"/>
  <c r="J44" i="80"/>
  <c r="I44" i="80"/>
  <c r="H44" i="80"/>
  <c r="G44" i="80"/>
  <c r="R42" i="80"/>
  <c r="Q42" i="80"/>
  <c r="P42" i="80"/>
  <c r="O42" i="80"/>
  <c r="N42" i="80"/>
  <c r="M42" i="80"/>
  <c r="L42" i="80"/>
  <c r="K42" i="80"/>
  <c r="J42" i="80"/>
  <c r="I42" i="80"/>
  <c r="H42" i="80"/>
  <c r="G42" i="80"/>
  <c r="R40" i="80"/>
  <c r="Q40" i="80"/>
  <c r="P40" i="80"/>
  <c r="O40" i="80"/>
  <c r="N40" i="80"/>
  <c r="M40" i="80"/>
  <c r="L40" i="80"/>
  <c r="K40" i="80"/>
  <c r="J40" i="80"/>
  <c r="I40" i="80"/>
  <c r="H40" i="80"/>
  <c r="G40" i="80"/>
  <c r="R38" i="80"/>
  <c r="Q38" i="80"/>
  <c r="P38" i="80"/>
  <c r="O38" i="80"/>
  <c r="N38" i="80"/>
  <c r="M38" i="80"/>
  <c r="L38" i="80"/>
  <c r="K38" i="80"/>
  <c r="J38" i="80"/>
  <c r="I38" i="80"/>
  <c r="H38" i="80"/>
  <c r="G38" i="80"/>
  <c r="R36" i="80"/>
  <c r="Q36" i="80"/>
  <c r="P36" i="80"/>
  <c r="O36" i="80"/>
  <c r="N36" i="80"/>
  <c r="M36" i="80"/>
  <c r="L36" i="80"/>
  <c r="K36" i="80"/>
  <c r="J36" i="80"/>
  <c r="I36" i="80"/>
  <c r="H36" i="80"/>
  <c r="G36" i="80"/>
  <c r="R34" i="80"/>
  <c r="Q34" i="80"/>
  <c r="P34" i="80"/>
  <c r="O34" i="80"/>
  <c r="N34" i="80"/>
  <c r="M34" i="80"/>
  <c r="L34" i="80"/>
  <c r="K34" i="80"/>
  <c r="J34" i="80"/>
  <c r="I34" i="80"/>
  <c r="H34" i="80"/>
  <c r="G34" i="80"/>
  <c r="R32" i="80"/>
  <c r="Q32" i="80"/>
  <c r="P32" i="80"/>
  <c r="O32" i="80"/>
  <c r="N32" i="80"/>
  <c r="M32" i="80"/>
  <c r="L32" i="80"/>
  <c r="K32" i="80"/>
  <c r="J32" i="80"/>
  <c r="I32" i="80"/>
  <c r="H32" i="80"/>
  <c r="G32" i="80"/>
  <c r="R30" i="80"/>
  <c r="Q30" i="80"/>
  <c r="P30" i="80"/>
  <c r="O30" i="80"/>
  <c r="N30" i="80"/>
  <c r="M30" i="80"/>
  <c r="L30" i="80"/>
  <c r="K30" i="80"/>
  <c r="J30" i="80"/>
  <c r="I30" i="80"/>
  <c r="H30" i="80"/>
  <c r="G30" i="80"/>
  <c r="R28" i="80"/>
  <c r="Q28" i="80"/>
  <c r="P28" i="80"/>
  <c r="O28" i="80"/>
  <c r="N28" i="80"/>
  <c r="M28" i="80"/>
  <c r="L28" i="80"/>
  <c r="K28" i="80"/>
  <c r="J28" i="80"/>
  <c r="I28" i="80"/>
  <c r="H28" i="80"/>
  <c r="G28" i="80"/>
  <c r="R26" i="80"/>
  <c r="Q26" i="80"/>
  <c r="P26" i="80"/>
  <c r="O26" i="80"/>
  <c r="N26" i="80"/>
  <c r="M26" i="80"/>
  <c r="L26" i="80"/>
  <c r="K26" i="80"/>
  <c r="J26" i="80"/>
  <c r="I26" i="80"/>
  <c r="H26" i="80"/>
  <c r="G26" i="80"/>
  <c r="R24" i="80"/>
  <c r="Q24" i="80"/>
  <c r="P24" i="80"/>
  <c r="O24" i="80"/>
  <c r="N24" i="80"/>
  <c r="M24" i="80"/>
  <c r="L24" i="80"/>
  <c r="K24" i="80"/>
  <c r="J24" i="80"/>
  <c r="I24" i="80"/>
  <c r="H24" i="80"/>
  <c r="G24" i="80"/>
  <c r="R22" i="80"/>
  <c r="Q22" i="80"/>
  <c r="P22" i="80"/>
  <c r="O22" i="80"/>
  <c r="N22" i="80"/>
  <c r="M22" i="80"/>
  <c r="L22" i="80"/>
  <c r="K22" i="80"/>
  <c r="J22" i="80"/>
  <c r="I22" i="80"/>
  <c r="H22" i="80"/>
  <c r="G22" i="80"/>
  <c r="R18" i="80"/>
  <c r="Q18" i="80"/>
  <c r="P18" i="80"/>
  <c r="O18" i="80"/>
  <c r="N18" i="80"/>
  <c r="M18" i="80"/>
  <c r="L18" i="80"/>
  <c r="K18" i="80"/>
  <c r="J18" i="80"/>
  <c r="I18" i="80"/>
  <c r="H18" i="80"/>
  <c r="G18" i="80"/>
  <c r="R16" i="80"/>
  <c r="Q16" i="80"/>
  <c r="P16" i="80"/>
  <c r="O16" i="80"/>
  <c r="N16" i="80"/>
  <c r="M16" i="80"/>
  <c r="L16" i="80"/>
  <c r="K16" i="80"/>
  <c r="J16" i="80"/>
  <c r="I16" i="80"/>
  <c r="H16" i="80"/>
  <c r="G16" i="80"/>
  <c r="R14" i="80"/>
  <c r="Q14" i="80"/>
  <c r="P14" i="80"/>
  <c r="O14" i="80"/>
  <c r="N14" i="80"/>
  <c r="M14" i="80"/>
  <c r="L14" i="80"/>
  <c r="K14" i="80"/>
  <c r="J14" i="80"/>
  <c r="I14" i="80"/>
  <c r="H14" i="80"/>
  <c r="G14" i="80"/>
  <c r="R12" i="80"/>
  <c r="Q12" i="80"/>
  <c r="P12" i="80"/>
  <c r="O12" i="80"/>
  <c r="N12" i="80"/>
  <c r="M12" i="80"/>
  <c r="L12" i="80"/>
  <c r="K12" i="80"/>
  <c r="J12" i="80"/>
  <c r="I12" i="80"/>
  <c r="H12" i="80"/>
  <c r="G12" i="80"/>
  <c r="F69" i="80"/>
  <c r="F19" i="80"/>
  <c r="F7" i="80"/>
  <c r="Q100" i="77"/>
  <c r="P100" i="77"/>
  <c r="O100" i="77"/>
  <c r="N100" i="77"/>
  <c r="M100" i="77"/>
  <c r="L100" i="77"/>
  <c r="K100" i="77"/>
  <c r="J100" i="77"/>
  <c r="I100" i="77"/>
  <c r="H100" i="77"/>
  <c r="G100" i="77"/>
  <c r="Q98" i="77"/>
  <c r="P98" i="77"/>
  <c r="O98" i="77"/>
  <c r="N98" i="77"/>
  <c r="M98" i="77"/>
  <c r="L98" i="77"/>
  <c r="K98" i="77"/>
  <c r="J98" i="77"/>
  <c r="I98" i="77"/>
  <c r="H98" i="77"/>
  <c r="G98" i="77"/>
  <c r="Q96" i="77"/>
  <c r="P96" i="77"/>
  <c r="O96" i="77"/>
  <c r="N96" i="77"/>
  <c r="M96" i="77"/>
  <c r="L96" i="77"/>
  <c r="K96" i="77"/>
  <c r="J96" i="77"/>
  <c r="I96" i="77"/>
  <c r="H96" i="77"/>
  <c r="G96" i="77"/>
  <c r="Q94" i="77"/>
  <c r="P94" i="77"/>
  <c r="O94" i="77"/>
  <c r="N94" i="77"/>
  <c r="M94" i="77"/>
  <c r="L94" i="77"/>
  <c r="K94" i="77"/>
  <c r="J94" i="77"/>
  <c r="I94" i="77"/>
  <c r="H94" i="77"/>
  <c r="G94" i="77"/>
  <c r="Q92" i="77"/>
  <c r="P92" i="77"/>
  <c r="O92" i="77"/>
  <c r="N92" i="77"/>
  <c r="M92" i="77"/>
  <c r="L92" i="77"/>
  <c r="K92" i="77"/>
  <c r="J92" i="77"/>
  <c r="I92" i="77"/>
  <c r="H92" i="77"/>
  <c r="G92" i="77"/>
  <c r="Q90" i="77"/>
  <c r="P90" i="77"/>
  <c r="O90" i="77"/>
  <c r="N90" i="77"/>
  <c r="M90" i="77"/>
  <c r="L90" i="77"/>
  <c r="K90" i="77"/>
  <c r="J90" i="77"/>
  <c r="I90" i="77"/>
  <c r="H90" i="77"/>
  <c r="G90" i="77"/>
  <c r="Q88" i="77"/>
  <c r="P88" i="77"/>
  <c r="O88" i="77"/>
  <c r="N88" i="77"/>
  <c r="M88" i="77"/>
  <c r="L88" i="77"/>
  <c r="K88" i="77"/>
  <c r="J88" i="77"/>
  <c r="I88" i="77"/>
  <c r="H88" i="77"/>
  <c r="G88" i="77"/>
  <c r="Q86" i="77"/>
  <c r="P86" i="77"/>
  <c r="O86" i="77"/>
  <c r="N86" i="77"/>
  <c r="M86" i="77"/>
  <c r="L86" i="77"/>
  <c r="K86" i="77"/>
  <c r="J86" i="77"/>
  <c r="I86" i="77"/>
  <c r="H86" i="77"/>
  <c r="G86" i="77"/>
  <c r="Q84" i="77"/>
  <c r="P84" i="77"/>
  <c r="O84" i="77"/>
  <c r="N84" i="77"/>
  <c r="M84" i="77"/>
  <c r="L84" i="77"/>
  <c r="K84" i="77"/>
  <c r="J84" i="77"/>
  <c r="I84" i="77"/>
  <c r="H84" i="77"/>
  <c r="G84" i="77"/>
  <c r="Q82" i="77"/>
  <c r="P82" i="77"/>
  <c r="O82" i="77"/>
  <c r="N82" i="77"/>
  <c r="M82" i="77"/>
  <c r="L82" i="77"/>
  <c r="K82" i="77"/>
  <c r="J82" i="77"/>
  <c r="I82" i="77"/>
  <c r="H82" i="77"/>
  <c r="G82" i="77"/>
  <c r="Q80" i="77"/>
  <c r="P80" i="77"/>
  <c r="O80" i="77"/>
  <c r="N80" i="77"/>
  <c r="M80" i="77"/>
  <c r="L80" i="77"/>
  <c r="K80" i="77"/>
  <c r="J80" i="77"/>
  <c r="I80" i="77"/>
  <c r="H80" i="77"/>
  <c r="G80" i="77"/>
  <c r="Q78" i="77"/>
  <c r="P78" i="77"/>
  <c r="O78" i="77"/>
  <c r="N78" i="77"/>
  <c r="M78" i="77"/>
  <c r="L78" i="77"/>
  <c r="K78" i="77"/>
  <c r="J78" i="77"/>
  <c r="I78" i="77"/>
  <c r="H78" i="77"/>
  <c r="G78" i="77"/>
  <c r="Q76" i="77"/>
  <c r="P76" i="77"/>
  <c r="O76" i="77"/>
  <c r="N76" i="77"/>
  <c r="M76" i="77"/>
  <c r="L76" i="77"/>
  <c r="K76" i="77"/>
  <c r="J76" i="77"/>
  <c r="I76" i="77"/>
  <c r="H76" i="77"/>
  <c r="G76" i="77"/>
  <c r="Q74" i="77"/>
  <c r="P74" i="77"/>
  <c r="O74" i="77"/>
  <c r="N74" i="77"/>
  <c r="M74" i="77"/>
  <c r="L74" i="77"/>
  <c r="K74" i="77"/>
  <c r="J74" i="77"/>
  <c r="I74" i="77"/>
  <c r="H74" i="77"/>
  <c r="G74" i="77"/>
  <c r="Q72" i="77"/>
  <c r="P72" i="77"/>
  <c r="O72" i="77"/>
  <c r="N72" i="77"/>
  <c r="M72" i="77"/>
  <c r="L72" i="77"/>
  <c r="K72" i="77"/>
  <c r="J72" i="77"/>
  <c r="I72" i="77"/>
  <c r="H72" i="77"/>
  <c r="G72" i="77"/>
  <c r="Q68" i="77"/>
  <c r="P68" i="77"/>
  <c r="O68" i="77"/>
  <c r="N68" i="77"/>
  <c r="M68" i="77"/>
  <c r="L68" i="77"/>
  <c r="K68" i="77"/>
  <c r="J68" i="77"/>
  <c r="I68" i="77"/>
  <c r="H68" i="77"/>
  <c r="G68" i="77"/>
  <c r="Q66" i="77"/>
  <c r="P66" i="77"/>
  <c r="O66" i="77"/>
  <c r="N66" i="77"/>
  <c r="M66" i="77"/>
  <c r="L66" i="77"/>
  <c r="K66" i="77"/>
  <c r="J66" i="77"/>
  <c r="I66" i="77"/>
  <c r="H66" i="77"/>
  <c r="G66" i="77"/>
  <c r="Q64" i="77"/>
  <c r="P64" i="77"/>
  <c r="O64" i="77"/>
  <c r="N64" i="77"/>
  <c r="M64" i="77"/>
  <c r="L64" i="77"/>
  <c r="K64" i="77"/>
  <c r="J64" i="77"/>
  <c r="I64" i="77"/>
  <c r="H64" i="77"/>
  <c r="G64" i="77"/>
  <c r="Q62" i="77"/>
  <c r="P62" i="77"/>
  <c r="O62" i="77"/>
  <c r="N62" i="77"/>
  <c r="M62" i="77"/>
  <c r="L62" i="77"/>
  <c r="K62" i="77"/>
  <c r="J62" i="77"/>
  <c r="I62" i="77"/>
  <c r="H62" i="77"/>
  <c r="G62" i="77"/>
  <c r="Q60" i="77"/>
  <c r="P60" i="77"/>
  <c r="O60" i="77"/>
  <c r="N60" i="77"/>
  <c r="M60" i="77"/>
  <c r="L60" i="77"/>
  <c r="K60" i="77"/>
  <c r="J60" i="77"/>
  <c r="I60" i="77"/>
  <c r="H60" i="77"/>
  <c r="G60" i="77"/>
  <c r="Q58" i="77"/>
  <c r="P58" i="77"/>
  <c r="O58" i="77"/>
  <c r="N58" i="77"/>
  <c r="M58" i="77"/>
  <c r="L58" i="77"/>
  <c r="K58" i="77"/>
  <c r="J58" i="77"/>
  <c r="I58" i="77"/>
  <c r="H58" i="77"/>
  <c r="G58" i="77"/>
  <c r="Q56" i="77"/>
  <c r="P56" i="77"/>
  <c r="O56" i="77"/>
  <c r="N56" i="77"/>
  <c r="M56" i="77"/>
  <c r="L56" i="77"/>
  <c r="K56" i="77"/>
  <c r="J56" i="77"/>
  <c r="I56" i="77"/>
  <c r="H56" i="77"/>
  <c r="G56" i="77"/>
  <c r="Q54" i="77"/>
  <c r="P54" i="77"/>
  <c r="O54" i="77"/>
  <c r="N54" i="77"/>
  <c r="M54" i="77"/>
  <c r="L54" i="77"/>
  <c r="K54" i="77"/>
  <c r="J54" i="77"/>
  <c r="I54" i="77"/>
  <c r="H54" i="77"/>
  <c r="G54" i="77"/>
  <c r="Q52" i="77"/>
  <c r="P52" i="77"/>
  <c r="O52" i="77"/>
  <c r="N52" i="77"/>
  <c r="M52" i="77"/>
  <c r="L52" i="77"/>
  <c r="K52" i="77"/>
  <c r="J52" i="77"/>
  <c r="I52" i="77"/>
  <c r="H52" i="77"/>
  <c r="G52" i="77"/>
  <c r="Q50" i="77"/>
  <c r="P50" i="77"/>
  <c r="O50" i="77"/>
  <c r="N50" i="77"/>
  <c r="M50" i="77"/>
  <c r="L50" i="77"/>
  <c r="K50" i="77"/>
  <c r="J50" i="77"/>
  <c r="I50" i="77"/>
  <c r="H50" i="77"/>
  <c r="G50" i="77"/>
  <c r="Q48" i="77"/>
  <c r="P48" i="77"/>
  <c r="O48" i="77"/>
  <c r="N48" i="77"/>
  <c r="M48" i="77"/>
  <c r="L48" i="77"/>
  <c r="K48" i="77"/>
  <c r="J48" i="77"/>
  <c r="I48" i="77"/>
  <c r="H48" i="77"/>
  <c r="G48" i="77"/>
  <c r="Q46" i="77"/>
  <c r="P46" i="77"/>
  <c r="O46" i="77"/>
  <c r="N46" i="77"/>
  <c r="M46" i="77"/>
  <c r="L46" i="77"/>
  <c r="K46" i="77"/>
  <c r="J46" i="77"/>
  <c r="I46" i="77"/>
  <c r="H46" i="77"/>
  <c r="G46" i="77"/>
  <c r="Q44" i="77"/>
  <c r="P44" i="77"/>
  <c r="O44" i="77"/>
  <c r="N44" i="77"/>
  <c r="M44" i="77"/>
  <c r="L44" i="77"/>
  <c r="K44" i="77"/>
  <c r="J44" i="77"/>
  <c r="I44" i="77"/>
  <c r="H44" i="77"/>
  <c r="G44" i="77"/>
  <c r="Q42" i="77"/>
  <c r="P42" i="77"/>
  <c r="O42" i="77"/>
  <c r="N42" i="77"/>
  <c r="M42" i="77"/>
  <c r="L42" i="77"/>
  <c r="K42" i="77"/>
  <c r="J42" i="77"/>
  <c r="I42" i="77"/>
  <c r="H42" i="77"/>
  <c r="G42" i="77"/>
  <c r="Q40" i="77"/>
  <c r="P40" i="77"/>
  <c r="O40" i="77"/>
  <c r="N40" i="77"/>
  <c r="M40" i="77"/>
  <c r="L40" i="77"/>
  <c r="K40" i="77"/>
  <c r="J40" i="77"/>
  <c r="I40" i="77"/>
  <c r="H40" i="77"/>
  <c r="G40" i="77"/>
  <c r="Q38" i="77"/>
  <c r="P38" i="77"/>
  <c r="O38" i="77"/>
  <c r="N38" i="77"/>
  <c r="M38" i="77"/>
  <c r="L38" i="77"/>
  <c r="K38" i="77"/>
  <c r="J38" i="77"/>
  <c r="I38" i="77"/>
  <c r="H38" i="77"/>
  <c r="G38" i="77"/>
  <c r="Q36" i="77"/>
  <c r="P36" i="77"/>
  <c r="O36" i="77"/>
  <c r="N36" i="77"/>
  <c r="M36" i="77"/>
  <c r="L36" i="77"/>
  <c r="K36" i="77"/>
  <c r="J36" i="77"/>
  <c r="I36" i="77"/>
  <c r="H36" i="77"/>
  <c r="G36" i="77"/>
  <c r="Q34" i="77"/>
  <c r="P34" i="77"/>
  <c r="O34" i="77"/>
  <c r="N34" i="77"/>
  <c r="M34" i="77"/>
  <c r="L34" i="77"/>
  <c r="K34" i="77"/>
  <c r="J34" i="77"/>
  <c r="I34" i="77"/>
  <c r="H34" i="77"/>
  <c r="G34" i="77"/>
  <c r="Q32" i="77"/>
  <c r="P32" i="77"/>
  <c r="O32" i="77"/>
  <c r="N32" i="77"/>
  <c r="M32" i="77"/>
  <c r="L32" i="77"/>
  <c r="K32" i="77"/>
  <c r="J32" i="77"/>
  <c r="I32" i="77"/>
  <c r="H32" i="77"/>
  <c r="G32" i="77"/>
  <c r="Q30" i="77"/>
  <c r="P30" i="77"/>
  <c r="O30" i="77"/>
  <c r="N30" i="77"/>
  <c r="M30" i="77"/>
  <c r="L30" i="77"/>
  <c r="K30" i="77"/>
  <c r="J30" i="77"/>
  <c r="I30" i="77"/>
  <c r="H30" i="77"/>
  <c r="G30" i="77"/>
  <c r="Q28" i="77"/>
  <c r="P28" i="77"/>
  <c r="O28" i="77"/>
  <c r="N28" i="77"/>
  <c r="M28" i="77"/>
  <c r="L28" i="77"/>
  <c r="K28" i="77"/>
  <c r="J28" i="77"/>
  <c r="I28" i="77"/>
  <c r="H28" i="77"/>
  <c r="G28" i="77"/>
  <c r="Q26" i="77"/>
  <c r="P26" i="77"/>
  <c r="O26" i="77"/>
  <c r="N26" i="77"/>
  <c r="M26" i="77"/>
  <c r="L26" i="77"/>
  <c r="K26" i="77"/>
  <c r="J26" i="77"/>
  <c r="I26" i="77"/>
  <c r="H26" i="77"/>
  <c r="G26" i="77"/>
  <c r="Q24" i="77"/>
  <c r="P24" i="77"/>
  <c r="O24" i="77"/>
  <c r="N24" i="77"/>
  <c r="M24" i="77"/>
  <c r="L24" i="77"/>
  <c r="K24" i="77"/>
  <c r="J24" i="77"/>
  <c r="I24" i="77"/>
  <c r="H24" i="77"/>
  <c r="G24" i="77"/>
  <c r="Q22" i="77"/>
  <c r="P22" i="77"/>
  <c r="O22" i="77"/>
  <c r="N22" i="77"/>
  <c r="M22" i="77"/>
  <c r="L22" i="77"/>
  <c r="K22" i="77"/>
  <c r="J22" i="77"/>
  <c r="I22" i="77"/>
  <c r="H22" i="77"/>
  <c r="G22" i="77"/>
  <c r="Q18" i="77"/>
  <c r="P18" i="77"/>
  <c r="O18" i="77"/>
  <c r="N18" i="77"/>
  <c r="M18" i="77"/>
  <c r="L18" i="77"/>
  <c r="K18" i="77"/>
  <c r="J18" i="77"/>
  <c r="I18" i="77"/>
  <c r="H18" i="77"/>
  <c r="G18" i="77"/>
  <c r="Q16" i="77"/>
  <c r="P16" i="77"/>
  <c r="O16" i="77"/>
  <c r="N16" i="77"/>
  <c r="M16" i="77"/>
  <c r="L16" i="77"/>
  <c r="K16" i="77"/>
  <c r="J16" i="77"/>
  <c r="I16" i="77"/>
  <c r="H16" i="77"/>
  <c r="G16" i="77"/>
  <c r="Q14" i="77"/>
  <c r="P14" i="77"/>
  <c r="O14" i="77"/>
  <c r="N14" i="77"/>
  <c r="M14" i="77"/>
  <c r="L14" i="77"/>
  <c r="K14" i="77"/>
  <c r="J14" i="77"/>
  <c r="I14" i="77"/>
  <c r="H14" i="77"/>
  <c r="G14" i="77"/>
  <c r="Q12" i="77"/>
  <c r="P12" i="77"/>
  <c r="O12" i="77"/>
  <c r="N12" i="77"/>
  <c r="M12" i="77"/>
  <c r="L12" i="77"/>
  <c r="K12" i="77"/>
  <c r="J12" i="77"/>
  <c r="I12" i="77"/>
  <c r="H12" i="77"/>
  <c r="G12" i="77"/>
  <c r="F69" i="77"/>
  <c r="F19" i="77"/>
  <c r="F7" i="77"/>
  <c r="L100" i="76"/>
  <c r="K100" i="76"/>
  <c r="J100" i="76"/>
  <c r="I100" i="76"/>
  <c r="H100" i="76"/>
  <c r="G100" i="76"/>
  <c r="L98" i="76"/>
  <c r="K98" i="76"/>
  <c r="J98" i="76"/>
  <c r="I98" i="76"/>
  <c r="H98" i="76"/>
  <c r="G98" i="76"/>
  <c r="L96" i="76"/>
  <c r="K96" i="76"/>
  <c r="J96" i="76"/>
  <c r="I96" i="76"/>
  <c r="H96" i="76"/>
  <c r="G96" i="76"/>
  <c r="L94" i="76"/>
  <c r="K94" i="76"/>
  <c r="J94" i="76"/>
  <c r="I94" i="76"/>
  <c r="H94" i="76"/>
  <c r="G94" i="76"/>
  <c r="L92" i="76"/>
  <c r="K92" i="76"/>
  <c r="J92" i="76"/>
  <c r="I92" i="76"/>
  <c r="H92" i="76"/>
  <c r="G92" i="76"/>
  <c r="L90" i="76"/>
  <c r="K90" i="76"/>
  <c r="J90" i="76"/>
  <c r="I90" i="76"/>
  <c r="H90" i="76"/>
  <c r="G90" i="76"/>
  <c r="L88" i="76"/>
  <c r="K88" i="76"/>
  <c r="J88" i="76"/>
  <c r="I88" i="76"/>
  <c r="H88" i="76"/>
  <c r="G88" i="76"/>
  <c r="L86" i="76"/>
  <c r="K86" i="76"/>
  <c r="J86" i="76"/>
  <c r="I86" i="76"/>
  <c r="H86" i="76"/>
  <c r="G86" i="76"/>
  <c r="L84" i="76"/>
  <c r="K84" i="76"/>
  <c r="J84" i="76"/>
  <c r="I84" i="76"/>
  <c r="H84" i="76"/>
  <c r="G84" i="76"/>
  <c r="L82" i="76"/>
  <c r="K82" i="76"/>
  <c r="J82" i="76"/>
  <c r="I82" i="76"/>
  <c r="H82" i="76"/>
  <c r="G82" i="76"/>
  <c r="L80" i="76"/>
  <c r="K80" i="76"/>
  <c r="J80" i="76"/>
  <c r="I80" i="76"/>
  <c r="H80" i="76"/>
  <c r="G80" i="76"/>
  <c r="L78" i="76"/>
  <c r="K78" i="76"/>
  <c r="J78" i="76"/>
  <c r="I78" i="76"/>
  <c r="H78" i="76"/>
  <c r="G78" i="76"/>
  <c r="L76" i="76"/>
  <c r="K76" i="76"/>
  <c r="J76" i="76"/>
  <c r="I76" i="76"/>
  <c r="H76" i="76"/>
  <c r="G76" i="76"/>
  <c r="L74" i="76"/>
  <c r="K74" i="76"/>
  <c r="J74" i="76"/>
  <c r="I74" i="76"/>
  <c r="H74" i="76"/>
  <c r="G74" i="76"/>
  <c r="L72" i="76"/>
  <c r="K72" i="76"/>
  <c r="J72" i="76"/>
  <c r="I72" i="76"/>
  <c r="H72" i="76"/>
  <c r="G72" i="76"/>
  <c r="L68" i="76"/>
  <c r="K68" i="76"/>
  <c r="J68" i="76"/>
  <c r="I68" i="76"/>
  <c r="H68" i="76"/>
  <c r="G68" i="76"/>
  <c r="L66" i="76"/>
  <c r="K66" i="76"/>
  <c r="J66" i="76"/>
  <c r="I66" i="76"/>
  <c r="H66" i="76"/>
  <c r="G66" i="76"/>
  <c r="L64" i="76"/>
  <c r="K64" i="76"/>
  <c r="J64" i="76"/>
  <c r="I64" i="76"/>
  <c r="H64" i="76"/>
  <c r="G64" i="76"/>
  <c r="L62" i="76"/>
  <c r="K62" i="76"/>
  <c r="J62" i="76"/>
  <c r="I62" i="76"/>
  <c r="H62" i="76"/>
  <c r="G62" i="76"/>
  <c r="L60" i="76"/>
  <c r="K60" i="76"/>
  <c r="J60" i="76"/>
  <c r="I60" i="76"/>
  <c r="H60" i="76"/>
  <c r="G60" i="76"/>
  <c r="L58" i="76"/>
  <c r="K58" i="76"/>
  <c r="J58" i="76"/>
  <c r="I58" i="76"/>
  <c r="H58" i="76"/>
  <c r="G58" i="76"/>
  <c r="L56" i="76"/>
  <c r="K56" i="76"/>
  <c r="J56" i="76"/>
  <c r="I56" i="76"/>
  <c r="H56" i="76"/>
  <c r="G56" i="76"/>
  <c r="L54" i="76"/>
  <c r="K54" i="76"/>
  <c r="J54" i="76"/>
  <c r="I54" i="76"/>
  <c r="H54" i="76"/>
  <c r="G54" i="76"/>
  <c r="L52" i="76"/>
  <c r="K52" i="76"/>
  <c r="J52" i="76"/>
  <c r="I52" i="76"/>
  <c r="H52" i="76"/>
  <c r="G52" i="76"/>
  <c r="L50" i="76"/>
  <c r="K50" i="76"/>
  <c r="J50" i="76"/>
  <c r="I50" i="76"/>
  <c r="H50" i="76"/>
  <c r="G50" i="76"/>
  <c r="L48" i="76"/>
  <c r="K48" i="76"/>
  <c r="J48" i="76"/>
  <c r="I48" i="76"/>
  <c r="H48" i="76"/>
  <c r="G48" i="76"/>
  <c r="L46" i="76"/>
  <c r="K46" i="76"/>
  <c r="J46" i="76"/>
  <c r="I46" i="76"/>
  <c r="H46" i="76"/>
  <c r="G46" i="76"/>
  <c r="L44" i="76"/>
  <c r="K44" i="76"/>
  <c r="J44" i="76"/>
  <c r="I44" i="76"/>
  <c r="H44" i="76"/>
  <c r="G44" i="76"/>
  <c r="L42" i="76"/>
  <c r="K42" i="76"/>
  <c r="J42" i="76"/>
  <c r="I42" i="76"/>
  <c r="H42" i="76"/>
  <c r="G42" i="76"/>
  <c r="L40" i="76"/>
  <c r="K40" i="76"/>
  <c r="J40" i="76"/>
  <c r="I40" i="76"/>
  <c r="H40" i="76"/>
  <c r="G40" i="76"/>
  <c r="L38" i="76"/>
  <c r="K38" i="76"/>
  <c r="J38" i="76"/>
  <c r="I38" i="76"/>
  <c r="H38" i="76"/>
  <c r="G38" i="76"/>
  <c r="L36" i="76"/>
  <c r="K36" i="76"/>
  <c r="J36" i="76"/>
  <c r="I36" i="76"/>
  <c r="H36" i="76"/>
  <c r="G36" i="76"/>
  <c r="L34" i="76"/>
  <c r="K34" i="76"/>
  <c r="J34" i="76"/>
  <c r="I34" i="76"/>
  <c r="H34" i="76"/>
  <c r="G34" i="76"/>
  <c r="L32" i="76"/>
  <c r="K32" i="76"/>
  <c r="J32" i="76"/>
  <c r="I32" i="76"/>
  <c r="H32" i="76"/>
  <c r="G32" i="76"/>
  <c r="L30" i="76"/>
  <c r="K30" i="76"/>
  <c r="J30" i="76"/>
  <c r="I30" i="76"/>
  <c r="H30" i="76"/>
  <c r="G30" i="76"/>
  <c r="L28" i="76"/>
  <c r="K28" i="76"/>
  <c r="J28" i="76"/>
  <c r="I28" i="76"/>
  <c r="H28" i="76"/>
  <c r="G28" i="76"/>
  <c r="L26" i="76"/>
  <c r="K26" i="76"/>
  <c r="J26" i="76"/>
  <c r="I26" i="76"/>
  <c r="H26" i="76"/>
  <c r="G26" i="76"/>
  <c r="L24" i="76"/>
  <c r="K24" i="76"/>
  <c r="J24" i="76"/>
  <c r="I24" i="76"/>
  <c r="H24" i="76"/>
  <c r="G24" i="76"/>
  <c r="L22" i="76"/>
  <c r="K22" i="76"/>
  <c r="J22" i="76"/>
  <c r="I22" i="76"/>
  <c r="H22" i="76"/>
  <c r="G22" i="76"/>
  <c r="L18" i="76"/>
  <c r="K18" i="76"/>
  <c r="J18" i="76"/>
  <c r="I18" i="76"/>
  <c r="H18" i="76"/>
  <c r="G18" i="76"/>
  <c r="L16" i="76"/>
  <c r="K16" i="76"/>
  <c r="J16" i="76"/>
  <c r="I16" i="76"/>
  <c r="H16" i="76"/>
  <c r="G16" i="76"/>
  <c r="L14" i="76"/>
  <c r="K14" i="76"/>
  <c r="J14" i="76"/>
  <c r="I14" i="76"/>
  <c r="H14" i="76"/>
  <c r="G14" i="76"/>
  <c r="L12" i="76"/>
  <c r="K12" i="76"/>
  <c r="J12" i="76"/>
  <c r="I12" i="76"/>
  <c r="H12" i="76"/>
  <c r="G12" i="76"/>
  <c r="F69" i="76"/>
  <c r="F19" i="76"/>
  <c r="F7" i="76"/>
  <c r="P100" i="75"/>
  <c r="O100" i="75"/>
  <c r="N100" i="75"/>
  <c r="M100" i="75"/>
  <c r="L100" i="75"/>
  <c r="K100" i="75"/>
  <c r="J100" i="75"/>
  <c r="I100" i="75"/>
  <c r="H100" i="75"/>
  <c r="G100" i="75"/>
  <c r="P98" i="75"/>
  <c r="O98" i="75"/>
  <c r="N98" i="75"/>
  <c r="M98" i="75"/>
  <c r="L98" i="75"/>
  <c r="K98" i="75"/>
  <c r="J98" i="75"/>
  <c r="I98" i="75"/>
  <c r="H98" i="75"/>
  <c r="G98" i="75"/>
  <c r="P96" i="75"/>
  <c r="O96" i="75"/>
  <c r="N96" i="75"/>
  <c r="M96" i="75"/>
  <c r="L96" i="75"/>
  <c r="K96" i="75"/>
  <c r="J96" i="75"/>
  <c r="I96" i="75"/>
  <c r="H96" i="75"/>
  <c r="G96" i="75"/>
  <c r="P94" i="75"/>
  <c r="O94" i="75"/>
  <c r="N94" i="75"/>
  <c r="M94" i="75"/>
  <c r="L94" i="75"/>
  <c r="K94" i="75"/>
  <c r="J94" i="75"/>
  <c r="I94" i="75"/>
  <c r="H94" i="75"/>
  <c r="G94" i="75"/>
  <c r="P92" i="75"/>
  <c r="O92" i="75"/>
  <c r="N92" i="75"/>
  <c r="M92" i="75"/>
  <c r="L92" i="75"/>
  <c r="K92" i="75"/>
  <c r="J92" i="75"/>
  <c r="I92" i="75"/>
  <c r="H92" i="75"/>
  <c r="G92" i="75"/>
  <c r="P90" i="75"/>
  <c r="O90" i="75"/>
  <c r="N90" i="75"/>
  <c r="M90" i="75"/>
  <c r="L90" i="75"/>
  <c r="K90" i="75"/>
  <c r="J90" i="75"/>
  <c r="I90" i="75"/>
  <c r="H90" i="75"/>
  <c r="G90" i="75"/>
  <c r="P88" i="75"/>
  <c r="O88" i="75"/>
  <c r="N88" i="75"/>
  <c r="M88" i="75"/>
  <c r="L88" i="75"/>
  <c r="K88" i="75"/>
  <c r="J88" i="75"/>
  <c r="I88" i="75"/>
  <c r="H88" i="75"/>
  <c r="G88" i="75"/>
  <c r="P86" i="75"/>
  <c r="O86" i="75"/>
  <c r="N86" i="75"/>
  <c r="M86" i="75"/>
  <c r="L86" i="75"/>
  <c r="K86" i="75"/>
  <c r="J86" i="75"/>
  <c r="I86" i="75"/>
  <c r="H86" i="75"/>
  <c r="G86" i="75"/>
  <c r="P84" i="75"/>
  <c r="O84" i="75"/>
  <c r="N84" i="75"/>
  <c r="M84" i="75"/>
  <c r="L84" i="75"/>
  <c r="K84" i="75"/>
  <c r="J84" i="75"/>
  <c r="I84" i="75"/>
  <c r="H84" i="75"/>
  <c r="G84" i="75"/>
  <c r="P82" i="75"/>
  <c r="O82" i="75"/>
  <c r="N82" i="75"/>
  <c r="M82" i="75"/>
  <c r="L82" i="75"/>
  <c r="K82" i="75"/>
  <c r="J82" i="75"/>
  <c r="I82" i="75"/>
  <c r="H82" i="75"/>
  <c r="G82" i="75"/>
  <c r="P80" i="75"/>
  <c r="O80" i="75"/>
  <c r="N80" i="75"/>
  <c r="M80" i="75"/>
  <c r="L80" i="75"/>
  <c r="K80" i="75"/>
  <c r="J80" i="75"/>
  <c r="I80" i="75"/>
  <c r="H80" i="75"/>
  <c r="G80" i="75"/>
  <c r="P78" i="75"/>
  <c r="O78" i="75"/>
  <c r="N78" i="75"/>
  <c r="M78" i="75"/>
  <c r="L78" i="75"/>
  <c r="K78" i="75"/>
  <c r="J78" i="75"/>
  <c r="I78" i="75"/>
  <c r="H78" i="75"/>
  <c r="G78" i="75"/>
  <c r="P76" i="75"/>
  <c r="O76" i="75"/>
  <c r="N76" i="75"/>
  <c r="M76" i="75"/>
  <c r="L76" i="75"/>
  <c r="K76" i="75"/>
  <c r="J76" i="75"/>
  <c r="I76" i="75"/>
  <c r="H76" i="75"/>
  <c r="G76" i="75"/>
  <c r="P74" i="75"/>
  <c r="O74" i="75"/>
  <c r="N74" i="75"/>
  <c r="M74" i="75"/>
  <c r="L74" i="75"/>
  <c r="K74" i="75"/>
  <c r="J74" i="75"/>
  <c r="I74" i="75"/>
  <c r="H74" i="75"/>
  <c r="G74" i="75"/>
  <c r="P72" i="75"/>
  <c r="O72" i="75"/>
  <c r="N72" i="75"/>
  <c r="M72" i="75"/>
  <c r="L72" i="75"/>
  <c r="K72" i="75"/>
  <c r="J72" i="75"/>
  <c r="I72" i="75"/>
  <c r="H72" i="75"/>
  <c r="G72" i="75"/>
  <c r="P68" i="75"/>
  <c r="O68" i="75"/>
  <c r="N68" i="75"/>
  <c r="M68" i="75"/>
  <c r="L68" i="75"/>
  <c r="K68" i="75"/>
  <c r="J68" i="75"/>
  <c r="I68" i="75"/>
  <c r="H68" i="75"/>
  <c r="G68" i="75"/>
  <c r="P66" i="75"/>
  <c r="O66" i="75"/>
  <c r="N66" i="75"/>
  <c r="M66" i="75"/>
  <c r="L66" i="75"/>
  <c r="K66" i="75"/>
  <c r="J66" i="75"/>
  <c r="I66" i="75"/>
  <c r="H66" i="75"/>
  <c r="G66" i="75"/>
  <c r="P64" i="75"/>
  <c r="O64" i="75"/>
  <c r="N64" i="75"/>
  <c r="M64" i="75"/>
  <c r="L64" i="75"/>
  <c r="K64" i="75"/>
  <c r="J64" i="75"/>
  <c r="I64" i="75"/>
  <c r="H64" i="75"/>
  <c r="G64" i="75"/>
  <c r="P62" i="75"/>
  <c r="O62" i="75"/>
  <c r="N62" i="75"/>
  <c r="M62" i="75"/>
  <c r="L62" i="75"/>
  <c r="K62" i="75"/>
  <c r="J62" i="75"/>
  <c r="I62" i="75"/>
  <c r="H62" i="75"/>
  <c r="G62" i="75"/>
  <c r="P60" i="75"/>
  <c r="O60" i="75"/>
  <c r="N60" i="75"/>
  <c r="M60" i="75"/>
  <c r="L60" i="75"/>
  <c r="K60" i="75"/>
  <c r="J60" i="75"/>
  <c r="I60" i="75"/>
  <c r="H60" i="75"/>
  <c r="G60" i="75"/>
  <c r="P58" i="75"/>
  <c r="O58" i="75"/>
  <c r="N58" i="75"/>
  <c r="M58" i="75"/>
  <c r="L58" i="75"/>
  <c r="K58" i="75"/>
  <c r="J58" i="75"/>
  <c r="I58" i="75"/>
  <c r="H58" i="75"/>
  <c r="G58" i="75"/>
  <c r="P56" i="75"/>
  <c r="O56" i="75"/>
  <c r="N56" i="75"/>
  <c r="M56" i="75"/>
  <c r="L56" i="75"/>
  <c r="K56" i="75"/>
  <c r="J56" i="75"/>
  <c r="I56" i="75"/>
  <c r="H56" i="75"/>
  <c r="G56" i="75"/>
  <c r="P54" i="75"/>
  <c r="O54" i="75"/>
  <c r="N54" i="75"/>
  <c r="M54" i="75"/>
  <c r="L54" i="75"/>
  <c r="K54" i="75"/>
  <c r="J54" i="75"/>
  <c r="I54" i="75"/>
  <c r="H54" i="75"/>
  <c r="G54" i="75"/>
  <c r="P52" i="75"/>
  <c r="O52" i="75"/>
  <c r="N52" i="75"/>
  <c r="M52" i="75"/>
  <c r="L52" i="75"/>
  <c r="K52" i="75"/>
  <c r="J52" i="75"/>
  <c r="I52" i="75"/>
  <c r="H52" i="75"/>
  <c r="G52" i="75"/>
  <c r="P50" i="75"/>
  <c r="O50" i="75"/>
  <c r="N50" i="75"/>
  <c r="M50" i="75"/>
  <c r="L50" i="75"/>
  <c r="K50" i="75"/>
  <c r="J50" i="75"/>
  <c r="I50" i="75"/>
  <c r="H50" i="75"/>
  <c r="G50" i="75"/>
  <c r="P48" i="75"/>
  <c r="O48" i="75"/>
  <c r="N48" i="75"/>
  <c r="M48" i="75"/>
  <c r="L48" i="75"/>
  <c r="K48" i="75"/>
  <c r="J48" i="75"/>
  <c r="I48" i="75"/>
  <c r="H48" i="75"/>
  <c r="G48" i="75"/>
  <c r="P46" i="75"/>
  <c r="O46" i="75"/>
  <c r="N46" i="75"/>
  <c r="M46" i="75"/>
  <c r="L46" i="75"/>
  <c r="K46" i="75"/>
  <c r="J46" i="75"/>
  <c r="I46" i="75"/>
  <c r="H46" i="75"/>
  <c r="G46" i="75"/>
  <c r="P44" i="75"/>
  <c r="O44" i="75"/>
  <c r="N44" i="75"/>
  <c r="M44" i="75"/>
  <c r="L44" i="75"/>
  <c r="K44" i="75"/>
  <c r="J44" i="75"/>
  <c r="I44" i="75"/>
  <c r="H44" i="75"/>
  <c r="G44" i="75"/>
  <c r="P42" i="75"/>
  <c r="O42" i="75"/>
  <c r="N42" i="75"/>
  <c r="M42" i="75"/>
  <c r="L42" i="75"/>
  <c r="K42" i="75"/>
  <c r="J42" i="75"/>
  <c r="I42" i="75"/>
  <c r="H42" i="75"/>
  <c r="G42" i="75"/>
  <c r="P40" i="75"/>
  <c r="O40" i="75"/>
  <c r="N40" i="75"/>
  <c r="M40" i="75"/>
  <c r="L40" i="75"/>
  <c r="K40" i="75"/>
  <c r="J40" i="75"/>
  <c r="I40" i="75"/>
  <c r="H40" i="75"/>
  <c r="G40" i="75"/>
  <c r="P38" i="75"/>
  <c r="O38" i="75"/>
  <c r="N38" i="75"/>
  <c r="M38" i="75"/>
  <c r="L38" i="75"/>
  <c r="K38" i="75"/>
  <c r="J38" i="75"/>
  <c r="I38" i="75"/>
  <c r="H38" i="75"/>
  <c r="G38" i="75"/>
  <c r="P36" i="75"/>
  <c r="O36" i="75"/>
  <c r="N36" i="75"/>
  <c r="M36" i="75"/>
  <c r="L36" i="75"/>
  <c r="K36" i="75"/>
  <c r="J36" i="75"/>
  <c r="I36" i="75"/>
  <c r="H36" i="75"/>
  <c r="G36" i="75"/>
  <c r="P34" i="75"/>
  <c r="O34" i="75"/>
  <c r="N34" i="75"/>
  <c r="M34" i="75"/>
  <c r="L34" i="75"/>
  <c r="K34" i="75"/>
  <c r="J34" i="75"/>
  <c r="I34" i="75"/>
  <c r="H34" i="75"/>
  <c r="G34" i="75"/>
  <c r="P32" i="75"/>
  <c r="O32" i="75"/>
  <c r="N32" i="75"/>
  <c r="M32" i="75"/>
  <c r="L32" i="75"/>
  <c r="K32" i="75"/>
  <c r="J32" i="75"/>
  <c r="I32" i="75"/>
  <c r="H32" i="75"/>
  <c r="G32" i="75"/>
  <c r="P30" i="75"/>
  <c r="O30" i="75"/>
  <c r="N30" i="75"/>
  <c r="M30" i="75"/>
  <c r="L30" i="75"/>
  <c r="K30" i="75"/>
  <c r="J30" i="75"/>
  <c r="I30" i="75"/>
  <c r="H30" i="75"/>
  <c r="G30" i="75"/>
  <c r="P28" i="75"/>
  <c r="O28" i="75"/>
  <c r="N28" i="75"/>
  <c r="M28" i="75"/>
  <c r="L28" i="75"/>
  <c r="K28" i="75"/>
  <c r="J28" i="75"/>
  <c r="I28" i="75"/>
  <c r="H28" i="75"/>
  <c r="G28" i="75"/>
  <c r="P26" i="75"/>
  <c r="O26" i="75"/>
  <c r="N26" i="75"/>
  <c r="M26" i="75"/>
  <c r="L26" i="75"/>
  <c r="K26" i="75"/>
  <c r="J26" i="75"/>
  <c r="I26" i="75"/>
  <c r="H26" i="75"/>
  <c r="G26" i="75"/>
  <c r="P24" i="75"/>
  <c r="O24" i="75"/>
  <c r="N24" i="75"/>
  <c r="M24" i="75"/>
  <c r="L24" i="75"/>
  <c r="K24" i="75"/>
  <c r="J24" i="75"/>
  <c r="I24" i="75"/>
  <c r="H24" i="75"/>
  <c r="G24" i="75"/>
  <c r="P22" i="75"/>
  <c r="O22" i="75"/>
  <c r="N22" i="75"/>
  <c r="M22" i="75"/>
  <c r="L22" i="75"/>
  <c r="K22" i="75"/>
  <c r="J22" i="75"/>
  <c r="I22" i="75"/>
  <c r="H22" i="75"/>
  <c r="G22" i="75"/>
  <c r="P18" i="75"/>
  <c r="O18" i="75"/>
  <c r="N18" i="75"/>
  <c r="M18" i="75"/>
  <c r="L18" i="75"/>
  <c r="K18" i="75"/>
  <c r="J18" i="75"/>
  <c r="I18" i="75"/>
  <c r="H18" i="75"/>
  <c r="G18" i="75"/>
  <c r="P16" i="75"/>
  <c r="O16" i="75"/>
  <c r="N16" i="75"/>
  <c r="M16" i="75"/>
  <c r="L16" i="75"/>
  <c r="K16" i="75"/>
  <c r="J16" i="75"/>
  <c r="I16" i="75"/>
  <c r="H16" i="75"/>
  <c r="G16" i="75"/>
  <c r="P14" i="75"/>
  <c r="O14" i="75"/>
  <c r="N14" i="75"/>
  <c r="M14" i="75"/>
  <c r="L14" i="75"/>
  <c r="K14" i="75"/>
  <c r="J14" i="75"/>
  <c r="I14" i="75"/>
  <c r="H14" i="75"/>
  <c r="G14" i="75"/>
  <c r="P12" i="75"/>
  <c r="O12" i="75"/>
  <c r="N12" i="75"/>
  <c r="M12" i="75"/>
  <c r="L12" i="75"/>
  <c r="K12" i="75"/>
  <c r="J12" i="75"/>
  <c r="I12" i="75"/>
  <c r="H12" i="75"/>
  <c r="G12" i="75"/>
  <c r="F69" i="75"/>
  <c r="F19" i="75"/>
  <c r="F7" i="75"/>
  <c r="T100" i="57"/>
  <c r="S100" i="57"/>
  <c r="R100" i="57"/>
  <c r="Q100" i="57"/>
  <c r="P100" i="57"/>
  <c r="O100" i="57"/>
  <c r="N100" i="57"/>
  <c r="M100" i="57"/>
  <c r="L100" i="57"/>
  <c r="K100" i="57"/>
  <c r="J100" i="57"/>
  <c r="I100" i="57"/>
  <c r="H100" i="57"/>
  <c r="G100" i="57"/>
  <c r="T98" i="57"/>
  <c r="S98" i="57"/>
  <c r="R98" i="57"/>
  <c r="Q98" i="57"/>
  <c r="P98" i="57"/>
  <c r="O98" i="57"/>
  <c r="N98" i="57"/>
  <c r="M98" i="57"/>
  <c r="L98" i="57"/>
  <c r="K98" i="57"/>
  <c r="J98" i="57"/>
  <c r="I98" i="57"/>
  <c r="H98" i="57"/>
  <c r="G98" i="57"/>
  <c r="T96" i="57"/>
  <c r="S96" i="57"/>
  <c r="R96" i="57"/>
  <c r="Q96" i="57"/>
  <c r="P96" i="57"/>
  <c r="O96" i="57"/>
  <c r="N96" i="57"/>
  <c r="M96" i="57"/>
  <c r="L96" i="57"/>
  <c r="K96" i="57"/>
  <c r="J96" i="57"/>
  <c r="I96" i="57"/>
  <c r="H96" i="57"/>
  <c r="G96" i="57"/>
  <c r="T94" i="57"/>
  <c r="S94" i="57"/>
  <c r="R94" i="57"/>
  <c r="Q94" i="57"/>
  <c r="P94" i="57"/>
  <c r="O94" i="57"/>
  <c r="N94" i="57"/>
  <c r="M94" i="57"/>
  <c r="L94" i="57"/>
  <c r="K94" i="57"/>
  <c r="J94" i="57"/>
  <c r="I94" i="57"/>
  <c r="H94" i="57"/>
  <c r="G94" i="57"/>
  <c r="T92" i="57"/>
  <c r="S92" i="57"/>
  <c r="R92" i="57"/>
  <c r="Q92" i="57"/>
  <c r="P92" i="57"/>
  <c r="O92" i="57"/>
  <c r="N92" i="57"/>
  <c r="M92" i="57"/>
  <c r="L92" i="57"/>
  <c r="K92" i="57"/>
  <c r="J92" i="57"/>
  <c r="I92" i="57"/>
  <c r="H92" i="57"/>
  <c r="G92" i="57"/>
  <c r="T90" i="57"/>
  <c r="S90" i="57"/>
  <c r="R90" i="57"/>
  <c r="Q90" i="57"/>
  <c r="P90" i="57"/>
  <c r="O90" i="57"/>
  <c r="N90" i="57"/>
  <c r="M90" i="57"/>
  <c r="L90" i="57"/>
  <c r="K90" i="57"/>
  <c r="J90" i="57"/>
  <c r="I90" i="57"/>
  <c r="H90" i="57"/>
  <c r="G90" i="57"/>
  <c r="T88" i="57"/>
  <c r="S88" i="57"/>
  <c r="R88" i="57"/>
  <c r="Q88" i="57"/>
  <c r="P88" i="57"/>
  <c r="O88" i="57"/>
  <c r="N88" i="57"/>
  <c r="M88" i="57"/>
  <c r="L88" i="57"/>
  <c r="K88" i="57"/>
  <c r="J88" i="57"/>
  <c r="I88" i="57"/>
  <c r="H88" i="57"/>
  <c r="G88" i="57"/>
  <c r="T86" i="57"/>
  <c r="S86" i="57"/>
  <c r="R86" i="57"/>
  <c r="Q86" i="57"/>
  <c r="P86" i="57"/>
  <c r="O86" i="57"/>
  <c r="N86" i="57"/>
  <c r="M86" i="57"/>
  <c r="L86" i="57"/>
  <c r="K86" i="57"/>
  <c r="J86" i="57"/>
  <c r="I86" i="57"/>
  <c r="H86" i="57"/>
  <c r="G86" i="57"/>
  <c r="T84" i="57"/>
  <c r="S84" i="57"/>
  <c r="R84" i="57"/>
  <c r="Q84" i="57"/>
  <c r="P84" i="57"/>
  <c r="O84" i="57"/>
  <c r="N84" i="57"/>
  <c r="M84" i="57"/>
  <c r="L84" i="57"/>
  <c r="K84" i="57"/>
  <c r="J84" i="57"/>
  <c r="I84" i="57"/>
  <c r="H84" i="57"/>
  <c r="G84" i="57"/>
  <c r="T82" i="57"/>
  <c r="S82" i="57"/>
  <c r="R82" i="57"/>
  <c r="Q82" i="57"/>
  <c r="P82" i="57"/>
  <c r="O82" i="57"/>
  <c r="N82" i="57"/>
  <c r="M82" i="57"/>
  <c r="L82" i="57"/>
  <c r="K82" i="57"/>
  <c r="J82" i="57"/>
  <c r="I82" i="57"/>
  <c r="H82" i="57"/>
  <c r="G82" i="57"/>
  <c r="T80" i="57"/>
  <c r="S80" i="57"/>
  <c r="R80" i="57"/>
  <c r="Q80" i="57"/>
  <c r="P80" i="57"/>
  <c r="O80" i="57"/>
  <c r="N80" i="57"/>
  <c r="M80" i="57"/>
  <c r="L80" i="57"/>
  <c r="K80" i="57"/>
  <c r="J80" i="57"/>
  <c r="I80" i="57"/>
  <c r="H80" i="57"/>
  <c r="G80" i="57"/>
  <c r="T78" i="57"/>
  <c r="S78" i="57"/>
  <c r="R78" i="57"/>
  <c r="Q78" i="57"/>
  <c r="P78" i="57"/>
  <c r="O78" i="57"/>
  <c r="N78" i="57"/>
  <c r="M78" i="57"/>
  <c r="L78" i="57"/>
  <c r="K78" i="57"/>
  <c r="J78" i="57"/>
  <c r="I78" i="57"/>
  <c r="H78" i="57"/>
  <c r="G78" i="57"/>
  <c r="T76" i="57"/>
  <c r="S76" i="57"/>
  <c r="R76" i="57"/>
  <c r="Q76" i="57"/>
  <c r="P76" i="57"/>
  <c r="O76" i="57"/>
  <c r="N76" i="57"/>
  <c r="M76" i="57"/>
  <c r="L76" i="57"/>
  <c r="K76" i="57"/>
  <c r="J76" i="57"/>
  <c r="I76" i="57"/>
  <c r="H76" i="57"/>
  <c r="G76" i="57"/>
  <c r="T74" i="57"/>
  <c r="S74" i="57"/>
  <c r="R74" i="57"/>
  <c r="Q74" i="57"/>
  <c r="P74" i="57"/>
  <c r="O74" i="57"/>
  <c r="N74" i="57"/>
  <c r="M74" i="57"/>
  <c r="L74" i="57"/>
  <c r="K74" i="57"/>
  <c r="J74" i="57"/>
  <c r="I74" i="57"/>
  <c r="H74" i="57"/>
  <c r="G74" i="57"/>
  <c r="T72" i="57"/>
  <c r="S72" i="57"/>
  <c r="R72" i="57"/>
  <c r="Q72" i="57"/>
  <c r="P72" i="57"/>
  <c r="O72" i="57"/>
  <c r="N72" i="57"/>
  <c r="M72" i="57"/>
  <c r="L72" i="57"/>
  <c r="K72" i="57"/>
  <c r="J72" i="57"/>
  <c r="I72" i="57"/>
  <c r="H72" i="57"/>
  <c r="G72" i="57"/>
  <c r="T68" i="57"/>
  <c r="S68" i="57"/>
  <c r="R68" i="57"/>
  <c r="Q68" i="57"/>
  <c r="P68" i="57"/>
  <c r="O68" i="57"/>
  <c r="N68" i="57"/>
  <c r="M68" i="57"/>
  <c r="L68" i="57"/>
  <c r="K68" i="57"/>
  <c r="J68" i="57"/>
  <c r="I68" i="57"/>
  <c r="H68" i="57"/>
  <c r="G68" i="57"/>
  <c r="T66" i="57"/>
  <c r="S66" i="57"/>
  <c r="R66" i="57"/>
  <c r="Q66" i="57"/>
  <c r="P66" i="57"/>
  <c r="O66" i="57"/>
  <c r="N66" i="57"/>
  <c r="M66" i="57"/>
  <c r="L66" i="57"/>
  <c r="K66" i="57"/>
  <c r="J66" i="57"/>
  <c r="I66" i="57"/>
  <c r="H66" i="57"/>
  <c r="G66" i="57"/>
  <c r="T64" i="57"/>
  <c r="S64" i="57"/>
  <c r="R64" i="57"/>
  <c r="Q64" i="57"/>
  <c r="P64" i="57"/>
  <c r="O64" i="57"/>
  <c r="N64" i="57"/>
  <c r="M64" i="57"/>
  <c r="L64" i="57"/>
  <c r="K64" i="57"/>
  <c r="J64" i="57"/>
  <c r="I64" i="57"/>
  <c r="H64" i="57"/>
  <c r="G64" i="57"/>
  <c r="T62" i="57"/>
  <c r="S62" i="57"/>
  <c r="R62" i="57"/>
  <c r="Q62" i="57"/>
  <c r="P62" i="57"/>
  <c r="O62" i="57"/>
  <c r="N62" i="57"/>
  <c r="M62" i="57"/>
  <c r="L62" i="57"/>
  <c r="K62" i="57"/>
  <c r="J62" i="57"/>
  <c r="I62" i="57"/>
  <c r="H62" i="57"/>
  <c r="G62" i="57"/>
  <c r="T60" i="57"/>
  <c r="S60" i="57"/>
  <c r="R60" i="57"/>
  <c r="Q60" i="57"/>
  <c r="P60" i="57"/>
  <c r="O60" i="57"/>
  <c r="N60" i="57"/>
  <c r="M60" i="57"/>
  <c r="L60" i="57"/>
  <c r="K60" i="57"/>
  <c r="J60" i="57"/>
  <c r="I60" i="57"/>
  <c r="H60" i="57"/>
  <c r="G60" i="57"/>
  <c r="T58" i="57"/>
  <c r="S58" i="57"/>
  <c r="R58" i="57"/>
  <c r="Q58" i="57"/>
  <c r="P58" i="57"/>
  <c r="O58" i="57"/>
  <c r="N58" i="57"/>
  <c r="M58" i="57"/>
  <c r="L58" i="57"/>
  <c r="K58" i="57"/>
  <c r="J58" i="57"/>
  <c r="I58" i="57"/>
  <c r="H58" i="57"/>
  <c r="G58" i="57"/>
  <c r="T56" i="57"/>
  <c r="S56" i="57"/>
  <c r="R56" i="57"/>
  <c r="Q56" i="57"/>
  <c r="P56" i="57"/>
  <c r="O56" i="57"/>
  <c r="N56" i="57"/>
  <c r="M56" i="57"/>
  <c r="L56" i="57"/>
  <c r="K56" i="57"/>
  <c r="J56" i="57"/>
  <c r="I56" i="57"/>
  <c r="H56" i="57"/>
  <c r="G56" i="57"/>
  <c r="T54" i="57"/>
  <c r="S54" i="57"/>
  <c r="R54" i="57"/>
  <c r="Q54" i="57"/>
  <c r="P54" i="57"/>
  <c r="O54" i="57"/>
  <c r="N54" i="57"/>
  <c r="M54" i="57"/>
  <c r="L54" i="57"/>
  <c r="K54" i="57"/>
  <c r="J54" i="57"/>
  <c r="I54" i="57"/>
  <c r="H54" i="57"/>
  <c r="G54" i="57"/>
  <c r="T52" i="57"/>
  <c r="S52" i="57"/>
  <c r="R52" i="57"/>
  <c r="Q52" i="57"/>
  <c r="P52" i="57"/>
  <c r="O52" i="57"/>
  <c r="N52" i="57"/>
  <c r="M52" i="57"/>
  <c r="L52" i="57"/>
  <c r="K52" i="57"/>
  <c r="J52" i="57"/>
  <c r="I52" i="57"/>
  <c r="H52" i="57"/>
  <c r="G52" i="57"/>
  <c r="T50" i="57"/>
  <c r="S50" i="57"/>
  <c r="R50" i="57"/>
  <c r="Q50" i="57"/>
  <c r="P50" i="57"/>
  <c r="O50" i="57"/>
  <c r="N50" i="57"/>
  <c r="M50" i="57"/>
  <c r="L50" i="57"/>
  <c r="K50" i="57"/>
  <c r="J50" i="57"/>
  <c r="I50" i="57"/>
  <c r="H50" i="57"/>
  <c r="G50" i="57"/>
  <c r="T48" i="57"/>
  <c r="S48" i="57"/>
  <c r="R48" i="57"/>
  <c r="Q48" i="57"/>
  <c r="P48" i="57"/>
  <c r="O48" i="57"/>
  <c r="N48" i="57"/>
  <c r="M48" i="57"/>
  <c r="L48" i="57"/>
  <c r="K48" i="57"/>
  <c r="J48" i="57"/>
  <c r="I48" i="57"/>
  <c r="H48" i="57"/>
  <c r="G48" i="57"/>
  <c r="T46" i="57"/>
  <c r="S46" i="57"/>
  <c r="R46" i="57"/>
  <c r="Q46" i="57"/>
  <c r="P46" i="57"/>
  <c r="O46" i="57"/>
  <c r="N46" i="57"/>
  <c r="M46" i="57"/>
  <c r="L46" i="57"/>
  <c r="K46" i="57"/>
  <c r="J46" i="57"/>
  <c r="I46" i="57"/>
  <c r="H46" i="57"/>
  <c r="G46" i="57"/>
  <c r="T44" i="57"/>
  <c r="S44" i="57"/>
  <c r="R44" i="57"/>
  <c r="Q44" i="57"/>
  <c r="P44" i="57"/>
  <c r="O44" i="57"/>
  <c r="N44" i="57"/>
  <c r="M44" i="57"/>
  <c r="L44" i="57"/>
  <c r="K44" i="57"/>
  <c r="J44" i="57"/>
  <c r="I44" i="57"/>
  <c r="H44" i="57"/>
  <c r="G44" i="57"/>
  <c r="T42" i="57"/>
  <c r="S42" i="57"/>
  <c r="R42" i="57"/>
  <c r="Q42" i="57"/>
  <c r="P42" i="57"/>
  <c r="O42" i="57"/>
  <c r="N42" i="57"/>
  <c r="M42" i="57"/>
  <c r="L42" i="57"/>
  <c r="K42" i="57"/>
  <c r="J42" i="57"/>
  <c r="I42" i="57"/>
  <c r="H42" i="57"/>
  <c r="G42" i="57"/>
  <c r="T40" i="57"/>
  <c r="S40" i="57"/>
  <c r="R40" i="57"/>
  <c r="Q40" i="57"/>
  <c r="P40" i="57"/>
  <c r="O40" i="57"/>
  <c r="N40" i="57"/>
  <c r="M40" i="57"/>
  <c r="L40" i="57"/>
  <c r="K40" i="57"/>
  <c r="J40" i="57"/>
  <c r="I40" i="57"/>
  <c r="H40" i="57"/>
  <c r="G40" i="57"/>
  <c r="T38" i="57"/>
  <c r="S38" i="57"/>
  <c r="R38" i="57"/>
  <c r="Q38" i="57"/>
  <c r="P38" i="57"/>
  <c r="O38" i="57"/>
  <c r="N38" i="57"/>
  <c r="M38" i="57"/>
  <c r="L38" i="57"/>
  <c r="K38" i="57"/>
  <c r="J38" i="57"/>
  <c r="I38" i="57"/>
  <c r="H38" i="57"/>
  <c r="G38" i="57"/>
  <c r="T36" i="57"/>
  <c r="S36" i="57"/>
  <c r="R36" i="57"/>
  <c r="Q36" i="57"/>
  <c r="P36" i="57"/>
  <c r="O36" i="57"/>
  <c r="N36" i="57"/>
  <c r="M36" i="57"/>
  <c r="L36" i="57"/>
  <c r="K36" i="57"/>
  <c r="J36" i="57"/>
  <c r="I36" i="57"/>
  <c r="H36" i="57"/>
  <c r="G36" i="57"/>
  <c r="T34" i="57"/>
  <c r="S34" i="57"/>
  <c r="R34" i="57"/>
  <c r="Q34" i="57"/>
  <c r="P34" i="57"/>
  <c r="O34" i="57"/>
  <c r="N34" i="57"/>
  <c r="M34" i="57"/>
  <c r="L34" i="57"/>
  <c r="K34" i="57"/>
  <c r="J34" i="57"/>
  <c r="I34" i="57"/>
  <c r="H34" i="57"/>
  <c r="G34" i="57"/>
  <c r="T32" i="57"/>
  <c r="S32" i="57"/>
  <c r="R32" i="57"/>
  <c r="Q32" i="57"/>
  <c r="P32" i="57"/>
  <c r="O32" i="57"/>
  <c r="N32" i="57"/>
  <c r="M32" i="57"/>
  <c r="L32" i="57"/>
  <c r="K32" i="57"/>
  <c r="J32" i="57"/>
  <c r="I32" i="57"/>
  <c r="H32" i="57"/>
  <c r="G32" i="57"/>
  <c r="T30" i="57"/>
  <c r="S30" i="57"/>
  <c r="R30" i="57"/>
  <c r="Q30" i="57"/>
  <c r="P30" i="57"/>
  <c r="O30" i="57"/>
  <c r="N30" i="57"/>
  <c r="M30" i="57"/>
  <c r="L30" i="57"/>
  <c r="K30" i="57"/>
  <c r="J30" i="57"/>
  <c r="I30" i="57"/>
  <c r="H30" i="57"/>
  <c r="G30" i="57"/>
  <c r="T28" i="57"/>
  <c r="S28" i="57"/>
  <c r="R28" i="57"/>
  <c r="Q28" i="57"/>
  <c r="P28" i="57"/>
  <c r="O28" i="57"/>
  <c r="N28" i="57"/>
  <c r="M28" i="57"/>
  <c r="L28" i="57"/>
  <c r="K28" i="57"/>
  <c r="J28" i="57"/>
  <c r="I28" i="57"/>
  <c r="H28" i="57"/>
  <c r="G28" i="57"/>
  <c r="T26" i="57"/>
  <c r="S26" i="57"/>
  <c r="R26" i="57"/>
  <c r="Q26" i="57"/>
  <c r="P26" i="57"/>
  <c r="O26" i="57"/>
  <c r="N26" i="57"/>
  <c r="M26" i="57"/>
  <c r="L26" i="57"/>
  <c r="K26" i="57"/>
  <c r="J26" i="57"/>
  <c r="I26" i="57"/>
  <c r="H26" i="57"/>
  <c r="G26" i="57"/>
  <c r="T24" i="57"/>
  <c r="S24" i="57"/>
  <c r="R24" i="57"/>
  <c r="Q24" i="57"/>
  <c r="P24" i="57"/>
  <c r="O24" i="57"/>
  <c r="N24" i="57"/>
  <c r="M24" i="57"/>
  <c r="L24" i="57"/>
  <c r="K24" i="57"/>
  <c r="J24" i="57"/>
  <c r="I24" i="57"/>
  <c r="H24" i="57"/>
  <c r="G24" i="57"/>
  <c r="T22" i="57"/>
  <c r="S22" i="57"/>
  <c r="R22" i="57"/>
  <c r="Q22" i="57"/>
  <c r="P22" i="57"/>
  <c r="O22" i="57"/>
  <c r="N22" i="57"/>
  <c r="M22" i="57"/>
  <c r="L22" i="57"/>
  <c r="K22" i="57"/>
  <c r="J22" i="57"/>
  <c r="I22" i="57"/>
  <c r="H22" i="57"/>
  <c r="G22" i="57"/>
  <c r="T18" i="57"/>
  <c r="S18" i="57"/>
  <c r="R18" i="57"/>
  <c r="Q18" i="57"/>
  <c r="P18" i="57"/>
  <c r="O18" i="57"/>
  <c r="N18" i="57"/>
  <c r="M18" i="57"/>
  <c r="L18" i="57"/>
  <c r="K18" i="57"/>
  <c r="J18" i="57"/>
  <c r="I18" i="57"/>
  <c r="H18" i="57"/>
  <c r="G18" i="57"/>
  <c r="T16" i="57"/>
  <c r="S16" i="57"/>
  <c r="R16" i="57"/>
  <c r="Q16" i="57"/>
  <c r="P16" i="57"/>
  <c r="O16" i="57"/>
  <c r="N16" i="57"/>
  <c r="M16" i="57"/>
  <c r="L16" i="57"/>
  <c r="K16" i="57"/>
  <c r="J16" i="57"/>
  <c r="I16" i="57"/>
  <c r="H16" i="57"/>
  <c r="G16" i="57"/>
  <c r="T14" i="57"/>
  <c r="S14" i="57"/>
  <c r="R14" i="57"/>
  <c r="Q14" i="57"/>
  <c r="P14" i="57"/>
  <c r="O14" i="57"/>
  <c r="N14" i="57"/>
  <c r="M14" i="57"/>
  <c r="L14" i="57"/>
  <c r="K14" i="57"/>
  <c r="J14" i="57"/>
  <c r="I14" i="57"/>
  <c r="H14" i="57"/>
  <c r="G14" i="57"/>
  <c r="T12" i="57"/>
  <c r="S12" i="57"/>
  <c r="R12" i="57"/>
  <c r="Q12" i="57"/>
  <c r="P12" i="57"/>
  <c r="O12" i="57"/>
  <c r="N12" i="57"/>
  <c r="M12" i="57"/>
  <c r="L12" i="57"/>
  <c r="K12" i="57"/>
  <c r="J12" i="57"/>
  <c r="I12" i="57"/>
  <c r="H12" i="57"/>
  <c r="G12" i="57"/>
  <c r="F69" i="57"/>
  <c r="F19" i="57"/>
  <c r="F7" i="57"/>
  <c r="Q69" i="57"/>
  <c r="P69" i="57"/>
  <c r="Q19" i="57"/>
  <c r="P19" i="57"/>
  <c r="Q10" i="57"/>
  <c r="P10" i="57"/>
  <c r="Q7" i="57"/>
  <c r="P7" i="57"/>
  <c r="O100" i="122"/>
  <c r="N100" i="122"/>
  <c r="M100" i="122"/>
  <c r="L100" i="122"/>
  <c r="K100" i="122"/>
  <c r="J100" i="122"/>
  <c r="I100" i="122"/>
  <c r="H100" i="122"/>
  <c r="F99" i="122"/>
  <c r="Q100" i="122" s="1"/>
  <c r="O98" i="122"/>
  <c r="N98" i="122"/>
  <c r="M98" i="122"/>
  <c r="L98" i="122"/>
  <c r="K98" i="122"/>
  <c r="J98" i="122"/>
  <c r="I98" i="122"/>
  <c r="H98" i="122"/>
  <c r="F97" i="122"/>
  <c r="O96" i="122"/>
  <c r="N96" i="122"/>
  <c r="M96" i="122"/>
  <c r="L96" i="122"/>
  <c r="K96" i="122"/>
  <c r="J96" i="122"/>
  <c r="I96" i="122"/>
  <c r="H96" i="122"/>
  <c r="F95" i="122"/>
  <c r="Q96" i="122" s="1"/>
  <c r="O94" i="122"/>
  <c r="N94" i="122"/>
  <c r="M94" i="122"/>
  <c r="L94" i="122"/>
  <c r="K94" i="122"/>
  <c r="J94" i="122"/>
  <c r="I94" i="122"/>
  <c r="H94" i="122"/>
  <c r="F93" i="122"/>
  <c r="P94" i="122" s="1"/>
  <c r="Q92" i="122"/>
  <c r="O92" i="122"/>
  <c r="N92" i="122"/>
  <c r="M92" i="122"/>
  <c r="L92" i="122"/>
  <c r="K92" i="122"/>
  <c r="J92" i="122"/>
  <c r="I92" i="122"/>
  <c r="H92" i="122"/>
  <c r="F91" i="122"/>
  <c r="P92" i="122" s="1"/>
  <c r="Q90" i="122"/>
  <c r="O90" i="122"/>
  <c r="N90" i="122"/>
  <c r="M90" i="122"/>
  <c r="L90" i="122"/>
  <c r="K90" i="122"/>
  <c r="J90" i="122"/>
  <c r="I90" i="122"/>
  <c r="H90" i="122"/>
  <c r="F89" i="122"/>
  <c r="P90" i="122" s="1"/>
  <c r="O88" i="122"/>
  <c r="N88" i="122"/>
  <c r="M88" i="122"/>
  <c r="L88" i="122"/>
  <c r="K88" i="122"/>
  <c r="J88" i="122"/>
  <c r="I88" i="122"/>
  <c r="H88" i="122"/>
  <c r="F87" i="122"/>
  <c r="Q88" i="122" s="1"/>
  <c r="P86" i="122"/>
  <c r="O86" i="122"/>
  <c r="N86" i="122"/>
  <c r="M86" i="122"/>
  <c r="L86" i="122"/>
  <c r="K86" i="122"/>
  <c r="J86" i="122"/>
  <c r="I86" i="122"/>
  <c r="H86" i="122"/>
  <c r="F85" i="122"/>
  <c r="Q86" i="122" s="1"/>
  <c r="O84" i="122"/>
  <c r="N84" i="122"/>
  <c r="M84" i="122"/>
  <c r="L84" i="122"/>
  <c r="K84" i="122"/>
  <c r="J84" i="122"/>
  <c r="I84" i="122"/>
  <c r="H84" i="122"/>
  <c r="F83" i="122"/>
  <c r="Q84" i="122" s="1"/>
  <c r="O82" i="122"/>
  <c r="N82" i="122"/>
  <c r="M82" i="122"/>
  <c r="L82" i="122"/>
  <c r="K82" i="122"/>
  <c r="J82" i="122"/>
  <c r="I82" i="122"/>
  <c r="H82" i="122"/>
  <c r="F81" i="122"/>
  <c r="G82" i="122" s="1"/>
  <c r="O80" i="122"/>
  <c r="N80" i="122"/>
  <c r="M80" i="122"/>
  <c r="L80" i="122"/>
  <c r="K80" i="122"/>
  <c r="J80" i="122"/>
  <c r="I80" i="122"/>
  <c r="H80" i="122"/>
  <c r="G80" i="122"/>
  <c r="F79" i="122"/>
  <c r="Q80" i="122" s="1"/>
  <c r="O78" i="122"/>
  <c r="N78" i="122"/>
  <c r="M78" i="122"/>
  <c r="L78" i="122"/>
  <c r="K78" i="122"/>
  <c r="J78" i="122"/>
  <c r="I78" i="122"/>
  <c r="H78" i="122"/>
  <c r="F77" i="122"/>
  <c r="O76" i="122"/>
  <c r="N76" i="122"/>
  <c r="M76" i="122"/>
  <c r="L76" i="122"/>
  <c r="K76" i="122"/>
  <c r="J76" i="122"/>
  <c r="I76" i="122"/>
  <c r="H76" i="122"/>
  <c r="F75" i="122"/>
  <c r="Q76" i="122" s="1"/>
  <c r="O74" i="122"/>
  <c r="N74" i="122"/>
  <c r="M74" i="122"/>
  <c r="L74" i="122"/>
  <c r="K74" i="122"/>
  <c r="J74" i="122"/>
  <c r="I74" i="122"/>
  <c r="H74" i="122"/>
  <c r="F73" i="122"/>
  <c r="G74" i="122" s="1"/>
  <c r="P72" i="122"/>
  <c r="O72" i="122"/>
  <c r="N72" i="122"/>
  <c r="M72" i="122"/>
  <c r="L72" i="122"/>
  <c r="K72" i="122"/>
  <c r="J72" i="122"/>
  <c r="I72" i="122"/>
  <c r="H72" i="122"/>
  <c r="F71" i="122"/>
  <c r="G72" i="122" s="1"/>
  <c r="Q68" i="122"/>
  <c r="P68" i="122"/>
  <c r="O68" i="122"/>
  <c r="N68" i="122"/>
  <c r="M68" i="122"/>
  <c r="L68" i="122"/>
  <c r="K68" i="122"/>
  <c r="J68" i="122"/>
  <c r="I68" i="122"/>
  <c r="H68" i="122"/>
  <c r="F67" i="122"/>
  <c r="G68" i="122" s="1"/>
  <c r="O66" i="122"/>
  <c r="N66" i="122"/>
  <c r="M66" i="122"/>
  <c r="L66" i="122"/>
  <c r="K66" i="122"/>
  <c r="J66" i="122"/>
  <c r="I66" i="122"/>
  <c r="H66" i="122"/>
  <c r="F65" i="122"/>
  <c r="G66" i="122" s="1"/>
  <c r="Q64" i="122"/>
  <c r="O64" i="122"/>
  <c r="N64" i="122"/>
  <c r="M64" i="122"/>
  <c r="L64" i="122"/>
  <c r="K64" i="122"/>
  <c r="J64" i="122"/>
  <c r="I64" i="122"/>
  <c r="H64" i="122"/>
  <c r="F63" i="122"/>
  <c r="G64" i="122" s="1"/>
  <c r="P62" i="122"/>
  <c r="O62" i="122"/>
  <c r="N62" i="122"/>
  <c r="M62" i="122"/>
  <c r="L62" i="122"/>
  <c r="K62" i="122"/>
  <c r="J62" i="122"/>
  <c r="I62" i="122"/>
  <c r="H62" i="122"/>
  <c r="F61" i="122"/>
  <c r="G62" i="122" s="1"/>
  <c r="Q60" i="122"/>
  <c r="O60" i="122"/>
  <c r="N60" i="122"/>
  <c r="M60" i="122"/>
  <c r="L60" i="122"/>
  <c r="K60" i="122"/>
  <c r="J60" i="122"/>
  <c r="I60" i="122"/>
  <c r="H60" i="122"/>
  <c r="F59" i="122"/>
  <c r="G60" i="122" s="1"/>
  <c r="P58" i="122"/>
  <c r="O58" i="122"/>
  <c r="N58" i="122"/>
  <c r="M58" i="122"/>
  <c r="L58" i="122"/>
  <c r="K58" i="122"/>
  <c r="J58" i="122"/>
  <c r="I58" i="122"/>
  <c r="H58" i="122"/>
  <c r="F57" i="122"/>
  <c r="O56" i="122"/>
  <c r="N56" i="122"/>
  <c r="M56" i="122"/>
  <c r="L56" i="122"/>
  <c r="K56" i="122"/>
  <c r="J56" i="122"/>
  <c r="I56" i="122"/>
  <c r="H56" i="122"/>
  <c r="F55" i="122"/>
  <c r="G56" i="122" s="1"/>
  <c r="Q54" i="122"/>
  <c r="P54" i="122"/>
  <c r="O54" i="122"/>
  <c r="N54" i="122"/>
  <c r="M54" i="122"/>
  <c r="L54" i="122"/>
  <c r="K54" i="122"/>
  <c r="J54" i="122"/>
  <c r="I54" i="122"/>
  <c r="H54" i="122"/>
  <c r="F53" i="122"/>
  <c r="G54" i="122" s="1"/>
  <c r="O52" i="122"/>
  <c r="N52" i="122"/>
  <c r="M52" i="122"/>
  <c r="L52" i="122"/>
  <c r="K52" i="122"/>
  <c r="J52" i="122"/>
  <c r="I52" i="122"/>
  <c r="H52" i="122"/>
  <c r="F51" i="122"/>
  <c r="Q50" i="122"/>
  <c r="P50" i="122"/>
  <c r="O50" i="122"/>
  <c r="N50" i="122"/>
  <c r="M50" i="122"/>
  <c r="L50" i="122"/>
  <c r="K50" i="122"/>
  <c r="J50" i="122"/>
  <c r="I50" i="122"/>
  <c r="H50" i="122"/>
  <c r="F49" i="122"/>
  <c r="G50" i="122" s="1"/>
  <c r="Q48" i="122"/>
  <c r="P48" i="122"/>
  <c r="O48" i="122"/>
  <c r="N48" i="122"/>
  <c r="M48" i="122"/>
  <c r="L48" i="122"/>
  <c r="K48" i="122"/>
  <c r="J48" i="122"/>
  <c r="I48" i="122"/>
  <c r="H48" i="122"/>
  <c r="F47" i="122"/>
  <c r="G48" i="122" s="1"/>
  <c r="Q46" i="122"/>
  <c r="O46" i="122"/>
  <c r="N46" i="122"/>
  <c r="M46" i="122"/>
  <c r="L46" i="122"/>
  <c r="K46" i="122"/>
  <c r="J46" i="122"/>
  <c r="I46" i="122"/>
  <c r="H46" i="122"/>
  <c r="F45" i="122"/>
  <c r="G46" i="122" s="1"/>
  <c r="O44" i="122"/>
  <c r="N44" i="122"/>
  <c r="M44" i="122"/>
  <c r="L44" i="122"/>
  <c r="K44" i="122"/>
  <c r="J44" i="122"/>
  <c r="I44" i="122"/>
  <c r="H44" i="122"/>
  <c r="F43" i="122"/>
  <c r="G44" i="122" s="1"/>
  <c r="P42" i="122"/>
  <c r="O42" i="122"/>
  <c r="N42" i="122"/>
  <c r="M42" i="122"/>
  <c r="L42" i="122"/>
  <c r="K42" i="122"/>
  <c r="J42" i="122"/>
  <c r="I42" i="122"/>
  <c r="H42" i="122"/>
  <c r="G42" i="122"/>
  <c r="F41" i="122"/>
  <c r="Q42" i="122" s="1"/>
  <c r="Q40" i="122"/>
  <c r="P40" i="122"/>
  <c r="O40" i="122"/>
  <c r="N40" i="122"/>
  <c r="M40" i="122"/>
  <c r="L40" i="122"/>
  <c r="K40" i="122"/>
  <c r="J40" i="122"/>
  <c r="I40" i="122"/>
  <c r="H40" i="122"/>
  <c r="F39" i="122"/>
  <c r="G40" i="122" s="1"/>
  <c r="P38" i="122"/>
  <c r="O38" i="122"/>
  <c r="N38" i="122"/>
  <c r="M38" i="122"/>
  <c r="L38" i="122"/>
  <c r="K38" i="122"/>
  <c r="J38" i="122"/>
  <c r="I38" i="122"/>
  <c r="H38" i="122"/>
  <c r="G38" i="122"/>
  <c r="F37" i="122"/>
  <c r="Q38" i="122" s="1"/>
  <c r="Q36" i="122"/>
  <c r="O36" i="122"/>
  <c r="N36" i="122"/>
  <c r="M36" i="122"/>
  <c r="L36" i="122"/>
  <c r="K36" i="122"/>
  <c r="J36" i="122"/>
  <c r="I36" i="122"/>
  <c r="H36" i="122"/>
  <c r="F35" i="122"/>
  <c r="P36" i="122" s="1"/>
  <c r="Q34" i="122"/>
  <c r="O34" i="122"/>
  <c r="N34" i="122"/>
  <c r="M34" i="122"/>
  <c r="L34" i="122"/>
  <c r="K34" i="122"/>
  <c r="J34" i="122"/>
  <c r="I34" i="122"/>
  <c r="H34" i="122"/>
  <c r="F33" i="122"/>
  <c r="P34" i="122" s="1"/>
  <c r="Q32" i="122"/>
  <c r="O32" i="122"/>
  <c r="N32" i="122"/>
  <c r="M32" i="122"/>
  <c r="L32" i="122"/>
  <c r="K32" i="122"/>
  <c r="J32" i="122"/>
  <c r="I32" i="122"/>
  <c r="H32" i="122"/>
  <c r="F31" i="122"/>
  <c r="P32" i="122" s="1"/>
  <c r="Q30" i="122"/>
  <c r="O30" i="122"/>
  <c r="N30" i="122"/>
  <c r="M30" i="122"/>
  <c r="L30" i="122"/>
  <c r="K30" i="122"/>
  <c r="J30" i="122"/>
  <c r="I30" i="122"/>
  <c r="H30" i="122"/>
  <c r="F29" i="122"/>
  <c r="P30" i="122" s="1"/>
  <c r="Q28" i="122"/>
  <c r="P28" i="122"/>
  <c r="O28" i="122"/>
  <c r="N28" i="122"/>
  <c r="M28" i="122"/>
  <c r="L28" i="122"/>
  <c r="K28" i="122"/>
  <c r="J28" i="122"/>
  <c r="I28" i="122"/>
  <c r="H28" i="122"/>
  <c r="F27" i="122"/>
  <c r="G28" i="122" s="1"/>
  <c r="Q26" i="122"/>
  <c r="O26" i="122"/>
  <c r="N26" i="122"/>
  <c r="M26" i="122"/>
  <c r="L26" i="122"/>
  <c r="K26" i="122"/>
  <c r="J26" i="122"/>
  <c r="I26" i="122"/>
  <c r="H26" i="122"/>
  <c r="F25" i="122"/>
  <c r="P26" i="122" s="1"/>
  <c r="P24" i="122"/>
  <c r="O24" i="122"/>
  <c r="N24" i="122"/>
  <c r="M24" i="122"/>
  <c r="L24" i="122"/>
  <c r="K24" i="122"/>
  <c r="J24" i="122"/>
  <c r="I24" i="122"/>
  <c r="H24" i="122"/>
  <c r="F23" i="122"/>
  <c r="G24" i="122" s="1"/>
  <c r="O22" i="122"/>
  <c r="N22" i="122"/>
  <c r="M22" i="122"/>
  <c r="L22" i="122"/>
  <c r="K22" i="122"/>
  <c r="J22" i="122"/>
  <c r="I22" i="122"/>
  <c r="H22" i="122"/>
  <c r="F21" i="122"/>
  <c r="O18" i="122"/>
  <c r="N18" i="122"/>
  <c r="M18" i="122"/>
  <c r="L18" i="122"/>
  <c r="K18" i="122"/>
  <c r="J18" i="122"/>
  <c r="I18" i="122"/>
  <c r="H18" i="122"/>
  <c r="F17" i="122"/>
  <c r="G18" i="122" s="1"/>
  <c r="Q16" i="122"/>
  <c r="O16" i="122"/>
  <c r="N16" i="122"/>
  <c r="M16" i="122"/>
  <c r="L16" i="122"/>
  <c r="K16" i="122"/>
  <c r="J16" i="122"/>
  <c r="I16" i="122"/>
  <c r="H16" i="122"/>
  <c r="F15" i="122"/>
  <c r="G16" i="122" s="1"/>
  <c r="P14" i="122"/>
  <c r="O14" i="122"/>
  <c r="N14" i="122"/>
  <c r="M14" i="122"/>
  <c r="L14" i="122"/>
  <c r="K14" i="122"/>
  <c r="J14" i="122"/>
  <c r="I14" i="122"/>
  <c r="H14" i="122"/>
  <c r="F13" i="122"/>
  <c r="G14" i="122" s="1"/>
  <c r="O12" i="122"/>
  <c r="N12" i="122"/>
  <c r="M12" i="122"/>
  <c r="L12" i="122"/>
  <c r="K12" i="122"/>
  <c r="J12" i="122"/>
  <c r="I12" i="122"/>
  <c r="H12" i="122"/>
  <c r="F11" i="122"/>
  <c r="G12" i="122" s="1"/>
  <c r="F99" i="123"/>
  <c r="F97" i="123"/>
  <c r="F95" i="123"/>
  <c r="F93" i="123"/>
  <c r="F91" i="123"/>
  <c r="F89" i="123"/>
  <c r="F87" i="123"/>
  <c r="F85" i="123"/>
  <c r="F83" i="123"/>
  <c r="F81" i="123"/>
  <c r="F79" i="123"/>
  <c r="F77" i="123"/>
  <c r="F75" i="123"/>
  <c r="F73" i="123"/>
  <c r="F71" i="123"/>
  <c r="F67" i="123"/>
  <c r="F65" i="123"/>
  <c r="F63" i="123"/>
  <c r="F61" i="123"/>
  <c r="F59" i="123"/>
  <c r="F57" i="123"/>
  <c r="F55" i="123"/>
  <c r="F53" i="123"/>
  <c r="F51" i="123"/>
  <c r="F49" i="123"/>
  <c r="F47" i="123"/>
  <c r="F45" i="123"/>
  <c r="F43" i="123"/>
  <c r="F41" i="123"/>
  <c r="Q42" i="123" s="1"/>
  <c r="F42" i="123" s="1"/>
  <c r="F39" i="123"/>
  <c r="G40" i="123" s="1"/>
  <c r="F40" i="123" s="1"/>
  <c r="F37" i="123"/>
  <c r="Q38" i="123" s="1"/>
  <c r="F38" i="123" s="1"/>
  <c r="F35" i="123"/>
  <c r="F33" i="123"/>
  <c r="G34" i="123" s="1"/>
  <c r="F34" i="123" s="1"/>
  <c r="F31" i="123"/>
  <c r="P32" i="123" s="1"/>
  <c r="F32" i="123" s="1"/>
  <c r="F29" i="123"/>
  <c r="F27" i="123"/>
  <c r="P28" i="123" s="1"/>
  <c r="F28" i="123" s="1"/>
  <c r="F25" i="123"/>
  <c r="F23" i="123"/>
  <c r="F21" i="123"/>
  <c r="F17" i="123"/>
  <c r="F15" i="123"/>
  <c r="F13" i="123"/>
  <c r="F11" i="123"/>
  <c r="O100" i="121"/>
  <c r="N100" i="121"/>
  <c r="M100" i="121"/>
  <c r="L100" i="121"/>
  <c r="K100" i="121"/>
  <c r="J100" i="121"/>
  <c r="I100" i="121"/>
  <c r="H100" i="121"/>
  <c r="F99" i="121"/>
  <c r="G100" i="121" s="1"/>
  <c r="O98" i="121"/>
  <c r="N98" i="121"/>
  <c r="M98" i="121"/>
  <c r="L98" i="121"/>
  <c r="K98" i="121"/>
  <c r="J98" i="121"/>
  <c r="I98" i="121"/>
  <c r="H98" i="121"/>
  <c r="F97" i="121"/>
  <c r="G98" i="121" s="1"/>
  <c r="O96" i="121"/>
  <c r="N96" i="121"/>
  <c r="M96" i="121"/>
  <c r="L96" i="121"/>
  <c r="K96" i="121"/>
  <c r="J96" i="121"/>
  <c r="I96" i="121"/>
  <c r="H96" i="121"/>
  <c r="F95" i="121"/>
  <c r="O94" i="121"/>
  <c r="N94" i="121"/>
  <c r="M94" i="121"/>
  <c r="L94" i="121"/>
  <c r="K94" i="121"/>
  <c r="J94" i="121"/>
  <c r="I94" i="121"/>
  <c r="H94" i="121"/>
  <c r="F93" i="121"/>
  <c r="G94" i="121" s="1"/>
  <c r="O92" i="121"/>
  <c r="N92" i="121"/>
  <c r="M92" i="121"/>
  <c r="L92" i="121"/>
  <c r="K92" i="121"/>
  <c r="J92" i="121"/>
  <c r="I92" i="121"/>
  <c r="H92" i="121"/>
  <c r="F91" i="121"/>
  <c r="G92" i="121" s="1"/>
  <c r="O90" i="121"/>
  <c r="N90" i="121"/>
  <c r="M90" i="121"/>
  <c r="L90" i="121"/>
  <c r="K90" i="121"/>
  <c r="J90" i="121"/>
  <c r="I90" i="121"/>
  <c r="H90" i="121"/>
  <c r="F89" i="121"/>
  <c r="G90" i="121" s="1"/>
  <c r="O88" i="121"/>
  <c r="N88" i="121"/>
  <c r="M88" i="121"/>
  <c r="L88" i="121"/>
  <c r="K88" i="121"/>
  <c r="J88" i="121"/>
  <c r="I88" i="121"/>
  <c r="H88" i="121"/>
  <c r="F87" i="121"/>
  <c r="G88" i="121" s="1"/>
  <c r="O86" i="121"/>
  <c r="N86" i="121"/>
  <c r="M86" i="121"/>
  <c r="L86" i="121"/>
  <c r="K86" i="121"/>
  <c r="J86" i="121"/>
  <c r="I86" i="121"/>
  <c r="H86" i="121"/>
  <c r="F85" i="121"/>
  <c r="G86" i="121" s="1"/>
  <c r="O84" i="121"/>
  <c r="N84" i="121"/>
  <c r="M84" i="121"/>
  <c r="L84" i="121"/>
  <c r="K84" i="121"/>
  <c r="J84" i="121"/>
  <c r="I84" i="121"/>
  <c r="H84" i="121"/>
  <c r="F83" i="121"/>
  <c r="G84" i="121" s="1"/>
  <c r="O82" i="121"/>
  <c r="N82" i="121"/>
  <c r="M82" i="121"/>
  <c r="L82" i="121"/>
  <c r="K82" i="121"/>
  <c r="J82" i="121"/>
  <c r="I82" i="121"/>
  <c r="H82" i="121"/>
  <c r="F81" i="121"/>
  <c r="G82" i="121" s="1"/>
  <c r="O80" i="121"/>
  <c r="N80" i="121"/>
  <c r="M80" i="121"/>
  <c r="L80" i="121"/>
  <c r="K80" i="121"/>
  <c r="J80" i="121"/>
  <c r="I80" i="121"/>
  <c r="H80" i="121"/>
  <c r="F79" i="121"/>
  <c r="G80" i="121" s="1"/>
  <c r="Q78" i="121"/>
  <c r="O78" i="121"/>
  <c r="N78" i="121"/>
  <c r="M78" i="121"/>
  <c r="L78" i="121"/>
  <c r="K78" i="121"/>
  <c r="J78" i="121"/>
  <c r="I78" i="121"/>
  <c r="H78" i="121"/>
  <c r="F77" i="121"/>
  <c r="P78" i="121" s="1"/>
  <c r="O76" i="121"/>
  <c r="N76" i="121"/>
  <c r="M76" i="121"/>
  <c r="L76" i="121"/>
  <c r="K76" i="121"/>
  <c r="J76" i="121"/>
  <c r="I76" i="121"/>
  <c r="H76" i="121"/>
  <c r="F75" i="121"/>
  <c r="P76" i="121" s="1"/>
  <c r="Q74" i="121"/>
  <c r="O74" i="121"/>
  <c r="N74" i="121"/>
  <c r="M74" i="121"/>
  <c r="L74" i="121"/>
  <c r="K74" i="121"/>
  <c r="J74" i="121"/>
  <c r="I74" i="121"/>
  <c r="H74" i="121"/>
  <c r="F73" i="121"/>
  <c r="P74" i="121" s="1"/>
  <c r="P72" i="121"/>
  <c r="O72" i="121"/>
  <c r="N72" i="121"/>
  <c r="M72" i="121"/>
  <c r="L72" i="121"/>
  <c r="K72" i="121"/>
  <c r="J72" i="121"/>
  <c r="I72" i="121"/>
  <c r="H72" i="121"/>
  <c r="F71" i="121"/>
  <c r="G72" i="121" s="1"/>
  <c r="Q68" i="121"/>
  <c r="P68" i="121"/>
  <c r="O68" i="121"/>
  <c r="N68" i="121"/>
  <c r="M68" i="121"/>
  <c r="L68" i="121"/>
  <c r="K68" i="121"/>
  <c r="J68" i="121"/>
  <c r="I68" i="121"/>
  <c r="H68" i="121"/>
  <c r="F67" i="121"/>
  <c r="G68" i="121" s="1"/>
  <c r="P66" i="121"/>
  <c r="O66" i="121"/>
  <c r="N66" i="121"/>
  <c r="M66" i="121"/>
  <c r="L66" i="121"/>
  <c r="K66" i="121"/>
  <c r="J66" i="121"/>
  <c r="I66" i="121"/>
  <c r="H66" i="121"/>
  <c r="F65" i="121"/>
  <c r="G66" i="121" s="1"/>
  <c r="Q64" i="121"/>
  <c r="P64" i="121"/>
  <c r="O64" i="121"/>
  <c r="N64" i="121"/>
  <c r="M64" i="121"/>
  <c r="L64" i="121"/>
  <c r="K64" i="121"/>
  <c r="J64" i="121"/>
  <c r="I64" i="121"/>
  <c r="H64" i="121"/>
  <c r="F63" i="121"/>
  <c r="G64" i="121" s="1"/>
  <c r="O62" i="121"/>
  <c r="N62" i="121"/>
  <c r="M62" i="121"/>
  <c r="L62" i="121"/>
  <c r="K62" i="121"/>
  <c r="J62" i="121"/>
  <c r="I62" i="121"/>
  <c r="H62" i="121"/>
  <c r="F61" i="121"/>
  <c r="P62" i="121" s="1"/>
  <c r="Q60" i="121"/>
  <c r="O60" i="121"/>
  <c r="N60" i="121"/>
  <c r="M60" i="121"/>
  <c r="L60" i="121"/>
  <c r="K60" i="121"/>
  <c r="J60" i="121"/>
  <c r="I60" i="121"/>
  <c r="H60" i="121"/>
  <c r="F59" i="121"/>
  <c r="P60" i="121" s="1"/>
  <c r="P58" i="121"/>
  <c r="O58" i="121"/>
  <c r="N58" i="121"/>
  <c r="M58" i="121"/>
  <c r="L58" i="121"/>
  <c r="K58" i="121"/>
  <c r="J58" i="121"/>
  <c r="I58" i="121"/>
  <c r="H58" i="121"/>
  <c r="F57" i="121"/>
  <c r="G58" i="121" s="1"/>
  <c r="O56" i="121"/>
  <c r="N56" i="121"/>
  <c r="M56" i="121"/>
  <c r="L56" i="121"/>
  <c r="K56" i="121"/>
  <c r="J56" i="121"/>
  <c r="I56" i="121"/>
  <c r="H56" i="121"/>
  <c r="F55" i="121"/>
  <c r="P56" i="121" s="1"/>
  <c r="Q54" i="121"/>
  <c r="P54" i="121"/>
  <c r="O54" i="121"/>
  <c r="N54" i="121"/>
  <c r="M54" i="121"/>
  <c r="L54" i="121"/>
  <c r="K54" i="121"/>
  <c r="J54" i="121"/>
  <c r="I54" i="121"/>
  <c r="H54" i="121"/>
  <c r="F53" i="121"/>
  <c r="G54" i="121" s="1"/>
  <c r="O52" i="121"/>
  <c r="N52" i="121"/>
  <c r="M52" i="121"/>
  <c r="L52" i="121"/>
  <c r="K52" i="121"/>
  <c r="J52" i="121"/>
  <c r="I52" i="121"/>
  <c r="H52" i="121"/>
  <c r="F51" i="121"/>
  <c r="G52" i="121" s="1"/>
  <c r="Q50" i="121"/>
  <c r="P50" i="121"/>
  <c r="O50" i="121"/>
  <c r="N50" i="121"/>
  <c r="M50" i="121"/>
  <c r="L50" i="121"/>
  <c r="K50" i="121"/>
  <c r="J50" i="121"/>
  <c r="I50" i="121"/>
  <c r="H50" i="121"/>
  <c r="F49" i="121"/>
  <c r="G50" i="121" s="1"/>
  <c r="Q48" i="121"/>
  <c r="P48" i="121"/>
  <c r="O48" i="121"/>
  <c r="N48" i="121"/>
  <c r="M48" i="121"/>
  <c r="L48" i="121"/>
  <c r="K48" i="121"/>
  <c r="J48" i="121"/>
  <c r="I48" i="121"/>
  <c r="H48" i="121"/>
  <c r="F47" i="121"/>
  <c r="G48" i="121" s="1"/>
  <c r="Q46" i="121"/>
  <c r="O46" i="121"/>
  <c r="N46" i="121"/>
  <c r="M46" i="121"/>
  <c r="L46" i="121"/>
  <c r="K46" i="121"/>
  <c r="J46" i="121"/>
  <c r="I46" i="121"/>
  <c r="H46" i="121"/>
  <c r="F45" i="121"/>
  <c r="P46" i="121" s="1"/>
  <c r="P44" i="121"/>
  <c r="O44" i="121"/>
  <c r="N44" i="121"/>
  <c r="M44" i="121"/>
  <c r="L44" i="121"/>
  <c r="K44" i="121"/>
  <c r="J44" i="121"/>
  <c r="I44" i="121"/>
  <c r="H44" i="121"/>
  <c r="F43" i="121"/>
  <c r="Q44" i="121" s="1"/>
  <c r="P42" i="121"/>
  <c r="O42" i="121"/>
  <c r="N42" i="121"/>
  <c r="M42" i="121"/>
  <c r="L42" i="121"/>
  <c r="K42" i="121"/>
  <c r="J42" i="121"/>
  <c r="I42" i="121"/>
  <c r="H42" i="121"/>
  <c r="G42" i="121"/>
  <c r="F41" i="121"/>
  <c r="Q42" i="121" s="1"/>
  <c r="Q40" i="121"/>
  <c r="P40" i="121"/>
  <c r="O40" i="121"/>
  <c r="N40" i="121"/>
  <c r="M40" i="121"/>
  <c r="L40" i="121"/>
  <c r="K40" i="121"/>
  <c r="J40" i="121"/>
  <c r="I40" i="121"/>
  <c r="H40" i="121"/>
  <c r="F39" i="121"/>
  <c r="G40" i="121" s="1"/>
  <c r="P38" i="121"/>
  <c r="O38" i="121"/>
  <c r="N38" i="121"/>
  <c r="M38" i="121"/>
  <c r="L38" i="121"/>
  <c r="K38" i="121"/>
  <c r="J38" i="121"/>
  <c r="I38" i="121"/>
  <c r="H38" i="121"/>
  <c r="G38" i="121"/>
  <c r="F37" i="121"/>
  <c r="Q38" i="121" s="1"/>
  <c r="Q36" i="121"/>
  <c r="O36" i="121"/>
  <c r="N36" i="121"/>
  <c r="M36" i="121"/>
  <c r="L36" i="121"/>
  <c r="K36" i="121"/>
  <c r="J36" i="121"/>
  <c r="I36" i="121"/>
  <c r="H36" i="121"/>
  <c r="F35" i="121"/>
  <c r="G36" i="121" s="1"/>
  <c r="Q34" i="121"/>
  <c r="P34" i="121"/>
  <c r="O34" i="121"/>
  <c r="N34" i="121"/>
  <c r="M34" i="121"/>
  <c r="L34" i="121"/>
  <c r="K34" i="121"/>
  <c r="J34" i="121"/>
  <c r="I34" i="121"/>
  <c r="H34" i="121"/>
  <c r="F33" i="121"/>
  <c r="G34" i="121" s="1"/>
  <c r="Q32" i="121"/>
  <c r="O32" i="121"/>
  <c r="N32" i="121"/>
  <c r="M32" i="121"/>
  <c r="L32" i="121"/>
  <c r="K32" i="121"/>
  <c r="J32" i="121"/>
  <c r="I32" i="121"/>
  <c r="H32" i="121"/>
  <c r="F31" i="121"/>
  <c r="P32" i="121" s="1"/>
  <c r="Q30" i="121"/>
  <c r="O30" i="121"/>
  <c r="N30" i="121"/>
  <c r="M30" i="121"/>
  <c r="L30" i="121"/>
  <c r="K30" i="121"/>
  <c r="J30" i="121"/>
  <c r="I30" i="121"/>
  <c r="H30" i="121"/>
  <c r="F29" i="121"/>
  <c r="P30" i="121" s="1"/>
  <c r="Q28" i="121"/>
  <c r="P28" i="121"/>
  <c r="O28" i="121"/>
  <c r="N28" i="121"/>
  <c r="M28" i="121"/>
  <c r="L28" i="121"/>
  <c r="K28" i="121"/>
  <c r="J28" i="121"/>
  <c r="I28" i="121"/>
  <c r="H28" i="121"/>
  <c r="F27" i="121"/>
  <c r="G28" i="121" s="1"/>
  <c r="Q26" i="121"/>
  <c r="O26" i="121"/>
  <c r="N26" i="121"/>
  <c r="M26" i="121"/>
  <c r="L26" i="121"/>
  <c r="K26" i="121"/>
  <c r="J26" i="121"/>
  <c r="I26" i="121"/>
  <c r="H26" i="121"/>
  <c r="F25" i="121"/>
  <c r="G26" i="121" s="1"/>
  <c r="P24" i="121"/>
  <c r="O24" i="121"/>
  <c r="N24" i="121"/>
  <c r="M24" i="121"/>
  <c r="L24" i="121"/>
  <c r="K24" i="121"/>
  <c r="J24" i="121"/>
  <c r="I24" i="121"/>
  <c r="H24" i="121"/>
  <c r="F23" i="121"/>
  <c r="G24" i="121" s="1"/>
  <c r="O22" i="121"/>
  <c r="N22" i="121"/>
  <c r="M22" i="121"/>
  <c r="L22" i="121"/>
  <c r="K22" i="121"/>
  <c r="J22" i="121"/>
  <c r="I22" i="121"/>
  <c r="H22" i="121"/>
  <c r="F21" i="121"/>
  <c r="P22" i="121" s="1"/>
  <c r="O18" i="121"/>
  <c r="N18" i="121"/>
  <c r="M18" i="121"/>
  <c r="L18" i="121"/>
  <c r="K18" i="121"/>
  <c r="J18" i="121"/>
  <c r="I18" i="121"/>
  <c r="H18" i="121"/>
  <c r="F17" i="121"/>
  <c r="O16" i="121"/>
  <c r="N16" i="121"/>
  <c r="M16" i="121"/>
  <c r="L16" i="121"/>
  <c r="K16" i="121"/>
  <c r="J16" i="121"/>
  <c r="I16" i="121"/>
  <c r="H16" i="121"/>
  <c r="F15" i="121"/>
  <c r="P16" i="121" s="1"/>
  <c r="O14" i="121"/>
  <c r="N14" i="121"/>
  <c r="M14" i="121"/>
  <c r="L14" i="121"/>
  <c r="K14" i="121"/>
  <c r="J14" i="121"/>
  <c r="I14" i="121"/>
  <c r="H14" i="121"/>
  <c r="F13" i="121"/>
  <c r="P14" i="121" s="1"/>
  <c r="O12" i="121"/>
  <c r="N12" i="121"/>
  <c r="M12" i="121"/>
  <c r="L12" i="121"/>
  <c r="K12" i="121"/>
  <c r="J12" i="121"/>
  <c r="I12" i="121"/>
  <c r="H12" i="121"/>
  <c r="F11" i="121"/>
  <c r="P12" i="121" s="1"/>
  <c r="F7" i="48"/>
  <c r="F19" i="48"/>
  <c r="F69" i="48"/>
  <c r="M100" i="49"/>
  <c r="L100" i="49"/>
  <c r="K100" i="49"/>
  <c r="J100" i="49"/>
  <c r="I100" i="49"/>
  <c r="H100" i="49"/>
  <c r="G100" i="49"/>
  <c r="M98" i="49"/>
  <c r="L98" i="49"/>
  <c r="K98" i="49"/>
  <c r="J98" i="49"/>
  <c r="I98" i="49"/>
  <c r="H98" i="49"/>
  <c r="G98" i="49"/>
  <c r="M96" i="49"/>
  <c r="L96" i="49"/>
  <c r="K96" i="49"/>
  <c r="J96" i="49"/>
  <c r="I96" i="49"/>
  <c r="H96" i="49"/>
  <c r="G96" i="49"/>
  <c r="M94" i="49"/>
  <c r="L94" i="49"/>
  <c r="K94" i="49"/>
  <c r="J94" i="49"/>
  <c r="I94" i="49"/>
  <c r="H94" i="49"/>
  <c r="G94" i="49"/>
  <c r="M92" i="49"/>
  <c r="L92" i="49"/>
  <c r="K92" i="49"/>
  <c r="J92" i="49"/>
  <c r="I92" i="49"/>
  <c r="H92" i="49"/>
  <c r="G92" i="49"/>
  <c r="M90" i="49"/>
  <c r="L90" i="49"/>
  <c r="K90" i="49"/>
  <c r="J90" i="49"/>
  <c r="I90" i="49"/>
  <c r="H90" i="49"/>
  <c r="G90" i="49"/>
  <c r="M88" i="49"/>
  <c r="L88" i="49"/>
  <c r="K88" i="49"/>
  <c r="J88" i="49"/>
  <c r="I88" i="49"/>
  <c r="H88" i="49"/>
  <c r="G88" i="49"/>
  <c r="M86" i="49"/>
  <c r="L86" i="49"/>
  <c r="K86" i="49"/>
  <c r="J86" i="49"/>
  <c r="I86" i="49"/>
  <c r="H86" i="49"/>
  <c r="G86" i="49"/>
  <c r="M84" i="49"/>
  <c r="L84" i="49"/>
  <c r="K84" i="49"/>
  <c r="J84" i="49"/>
  <c r="I84" i="49"/>
  <c r="H84" i="49"/>
  <c r="G84" i="49"/>
  <c r="M82" i="49"/>
  <c r="L82" i="49"/>
  <c r="K82" i="49"/>
  <c r="J82" i="49"/>
  <c r="I82" i="49"/>
  <c r="H82" i="49"/>
  <c r="G82" i="49"/>
  <c r="M80" i="49"/>
  <c r="L80" i="49"/>
  <c r="K80" i="49"/>
  <c r="J80" i="49"/>
  <c r="I80" i="49"/>
  <c r="H80" i="49"/>
  <c r="G80" i="49"/>
  <c r="M78" i="49"/>
  <c r="L78" i="49"/>
  <c r="K78" i="49"/>
  <c r="J78" i="49"/>
  <c r="I78" i="49"/>
  <c r="H78" i="49"/>
  <c r="G78" i="49"/>
  <c r="M76" i="49"/>
  <c r="L76" i="49"/>
  <c r="K76" i="49"/>
  <c r="J76" i="49"/>
  <c r="I76" i="49"/>
  <c r="H76" i="49"/>
  <c r="G76" i="49"/>
  <c r="M74" i="49"/>
  <c r="L74" i="49"/>
  <c r="K74" i="49"/>
  <c r="J74" i="49"/>
  <c r="I74" i="49"/>
  <c r="H74" i="49"/>
  <c r="G74" i="49"/>
  <c r="M72" i="49"/>
  <c r="L72" i="49"/>
  <c r="K72" i="49"/>
  <c r="J72" i="49"/>
  <c r="I72" i="49"/>
  <c r="H72" i="49"/>
  <c r="G72" i="49"/>
  <c r="M68" i="49"/>
  <c r="L68" i="49"/>
  <c r="K68" i="49"/>
  <c r="J68" i="49"/>
  <c r="I68" i="49"/>
  <c r="H68" i="49"/>
  <c r="G68" i="49"/>
  <c r="M66" i="49"/>
  <c r="L66" i="49"/>
  <c r="K66" i="49"/>
  <c r="J66" i="49"/>
  <c r="I66" i="49"/>
  <c r="H66" i="49"/>
  <c r="G66" i="49"/>
  <c r="M64" i="49"/>
  <c r="L64" i="49"/>
  <c r="K64" i="49"/>
  <c r="J64" i="49"/>
  <c r="I64" i="49"/>
  <c r="H64" i="49"/>
  <c r="G64" i="49"/>
  <c r="M62" i="49"/>
  <c r="L62" i="49"/>
  <c r="K62" i="49"/>
  <c r="J62" i="49"/>
  <c r="I62" i="49"/>
  <c r="H62" i="49"/>
  <c r="G62" i="49"/>
  <c r="M60" i="49"/>
  <c r="L60" i="49"/>
  <c r="K60" i="49"/>
  <c r="J60" i="49"/>
  <c r="I60" i="49"/>
  <c r="H60" i="49"/>
  <c r="G60" i="49"/>
  <c r="M58" i="49"/>
  <c r="L58" i="49"/>
  <c r="K58" i="49"/>
  <c r="J58" i="49"/>
  <c r="I58" i="49"/>
  <c r="H58" i="49"/>
  <c r="G58" i="49"/>
  <c r="M56" i="49"/>
  <c r="L56" i="49"/>
  <c r="K56" i="49"/>
  <c r="J56" i="49"/>
  <c r="I56" i="49"/>
  <c r="H56" i="49"/>
  <c r="G56" i="49"/>
  <c r="M54" i="49"/>
  <c r="L54" i="49"/>
  <c r="K54" i="49"/>
  <c r="J54" i="49"/>
  <c r="I54" i="49"/>
  <c r="H54" i="49"/>
  <c r="G54" i="49"/>
  <c r="M52" i="49"/>
  <c r="L52" i="49"/>
  <c r="K52" i="49"/>
  <c r="J52" i="49"/>
  <c r="I52" i="49"/>
  <c r="H52" i="49"/>
  <c r="G52" i="49"/>
  <c r="M50" i="49"/>
  <c r="L50" i="49"/>
  <c r="K50" i="49"/>
  <c r="J50" i="49"/>
  <c r="I50" i="49"/>
  <c r="H50" i="49"/>
  <c r="G50" i="49"/>
  <c r="M48" i="49"/>
  <c r="L48" i="49"/>
  <c r="K48" i="49"/>
  <c r="J48" i="49"/>
  <c r="I48" i="49"/>
  <c r="H48" i="49"/>
  <c r="G48" i="49"/>
  <c r="M46" i="49"/>
  <c r="L46" i="49"/>
  <c r="K46" i="49"/>
  <c r="J46" i="49"/>
  <c r="I46" i="49"/>
  <c r="H46" i="49"/>
  <c r="G46" i="49"/>
  <c r="M44" i="49"/>
  <c r="L44" i="49"/>
  <c r="K44" i="49"/>
  <c r="J44" i="49"/>
  <c r="I44" i="49"/>
  <c r="H44" i="49"/>
  <c r="G44" i="49"/>
  <c r="M42" i="49"/>
  <c r="L42" i="49"/>
  <c r="K42" i="49"/>
  <c r="J42" i="49"/>
  <c r="I42" i="49"/>
  <c r="H42" i="49"/>
  <c r="G42" i="49"/>
  <c r="M40" i="49"/>
  <c r="L40" i="49"/>
  <c r="K40" i="49"/>
  <c r="J40" i="49"/>
  <c r="I40" i="49"/>
  <c r="H40" i="49"/>
  <c r="G40" i="49"/>
  <c r="M38" i="49"/>
  <c r="L38" i="49"/>
  <c r="K38" i="49"/>
  <c r="J38" i="49"/>
  <c r="I38" i="49"/>
  <c r="H38" i="49"/>
  <c r="G38" i="49"/>
  <c r="M36" i="49"/>
  <c r="L36" i="49"/>
  <c r="K36" i="49"/>
  <c r="J36" i="49"/>
  <c r="I36" i="49"/>
  <c r="H36" i="49"/>
  <c r="G36" i="49"/>
  <c r="M34" i="49"/>
  <c r="L34" i="49"/>
  <c r="K34" i="49"/>
  <c r="J34" i="49"/>
  <c r="I34" i="49"/>
  <c r="H34" i="49"/>
  <c r="G34" i="49"/>
  <c r="M32" i="49"/>
  <c r="L32" i="49"/>
  <c r="K32" i="49"/>
  <c r="J32" i="49"/>
  <c r="I32" i="49"/>
  <c r="H32" i="49"/>
  <c r="G32" i="49"/>
  <c r="M30" i="49"/>
  <c r="L30" i="49"/>
  <c r="K30" i="49"/>
  <c r="J30" i="49"/>
  <c r="I30" i="49"/>
  <c r="H30" i="49"/>
  <c r="G30" i="49"/>
  <c r="M28" i="49"/>
  <c r="L28" i="49"/>
  <c r="K28" i="49"/>
  <c r="J28" i="49"/>
  <c r="I28" i="49"/>
  <c r="H28" i="49"/>
  <c r="G28" i="49"/>
  <c r="M26" i="49"/>
  <c r="L26" i="49"/>
  <c r="K26" i="49"/>
  <c r="J26" i="49"/>
  <c r="I26" i="49"/>
  <c r="H26" i="49"/>
  <c r="G26" i="49"/>
  <c r="M24" i="49"/>
  <c r="L24" i="49"/>
  <c r="K24" i="49"/>
  <c r="J24" i="49"/>
  <c r="I24" i="49"/>
  <c r="H24" i="49"/>
  <c r="G24" i="49"/>
  <c r="M22" i="49"/>
  <c r="L22" i="49"/>
  <c r="K22" i="49"/>
  <c r="J22" i="49"/>
  <c r="I22" i="49"/>
  <c r="H22" i="49"/>
  <c r="G22" i="49"/>
  <c r="M100" i="50"/>
  <c r="L100" i="50"/>
  <c r="K100" i="50"/>
  <c r="J100" i="50"/>
  <c r="I100" i="50"/>
  <c r="H100" i="50"/>
  <c r="G100" i="50"/>
  <c r="M98" i="50"/>
  <c r="L98" i="50"/>
  <c r="K98" i="50"/>
  <c r="J98" i="50"/>
  <c r="I98" i="50"/>
  <c r="H98" i="50"/>
  <c r="G98" i="50"/>
  <c r="M96" i="50"/>
  <c r="L96" i="50"/>
  <c r="K96" i="50"/>
  <c r="J96" i="50"/>
  <c r="I96" i="50"/>
  <c r="H96" i="50"/>
  <c r="G96" i="50"/>
  <c r="M94" i="50"/>
  <c r="L94" i="50"/>
  <c r="K94" i="50"/>
  <c r="J94" i="50"/>
  <c r="I94" i="50"/>
  <c r="H94" i="50"/>
  <c r="G94" i="50"/>
  <c r="M92" i="50"/>
  <c r="L92" i="50"/>
  <c r="K92" i="50"/>
  <c r="J92" i="50"/>
  <c r="I92" i="50"/>
  <c r="H92" i="50"/>
  <c r="G92" i="50"/>
  <c r="M90" i="50"/>
  <c r="L90" i="50"/>
  <c r="K90" i="50"/>
  <c r="J90" i="50"/>
  <c r="I90" i="50"/>
  <c r="H90" i="50"/>
  <c r="G90" i="50"/>
  <c r="M88" i="50"/>
  <c r="L88" i="50"/>
  <c r="K88" i="50"/>
  <c r="J88" i="50"/>
  <c r="I88" i="50"/>
  <c r="H88" i="50"/>
  <c r="G88" i="50"/>
  <c r="M86" i="50"/>
  <c r="L86" i="50"/>
  <c r="K86" i="50"/>
  <c r="J86" i="50"/>
  <c r="I86" i="50"/>
  <c r="H86" i="50"/>
  <c r="G86" i="50"/>
  <c r="M84" i="50"/>
  <c r="L84" i="50"/>
  <c r="K84" i="50"/>
  <c r="J84" i="50"/>
  <c r="I84" i="50"/>
  <c r="H84" i="50"/>
  <c r="G84" i="50"/>
  <c r="M82" i="50"/>
  <c r="L82" i="50"/>
  <c r="K82" i="50"/>
  <c r="J82" i="50"/>
  <c r="I82" i="50"/>
  <c r="H82" i="50"/>
  <c r="G82" i="50"/>
  <c r="M80" i="50"/>
  <c r="L80" i="50"/>
  <c r="K80" i="50"/>
  <c r="J80" i="50"/>
  <c r="I80" i="50"/>
  <c r="H80" i="50"/>
  <c r="G80" i="50"/>
  <c r="M78" i="50"/>
  <c r="L78" i="50"/>
  <c r="K78" i="50"/>
  <c r="J78" i="50"/>
  <c r="I78" i="50"/>
  <c r="H78" i="50"/>
  <c r="G78" i="50"/>
  <c r="M76" i="50"/>
  <c r="L76" i="50"/>
  <c r="K76" i="50"/>
  <c r="J76" i="50"/>
  <c r="I76" i="50"/>
  <c r="H76" i="50"/>
  <c r="G76" i="50"/>
  <c r="M74" i="50"/>
  <c r="L74" i="50"/>
  <c r="K74" i="50"/>
  <c r="J74" i="50"/>
  <c r="I74" i="50"/>
  <c r="H74" i="50"/>
  <c r="G74" i="50"/>
  <c r="M72" i="50"/>
  <c r="L72" i="50"/>
  <c r="K72" i="50"/>
  <c r="J72" i="50"/>
  <c r="I72" i="50"/>
  <c r="H72" i="50"/>
  <c r="G72" i="50"/>
  <c r="M68" i="50"/>
  <c r="L68" i="50"/>
  <c r="K68" i="50"/>
  <c r="J68" i="50"/>
  <c r="I68" i="50"/>
  <c r="H68" i="50"/>
  <c r="G68" i="50"/>
  <c r="M66" i="50"/>
  <c r="L66" i="50"/>
  <c r="K66" i="50"/>
  <c r="J66" i="50"/>
  <c r="I66" i="50"/>
  <c r="H66" i="50"/>
  <c r="G66" i="50"/>
  <c r="M64" i="50"/>
  <c r="L64" i="50"/>
  <c r="K64" i="50"/>
  <c r="J64" i="50"/>
  <c r="I64" i="50"/>
  <c r="H64" i="50"/>
  <c r="G64" i="50"/>
  <c r="M62" i="50"/>
  <c r="L62" i="50"/>
  <c r="K62" i="50"/>
  <c r="J62" i="50"/>
  <c r="I62" i="50"/>
  <c r="H62" i="50"/>
  <c r="G62" i="50"/>
  <c r="M60" i="50"/>
  <c r="L60" i="50"/>
  <c r="K60" i="50"/>
  <c r="J60" i="50"/>
  <c r="I60" i="50"/>
  <c r="H60" i="50"/>
  <c r="G60" i="50"/>
  <c r="M58" i="50"/>
  <c r="L58" i="50"/>
  <c r="K58" i="50"/>
  <c r="J58" i="50"/>
  <c r="I58" i="50"/>
  <c r="H58" i="50"/>
  <c r="G58" i="50"/>
  <c r="M56" i="50"/>
  <c r="L56" i="50"/>
  <c r="K56" i="50"/>
  <c r="J56" i="50"/>
  <c r="I56" i="50"/>
  <c r="H56" i="50"/>
  <c r="G56" i="50"/>
  <c r="M54" i="50"/>
  <c r="L54" i="50"/>
  <c r="K54" i="50"/>
  <c r="J54" i="50"/>
  <c r="I54" i="50"/>
  <c r="H54" i="50"/>
  <c r="G54" i="50"/>
  <c r="M52" i="50"/>
  <c r="L52" i="50"/>
  <c r="K52" i="50"/>
  <c r="J52" i="50"/>
  <c r="I52" i="50"/>
  <c r="H52" i="50"/>
  <c r="G52" i="50"/>
  <c r="M50" i="50"/>
  <c r="L50" i="50"/>
  <c r="K50" i="50"/>
  <c r="J50" i="50"/>
  <c r="I50" i="50"/>
  <c r="H50" i="50"/>
  <c r="G50" i="50"/>
  <c r="M48" i="50"/>
  <c r="L48" i="50"/>
  <c r="K48" i="50"/>
  <c r="J48" i="50"/>
  <c r="I48" i="50"/>
  <c r="H48" i="50"/>
  <c r="G48" i="50"/>
  <c r="M46" i="50"/>
  <c r="L46" i="50"/>
  <c r="K46" i="50"/>
  <c r="J46" i="50"/>
  <c r="I46" i="50"/>
  <c r="H46" i="50"/>
  <c r="G46" i="50"/>
  <c r="M44" i="50"/>
  <c r="L44" i="50"/>
  <c r="K44" i="50"/>
  <c r="J44" i="50"/>
  <c r="I44" i="50"/>
  <c r="H44" i="50"/>
  <c r="G44" i="50"/>
  <c r="M42" i="50"/>
  <c r="L42" i="50"/>
  <c r="K42" i="50"/>
  <c r="J42" i="50"/>
  <c r="I42" i="50"/>
  <c r="H42" i="50"/>
  <c r="G42" i="50"/>
  <c r="M40" i="50"/>
  <c r="L40" i="50"/>
  <c r="K40" i="50"/>
  <c r="J40" i="50"/>
  <c r="I40" i="50"/>
  <c r="H40" i="50"/>
  <c r="G40" i="50"/>
  <c r="M38" i="50"/>
  <c r="L38" i="50"/>
  <c r="K38" i="50"/>
  <c r="J38" i="50"/>
  <c r="I38" i="50"/>
  <c r="H38" i="50"/>
  <c r="G38" i="50"/>
  <c r="M36" i="50"/>
  <c r="L36" i="50"/>
  <c r="K36" i="50"/>
  <c r="J36" i="50"/>
  <c r="I36" i="50"/>
  <c r="H36" i="50"/>
  <c r="G36" i="50"/>
  <c r="M34" i="50"/>
  <c r="L34" i="50"/>
  <c r="K34" i="50"/>
  <c r="J34" i="50"/>
  <c r="I34" i="50"/>
  <c r="H34" i="50"/>
  <c r="G34" i="50"/>
  <c r="M32" i="50"/>
  <c r="L32" i="50"/>
  <c r="K32" i="50"/>
  <c r="J32" i="50"/>
  <c r="I32" i="50"/>
  <c r="H32" i="50"/>
  <c r="G32" i="50"/>
  <c r="M30" i="50"/>
  <c r="L30" i="50"/>
  <c r="K30" i="50"/>
  <c r="J30" i="50"/>
  <c r="I30" i="50"/>
  <c r="H30" i="50"/>
  <c r="G30" i="50"/>
  <c r="M28" i="50"/>
  <c r="L28" i="50"/>
  <c r="K28" i="50"/>
  <c r="J28" i="50"/>
  <c r="I28" i="50"/>
  <c r="H28" i="50"/>
  <c r="G28" i="50"/>
  <c r="M26" i="50"/>
  <c r="L26" i="50"/>
  <c r="K26" i="50"/>
  <c r="J26" i="50"/>
  <c r="I26" i="50"/>
  <c r="H26" i="50"/>
  <c r="G26" i="50"/>
  <c r="M24" i="50"/>
  <c r="L24" i="50"/>
  <c r="K24" i="50"/>
  <c r="J24" i="50"/>
  <c r="I24" i="50"/>
  <c r="H24" i="50"/>
  <c r="G24" i="50"/>
  <c r="M22" i="50"/>
  <c r="L22" i="50"/>
  <c r="K22" i="50"/>
  <c r="J22" i="50"/>
  <c r="I22" i="50"/>
  <c r="H22" i="50"/>
  <c r="G22" i="50"/>
  <c r="M100" i="48"/>
  <c r="L100" i="48"/>
  <c r="K100" i="48"/>
  <c r="J100" i="48"/>
  <c r="I100" i="48"/>
  <c r="H100" i="48"/>
  <c r="G100" i="48"/>
  <c r="M98" i="48"/>
  <c r="L98" i="48"/>
  <c r="K98" i="48"/>
  <c r="J98" i="48"/>
  <c r="I98" i="48"/>
  <c r="H98" i="48"/>
  <c r="G98" i="48"/>
  <c r="M96" i="48"/>
  <c r="L96" i="48"/>
  <c r="K96" i="48"/>
  <c r="J96" i="48"/>
  <c r="I96" i="48"/>
  <c r="H96" i="48"/>
  <c r="G96" i="48"/>
  <c r="M94" i="48"/>
  <c r="L94" i="48"/>
  <c r="K94" i="48"/>
  <c r="J94" i="48"/>
  <c r="I94" i="48"/>
  <c r="H94" i="48"/>
  <c r="G94" i="48"/>
  <c r="M92" i="48"/>
  <c r="L92" i="48"/>
  <c r="K92" i="48"/>
  <c r="J92" i="48"/>
  <c r="I92" i="48"/>
  <c r="H92" i="48"/>
  <c r="G92" i="48"/>
  <c r="M90" i="48"/>
  <c r="L90" i="48"/>
  <c r="K90" i="48"/>
  <c r="J90" i="48"/>
  <c r="I90" i="48"/>
  <c r="H90" i="48"/>
  <c r="G90" i="48"/>
  <c r="M88" i="48"/>
  <c r="L88" i="48"/>
  <c r="K88" i="48"/>
  <c r="J88" i="48"/>
  <c r="I88" i="48"/>
  <c r="H88" i="48"/>
  <c r="G88" i="48"/>
  <c r="M86" i="48"/>
  <c r="L86" i="48"/>
  <c r="K86" i="48"/>
  <c r="J86" i="48"/>
  <c r="I86" i="48"/>
  <c r="H86" i="48"/>
  <c r="G86" i="48"/>
  <c r="M84" i="48"/>
  <c r="L84" i="48"/>
  <c r="K84" i="48"/>
  <c r="J84" i="48"/>
  <c r="I84" i="48"/>
  <c r="H84" i="48"/>
  <c r="G84" i="48"/>
  <c r="M82" i="48"/>
  <c r="L82" i="48"/>
  <c r="K82" i="48"/>
  <c r="J82" i="48"/>
  <c r="I82" i="48"/>
  <c r="H82" i="48"/>
  <c r="G82" i="48"/>
  <c r="M80" i="48"/>
  <c r="L80" i="48"/>
  <c r="K80" i="48"/>
  <c r="J80" i="48"/>
  <c r="I80" i="48"/>
  <c r="H80" i="48"/>
  <c r="G80" i="48"/>
  <c r="M78" i="48"/>
  <c r="L78" i="48"/>
  <c r="K78" i="48"/>
  <c r="J78" i="48"/>
  <c r="I78" i="48"/>
  <c r="H78" i="48"/>
  <c r="G78" i="48"/>
  <c r="M76" i="48"/>
  <c r="L76" i="48"/>
  <c r="K76" i="48"/>
  <c r="J76" i="48"/>
  <c r="I76" i="48"/>
  <c r="H76" i="48"/>
  <c r="G76" i="48"/>
  <c r="M74" i="48"/>
  <c r="L74" i="48"/>
  <c r="K74" i="48"/>
  <c r="J74" i="48"/>
  <c r="I74" i="48"/>
  <c r="H74" i="48"/>
  <c r="G74" i="48"/>
  <c r="M72" i="48"/>
  <c r="L72" i="48"/>
  <c r="K72" i="48"/>
  <c r="J72" i="48"/>
  <c r="I72" i="48"/>
  <c r="H72" i="48"/>
  <c r="G72" i="48"/>
  <c r="M68" i="48"/>
  <c r="L68" i="48"/>
  <c r="K68" i="48"/>
  <c r="J68" i="48"/>
  <c r="I68" i="48"/>
  <c r="H68" i="48"/>
  <c r="G68" i="48"/>
  <c r="M66" i="48"/>
  <c r="L66" i="48"/>
  <c r="K66" i="48"/>
  <c r="J66" i="48"/>
  <c r="I66" i="48"/>
  <c r="H66" i="48"/>
  <c r="G66" i="48"/>
  <c r="M64" i="48"/>
  <c r="L64" i="48"/>
  <c r="K64" i="48"/>
  <c r="J64" i="48"/>
  <c r="I64" i="48"/>
  <c r="H64" i="48"/>
  <c r="G64" i="48"/>
  <c r="M62" i="48"/>
  <c r="L62" i="48"/>
  <c r="K62" i="48"/>
  <c r="J62" i="48"/>
  <c r="I62" i="48"/>
  <c r="H62" i="48"/>
  <c r="G62" i="48"/>
  <c r="M60" i="48"/>
  <c r="L60" i="48"/>
  <c r="K60" i="48"/>
  <c r="J60" i="48"/>
  <c r="I60" i="48"/>
  <c r="H60" i="48"/>
  <c r="G60" i="48"/>
  <c r="M58" i="48"/>
  <c r="L58" i="48"/>
  <c r="K58" i="48"/>
  <c r="J58" i="48"/>
  <c r="I58" i="48"/>
  <c r="H58" i="48"/>
  <c r="G58" i="48"/>
  <c r="M56" i="48"/>
  <c r="L56" i="48"/>
  <c r="K56" i="48"/>
  <c r="J56" i="48"/>
  <c r="I56" i="48"/>
  <c r="H56" i="48"/>
  <c r="G56" i="48"/>
  <c r="M54" i="48"/>
  <c r="L54" i="48"/>
  <c r="K54" i="48"/>
  <c r="J54" i="48"/>
  <c r="I54" i="48"/>
  <c r="H54" i="48"/>
  <c r="G54" i="48"/>
  <c r="M52" i="48"/>
  <c r="L52" i="48"/>
  <c r="K52" i="48"/>
  <c r="J52" i="48"/>
  <c r="I52" i="48"/>
  <c r="H52" i="48"/>
  <c r="G52" i="48"/>
  <c r="M50" i="48"/>
  <c r="L50" i="48"/>
  <c r="K50" i="48"/>
  <c r="J50" i="48"/>
  <c r="I50" i="48"/>
  <c r="H50" i="48"/>
  <c r="G50" i="48"/>
  <c r="M48" i="48"/>
  <c r="L48" i="48"/>
  <c r="K48" i="48"/>
  <c r="J48" i="48"/>
  <c r="I48" i="48"/>
  <c r="H48" i="48"/>
  <c r="G48" i="48"/>
  <c r="M46" i="48"/>
  <c r="L46" i="48"/>
  <c r="K46" i="48"/>
  <c r="J46" i="48"/>
  <c r="I46" i="48"/>
  <c r="H46" i="48"/>
  <c r="G46" i="48"/>
  <c r="M44" i="48"/>
  <c r="L44" i="48"/>
  <c r="K44" i="48"/>
  <c r="J44" i="48"/>
  <c r="I44" i="48"/>
  <c r="H44" i="48"/>
  <c r="G44" i="48"/>
  <c r="M42" i="48"/>
  <c r="L42" i="48"/>
  <c r="K42" i="48"/>
  <c r="J42" i="48"/>
  <c r="I42" i="48"/>
  <c r="H42" i="48"/>
  <c r="G42" i="48"/>
  <c r="M40" i="48"/>
  <c r="L40" i="48"/>
  <c r="K40" i="48"/>
  <c r="J40" i="48"/>
  <c r="I40" i="48"/>
  <c r="H40" i="48"/>
  <c r="G40" i="48"/>
  <c r="M38" i="48"/>
  <c r="L38" i="48"/>
  <c r="K38" i="48"/>
  <c r="J38" i="48"/>
  <c r="I38" i="48"/>
  <c r="H38" i="48"/>
  <c r="G38" i="48"/>
  <c r="M36" i="48"/>
  <c r="L36" i="48"/>
  <c r="K36" i="48"/>
  <c r="J36" i="48"/>
  <c r="I36" i="48"/>
  <c r="H36" i="48"/>
  <c r="G36" i="48"/>
  <c r="M34" i="48"/>
  <c r="L34" i="48"/>
  <c r="K34" i="48"/>
  <c r="J34" i="48"/>
  <c r="I34" i="48"/>
  <c r="H34" i="48"/>
  <c r="G34" i="48"/>
  <c r="M32" i="48"/>
  <c r="L32" i="48"/>
  <c r="K32" i="48"/>
  <c r="J32" i="48"/>
  <c r="I32" i="48"/>
  <c r="H32" i="48"/>
  <c r="G32" i="48"/>
  <c r="M30" i="48"/>
  <c r="L30" i="48"/>
  <c r="K30" i="48"/>
  <c r="J30" i="48"/>
  <c r="I30" i="48"/>
  <c r="H30" i="48"/>
  <c r="G30" i="48"/>
  <c r="M28" i="48"/>
  <c r="L28" i="48"/>
  <c r="K28" i="48"/>
  <c r="J28" i="48"/>
  <c r="I28" i="48"/>
  <c r="H28" i="48"/>
  <c r="G28" i="48"/>
  <c r="M26" i="48"/>
  <c r="L26" i="48"/>
  <c r="K26" i="48"/>
  <c r="J26" i="48"/>
  <c r="I26" i="48"/>
  <c r="H26" i="48"/>
  <c r="G26" i="48"/>
  <c r="M24" i="48"/>
  <c r="L24" i="48"/>
  <c r="K24" i="48"/>
  <c r="J24" i="48"/>
  <c r="I24" i="48"/>
  <c r="H24" i="48"/>
  <c r="G24" i="48"/>
  <c r="M22" i="48"/>
  <c r="L22" i="48"/>
  <c r="K22" i="48"/>
  <c r="J22" i="48"/>
  <c r="I22" i="48"/>
  <c r="H22" i="48"/>
  <c r="G22" i="48"/>
  <c r="M18" i="49"/>
  <c r="L18" i="49"/>
  <c r="K18" i="49"/>
  <c r="J18" i="49"/>
  <c r="I18" i="49"/>
  <c r="H18" i="49"/>
  <c r="G18" i="49"/>
  <c r="M16" i="49"/>
  <c r="L16" i="49"/>
  <c r="K16" i="49"/>
  <c r="J16" i="49"/>
  <c r="I16" i="49"/>
  <c r="H16" i="49"/>
  <c r="G16" i="49"/>
  <c r="M14" i="49"/>
  <c r="L14" i="49"/>
  <c r="K14" i="49"/>
  <c r="J14" i="49"/>
  <c r="I14" i="49"/>
  <c r="H14" i="49"/>
  <c r="G14" i="49"/>
  <c r="M12" i="49"/>
  <c r="L12" i="49"/>
  <c r="K12" i="49"/>
  <c r="J12" i="49"/>
  <c r="I12" i="49"/>
  <c r="H12" i="49"/>
  <c r="G12" i="49"/>
  <c r="M18" i="50"/>
  <c r="L18" i="50"/>
  <c r="K18" i="50"/>
  <c r="J18" i="50"/>
  <c r="I18" i="50"/>
  <c r="H18" i="50"/>
  <c r="G18" i="50"/>
  <c r="M16" i="50"/>
  <c r="L16" i="50"/>
  <c r="K16" i="50"/>
  <c r="J16" i="50"/>
  <c r="I16" i="50"/>
  <c r="H16" i="50"/>
  <c r="G16" i="50"/>
  <c r="M14" i="50"/>
  <c r="L14" i="50"/>
  <c r="K14" i="50"/>
  <c r="J14" i="50"/>
  <c r="I14" i="50"/>
  <c r="H14" i="50"/>
  <c r="G14" i="50"/>
  <c r="M12" i="50"/>
  <c r="L12" i="50"/>
  <c r="K12" i="50"/>
  <c r="J12" i="50"/>
  <c r="I12" i="50"/>
  <c r="H12" i="50"/>
  <c r="G12" i="50"/>
  <c r="M18" i="48"/>
  <c r="L18" i="48"/>
  <c r="K18" i="48"/>
  <c r="J18" i="48"/>
  <c r="I18" i="48"/>
  <c r="H18" i="48"/>
  <c r="G18" i="48"/>
  <c r="M16" i="48"/>
  <c r="L16" i="48"/>
  <c r="K16" i="48"/>
  <c r="J16" i="48"/>
  <c r="I16" i="48"/>
  <c r="H16" i="48"/>
  <c r="G16" i="48"/>
  <c r="M14" i="48"/>
  <c r="L14" i="48"/>
  <c r="K14" i="48"/>
  <c r="J14" i="48"/>
  <c r="I14" i="48"/>
  <c r="H14" i="48"/>
  <c r="G14" i="48"/>
  <c r="M12" i="48"/>
  <c r="L12" i="48"/>
  <c r="K12" i="48"/>
  <c r="J12" i="48"/>
  <c r="I12" i="48"/>
  <c r="H12" i="48"/>
  <c r="G12" i="48"/>
  <c r="O100" i="60"/>
  <c r="N100" i="60"/>
  <c r="I100" i="60"/>
  <c r="H100" i="60"/>
  <c r="M99" i="60"/>
  <c r="J99" i="60"/>
  <c r="L100" i="60" s="1"/>
  <c r="F99" i="60"/>
  <c r="G100" i="60" s="1"/>
  <c r="O98" i="60"/>
  <c r="N98" i="60"/>
  <c r="I98" i="60"/>
  <c r="H98" i="60"/>
  <c r="M97" i="60"/>
  <c r="M98" i="60" s="1"/>
  <c r="J97" i="60"/>
  <c r="K98" i="60" s="1"/>
  <c r="F97" i="60"/>
  <c r="G98" i="60" s="1"/>
  <c r="O96" i="60"/>
  <c r="N96" i="60"/>
  <c r="I96" i="60"/>
  <c r="H96" i="60"/>
  <c r="M95" i="60"/>
  <c r="M96" i="60" s="1"/>
  <c r="J95" i="60"/>
  <c r="L96" i="60" s="1"/>
  <c r="F95" i="60"/>
  <c r="G96" i="60" s="1"/>
  <c r="O94" i="60"/>
  <c r="N94" i="60"/>
  <c r="I94" i="60"/>
  <c r="H94" i="60"/>
  <c r="M93" i="60"/>
  <c r="J93" i="60"/>
  <c r="L94" i="60" s="1"/>
  <c r="F93" i="60"/>
  <c r="O92" i="60"/>
  <c r="N92" i="60"/>
  <c r="I92" i="60"/>
  <c r="H92" i="60"/>
  <c r="M91" i="60"/>
  <c r="J91" i="60"/>
  <c r="L92" i="60" s="1"/>
  <c r="F91" i="60"/>
  <c r="G92" i="60" s="1"/>
  <c r="O90" i="60"/>
  <c r="N90" i="60"/>
  <c r="I90" i="60"/>
  <c r="H90" i="60"/>
  <c r="M89" i="60"/>
  <c r="J89" i="60"/>
  <c r="L90" i="60" s="1"/>
  <c r="F89" i="60"/>
  <c r="O88" i="60"/>
  <c r="N88" i="60"/>
  <c r="I88" i="60"/>
  <c r="H88" i="60"/>
  <c r="M87" i="60"/>
  <c r="M88" i="60" s="1"/>
  <c r="J87" i="60"/>
  <c r="L88" i="60" s="1"/>
  <c r="F87" i="60"/>
  <c r="Q88" i="60" s="1"/>
  <c r="O86" i="60"/>
  <c r="N86" i="60"/>
  <c r="I86" i="60"/>
  <c r="H86" i="60"/>
  <c r="M85" i="60"/>
  <c r="J85" i="60"/>
  <c r="L86" i="60" s="1"/>
  <c r="F85" i="60"/>
  <c r="G86" i="60" s="1"/>
  <c r="O84" i="60"/>
  <c r="N84" i="60"/>
  <c r="I84" i="60"/>
  <c r="H84" i="60"/>
  <c r="M83" i="60"/>
  <c r="M84" i="60" s="1"/>
  <c r="J83" i="60"/>
  <c r="L84" i="60" s="1"/>
  <c r="F83" i="60"/>
  <c r="G84" i="60" s="1"/>
  <c r="O82" i="60"/>
  <c r="N82" i="60"/>
  <c r="I82" i="60"/>
  <c r="H82" i="60"/>
  <c r="M81" i="60"/>
  <c r="J81" i="60"/>
  <c r="L82" i="60" s="1"/>
  <c r="F81" i="60"/>
  <c r="Q82" i="60" s="1"/>
  <c r="O80" i="60"/>
  <c r="N80" i="60"/>
  <c r="L80" i="60"/>
  <c r="K80" i="60"/>
  <c r="I80" i="60"/>
  <c r="H80" i="60"/>
  <c r="M79" i="60"/>
  <c r="M80" i="60" s="1"/>
  <c r="J79" i="60"/>
  <c r="F79" i="60"/>
  <c r="Q80" i="60" s="1"/>
  <c r="O78" i="60"/>
  <c r="N78" i="60"/>
  <c r="I78" i="60"/>
  <c r="H78" i="60"/>
  <c r="M77" i="60"/>
  <c r="J77" i="60"/>
  <c r="L78" i="60" s="1"/>
  <c r="F77" i="60"/>
  <c r="P76" i="60"/>
  <c r="O76" i="60"/>
  <c r="N76" i="60"/>
  <c r="I76" i="60"/>
  <c r="H76" i="60"/>
  <c r="M75" i="60"/>
  <c r="J75" i="60"/>
  <c r="L76" i="60" s="1"/>
  <c r="F75" i="60"/>
  <c r="G76" i="60" s="1"/>
  <c r="O74" i="60"/>
  <c r="N74" i="60"/>
  <c r="I74" i="60"/>
  <c r="H74" i="60"/>
  <c r="M73" i="60"/>
  <c r="J73" i="60"/>
  <c r="L74" i="60" s="1"/>
  <c r="F73" i="60"/>
  <c r="Q72" i="60"/>
  <c r="O72" i="60"/>
  <c r="N72" i="60"/>
  <c r="I72" i="60"/>
  <c r="H72" i="60"/>
  <c r="M71" i="60"/>
  <c r="M72" i="60" s="1"/>
  <c r="J71" i="60"/>
  <c r="L72" i="60" s="1"/>
  <c r="F71" i="60"/>
  <c r="G72" i="60" s="1"/>
  <c r="O68" i="60"/>
  <c r="N68" i="60"/>
  <c r="I68" i="60"/>
  <c r="H68" i="60"/>
  <c r="M67" i="60"/>
  <c r="J67" i="60"/>
  <c r="L68" i="60" s="1"/>
  <c r="F67" i="60"/>
  <c r="G68" i="60" s="1"/>
  <c r="P66" i="60"/>
  <c r="O66" i="60"/>
  <c r="N66" i="60"/>
  <c r="I66" i="60"/>
  <c r="H66" i="60"/>
  <c r="M65" i="60"/>
  <c r="J65" i="60"/>
  <c r="K66" i="60" s="1"/>
  <c r="F65" i="60"/>
  <c r="G66" i="60" s="1"/>
  <c r="Q64" i="60"/>
  <c r="O64" i="60"/>
  <c r="N64" i="60"/>
  <c r="I64" i="60"/>
  <c r="H64" i="60"/>
  <c r="M63" i="60"/>
  <c r="M64" i="60" s="1"/>
  <c r="J63" i="60"/>
  <c r="F63" i="60"/>
  <c r="G64" i="60" s="1"/>
  <c r="Q62" i="60"/>
  <c r="P62" i="60"/>
  <c r="O62" i="60"/>
  <c r="N62" i="60"/>
  <c r="I62" i="60"/>
  <c r="H62" i="60"/>
  <c r="M61" i="60"/>
  <c r="J61" i="60"/>
  <c r="L62" i="60" s="1"/>
  <c r="F61" i="60"/>
  <c r="G62" i="60" s="1"/>
  <c r="Q60" i="60"/>
  <c r="O60" i="60"/>
  <c r="N60" i="60"/>
  <c r="I60" i="60"/>
  <c r="H60" i="60"/>
  <c r="M59" i="60"/>
  <c r="J59" i="60"/>
  <c r="L60" i="60" s="1"/>
  <c r="F59" i="60"/>
  <c r="G60" i="60" s="1"/>
  <c r="Q58" i="60"/>
  <c r="P58" i="60"/>
  <c r="O58" i="60"/>
  <c r="N58" i="60"/>
  <c r="I58" i="60"/>
  <c r="H58" i="60"/>
  <c r="M57" i="60"/>
  <c r="M58" i="60" s="1"/>
  <c r="J57" i="60"/>
  <c r="L58" i="60" s="1"/>
  <c r="F57" i="60"/>
  <c r="G58" i="60" s="1"/>
  <c r="O56" i="60"/>
  <c r="N56" i="60"/>
  <c r="K56" i="60"/>
  <c r="J56" i="60" s="1"/>
  <c r="I56" i="60"/>
  <c r="H56" i="60"/>
  <c r="M55" i="60"/>
  <c r="M56" i="60" s="1"/>
  <c r="J55" i="60"/>
  <c r="L56" i="60" s="1"/>
  <c r="F55" i="60"/>
  <c r="G56" i="60" s="1"/>
  <c r="Q54" i="60"/>
  <c r="P54" i="60"/>
  <c r="O54" i="60"/>
  <c r="N54" i="60"/>
  <c r="I54" i="60"/>
  <c r="H54" i="60"/>
  <c r="M53" i="60"/>
  <c r="J53" i="60"/>
  <c r="L54" i="60" s="1"/>
  <c r="F53" i="60"/>
  <c r="G54" i="60" s="1"/>
  <c r="Q52" i="60"/>
  <c r="O52" i="60"/>
  <c r="N52" i="60"/>
  <c r="I52" i="60"/>
  <c r="H52" i="60"/>
  <c r="M51" i="60"/>
  <c r="J51" i="60"/>
  <c r="L52" i="60" s="1"/>
  <c r="F51" i="60"/>
  <c r="Q50" i="60"/>
  <c r="P50" i="60"/>
  <c r="O50" i="60"/>
  <c r="N50" i="60"/>
  <c r="I50" i="60"/>
  <c r="H50" i="60"/>
  <c r="M49" i="60"/>
  <c r="J49" i="60"/>
  <c r="L50" i="60" s="1"/>
  <c r="F49" i="60"/>
  <c r="G50" i="60" s="1"/>
  <c r="F50" i="60" s="1"/>
  <c r="Q48" i="60"/>
  <c r="O48" i="60"/>
  <c r="N48" i="60"/>
  <c r="I48" i="60"/>
  <c r="H48" i="60"/>
  <c r="M47" i="60"/>
  <c r="J47" i="60"/>
  <c r="L48" i="60" s="1"/>
  <c r="F47" i="60"/>
  <c r="G48" i="60" s="1"/>
  <c r="Q46" i="60"/>
  <c r="O46" i="60"/>
  <c r="N46" i="60"/>
  <c r="I46" i="60"/>
  <c r="H46" i="60"/>
  <c r="M45" i="60"/>
  <c r="M46" i="60" s="1"/>
  <c r="J45" i="60"/>
  <c r="L46" i="60" s="1"/>
  <c r="F45" i="60"/>
  <c r="P46" i="60" s="1"/>
  <c r="Q44" i="60"/>
  <c r="P44" i="60"/>
  <c r="O44" i="60"/>
  <c r="N44" i="60"/>
  <c r="I44" i="60"/>
  <c r="H44" i="60"/>
  <c r="M43" i="60"/>
  <c r="J43" i="60"/>
  <c r="K44" i="60" s="1"/>
  <c r="F43" i="60"/>
  <c r="G44" i="60" s="1"/>
  <c r="Q42" i="60"/>
  <c r="O42" i="60"/>
  <c r="N42" i="60"/>
  <c r="L42" i="60"/>
  <c r="K42" i="60"/>
  <c r="I42" i="60"/>
  <c r="H42" i="60"/>
  <c r="G42" i="60"/>
  <c r="M41" i="60"/>
  <c r="M42" i="60" s="1"/>
  <c r="J41" i="60"/>
  <c r="F41" i="60"/>
  <c r="P42" i="60" s="1"/>
  <c r="Q40" i="60"/>
  <c r="O40" i="60"/>
  <c r="N40" i="60"/>
  <c r="I40" i="60"/>
  <c r="H40" i="60"/>
  <c r="M39" i="60"/>
  <c r="J39" i="60"/>
  <c r="K40" i="60" s="1"/>
  <c r="F39" i="60"/>
  <c r="G40" i="60" s="1"/>
  <c r="Q38" i="60"/>
  <c r="P38" i="60"/>
  <c r="O38" i="60"/>
  <c r="N38" i="60"/>
  <c r="I38" i="60"/>
  <c r="H38" i="60"/>
  <c r="M37" i="60"/>
  <c r="M38" i="60" s="1"/>
  <c r="J37" i="60"/>
  <c r="K38" i="60" s="1"/>
  <c r="F37" i="60"/>
  <c r="G38" i="60" s="1"/>
  <c r="O36" i="60"/>
  <c r="N36" i="60"/>
  <c r="I36" i="60"/>
  <c r="H36" i="60"/>
  <c r="M35" i="60"/>
  <c r="J35" i="60"/>
  <c r="L36" i="60" s="1"/>
  <c r="F35" i="60"/>
  <c r="Q36" i="60" s="1"/>
  <c r="Q34" i="60"/>
  <c r="P34" i="60"/>
  <c r="O34" i="60"/>
  <c r="N34" i="60"/>
  <c r="I34" i="60"/>
  <c r="H34" i="60"/>
  <c r="M33" i="60"/>
  <c r="J33" i="60"/>
  <c r="F33" i="60"/>
  <c r="G34" i="60" s="1"/>
  <c r="Q32" i="60"/>
  <c r="O32" i="60"/>
  <c r="N32" i="60"/>
  <c r="I32" i="60"/>
  <c r="H32" i="60"/>
  <c r="M31" i="60"/>
  <c r="J31" i="60"/>
  <c r="L32" i="60" s="1"/>
  <c r="F31" i="60"/>
  <c r="P32" i="60" s="1"/>
  <c r="Q30" i="60"/>
  <c r="P30" i="60"/>
  <c r="O30" i="60"/>
  <c r="N30" i="60"/>
  <c r="I30" i="60"/>
  <c r="H30" i="60"/>
  <c r="M29" i="60"/>
  <c r="J29" i="60"/>
  <c r="L30" i="60" s="1"/>
  <c r="F29" i="60"/>
  <c r="G30" i="60" s="1"/>
  <c r="Q28" i="60"/>
  <c r="P28" i="60"/>
  <c r="O28" i="60"/>
  <c r="N28" i="60"/>
  <c r="I28" i="60"/>
  <c r="H28" i="60"/>
  <c r="M27" i="60"/>
  <c r="M28" i="60" s="1"/>
  <c r="J27" i="60"/>
  <c r="K28" i="60" s="1"/>
  <c r="F27" i="60"/>
  <c r="G28" i="60" s="1"/>
  <c r="Q26" i="60"/>
  <c r="O26" i="60"/>
  <c r="N26" i="60"/>
  <c r="L26" i="60"/>
  <c r="I26" i="60"/>
  <c r="H26" i="60"/>
  <c r="M25" i="60"/>
  <c r="J25" i="60"/>
  <c r="K26" i="60" s="1"/>
  <c r="F25" i="60"/>
  <c r="G26" i="60" s="1"/>
  <c r="Q24" i="60"/>
  <c r="P24" i="60"/>
  <c r="O24" i="60"/>
  <c r="N24" i="60"/>
  <c r="I24" i="60"/>
  <c r="H24" i="60"/>
  <c r="M23" i="60"/>
  <c r="J23" i="60"/>
  <c r="L24" i="60" s="1"/>
  <c r="F23" i="60"/>
  <c r="G24" i="60" s="1"/>
  <c r="O22" i="60"/>
  <c r="N22" i="60"/>
  <c r="I22" i="60"/>
  <c r="H22" i="60"/>
  <c r="M21" i="60"/>
  <c r="J21" i="60"/>
  <c r="L22" i="60" s="1"/>
  <c r="F21" i="60"/>
  <c r="P22" i="60" s="1"/>
  <c r="O18" i="60"/>
  <c r="N18" i="60"/>
  <c r="I18" i="60"/>
  <c r="H18" i="60"/>
  <c r="M17" i="60"/>
  <c r="J17" i="60"/>
  <c r="L18" i="60" s="1"/>
  <c r="F17" i="60"/>
  <c r="Q18" i="60" s="1"/>
  <c r="O16" i="60"/>
  <c r="N16" i="60"/>
  <c r="L16" i="60"/>
  <c r="I16" i="60"/>
  <c r="H16" i="60"/>
  <c r="M15" i="60"/>
  <c r="M16" i="60" s="1"/>
  <c r="J15" i="60"/>
  <c r="K16" i="60" s="1"/>
  <c r="F15" i="60"/>
  <c r="G16" i="60" s="1"/>
  <c r="P14" i="60"/>
  <c r="O14" i="60"/>
  <c r="N14" i="60"/>
  <c r="I14" i="60"/>
  <c r="H14" i="60"/>
  <c r="M13" i="60"/>
  <c r="J13" i="60"/>
  <c r="L14" i="60" s="1"/>
  <c r="F13" i="60"/>
  <c r="G14" i="60" s="1"/>
  <c r="O12" i="60"/>
  <c r="N12" i="60"/>
  <c r="I12" i="60"/>
  <c r="H12" i="60"/>
  <c r="M11" i="60"/>
  <c r="J11" i="60"/>
  <c r="K12" i="60" s="1"/>
  <c r="F11" i="60"/>
  <c r="G12" i="60" s="1"/>
  <c r="F9" i="60"/>
  <c r="M9" i="60"/>
  <c r="J9" i="60"/>
  <c r="H53" i="53"/>
  <c r="N53" i="53"/>
  <c r="N52" i="53"/>
  <c r="L52" i="53"/>
  <c r="N51" i="53"/>
  <c r="H51" i="53"/>
  <c r="L51" i="53"/>
  <c r="N50" i="53"/>
  <c r="L50" i="53"/>
  <c r="L49" i="53"/>
  <c r="J49" i="53"/>
  <c r="H49" i="53"/>
  <c r="N48" i="53"/>
  <c r="J48" i="53"/>
  <c r="H48" i="53"/>
  <c r="L48" i="53"/>
  <c r="N47" i="53"/>
  <c r="L47" i="53"/>
  <c r="H47" i="53"/>
  <c r="J47" i="53"/>
  <c r="N46" i="53"/>
  <c r="N45" i="53"/>
  <c r="H45" i="53"/>
  <c r="L45" i="53"/>
  <c r="N44" i="53"/>
  <c r="L44" i="53"/>
  <c r="L43" i="53"/>
  <c r="J43" i="53"/>
  <c r="N42" i="53"/>
  <c r="J42" i="53"/>
  <c r="H42" i="53"/>
  <c r="N41" i="53"/>
  <c r="L41" i="53"/>
  <c r="H41" i="53"/>
  <c r="J41" i="53"/>
  <c r="N40" i="53"/>
  <c r="L40" i="53"/>
  <c r="J40" i="53"/>
  <c r="H40" i="53"/>
  <c r="N39" i="53"/>
  <c r="H39" i="53"/>
  <c r="L39" i="53"/>
  <c r="N37" i="53"/>
  <c r="L37" i="53"/>
  <c r="N36" i="53"/>
  <c r="L36" i="53"/>
  <c r="J36" i="53"/>
  <c r="N35" i="53"/>
  <c r="L35" i="53"/>
  <c r="J35" i="53"/>
  <c r="H35" i="53"/>
  <c r="N34" i="53"/>
  <c r="L34" i="53"/>
  <c r="H34" i="53"/>
  <c r="J34" i="53"/>
  <c r="N33" i="53"/>
  <c r="N32" i="53"/>
  <c r="J32" i="53"/>
  <c r="H32" i="53"/>
  <c r="L32" i="53"/>
  <c r="N31" i="53"/>
  <c r="H31" i="53"/>
  <c r="L31" i="53"/>
  <c r="L30" i="53"/>
  <c r="J30" i="53"/>
  <c r="N29" i="53"/>
  <c r="J29" i="53"/>
  <c r="H29" i="53"/>
  <c r="N28" i="53"/>
  <c r="L28" i="53"/>
  <c r="J28" i="53"/>
  <c r="H28" i="53"/>
  <c r="H27" i="53"/>
  <c r="N27" i="53"/>
  <c r="N26" i="53"/>
  <c r="J26" i="53"/>
  <c r="H26" i="53"/>
  <c r="L26" i="53"/>
  <c r="N25" i="53"/>
  <c r="H25" i="53"/>
  <c r="L25" i="53"/>
  <c r="N24" i="53"/>
  <c r="L24" i="53"/>
  <c r="H24" i="53"/>
  <c r="J24" i="53"/>
  <c r="N23" i="53"/>
  <c r="J23" i="53"/>
  <c r="H23" i="53"/>
  <c r="N22" i="53"/>
  <c r="L22" i="53"/>
  <c r="J22" i="53"/>
  <c r="H22" i="53"/>
  <c r="N21" i="53"/>
  <c r="H21" i="53"/>
  <c r="L21" i="53"/>
  <c r="N20" i="53"/>
  <c r="J20" i="53"/>
  <c r="H20" i="53"/>
  <c r="L20" i="53"/>
  <c r="N19" i="53"/>
  <c r="H19" i="53"/>
  <c r="L19" i="53"/>
  <c r="N18" i="53"/>
  <c r="L18" i="53"/>
  <c r="J18" i="53"/>
  <c r="H18" i="53"/>
  <c r="N17" i="53"/>
  <c r="L17" i="53"/>
  <c r="J17" i="53"/>
  <c r="H17" i="53"/>
  <c r="N16" i="53"/>
  <c r="L16" i="53"/>
  <c r="H16" i="53"/>
  <c r="J16" i="53"/>
  <c r="N15" i="53"/>
  <c r="L15" i="53"/>
  <c r="J14" i="53"/>
  <c r="H14" i="53"/>
  <c r="N14" i="53"/>
  <c r="F12" i="53"/>
  <c r="L12" i="53" s="1"/>
  <c r="F11" i="53"/>
  <c r="J11" i="53" s="1"/>
  <c r="F10" i="53"/>
  <c r="H10" i="53" s="1"/>
  <c r="F9" i="53"/>
  <c r="L9" i="53" s="1"/>
  <c r="F99" i="59"/>
  <c r="F100" i="59" s="1"/>
  <c r="F97" i="59"/>
  <c r="F98" i="59" s="1"/>
  <c r="L96" i="59"/>
  <c r="F95" i="59"/>
  <c r="F96" i="59" s="1"/>
  <c r="M94" i="59"/>
  <c r="F93" i="59"/>
  <c r="F94" i="59" s="1"/>
  <c r="F91" i="59"/>
  <c r="F92" i="59" s="1"/>
  <c r="M90" i="59"/>
  <c r="F89" i="59"/>
  <c r="F90" i="59" s="1"/>
  <c r="F87" i="59"/>
  <c r="F88" i="59" s="1"/>
  <c r="F85" i="59"/>
  <c r="F86" i="59" s="1"/>
  <c r="M84" i="59"/>
  <c r="F83" i="59"/>
  <c r="F84" i="59" s="1"/>
  <c r="L82" i="59"/>
  <c r="H82" i="59"/>
  <c r="F81" i="59"/>
  <c r="F82" i="59" s="1"/>
  <c r="F79" i="59"/>
  <c r="F80" i="59" s="1"/>
  <c r="F77" i="59"/>
  <c r="M76" i="59"/>
  <c r="I76" i="59"/>
  <c r="F75" i="59"/>
  <c r="F76" i="59" s="1"/>
  <c r="F73" i="59"/>
  <c r="M72" i="59"/>
  <c r="I72" i="59"/>
  <c r="H72" i="59"/>
  <c r="F71" i="59"/>
  <c r="F72" i="59" s="1"/>
  <c r="M68" i="59"/>
  <c r="H68" i="59"/>
  <c r="F67" i="59"/>
  <c r="F68" i="59" s="1"/>
  <c r="M66" i="59"/>
  <c r="F65" i="59"/>
  <c r="F66" i="59" s="1"/>
  <c r="M64" i="59"/>
  <c r="F63" i="59"/>
  <c r="F64" i="59" s="1"/>
  <c r="I62" i="59"/>
  <c r="F61" i="59"/>
  <c r="F62" i="59" s="1"/>
  <c r="M60" i="59"/>
  <c r="F59" i="59"/>
  <c r="F60" i="59" s="1"/>
  <c r="M58" i="59"/>
  <c r="I58" i="59"/>
  <c r="F57" i="59"/>
  <c r="F58" i="59" s="1"/>
  <c r="F55" i="59"/>
  <c r="F56" i="59" s="1"/>
  <c r="M54" i="59"/>
  <c r="J54" i="59"/>
  <c r="I54" i="59"/>
  <c r="H54" i="59"/>
  <c r="F53" i="59"/>
  <c r="M52" i="59"/>
  <c r="I52" i="59"/>
  <c r="F51" i="59"/>
  <c r="F52" i="59" s="1"/>
  <c r="M50" i="59"/>
  <c r="L50" i="59"/>
  <c r="J50" i="59"/>
  <c r="I50" i="59"/>
  <c r="H50" i="59"/>
  <c r="F49" i="59"/>
  <c r="F50" i="59" s="1"/>
  <c r="M48" i="59"/>
  <c r="L48" i="59"/>
  <c r="J48" i="59"/>
  <c r="I48" i="59"/>
  <c r="F47" i="59"/>
  <c r="F48" i="59" s="1"/>
  <c r="M46" i="59"/>
  <c r="F45" i="59"/>
  <c r="F46" i="59" s="1"/>
  <c r="M44" i="59"/>
  <c r="I44" i="59"/>
  <c r="H44" i="59"/>
  <c r="F43" i="59"/>
  <c r="F44" i="59" s="1"/>
  <c r="M42" i="59"/>
  <c r="L42" i="59"/>
  <c r="K42" i="59"/>
  <c r="J42" i="59"/>
  <c r="I42" i="59"/>
  <c r="F41" i="59"/>
  <c r="F42" i="59" s="1"/>
  <c r="M40" i="59"/>
  <c r="I40" i="59"/>
  <c r="F39" i="59"/>
  <c r="F40" i="59" s="1"/>
  <c r="M38" i="59"/>
  <c r="K38" i="59"/>
  <c r="J38" i="59"/>
  <c r="I38" i="59"/>
  <c r="H38" i="59"/>
  <c r="G38" i="59"/>
  <c r="F37" i="59"/>
  <c r="F38" i="59" s="1"/>
  <c r="M36" i="59"/>
  <c r="F35" i="59"/>
  <c r="M34" i="59"/>
  <c r="F33" i="59"/>
  <c r="F34" i="59" s="1"/>
  <c r="M32" i="59"/>
  <c r="L32" i="59"/>
  <c r="J32" i="59"/>
  <c r="I32" i="59"/>
  <c r="H32" i="59"/>
  <c r="F31" i="59"/>
  <c r="F32" i="59" s="1"/>
  <c r="L30" i="59"/>
  <c r="I30" i="59"/>
  <c r="F29" i="59"/>
  <c r="F30" i="59" s="1"/>
  <c r="M28" i="59"/>
  <c r="L28" i="59"/>
  <c r="K28" i="59"/>
  <c r="I28" i="59"/>
  <c r="F27" i="59"/>
  <c r="M26" i="59"/>
  <c r="F25" i="59"/>
  <c r="F26" i="59" s="1"/>
  <c r="M24" i="59"/>
  <c r="L24" i="59"/>
  <c r="F23" i="59"/>
  <c r="M22" i="59"/>
  <c r="F21" i="59"/>
  <c r="F22" i="59" s="1"/>
  <c r="F17" i="59"/>
  <c r="F15" i="59"/>
  <c r="F16" i="59" s="1"/>
  <c r="F13" i="59"/>
  <c r="F14" i="59" s="1"/>
  <c r="F11" i="59"/>
  <c r="N100" i="42"/>
  <c r="M100" i="42"/>
  <c r="L100" i="42"/>
  <c r="K100" i="42"/>
  <c r="J100" i="42"/>
  <c r="I100" i="42"/>
  <c r="H100" i="42"/>
  <c r="G100" i="42"/>
  <c r="F100" i="42"/>
  <c r="N98" i="42"/>
  <c r="M98" i="42"/>
  <c r="L98" i="42"/>
  <c r="K98" i="42"/>
  <c r="J98" i="42"/>
  <c r="I98" i="42"/>
  <c r="H98" i="42"/>
  <c r="G98" i="42"/>
  <c r="F98" i="42"/>
  <c r="N96" i="42"/>
  <c r="M96" i="42"/>
  <c r="L96" i="42"/>
  <c r="K96" i="42"/>
  <c r="J96" i="42"/>
  <c r="I96" i="42"/>
  <c r="H96" i="42"/>
  <c r="G96" i="42"/>
  <c r="F96" i="42"/>
  <c r="N94" i="42"/>
  <c r="M94" i="42"/>
  <c r="L94" i="42"/>
  <c r="K94" i="42"/>
  <c r="J94" i="42"/>
  <c r="I94" i="42"/>
  <c r="H94" i="42"/>
  <c r="G94" i="42"/>
  <c r="F94" i="42"/>
  <c r="N92" i="42"/>
  <c r="M92" i="42"/>
  <c r="L92" i="42"/>
  <c r="K92" i="42"/>
  <c r="J92" i="42"/>
  <c r="I92" i="42"/>
  <c r="H92" i="42"/>
  <c r="G92" i="42"/>
  <c r="F92" i="42"/>
  <c r="N90" i="42"/>
  <c r="M90" i="42"/>
  <c r="L90" i="42"/>
  <c r="K90" i="42"/>
  <c r="J90" i="42"/>
  <c r="I90" i="42"/>
  <c r="H90" i="42"/>
  <c r="G90" i="42"/>
  <c r="F90" i="42"/>
  <c r="N88" i="42"/>
  <c r="M88" i="42"/>
  <c r="L88" i="42"/>
  <c r="K88" i="42"/>
  <c r="J88" i="42"/>
  <c r="I88" i="42"/>
  <c r="H88" i="42"/>
  <c r="G88" i="42"/>
  <c r="F88" i="42"/>
  <c r="N86" i="42"/>
  <c r="M86" i="42"/>
  <c r="L86" i="42"/>
  <c r="K86" i="42"/>
  <c r="J86" i="42"/>
  <c r="I86" i="42"/>
  <c r="H86" i="42"/>
  <c r="G86" i="42"/>
  <c r="F86" i="42"/>
  <c r="N84" i="42"/>
  <c r="M84" i="42"/>
  <c r="L84" i="42"/>
  <c r="K84" i="42"/>
  <c r="J84" i="42"/>
  <c r="I84" i="42"/>
  <c r="H84" i="42"/>
  <c r="G84" i="42"/>
  <c r="F84" i="42"/>
  <c r="N82" i="42"/>
  <c r="M82" i="42"/>
  <c r="L82" i="42"/>
  <c r="K82" i="42"/>
  <c r="J82" i="42"/>
  <c r="I82" i="42"/>
  <c r="H82" i="42"/>
  <c r="G82" i="42"/>
  <c r="F82" i="42"/>
  <c r="N80" i="42"/>
  <c r="M80" i="42"/>
  <c r="L80" i="42"/>
  <c r="K80" i="42"/>
  <c r="J80" i="42"/>
  <c r="I80" i="42"/>
  <c r="H80" i="42"/>
  <c r="G80" i="42"/>
  <c r="F80" i="42"/>
  <c r="N78" i="42"/>
  <c r="M78" i="42"/>
  <c r="L78" i="42"/>
  <c r="K78" i="42"/>
  <c r="J78" i="42"/>
  <c r="I78" i="42"/>
  <c r="H78" i="42"/>
  <c r="G78" i="42"/>
  <c r="F78" i="42"/>
  <c r="N76" i="42"/>
  <c r="M76" i="42"/>
  <c r="L76" i="42"/>
  <c r="K76" i="42"/>
  <c r="J76" i="42"/>
  <c r="I76" i="42"/>
  <c r="H76" i="42"/>
  <c r="G76" i="42"/>
  <c r="F76" i="42"/>
  <c r="N74" i="42"/>
  <c r="M74" i="42"/>
  <c r="L74" i="42"/>
  <c r="K74" i="42"/>
  <c r="J74" i="42"/>
  <c r="I74" i="42"/>
  <c r="H74" i="42"/>
  <c r="G74" i="42"/>
  <c r="F74" i="42"/>
  <c r="N72" i="42"/>
  <c r="M72" i="42"/>
  <c r="L72" i="42"/>
  <c r="K72" i="42"/>
  <c r="J72" i="42"/>
  <c r="I72" i="42"/>
  <c r="H72" i="42"/>
  <c r="G72" i="42"/>
  <c r="F72" i="42"/>
  <c r="N68" i="42"/>
  <c r="M68" i="42"/>
  <c r="L68" i="42"/>
  <c r="K68" i="42"/>
  <c r="J68" i="42"/>
  <c r="I68" i="42"/>
  <c r="H68" i="42"/>
  <c r="G68" i="42"/>
  <c r="F68" i="42"/>
  <c r="N66" i="42"/>
  <c r="M66" i="42"/>
  <c r="L66" i="42"/>
  <c r="K66" i="42"/>
  <c r="J66" i="42"/>
  <c r="I66" i="42"/>
  <c r="H66" i="42"/>
  <c r="G66" i="42"/>
  <c r="F66" i="42"/>
  <c r="N64" i="42"/>
  <c r="M64" i="42"/>
  <c r="L64" i="42"/>
  <c r="K64" i="42"/>
  <c r="J64" i="42"/>
  <c r="I64" i="42"/>
  <c r="H64" i="42"/>
  <c r="G64" i="42"/>
  <c r="F64" i="42"/>
  <c r="N62" i="42"/>
  <c r="M62" i="42"/>
  <c r="L62" i="42"/>
  <c r="K62" i="42"/>
  <c r="J62" i="42"/>
  <c r="I62" i="42"/>
  <c r="H62" i="42"/>
  <c r="G62" i="42"/>
  <c r="F62" i="42"/>
  <c r="N60" i="42"/>
  <c r="M60" i="42"/>
  <c r="L60" i="42"/>
  <c r="K60" i="42"/>
  <c r="J60" i="42"/>
  <c r="I60" i="42"/>
  <c r="H60" i="42"/>
  <c r="G60" i="42"/>
  <c r="F60" i="42"/>
  <c r="N58" i="42"/>
  <c r="M58" i="42"/>
  <c r="L58" i="42"/>
  <c r="K58" i="42"/>
  <c r="J58" i="42"/>
  <c r="I58" i="42"/>
  <c r="H58" i="42"/>
  <c r="G58" i="42"/>
  <c r="F58" i="42"/>
  <c r="N56" i="42"/>
  <c r="M56" i="42"/>
  <c r="L56" i="42"/>
  <c r="K56" i="42"/>
  <c r="J56" i="42"/>
  <c r="I56" i="42"/>
  <c r="H56" i="42"/>
  <c r="G56" i="42"/>
  <c r="F56" i="42"/>
  <c r="N54" i="42"/>
  <c r="M54" i="42"/>
  <c r="L54" i="42"/>
  <c r="K54" i="42"/>
  <c r="J54" i="42"/>
  <c r="I54" i="42"/>
  <c r="H54" i="42"/>
  <c r="G54" i="42"/>
  <c r="F54" i="42"/>
  <c r="N52" i="42"/>
  <c r="M52" i="42"/>
  <c r="L52" i="42"/>
  <c r="K52" i="42"/>
  <c r="J52" i="42"/>
  <c r="I52" i="42"/>
  <c r="H52" i="42"/>
  <c r="G52" i="42"/>
  <c r="F52" i="42"/>
  <c r="N50" i="42"/>
  <c r="M50" i="42"/>
  <c r="L50" i="42"/>
  <c r="K50" i="42"/>
  <c r="J50" i="42"/>
  <c r="I50" i="42"/>
  <c r="H50" i="42"/>
  <c r="G50" i="42"/>
  <c r="F50" i="42"/>
  <c r="N48" i="42"/>
  <c r="M48" i="42"/>
  <c r="L48" i="42"/>
  <c r="K48" i="42"/>
  <c r="J48" i="42"/>
  <c r="I48" i="42"/>
  <c r="H48" i="42"/>
  <c r="G48" i="42"/>
  <c r="F48" i="42"/>
  <c r="N46" i="42"/>
  <c r="M46" i="42"/>
  <c r="L46" i="42"/>
  <c r="K46" i="42"/>
  <c r="J46" i="42"/>
  <c r="I46" i="42"/>
  <c r="H46" i="42"/>
  <c r="G46" i="42"/>
  <c r="F46" i="42"/>
  <c r="N44" i="42"/>
  <c r="M44" i="42"/>
  <c r="L44" i="42"/>
  <c r="K44" i="42"/>
  <c r="J44" i="42"/>
  <c r="I44" i="42"/>
  <c r="H44" i="42"/>
  <c r="G44" i="42"/>
  <c r="F44" i="42"/>
  <c r="N42" i="42"/>
  <c r="M42" i="42"/>
  <c r="L42" i="42"/>
  <c r="K42" i="42"/>
  <c r="J42" i="42"/>
  <c r="I42" i="42"/>
  <c r="H42" i="42"/>
  <c r="G42" i="42"/>
  <c r="F42" i="42"/>
  <c r="N40" i="42"/>
  <c r="M40" i="42"/>
  <c r="L40" i="42"/>
  <c r="K40" i="42"/>
  <c r="J40" i="42"/>
  <c r="I40" i="42"/>
  <c r="H40" i="42"/>
  <c r="G40" i="42"/>
  <c r="F40" i="42"/>
  <c r="N38" i="42"/>
  <c r="M38" i="42"/>
  <c r="L38" i="42"/>
  <c r="K38" i="42"/>
  <c r="J38" i="42"/>
  <c r="I38" i="42"/>
  <c r="H38" i="42"/>
  <c r="G38" i="42"/>
  <c r="F38" i="42"/>
  <c r="N36" i="42"/>
  <c r="M36" i="42"/>
  <c r="L36" i="42"/>
  <c r="K36" i="42"/>
  <c r="J36" i="42"/>
  <c r="I36" i="42"/>
  <c r="H36" i="42"/>
  <c r="G36" i="42"/>
  <c r="F36" i="42"/>
  <c r="N34" i="42"/>
  <c r="M34" i="42"/>
  <c r="L34" i="42"/>
  <c r="K34" i="42"/>
  <c r="J34" i="42"/>
  <c r="I34" i="42"/>
  <c r="H34" i="42"/>
  <c r="G34" i="42"/>
  <c r="F34" i="42"/>
  <c r="N32" i="42"/>
  <c r="M32" i="42"/>
  <c r="L32" i="42"/>
  <c r="K32" i="42"/>
  <c r="J32" i="42"/>
  <c r="I32" i="42"/>
  <c r="H32" i="42"/>
  <c r="G32" i="42"/>
  <c r="F32" i="42"/>
  <c r="N30" i="42"/>
  <c r="M30" i="42"/>
  <c r="L30" i="42"/>
  <c r="K30" i="42"/>
  <c r="J30" i="42"/>
  <c r="I30" i="42"/>
  <c r="H30" i="42"/>
  <c r="G30" i="42"/>
  <c r="F30" i="42"/>
  <c r="N28" i="42"/>
  <c r="M28" i="42"/>
  <c r="L28" i="42"/>
  <c r="K28" i="42"/>
  <c r="J28" i="42"/>
  <c r="I28" i="42"/>
  <c r="H28" i="42"/>
  <c r="G28" i="42"/>
  <c r="F28" i="42"/>
  <c r="N26" i="42"/>
  <c r="M26" i="42"/>
  <c r="L26" i="42"/>
  <c r="K26" i="42"/>
  <c r="J26" i="42"/>
  <c r="I26" i="42"/>
  <c r="H26" i="42"/>
  <c r="G26" i="42"/>
  <c r="F26" i="42"/>
  <c r="N24" i="42"/>
  <c r="M24" i="42"/>
  <c r="L24" i="42"/>
  <c r="K24" i="42"/>
  <c r="J24" i="42"/>
  <c r="I24" i="42"/>
  <c r="H24" i="42"/>
  <c r="G24" i="42"/>
  <c r="F24" i="42"/>
  <c r="N22" i="42"/>
  <c r="M22" i="42"/>
  <c r="L22" i="42"/>
  <c r="K22" i="42"/>
  <c r="J22" i="42"/>
  <c r="I22" i="42"/>
  <c r="H22" i="42"/>
  <c r="G22" i="42"/>
  <c r="F22" i="42"/>
  <c r="N18" i="42"/>
  <c r="M18" i="42"/>
  <c r="L18" i="42"/>
  <c r="K18" i="42"/>
  <c r="J18" i="42"/>
  <c r="I18" i="42"/>
  <c r="H18" i="42"/>
  <c r="G18" i="42"/>
  <c r="F18" i="42"/>
  <c r="N16" i="42"/>
  <c r="M16" i="42"/>
  <c r="L16" i="42"/>
  <c r="K16" i="42"/>
  <c r="J16" i="42"/>
  <c r="I16" i="42"/>
  <c r="H16" i="42"/>
  <c r="G16" i="42"/>
  <c r="F16" i="42"/>
  <c r="N14" i="42"/>
  <c r="M14" i="42"/>
  <c r="L14" i="42"/>
  <c r="K14" i="42"/>
  <c r="J14" i="42"/>
  <c r="I14" i="42"/>
  <c r="H14" i="42"/>
  <c r="G14" i="42"/>
  <c r="F14" i="42"/>
  <c r="N12" i="42"/>
  <c r="M12" i="42"/>
  <c r="L12" i="42"/>
  <c r="K12" i="42"/>
  <c r="J12" i="42"/>
  <c r="I12" i="42"/>
  <c r="H12" i="42"/>
  <c r="G12" i="42"/>
  <c r="F12" i="42"/>
  <c r="R99" i="40"/>
  <c r="P99" i="40"/>
  <c r="O99" i="40"/>
  <c r="N99" i="40"/>
  <c r="M99" i="40"/>
  <c r="L99" i="40"/>
  <c r="K99" i="40"/>
  <c r="J99" i="40"/>
  <c r="I99" i="40"/>
  <c r="F98" i="40"/>
  <c r="Q99" i="40" s="1"/>
  <c r="Q97" i="40"/>
  <c r="P97" i="40"/>
  <c r="O97" i="40"/>
  <c r="N97" i="40"/>
  <c r="M97" i="40"/>
  <c r="L97" i="40"/>
  <c r="K97" i="40"/>
  <c r="J97" i="40"/>
  <c r="I97" i="40"/>
  <c r="F96" i="40"/>
  <c r="G97" i="40" s="1"/>
  <c r="P95" i="40"/>
  <c r="O95" i="40"/>
  <c r="N95" i="40"/>
  <c r="M95" i="40"/>
  <c r="L95" i="40"/>
  <c r="K95" i="40"/>
  <c r="J95" i="40"/>
  <c r="I95" i="40"/>
  <c r="F94" i="40"/>
  <c r="Q95" i="40" s="1"/>
  <c r="R93" i="40"/>
  <c r="Q93" i="40"/>
  <c r="P93" i="40"/>
  <c r="O93" i="40"/>
  <c r="N93" i="40"/>
  <c r="M93" i="40"/>
  <c r="L93" i="40"/>
  <c r="K93" i="40"/>
  <c r="J93" i="40"/>
  <c r="I93" i="40"/>
  <c r="F92" i="40"/>
  <c r="G93" i="40" s="1"/>
  <c r="Q91" i="40"/>
  <c r="P91" i="40"/>
  <c r="O91" i="40"/>
  <c r="N91" i="40"/>
  <c r="M91" i="40"/>
  <c r="L91" i="40"/>
  <c r="K91" i="40"/>
  <c r="J91" i="40"/>
  <c r="I91" i="40"/>
  <c r="F90" i="40"/>
  <c r="G91" i="40" s="1"/>
  <c r="P89" i="40"/>
  <c r="O89" i="40"/>
  <c r="N89" i="40"/>
  <c r="M89" i="40"/>
  <c r="L89" i="40"/>
  <c r="K89" i="40"/>
  <c r="J89" i="40"/>
  <c r="I89" i="40"/>
  <c r="F88" i="40"/>
  <c r="Q89" i="40" s="1"/>
  <c r="Q87" i="40"/>
  <c r="P87" i="40"/>
  <c r="O87" i="40"/>
  <c r="N87" i="40"/>
  <c r="M87" i="40"/>
  <c r="L87" i="40"/>
  <c r="K87" i="40"/>
  <c r="J87" i="40"/>
  <c r="I87" i="40"/>
  <c r="F86" i="40"/>
  <c r="G87" i="40" s="1"/>
  <c r="P85" i="40"/>
  <c r="O85" i="40"/>
  <c r="N85" i="40"/>
  <c r="M85" i="40"/>
  <c r="L85" i="40"/>
  <c r="K85" i="40"/>
  <c r="J85" i="40"/>
  <c r="I85" i="40"/>
  <c r="F84" i="40"/>
  <c r="Q85" i="40" s="1"/>
  <c r="R83" i="40"/>
  <c r="P83" i="40"/>
  <c r="O83" i="40"/>
  <c r="N83" i="40"/>
  <c r="M83" i="40"/>
  <c r="L83" i="40"/>
  <c r="K83" i="40"/>
  <c r="J83" i="40"/>
  <c r="I83" i="40"/>
  <c r="F82" i="40"/>
  <c r="Q83" i="40" s="1"/>
  <c r="P81" i="40"/>
  <c r="O81" i="40"/>
  <c r="N81" i="40"/>
  <c r="M81" i="40"/>
  <c r="L81" i="40"/>
  <c r="K81" i="40"/>
  <c r="J81" i="40"/>
  <c r="I81" i="40"/>
  <c r="F80" i="40"/>
  <c r="R81" i="40" s="1"/>
  <c r="Q79" i="40"/>
  <c r="P79" i="40"/>
  <c r="O79" i="40"/>
  <c r="N79" i="40"/>
  <c r="M79" i="40"/>
  <c r="L79" i="40"/>
  <c r="K79" i="40"/>
  <c r="J79" i="40"/>
  <c r="I79" i="40"/>
  <c r="F78" i="40"/>
  <c r="R79" i="40" s="1"/>
  <c r="P77" i="40"/>
  <c r="O77" i="40"/>
  <c r="N77" i="40"/>
  <c r="M77" i="40"/>
  <c r="L77" i="40"/>
  <c r="K77" i="40"/>
  <c r="J77" i="40"/>
  <c r="I77" i="40"/>
  <c r="F76" i="40"/>
  <c r="R77" i="40" s="1"/>
  <c r="R75" i="40"/>
  <c r="Q75" i="40"/>
  <c r="P75" i="40"/>
  <c r="O75" i="40"/>
  <c r="N75" i="40"/>
  <c r="M75" i="40"/>
  <c r="L75" i="40"/>
  <c r="K75" i="40"/>
  <c r="J75" i="40"/>
  <c r="I75" i="40"/>
  <c r="F74" i="40"/>
  <c r="G75" i="40" s="1"/>
  <c r="Q73" i="40"/>
  <c r="P73" i="40"/>
  <c r="O73" i="40"/>
  <c r="N73" i="40"/>
  <c r="M73" i="40"/>
  <c r="L73" i="40"/>
  <c r="K73" i="40"/>
  <c r="J73" i="40"/>
  <c r="I73" i="40"/>
  <c r="F72" i="40"/>
  <c r="G73" i="40" s="1"/>
  <c r="R71" i="40"/>
  <c r="P71" i="40"/>
  <c r="O71" i="40"/>
  <c r="N71" i="40"/>
  <c r="M71" i="40"/>
  <c r="L71" i="40"/>
  <c r="K71" i="40"/>
  <c r="J71" i="40"/>
  <c r="I71" i="40"/>
  <c r="F70" i="40"/>
  <c r="G71" i="40" s="1"/>
  <c r="R67" i="40"/>
  <c r="Q67" i="40"/>
  <c r="P67" i="40"/>
  <c r="O67" i="40"/>
  <c r="N67" i="40"/>
  <c r="M67" i="40"/>
  <c r="L67" i="40"/>
  <c r="K67" i="40"/>
  <c r="J67" i="40"/>
  <c r="I67" i="40"/>
  <c r="F66" i="40"/>
  <c r="G67" i="40" s="1"/>
  <c r="R65" i="40"/>
  <c r="Q65" i="40"/>
  <c r="P65" i="40"/>
  <c r="O65" i="40"/>
  <c r="N65" i="40"/>
  <c r="M65" i="40"/>
  <c r="L65" i="40"/>
  <c r="K65" i="40"/>
  <c r="J65" i="40"/>
  <c r="I65" i="40"/>
  <c r="F64" i="40"/>
  <c r="G65" i="40" s="1"/>
  <c r="R63" i="40"/>
  <c r="Q63" i="40"/>
  <c r="P63" i="40"/>
  <c r="O63" i="40"/>
  <c r="N63" i="40"/>
  <c r="M63" i="40"/>
  <c r="L63" i="40"/>
  <c r="K63" i="40"/>
  <c r="J63" i="40"/>
  <c r="I63" i="40"/>
  <c r="F62" i="40"/>
  <c r="G63" i="40" s="1"/>
  <c r="P61" i="40"/>
  <c r="O61" i="40"/>
  <c r="N61" i="40"/>
  <c r="M61" i="40"/>
  <c r="L61" i="40"/>
  <c r="K61" i="40"/>
  <c r="J61" i="40"/>
  <c r="I61" i="40"/>
  <c r="F60" i="40"/>
  <c r="G61" i="40" s="1"/>
  <c r="R59" i="40"/>
  <c r="Q59" i="40"/>
  <c r="P59" i="40"/>
  <c r="O59" i="40"/>
  <c r="N59" i="40"/>
  <c r="M59" i="40"/>
  <c r="L59" i="40"/>
  <c r="K59" i="40"/>
  <c r="J59" i="40"/>
  <c r="I59" i="40"/>
  <c r="F58" i="40"/>
  <c r="G59" i="40" s="1"/>
  <c r="R57" i="40"/>
  <c r="Q57" i="40"/>
  <c r="P57" i="40"/>
  <c r="O57" i="40"/>
  <c r="N57" i="40"/>
  <c r="M57" i="40"/>
  <c r="L57" i="40"/>
  <c r="K57" i="40"/>
  <c r="J57" i="40"/>
  <c r="I57" i="40"/>
  <c r="F56" i="40"/>
  <c r="G57" i="40" s="1"/>
  <c r="Q55" i="40"/>
  <c r="P55" i="40"/>
  <c r="O55" i="40"/>
  <c r="N55" i="40"/>
  <c r="M55" i="40"/>
  <c r="L55" i="40"/>
  <c r="K55" i="40"/>
  <c r="J55" i="40"/>
  <c r="I55" i="40"/>
  <c r="F54" i="40"/>
  <c r="G55" i="40" s="1"/>
  <c r="R53" i="40"/>
  <c r="Q53" i="40"/>
  <c r="P53" i="40"/>
  <c r="O53" i="40"/>
  <c r="N53" i="40"/>
  <c r="M53" i="40"/>
  <c r="L53" i="40"/>
  <c r="K53" i="40"/>
  <c r="J53" i="40"/>
  <c r="I53" i="40"/>
  <c r="F52" i="40"/>
  <c r="G53" i="40" s="1"/>
  <c r="R51" i="40"/>
  <c r="P51" i="40"/>
  <c r="O51" i="40"/>
  <c r="N51" i="40"/>
  <c r="M51" i="40"/>
  <c r="L51" i="40"/>
  <c r="K51" i="40"/>
  <c r="J51" i="40"/>
  <c r="I51" i="40"/>
  <c r="F50" i="40"/>
  <c r="G51" i="40" s="1"/>
  <c r="R49" i="40"/>
  <c r="Q49" i="40"/>
  <c r="P49" i="40"/>
  <c r="O49" i="40"/>
  <c r="N49" i="40"/>
  <c r="M49" i="40"/>
  <c r="L49" i="40"/>
  <c r="K49" i="40"/>
  <c r="J49" i="40"/>
  <c r="I49" i="40"/>
  <c r="F48" i="40"/>
  <c r="G49" i="40" s="1"/>
  <c r="R47" i="40"/>
  <c r="Q47" i="40"/>
  <c r="P47" i="40"/>
  <c r="O47" i="40"/>
  <c r="N47" i="40"/>
  <c r="M47" i="40"/>
  <c r="L47" i="40"/>
  <c r="K47" i="40"/>
  <c r="J47" i="40"/>
  <c r="I47" i="40"/>
  <c r="F46" i="40"/>
  <c r="G47" i="40" s="1"/>
  <c r="R45" i="40"/>
  <c r="Q45" i="40"/>
  <c r="P45" i="40"/>
  <c r="O45" i="40"/>
  <c r="N45" i="40"/>
  <c r="M45" i="40"/>
  <c r="L45" i="40"/>
  <c r="K45" i="40"/>
  <c r="J45" i="40"/>
  <c r="I45" i="40"/>
  <c r="F44" i="40"/>
  <c r="G45" i="40" s="1"/>
  <c r="R43" i="40"/>
  <c r="P43" i="40"/>
  <c r="O43" i="40"/>
  <c r="N43" i="40"/>
  <c r="M43" i="40"/>
  <c r="L43" i="40"/>
  <c r="K43" i="40"/>
  <c r="J43" i="40"/>
  <c r="I43" i="40"/>
  <c r="F42" i="40"/>
  <c r="Q43" i="40" s="1"/>
  <c r="R41" i="40"/>
  <c r="Q41" i="40"/>
  <c r="P41" i="40"/>
  <c r="O41" i="40"/>
  <c r="N41" i="40"/>
  <c r="M41" i="40"/>
  <c r="L41" i="40"/>
  <c r="K41" i="40"/>
  <c r="J41" i="40"/>
  <c r="I41" i="40"/>
  <c r="F40" i="40"/>
  <c r="G41" i="40" s="1"/>
  <c r="R39" i="40"/>
  <c r="Q39" i="40"/>
  <c r="P39" i="40"/>
  <c r="O39" i="40"/>
  <c r="N39" i="40"/>
  <c r="M39" i="40"/>
  <c r="L39" i="40"/>
  <c r="K39" i="40"/>
  <c r="J39" i="40"/>
  <c r="I39" i="40"/>
  <c r="F38" i="40"/>
  <c r="G39" i="40" s="1"/>
  <c r="R37" i="40"/>
  <c r="Q37" i="40"/>
  <c r="P37" i="40"/>
  <c r="O37" i="40"/>
  <c r="N37" i="40"/>
  <c r="M37" i="40"/>
  <c r="L37" i="40"/>
  <c r="K37" i="40"/>
  <c r="J37" i="40"/>
  <c r="I37" i="40"/>
  <c r="F36" i="40"/>
  <c r="G37" i="40" s="1"/>
  <c r="R35" i="40"/>
  <c r="P35" i="40"/>
  <c r="O35" i="40"/>
  <c r="N35" i="40"/>
  <c r="M35" i="40"/>
  <c r="L35" i="40"/>
  <c r="K35" i="40"/>
  <c r="J35" i="40"/>
  <c r="I35" i="40"/>
  <c r="F34" i="40"/>
  <c r="Q35" i="40" s="1"/>
  <c r="R33" i="40"/>
  <c r="Q33" i="40"/>
  <c r="P33" i="40"/>
  <c r="O33" i="40"/>
  <c r="N33" i="40"/>
  <c r="M33" i="40"/>
  <c r="L33" i="40"/>
  <c r="K33" i="40"/>
  <c r="J33" i="40"/>
  <c r="I33" i="40"/>
  <c r="F32" i="40"/>
  <c r="G33" i="40" s="1"/>
  <c r="R31" i="40"/>
  <c r="Q31" i="40"/>
  <c r="P31" i="40"/>
  <c r="O31" i="40"/>
  <c r="N31" i="40"/>
  <c r="M31" i="40"/>
  <c r="L31" i="40"/>
  <c r="K31" i="40"/>
  <c r="J31" i="40"/>
  <c r="I31" i="40"/>
  <c r="F30" i="40"/>
  <c r="G31" i="40" s="1"/>
  <c r="Q29" i="40"/>
  <c r="P29" i="40"/>
  <c r="O29" i="40"/>
  <c r="N29" i="40"/>
  <c r="M29" i="40"/>
  <c r="L29" i="40"/>
  <c r="K29" i="40"/>
  <c r="J29" i="40"/>
  <c r="I29" i="40"/>
  <c r="F28" i="40"/>
  <c r="G29" i="40" s="1"/>
  <c r="R27" i="40"/>
  <c r="Q27" i="40"/>
  <c r="P27" i="40"/>
  <c r="O27" i="40"/>
  <c r="N27" i="40"/>
  <c r="M27" i="40"/>
  <c r="L27" i="40"/>
  <c r="K27" i="40"/>
  <c r="J27" i="40"/>
  <c r="I27" i="40"/>
  <c r="F26" i="40"/>
  <c r="G27" i="40" s="1"/>
  <c r="R25" i="40"/>
  <c r="Q25" i="40"/>
  <c r="P25" i="40"/>
  <c r="O25" i="40"/>
  <c r="N25" i="40"/>
  <c r="M25" i="40"/>
  <c r="L25" i="40"/>
  <c r="K25" i="40"/>
  <c r="J25" i="40"/>
  <c r="I25" i="40"/>
  <c r="F24" i="40"/>
  <c r="G25" i="40" s="1"/>
  <c r="R23" i="40"/>
  <c r="Q23" i="40"/>
  <c r="P23" i="40"/>
  <c r="O23" i="40"/>
  <c r="N23" i="40"/>
  <c r="M23" i="40"/>
  <c r="L23" i="40"/>
  <c r="K23" i="40"/>
  <c r="J23" i="40"/>
  <c r="I23" i="40"/>
  <c r="F22" i="40"/>
  <c r="G23" i="40" s="1"/>
  <c r="R21" i="40"/>
  <c r="Q21" i="40"/>
  <c r="P21" i="40"/>
  <c r="O21" i="40"/>
  <c r="N21" i="40"/>
  <c r="M21" i="40"/>
  <c r="L21" i="40"/>
  <c r="K21" i="40"/>
  <c r="J21" i="40"/>
  <c r="I21" i="40"/>
  <c r="F20" i="40"/>
  <c r="G21" i="40" s="1"/>
  <c r="P17" i="40"/>
  <c r="O17" i="40"/>
  <c r="N17" i="40"/>
  <c r="M17" i="40"/>
  <c r="L17" i="40"/>
  <c r="K17" i="40"/>
  <c r="J17" i="40"/>
  <c r="I17" i="40"/>
  <c r="F16" i="40"/>
  <c r="G17" i="40" s="1"/>
  <c r="P15" i="40"/>
  <c r="O15" i="40"/>
  <c r="N15" i="40"/>
  <c r="M15" i="40"/>
  <c r="L15" i="40"/>
  <c r="K15" i="40"/>
  <c r="J15" i="40"/>
  <c r="I15" i="40"/>
  <c r="F14" i="40"/>
  <c r="G15" i="40" s="1"/>
  <c r="P13" i="40"/>
  <c r="O13" i="40"/>
  <c r="N13" i="40"/>
  <c r="M13" i="40"/>
  <c r="L13" i="40"/>
  <c r="K13" i="40"/>
  <c r="J13" i="40"/>
  <c r="I13" i="40"/>
  <c r="F12" i="40"/>
  <c r="G13" i="40" s="1"/>
  <c r="P11" i="40"/>
  <c r="O11" i="40"/>
  <c r="N11" i="40"/>
  <c r="M11" i="40"/>
  <c r="L11" i="40"/>
  <c r="K11" i="40"/>
  <c r="J11" i="40"/>
  <c r="I11" i="40"/>
  <c r="F10" i="40"/>
  <c r="F53" i="92"/>
  <c r="L53" i="92" s="1"/>
  <c r="F52" i="92"/>
  <c r="L52" i="92" s="1"/>
  <c r="N51" i="92"/>
  <c r="J51" i="92"/>
  <c r="F51" i="92"/>
  <c r="L51" i="92" s="1"/>
  <c r="F50" i="92"/>
  <c r="L49" i="92"/>
  <c r="F49" i="92"/>
  <c r="J49" i="92" s="1"/>
  <c r="L48" i="92"/>
  <c r="H48" i="92"/>
  <c r="F48" i="92"/>
  <c r="L47" i="92"/>
  <c r="J47" i="92"/>
  <c r="F47" i="92"/>
  <c r="F46" i="92"/>
  <c r="N46" i="92" s="1"/>
  <c r="L45" i="92"/>
  <c r="J45" i="92"/>
  <c r="F45" i="92"/>
  <c r="H45" i="92" s="1"/>
  <c r="L44" i="92"/>
  <c r="H44" i="92"/>
  <c r="F44" i="92"/>
  <c r="J44" i="92" s="1"/>
  <c r="L43" i="92"/>
  <c r="F43" i="92"/>
  <c r="J43" i="92" s="1"/>
  <c r="L42" i="92"/>
  <c r="J42" i="92"/>
  <c r="F42" i="92"/>
  <c r="N42" i="92" s="1"/>
  <c r="N41" i="92"/>
  <c r="L41" i="92"/>
  <c r="F41" i="92"/>
  <c r="J41" i="92" s="1"/>
  <c r="F40" i="92"/>
  <c r="N40" i="92" s="1"/>
  <c r="N39" i="92"/>
  <c r="L39" i="92"/>
  <c r="J39" i="92"/>
  <c r="F39" i="92"/>
  <c r="H39" i="92" s="1"/>
  <c r="L37" i="92"/>
  <c r="J37" i="92"/>
  <c r="F37" i="92"/>
  <c r="L36" i="92"/>
  <c r="F36" i="92"/>
  <c r="J36" i="92" s="1"/>
  <c r="N35" i="92"/>
  <c r="L35" i="92"/>
  <c r="J35" i="92"/>
  <c r="H35" i="92"/>
  <c r="F35" i="92"/>
  <c r="L34" i="92"/>
  <c r="J34" i="92"/>
  <c r="F34" i="92"/>
  <c r="N33" i="92"/>
  <c r="L33" i="92"/>
  <c r="J33" i="92"/>
  <c r="F33" i="92"/>
  <c r="H33" i="92" s="1"/>
  <c r="N32" i="92"/>
  <c r="L32" i="92"/>
  <c r="J32" i="92"/>
  <c r="F32" i="92"/>
  <c r="H32" i="92" s="1"/>
  <c r="L31" i="92"/>
  <c r="J31" i="92"/>
  <c r="F31" i="92"/>
  <c r="N31" i="92" s="1"/>
  <c r="N30" i="92"/>
  <c r="L30" i="92"/>
  <c r="J30" i="92"/>
  <c r="F30" i="92"/>
  <c r="H30" i="92" s="1"/>
  <c r="N29" i="92"/>
  <c r="L29" i="92"/>
  <c r="H29" i="92"/>
  <c r="F29" i="92"/>
  <c r="J29" i="92" s="1"/>
  <c r="N28" i="92"/>
  <c r="L28" i="92"/>
  <c r="J28" i="92"/>
  <c r="F28" i="92"/>
  <c r="H28" i="92" s="1"/>
  <c r="L27" i="92"/>
  <c r="J27" i="92"/>
  <c r="F27" i="92"/>
  <c r="N27" i="92" s="1"/>
  <c r="L26" i="92"/>
  <c r="J26" i="92"/>
  <c r="F26" i="92"/>
  <c r="H26" i="92" s="1"/>
  <c r="N25" i="92"/>
  <c r="L25" i="92"/>
  <c r="J25" i="92"/>
  <c r="F25" i="92"/>
  <c r="H25" i="92" s="1"/>
  <c r="N24" i="92"/>
  <c r="L24" i="92"/>
  <c r="J24" i="92"/>
  <c r="F24" i="92"/>
  <c r="H24" i="92" s="1"/>
  <c r="L23" i="92"/>
  <c r="J23" i="92"/>
  <c r="F23" i="92"/>
  <c r="N23" i="92" s="1"/>
  <c r="N22" i="92"/>
  <c r="L22" i="92"/>
  <c r="J22" i="92"/>
  <c r="F22" i="92"/>
  <c r="H22" i="92" s="1"/>
  <c r="L21" i="92"/>
  <c r="J21" i="92"/>
  <c r="F21" i="92"/>
  <c r="N21" i="92" s="1"/>
  <c r="N20" i="92"/>
  <c r="L20" i="92"/>
  <c r="J20" i="92"/>
  <c r="F20" i="92"/>
  <c r="H20" i="92" s="1"/>
  <c r="N19" i="92"/>
  <c r="L19" i="92"/>
  <c r="F19" i="92"/>
  <c r="J19" i="92" s="1"/>
  <c r="N18" i="92"/>
  <c r="J18" i="92"/>
  <c r="F18" i="92"/>
  <c r="N17" i="92"/>
  <c r="L17" i="92"/>
  <c r="J17" i="92"/>
  <c r="F17" i="92"/>
  <c r="H17" i="92" s="1"/>
  <c r="L16" i="92"/>
  <c r="J16" i="92"/>
  <c r="F16" i="92"/>
  <c r="H16" i="92" s="1"/>
  <c r="N15" i="92"/>
  <c r="L15" i="92"/>
  <c r="J15" i="92"/>
  <c r="F15" i="92"/>
  <c r="H15" i="92" s="1"/>
  <c r="L14" i="92"/>
  <c r="F14" i="92"/>
  <c r="F12" i="92"/>
  <c r="J12" i="92" s="1"/>
  <c r="L11" i="92"/>
  <c r="J11" i="92"/>
  <c r="F11" i="92"/>
  <c r="H11" i="92" s="1"/>
  <c r="F10" i="92"/>
  <c r="N9" i="92"/>
  <c r="F9" i="92"/>
  <c r="L9" i="92" s="1"/>
  <c r="F53" i="91"/>
  <c r="N53" i="91" s="1"/>
  <c r="F52" i="91"/>
  <c r="N52" i="91" s="1"/>
  <c r="F51" i="91"/>
  <c r="L51" i="91" s="1"/>
  <c r="F50" i="91"/>
  <c r="J50" i="91" s="1"/>
  <c r="L49" i="91"/>
  <c r="F49" i="91"/>
  <c r="H49" i="91" s="1"/>
  <c r="L48" i="91"/>
  <c r="F48" i="91"/>
  <c r="L47" i="91"/>
  <c r="J47" i="91"/>
  <c r="F47" i="91"/>
  <c r="N47" i="91" s="1"/>
  <c r="F46" i="91"/>
  <c r="N46" i="91" s="1"/>
  <c r="F45" i="91"/>
  <c r="F44" i="91"/>
  <c r="J44" i="91" s="1"/>
  <c r="L43" i="91"/>
  <c r="F43" i="91"/>
  <c r="H43" i="91" s="1"/>
  <c r="L42" i="91"/>
  <c r="J42" i="91"/>
  <c r="H42" i="91"/>
  <c r="F42" i="91"/>
  <c r="N42" i="91" s="1"/>
  <c r="N41" i="91"/>
  <c r="L41" i="91"/>
  <c r="F41" i="91"/>
  <c r="J41" i="91" s="1"/>
  <c r="F40" i="91"/>
  <c r="N40" i="91" s="1"/>
  <c r="N39" i="91"/>
  <c r="L39" i="91"/>
  <c r="J39" i="91"/>
  <c r="F39" i="91"/>
  <c r="H39" i="91" s="1"/>
  <c r="L37" i="91"/>
  <c r="J37" i="91"/>
  <c r="F37" i="91"/>
  <c r="L36" i="91"/>
  <c r="F36" i="91"/>
  <c r="H36" i="91" s="1"/>
  <c r="N35" i="91"/>
  <c r="L35" i="91"/>
  <c r="J35" i="91"/>
  <c r="F35" i="91"/>
  <c r="H35" i="91" s="1"/>
  <c r="L34" i="91"/>
  <c r="J34" i="91"/>
  <c r="F34" i="91"/>
  <c r="N34" i="91" s="1"/>
  <c r="N33" i="91"/>
  <c r="L33" i="91"/>
  <c r="J33" i="91"/>
  <c r="F33" i="91"/>
  <c r="H33" i="91" s="1"/>
  <c r="N32" i="91"/>
  <c r="L32" i="91"/>
  <c r="J32" i="91"/>
  <c r="F32" i="91"/>
  <c r="H32" i="91" s="1"/>
  <c r="L31" i="91"/>
  <c r="J31" i="91"/>
  <c r="F31" i="91"/>
  <c r="N31" i="91" s="1"/>
  <c r="N30" i="91"/>
  <c r="L30" i="91"/>
  <c r="J30" i="91"/>
  <c r="F30" i="91"/>
  <c r="H30" i="91" s="1"/>
  <c r="N29" i="91"/>
  <c r="L29" i="91"/>
  <c r="F29" i="91"/>
  <c r="J29" i="91" s="1"/>
  <c r="N28" i="91"/>
  <c r="L28" i="91"/>
  <c r="J28" i="91"/>
  <c r="F28" i="91"/>
  <c r="H28" i="91" s="1"/>
  <c r="L27" i="91"/>
  <c r="J27" i="91"/>
  <c r="F27" i="91"/>
  <c r="N27" i="91" s="1"/>
  <c r="L26" i="91"/>
  <c r="J26" i="91"/>
  <c r="F26" i="91"/>
  <c r="H26" i="91" s="1"/>
  <c r="N25" i="91"/>
  <c r="L25" i="91"/>
  <c r="J25" i="91"/>
  <c r="H25" i="91"/>
  <c r="F25" i="91"/>
  <c r="N24" i="91"/>
  <c r="L24" i="91"/>
  <c r="J24" i="91"/>
  <c r="F24" i="91"/>
  <c r="H24" i="91" s="1"/>
  <c r="L23" i="91"/>
  <c r="J23" i="91"/>
  <c r="F23" i="91"/>
  <c r="N23" i="91" s="1"/>
  <c r="N22" i="91"/>
  <c r="L22" i="91"/>
  <c r="J22" i="91"/>
  <c r="F22" i="91"/>
  <c r="H22" i="91" s="1"/>
  <c r="L21" i="91"/>
  <c r="J21" i="91"/>
  <c r="F21" i="91"/>
  <c r="N21" i="91" s="1"/>
  <c r="N20" i="91"/>
  <c r="L20" i="91"/>
  <c r="J20" i="91"/>
  <c r="F20" i="91"/>
  <c r="H20" i="91" s="1"/>
  <c r="N19" i="91"/>
  <c r="L19" i="91"/>
  <c r="F19" i="91"/>
  <c r="J19" i="91" s="1"/>
  <c r="N18" i="91"/>
  <c r="J18" i="91"/>
  <c r="F18" i="91"/>
  <c r="H18" i="91" s="1"/>
  <c r="N17" i="91"/>
  <c r="L17" i="91"/>
  <c r="J17" i="91"/>
  <c r="F17" i="91"/>
  <c r="H17" i="91" s="1"/>
  <c r="L16" i="91"/>
  <c r="J16" i="91"/>
  <c r="F16" i="91"/>
  <c r="N16" i="91" s="1"/>
  <c r="N15" i="91"/>
  <c r="L15" i="91"/>
  <c r="J15" i="91"/>
  <c r="H15" i="91"/>
  <c r="F15" i="91"/>
  <c r="F14" i="91"/>
  <c r="L14" i="91" s="1"/>
  <c r="F12" i="91"/>
  <c r="F11" i="91"/>
  <c r="H11" i="91" s="1"/>
  <c r="F10" i="91"/>
  <c r="N10" i="91" s="1"/>
  <c r="F9" i="91"/>
  <c r="N9" i="91" s="1"/>
  <c r="P53" i="90"/>
  <c r="N53" i="90"/>
  <c r="L53" i="90"/>
  <c r="J53" i="90"/>
  <c r="H53" i="90"/>
  <c r="P52" i="90"/>
  <c r="N52" i="90"/>
  <c r="L52" i="90"/>
  <c r="J52" i="90"/>
  <c r="H52" i="90"/>
  <c r="P51" i="90"/>
  <c r="N51" i="90"/>
  <c r="L51" i="90"/>
  <c r="J51" i="90"/>
  <c r="H51" i="90"/>
  <c r="P50" i="90"/>
  <c r="N50" i="90"/>
  <c r="L50" i="90"/>
  <c r="J50" i="90"/>
  <c r="H50" i="90"/>
  <c r="P49" i="90"/>
  <c r="N49" i="90"/>
  <c r="L49" i="90"/>
  <c r="J49" i="90"/>
  <c r="H49" i="90"/>
  <c r="P48" i="90"/>
  <c r="N48" i="90"/>
  <c r="L48" i="90"/>
  <c r="J48" i="90"/>
  <c r="H48" i="90"/>
  <c r="P47" i="90"/>
  <c r="N47" i="90"/>
  <c r="L47" i="90"/>
  <c r="J47" i="90"/>
  <c r="H47" i="90"/>
  <c r="P46" i="90"/>
  <c r="N46" i="90"/>
  <c r="L46" i="90"/>
  <c r="J46" i="90"/>
  <c r="H46" i="90"/>
  <c r="P45" i="90"/>
  <c r="N45" i="90"/>
  <c r="L45" i="90"/>
  <c r="J45" i="90"/>
  <c r="H45" i="90"/>
  <c r="P44" i="90"/>
  <c r="N44" i="90"/>
  <c r="L44" i="90"/>
  <c r="J44" i="90"/>
  <c r="H44" i="90"/>
  <c r="P43" i="90"/>
  <c r="N43" i="90"/>
  <c r="L43" i="90"/>
  <c r="J43" i="90"/>
  <c r="H43" i="90"/>
  <c r="P42" i="90"/>
  <c r="N42" i="90"/>
  <c r="L42" i="90"/>
  <c r="J42" i="90"/>
  <c r="H42" i="90"/>
  <c r="P41" i="90"/>
  <c r="N41" i="90"/>
  <c r="L41" i="90"/>
  <c r="J41" i="90"/>
  <c r="H41" i="90"/>
  <c r="P40" i="90"/>
  <c r="N40" i="90"/>
  <c r="L40" i="90"/>
  <c r="J40" i="90"/>
  <c r="H40" i="90"/>
  <c r="P39" i="90"/>
  <c r="N39" i="90"/>
  <c r="L39" i="90"/>
  <c r="J39" i="90"/>
  <c r="H39" i="90"/>
  <c r="P37" i="90"/>
  <c r="N37" i="90"/>
  <c r="L37" i="90"/>
  <c r="J37" i="90"/>
  <c r="H37" i="90"/>
  <c r="P36" i="90"/>
  <c r="N36" i="90"/>
  <c r="L36" i="90"/>
  <c r="J36" i="90"/>
  <c r="H36" i="90"/>
  <c r="P35" i="90"/>
  <c r="N35" i="90"/>
  <c r="L35" i="90"/>
  <c r="J35" i="90"/>
  <c r="H35" i="90"/>
  <c r="P34" i="90"/>
  <c r="N34" i="90"/>
  <c r="L34" i="90"/>
  <c r="J34" i="90"/>
  <c r="H34" i="90"/>
  <c r="P33" i="90"/>
  <c r="N33" i="90"/>
  <c r="L33" i="90"/>
  <c r="J33" i="90"/>
  <c r="H33" i="90"/>
  <c r="P32" i="90"/>
  <c r="N32" i="90"/>
  <c r="L32" i="90"/>
  <c r="J32" i="90"/>
  <c r="H32" i="90"/>
  <c r="P31" i="90"/>
  <c r="N31" i="90"/>
  <c r="L31" i="90"/>
  <c r="J31" i="90"/>
  <c r="H31" i="90"/>
  <c r="P30" i="90"/>
  <c r="N30" i="90"/>
  <c r="L30" i="90"/>
  <c r="J30" i="90"/>
  <c r="H30" i="90"/>
  <c r="P29" i="90"/>
  <c r="N29" i="90"/>
  <c r="L29" i="90"/>
  <c r="J29" i="90"/>
  <c r="H29" i="90"/>
  <c r="P28" i="90"/>
  <c r="N28" i="90"/>
  <c r="L28" i="90"/>
  <c r="J28" i="90"/>
  <c r="H28" i="90"/>
  <c r="P27" i="90"/>
  <c r="N27" i="90"/>
  <c r="L27" i="90"/>
  <c r="J27" i="90"/>
  <c r="H27" i="90"/>
  <c r="P26" i="90"/>
  <c r="N26" i="90"/>
  <c r="L26" i="90"/>
  <c r="J26" i="90"/>
  <c r="H26" i="90"/>
  <c r="P25" i="90"/>
  <c r="N25" i="90"/>
  <c r="L25" i="90"/>
  <c r="J25" i="90"/>
  <c r="H25" i="90"/>
  <c r="P24" i="90"/>
  <c r="N24" i="90"/>
  <c r="L24" i="90"/>
  <c r="J24" i="90"/>
  <c r="H24" i="90"/>
  <c r="P23" i="90"/>
  <c r="N23" i="90"/>
  <c r="L23" i="90"/>
  <c r="J23" i="90"/>
  <c r="H23" i="90"/>
  <c r="P22" i="90"/>
  <c r="N22" i="90"/>
  <c r="L22" i="90"/>
  <c r="J22" i="90"/>
  <c r="H22" i="90"/>
  <c r="P21" i="90"/>
  <c r="N21" i="90"/>
  <c r="L21" i="90"/>
  <c r="J21" i="90"/>
  <c r="H21" i="90"/>
  <c r="P20" i="90"/>
  <c r="N20" i="90"/>
  <c r="L20" i="90"/>
  <c r="J20" i="90"/>
  <c r="H20" i="90"/>
  <c r="P19" i="90"/>
  <c r="N19" i="90"/>
  <c r="L19" i="90"/>
  <c r="J19" i="90"/>
  <c r="H19" i="90"/>
  <c r="P18" i="90"/>
  <c r="N18" i="90"/>
  <c r="L18" i="90"/>
  <c r="J18" i="90"/>
  <c r="H18" i="90"/>
  <c r="P17" i="90"/>
  <c r="N17" i="90"/>
  <c r="L17" i="90"/>
  <c r="J17" i="90"/>
  <c r="H17" i="90"/>
  <c r="P16" i="90"/>
  <c r="N16" i="90"/>
  <c r="L16" i="90"/>
  <c r="J16" i="90"/>
  <c r="H16" i="90"/>
  <c r="P15" i="90"/>
  <c r="N15" i="90"/>
  <c r="L15" i="90"/>
  <c r="J15" i="90"/>
  <c r="H15" i="90"/>
  <c r="P14" i="90"/>
  <c r="N14" i="90"/>
  <c r="L14" i="90"/>
  <c r="J14" i="90"/>
  <c r="H14" i="90"/>
  <c r="P12" i="90"/>
  <c r="N12" i="90"/>
  <c r="L12" i="90"/>
  <c r="J12" i="90"/>
  <c r="H12" i="90"/>
  <c r="P11" i="90"/>
  <c r="N11" i="90"/>
  <c r="L11" i="90"/>
  <c r="J11" i="90"/>
  <c r="H11" i="90"/>
  <c r="P10" i="90"/>
  <c r="N10" i="90"/>
  <c r="L10" i="90"/>
  <c r="J10" i="90"/>
  <c r="H10" i="90"/>
  <c r="P9" i="90"/>
  <c r="N9" i="90"/>
  <c r="L9" i="90"/>
  <c r="J9" i="90"/>
  <c r="H9" i="90"/>
  <c r="P53" i="89"/>
  <c r="N53" i="89"/>
  <c r="L53" i="89"/>
  <c r="J53" i="89"/>
  <c r="H53" i="89"/>
  <c r="P52" i="89"/>
  <c r="N52" i="89"/>
  <c r="L52" i="89"/>
  <c r="J52" i="89"/>
  <c r="H52" i="89"/>
  <c r="P51" i="89"/>
  <c r="N51" i="89"/>
  <c r="L51" i="89"/>
  <c r="J51" i="89"/>
  <c r="H51" i="89"/>
  <c r="P50" i="89"/>
  <c r="N50" i="89"/>
  <c r="L50" i="89"/>
  <c r="J50" i="89"/>
  <c r="H50" i="89"/>
  <c r="P49" i="89"/>
  <c r="N49" i="89"/>
  <c r="L49" i="89"/>
  <c r="J49" i="89"/>
  <c r="H49" i="89"/>
  <c r="P48" i="89"/>
  <c r="N48" i="89"/>
  <c r="L48" i="89"/>
  <c r="J48" i="89"/>
  <c r="H48" i="89"/>
  <c r="P47" i="89"/>
  <c r="N47" i="89"/>
  <c r="L47" i="89"/>
  <c r="J47" i="89"/>
  <c r="H47" i="89"/>
  <c r="P46" i="89"/>
  <c r="N46" i="89"/>
  <c r="L46" i="89"/>
  <c r="J46" i="89"/>
  <c r="H46" i="89"/>
  <c r="P45" i="89"/>
  <c r="N45" i="89"/>
  <c r="L45" i="89"/>
  <c r="J45" i="89"/>
  <c r="H45" i="89"/>
  <c r="P44" i="89"/>
  <c r="N44" i="89"/>
  <c r="L44" i="89"/>
  <c r="J44" i="89"/>
  <c r="H44" i="89"/>
  <c r="P43" i="89"/>
  <c r="N43" i="89"/>
  <c r="L43" i="89"/>
  <c r="J43" i="89"/>
  <c r="H43" i="89"/>
  <c r="P42" i="89"/>
  <c r="N42" i="89"/>
  <c r="L42" i="89"/>
  <c r="J42" i="89"/>
  <c r="H42" i="89"/>
  <c r="P41" i="89"/>
  <c r="N41" i="89"/>
  <c r="L41" i="89"/>
  <c r="J41" i="89"/>
  <c r="H41" i="89"/>
  <c r="P40" i="89"/>
  <c r="N40" i="89"/>
  <c r="L40" i="89"/>
  <c r="J40" i="89"/>
  <c r="H40" i="89"/>
  <c r="P39" i="89"/>
  <c r="N39" i="89"/>
  <c r="L39" i="89"/>
  <c r="J39" i="89"/>
  <c r="H39" i="89"/>
  <c r="P37" i="89"/>
  <c r="N37" i="89"/>
  <c r="L37" i="89"/>
  <c r="J37" i="89"/>
  <c r="H37" i="89"/>
  <c r="P36" i="89"/>
  <c r="N36" i="89"/>
  <c r="L36" i="89"/>
  <c r="J36" i="89"/>
  <c r="H36" i="89"/>
  <c r="P35" i="89"/>
  <c r="N35" i="89"/>
  <c r="L35" i="89"/>
  <c r="J35" i="89"/>
  <c r="H35" i="89"/>
  <c r="P34" i="89"/>
  <c r="N34" i="89"/>
  <c r="L34" i="89"/>
  <c r="J34" i="89"/>
  <c r="H34" i="89"/>
  <c r="P33" i="89"/>
  <c r="N33" i="89"/>
  <c r="L33" i="89"/>
  <c r="J33" i="89"/>
  <c r="H33" i="89"/>
  <c r="P32" i="89"/>
  <c r="N32" i="89"/>
  <c r="L32" i="89"/>
  <c r="J32" i="89"/>
  <c r="H32" i="89"/>
  <c r="P31" i="89"/>
  <c r="N31" i="89"/>
  <c r="L31" i="89"/>
  <c r="J31" i="89"/>
  <c r="H31" i="89"/>
  <c r="P30" i="89"/>
  <c r="N30" i="89"/>
  <c r="L30" i="89"/>
  <c r="J30" i="89"/>
  <c r="H30" i="89"/>
  <c r="P29" i="89"/>
  <c r="N29" i="89"/>
  <c r="L29" i="89"/>
  <c r="J29" i="89"/>
  <c r="H29" i="89"/>
  <c r="P28" i="89"/>
  <c r="N28" i="89"/>
  <c r="L28" i="89"/>
  <c r="J28" i="89"/>
  <c r="H28" i="89"/>
  <c r="P27" i="89"/>
  <c r="N27" i="89"/>
  <c r="L27" i="89"/>
  <c r="J27" i="89"/>
  <c r="H27" i="89"/>
  <c r="P26" i="89"/>
  <c r="N26" i="89"/>
  <c r="L26" i="89"/>
  <c r="J26" i="89"/>
  <c r="H26" i="89"/>
  <c r="P25" i="89"/>
  <c r="N25" i="89"/>
  <c r="L25" i="89"/>
  <c r="J25" i="89"/>
  <c r="H25" i="89"/>
  <c r="P24" i="89"/>
  <c r="N24" i="89"/>
  <c r="L24" i="89"/>
  <c r="J24" i="89"/>
  <c r="H24" i="89"/>
  <c r="P23" i="89"/>
  <c r="N23" i="89"/>
  <c r="L23" i="89"/>
  <c r="J23" i="89"/>
  <c r="H23" i="89"/>
  <c r="P22" i="89"/>
  <c r="N22" i="89"/>
  <c r="L22" i="89"/>
  <c r="J22" i="89"/>
  <c r="H22" i="89"/>
  <c r="P21" i="89"/>
  <c r="N21" i="89"/>
  <c r="L21" i="89"/>
  <c r="J21" i="89"/>
  <c r="H21" i="89"/>
  <c r="P20" i="89"/>
  <c r="N20" i="89"/>
  <c r="L20" i="89"/>
  <c r="J20" i="89"/>
  <c r="H20" i="89"/>
  <c r="P19" i="89"/>
  <c r="N19" i="89"/>
  <c r="L19" i="89"/>
  <c r="J19" i="89"/>
  <c r="H19" i="89"/>
  <c r="P18" i="89"/>
  <c r="N18" i="89"/>
  <c r="L18" i="89"/>
  <c r="J18" i="89"/>
  <c r="H18" i="89"/>
  <c r="P17" i="89"/>
  <c r="N17" i="89"/>
  <c r="L17" i="89"/>
  <c r="J17" i="89"/>
  <c r="H17" i="89"/>
  <c r="P16" i="89"/>
  <c r="N16" i="89"/>
  <c r="L16" i="89"/>
  <c r="J16" i="89"/>
  <c r="H16" i="89"/>
  <c r="P15" i="89"/>
  <c r="N15" i="89"/>
  <c r="L15" i="89"/>
  <c r="J15" i="89"/>
  <c r="H15" i="89"/>
  <c r="P14" i="89"/>
  <c r="N14" i="89"/>
  <c r="L14" i="89"/>
  <c r="J14" i="89"/>
  <c r="H14" i="89"/>
  <c r="P12" i="89"/>
  <c r="N12" i="89"/>
  <c r="L12" i="89"/>
  <c r="J12" i="89"/>
  <c r="H12" i="89"/>
  <c r="P11" i="89"/>
  <c r="N11" i="89"/>
  <c r="L11" i="89"/>
  <c r="J11" i="89"/>
  <c r="H11" i="89"/>
  <c r="P10" i="89"/>
  <c r="N10" i="89"/>
  <c r="L10" i="89"/>
  <c r="J10" i="89"/>
  <c r="H10" i="89"/>
  <c r="P9" i="89"/>
  <c r="N9" i="89"/>
  <c r="L9" i="89"/>
  <c r="J9" i="89"/>
  <c r="H9" i="89"/>
  <c r="R53" i="87"/>
  <c r="P53" i="87"/>
  <c r="N53" i="87"/>
  <c r="L53" i="87"/>
  <c r="J53" i="87"/>
  <c r="H53" i="87"/>
  <c r="R52" i="87"/>
  <c r="P52" i="87"/>
  <c r="N52" i="87"/>
  <c r="L52" i="87"/>
  <c r="J52" i="87"/>
  <c r="H52" i="87"/>
  <c r="R51" i="87"/>
  <c r="P51" i="87"/>
  <c r="N51" i="87"/>
  <c r="L51" i="87"/>
  <c r="J51" i="87"/>
  <c r="H51" i="87"/>
  <c r="R50" i="87"/>
  <c r="P50" i="87"/>
  <c r="N50" i="87"/>
  <c r="L50" i="87"/>
  <c r="J50" i="87"/>
  <c r="H50" i="87"/>
  <c r="R49" i="87"/>
  <c r="P49" i="87"/>
  <c r="N49" i="87"/>
  <c r="L49" i="87"/>
  <c r="J49" i="87"/>
  <c r="H49" i="87"/>
  <c r="R48" i="87"/>
  <c r="P48" i="87"/>
  <c r="N48" i="87"/>
  <c r="L48" i="87"/>
  <c r="J48" i="87"/>
  <c r="H48" i="87"/>
  <c r="R47" i="87"/>
  <c r="P47" i="87"/>
  <c r="N47" i="87"/>
  <c r="L47" i="87"/>
  <c r="J47" i="87"/>
  <c r="H47" i="87"/>
  <c r="R46" i="87"/>
  <c r="P46" i="87"/>
  <c r="N46" i="87"/>
  <c r="L46" i="87"/>
  <c r="J46" i="87"/>
  <c r="H46" i="87"/>
  <c r="R45" i="87"/>
  <c r="P45" i="87"/>
  <c r="N45" i="87"/>
  <c r="L45" i="87"/>
  <c r="J45" i="87"/>
  <c r="H45" i="87"/>
  <c r="R44" i="87"/>
  <c r="P44" i="87"/>
  <c r="N44" i="87"/>
  <c r="L44" i="87"/>
  <c r="J44" i="87"/>
  <c r="H44" i="87"/>
  <c r="R43" i="87"/>
  <c r="P43" i="87"/>
  <c r="N43" i="87"/>
  <c r="L43" i="87"/>
  <c r="J43" i="87"/>
  <c r="H43" i="87"/>
  <c r="R42" i="87"/>
  <c r="P42" i="87"/>
  <c r="N42" i="87"/>
  <c r="L42" i="87"/>
  <c r="J42" i="87"/>
  <c r="H42" i="87"/>
  <c r="R41" i="87"/>
  <c r="P41" i="87"/>
  <c r="N41" i="87"/>
  <c r="L41" i="87"/>
  <c r="J41" i="87"/>
  <c r="H41" i="87"/>
  <c r="R40" i="87"/>
  <c r="P40" i="87"/>
  <c r="N40" i="87"/>
  <c r="L40" i="87"/>
  <c r="J40" i="87"/>
  <c r="H40" i="87"/>
  <c r="R39" i="87"/>
  <c r="P39" i="87"/>
  <c r="N39" i="87"/>
  <c r="L39" i="87"/>
  <c r="J39" i="87"/>
  <c r="H39" i="87"/>
  <c r="Q38" i="87"/>
  <c r="R38" i="87" s="1"/>
  <c r="O38" i="87"/>
  <c r="P38" i="87" s="1"/>
  <c r="M38" i="87"/>
  <c r="N38" i="87" s="1"/>
  <c r="K38" i="87"/>
  <c r="L38" i="87" s="1"/>
  <c r="I38" i="87"/>
  <c r="J38" i="87" s="1"/>
  <c r="G38" i="87"/>
  <c r="H38" i="87" s="1"/>
  <c r="R37" i="87"/>
  <c r="P37" i="87"/>
  <c r="N37" i="87"/>
  <c r="L37" i="87"/>
  <c r="J37" i="87"/>
  <c r="H37" i="87"/>
  <c r="R36" i="87"/>
  <c r="P36" i="87"/>
  <c r="N36" i="87"/>
  <c r="L36" i="87"/>
  <c r="J36" i="87"/>
  <c r="H36" i="87"/>
  <c r="R35" i="87"/>
  <c r="P35" i="87"/>
  <c r="N35" i="87"/>
  <c r="L35" i="87"/>
  <c r="J35" i="87"/>
  <c r="H35" i="87"/>
  <c r="R34" i="87"/>
  <c r="P34" i="87"/>
  <c r="N34" i="87"/>
  <c r="L34" i="87"/>
  <c r="J34" i="87"/>
  <c r="H34" i="87"/>
  <c r="R33" i="87"/>
  <c r="P33" i="87"/>
  <c r="N33" i="87"/>
  <c r="L33" i="87"/>
  <c r="J33" i="87"/>
  <c r="H33" i="87"/>
  <c r="R32" i="87"/>
  <c r="P32" i="87"/>
  <c r="N32" i="87"/>
  <c r="L32" i="87"/>
  <c r="J32" i="87"/>
  <c r="H32" i="87"/>
  <c r="R31" i="87"/>
  <c r="P31" i="87"/>
  <c r="N31" i="87"/>
  <c r="L31" i="87"/>
  <c r="J31" i="87"/>
  <c r="H31" i="87"/>
  <c r="R30" i="87"/>
  <c r="P30" i="87"/>
  <c r="N30" i="87"/>
  <c r="L30" i="87"/>
  <c r="J30" i="87"/>
  <c r="H30" i="87"/>
  <c r="R29" i="87"/>
  <c r="P29" i="87"/>
  <c r="N29" i="87"/>
  <c r="L29" i="87"/>
  <c r="J29" i="87"/>
  <c r="H29" i="87"/>
  <c r="R28" i="87"/>
  <c r="P28" i="87"/>
  <c r="N28" i="87"/>
  <c r="L28" i="87"/>
  <c r="J28" i="87"/>
  <c r="H28" i="87"/>
  <c r="R27" i="87"/>
  <c r="P27" i="87"/>
  <c r="N27" i="87"/>
  <c r="L27" i="87"/>
  <c r="J27" i="87"/>
  <c r="H27" i="87"/>
  <c r="R26" i="87"/>
  <c r="P26" i="87"/>
  <c r="N26" i="87"/>
  <c r="L26" i="87"/>
  <c r="J26" i="87"/>
  <c r="H26" i="87"/>
  <c r="R25" i="87"/>
  <c r="P25" i="87"/>
  <c r="N25" i="87"/>
  <c r="L25" i="87"/>
  <c r="J25" i="87"/>
  <c r="H25" i="87"/>
  <c r="R24" i="87"/>
  <c r="P24" i="87"/>
  <c r="N24" i="87"/>
  <c r="L24" i="87"/>
  <c r="J24" i="87"/>
  <c r="H24" i="87"/>
  <c r="R23" i="87"/>
  <c r="P23" i="87"/>
  <c r="N23" i="87"/>
  <c r="L23" i="87"/>
  <c r="J23" i="87"/>
  <c r="H23" i="87"/>
  <c r="R22" i="87"/>
  <c r="P22" i="87"/>
  <c r="N22" i="87"/>
  <c r="L22" i="87"/>
  <c r="J22" i="87"/>
  <c r="H22" i="87"/>
  <c r="R21" i="87"/>
  <c r="P21" i="87"/>
  <c r="N21" i="87"/>
  <c r="L21" i="87"/>
  <c r="J21" i="87"/>
  <c r="H21" i="87"/>
  <c r="R20" i="87"/>
  <c r="P20" i="87"/>
  <c r="N20" i="87"/>
  <c r="L20" i="87"/>
  <c r="J20" i="87"/>
  <c r="H20" i="87"/>
  <c r="R19" i="87"/>
  <c r="P19" i="87"/>
  <c r="N19" i="87"/>
  <c r="L19" i="87"/>
  <c r="J19" i="87"/>
  <c r="H19" i="87"/>
  <c r="R18" i="87"/>
  <c r="P18" i="87"/>
  <c r="N18" i="87"/>
  <c r="L18" i="87"/>
  <c r="J18" i="87"/>
  <c r="H18" i="87"/>
  <c r="R17" i="87"/>
  <c r="P17" i="87"/>
  <c r="N17" i="87"/>
  <c r="L17" i="87"/>
  <c r="J17" i="87"/>
  <c r="H17" i="87"/>
  <c r="R16" i="87"/>
  <c r="P16" i="87"/>
  <c r="N16" i="87"/>
  <c r="L16" i="87"/>
  <c r="J16" i="87"/>
  <c r="H16" i="87"/>
  <c r="R15" i="87"/>
  <c r="P15" i="87"/>
  <c r="N15" i="87"/>
  <c r="L15" i="87"/>
  <c r="J15" i="87"/>
  <c r="H15" i="87"/>
  <c r="R14" i="87"/>
  <c r="P14" i="87"/>
  <c r="N14" i="87"/>
  <c r="L14" i="87"/>
  <c r="J14" i="87"/>
  <c r="H14" i="87"/>
  <c r="Q13" i="87"/>
  <c r="R13" i="87" s="1"/>
  <c r="O13" i="87"/>
  <c r="P13" i="87" s="1"/>
  <c r="M13" i="87"/>
  <c r="N13" i="87" s="1"/>
  <c r="K13" i="87"/>
  <c r="L13" i="87" s="1"/>
  <c r="I13" i="87"/>
  <c r="J13" i="87" s="1"/>
  <c r="G13" i="87"/>
  <c r="H13" i="87" s="1"/>
  <c r="R12" i="87"/>
  <c r="P12" i="87"/>
  <c r="N12" i="87"/>
  <c r="L12" i="87"/>
  <c r="J12" i="87"/>
  <c r="H12" i="87"/>
  <c r="R11" i="87"/>
  <c r="P11" i="87"/>
  <c r="N11" i="87"/>
  <c r="L11" i="87"/>
  <c r="J11" i="87"/>
  <c r="H11" i="87"/>
  <c r="R10" i="87"/>
  <c r="P10" i="87"/>
  <c r="N10" i="87"/>
  <c r="L10" i="87"/>
  <c r="J10" i="87"/>
  <c r="H10" i="87"/>
  <c r="R9" i="87"/>
  <c r="P9" i="87"/>
  <c r="N9" i="87"/>
  <c r="L9" i="87"/>
  <c r="J9" i="87"/>
  <c r="H9" i="87"/>
  <c r="R8" i="87"/>
  <c r="P8" i="87"/>
  <c r="N8" i="87"/>
  <c r="L8" i="87"/>
  <c r="J8" i="87"/>
  <c r="H8" i="87"/>
  <c r="Q7" i="87"/>
  <c r="R7" i="87" s="1"/>
  <c r="O7" i="87"/>
  <c r="P7" i="87" s="1"/>
  <c r="M7" i="87"/>
  <c r="N7" i="87" s="1"/>
  <c r="K7" i="87"/>
  <c r="L7" i="87" s="1"/>
  <c r="I7" i="87"/>
  <c r="J7" i="87" s="1"/>
  <c r="G7" i="87"/>
  <c r="H7" i="87" s="1"/>
  <c r="R53" i="86"/>
  <c r="P53" i="86"/>
  <c r="N53" i="86"/>
  <c r="L53" i="86"/>
  <c r="J53" i="86"/>
  <c r="H53" i="86"/>
  <c r="R52" i="86"/>
  <c r="P52" i="86"/>
  <c r="N52" i="86"/>
  <c r="L52" i="86"/>
  <c r="J52" i="86"/>
  <c r="H52" i="86"/>
  <c r="R51" i="86"/>
  <c r="P51" i="86"/>
  <c r="N51" i="86"/>
  <c r="L51" i="86"/>
  <c r="J51" i="86"/>
  <c r="H51" i="86"/>
  <c r="R50" i="86"/>
  <c r="P50" i="86"/>
  <c r="N50" i="86"/>
  <c r="L50" i="86"/>
  <c r="J50" i="86"/>
  <c r="H50" i="86"/>
  <c r="R49" i="86"/>
  <c r="P49" i="86"/>
  <c r="N49" i="86"/>
  <c r="L49" i="86"/>
  <c r="J49" i="86"/>
  <c r="H49" i="86"/>
  <c r="R48" i="86"/>
  <c r="P48" i="86"/>
  <c r="N48" i="86"/>
  <c r="L48" i="86"/>
  <c r="J48" i="86"/>
  <c r="H48" i="86"/>
  <c r="R47" i="86"/>
  <c r="P47" i="86"/>
  <c r="N47" i="86"/>
  <c r="L47" i="86"/>
  <c r="J47" i="86"/>
  <c r="H47" i="86"/>
  <c r="R46" i="86"/>
  <c r="P46" i="86"/>
  <c r="N46" i="86"/>
  <c r="L46" i="86"/>
  <c r="J46" i="86"/>
  <c r="H46" i="86"/>
  <c r="R45" i="86"/>
  <c r="P45" i="86"/>
  <c r="N45" i="86"/>
  <c r="L45" i="86"/>
  <c r="J45" i="86"/>
  <c r="H45" i="86"/>
  <c r="R44" i="86"/>
  <c r="P44" i="86"/>
  <c r="N44" i="86"/>
  <c r="L44" i="86"/>
  <c r="J44" i="86"/>
  <c r="H44" i="86"/>
  <c r="R43" i="86"/>
  <c r="P43" i="86"/>
  <c r="N43" i="86"/>
  <c r="L43" i="86"/>
  <c r="J43" i="86"/>
  <c r="H43" i="86"/>
  <c r="R42" i="86"/>
  <c r="P42" i="86"/>
  <c r="N42" i="86"/>
  <c r="L42" i="86"/>
  <c r="J42" i="86"/>
  <c r="H42" i="86"/>
  <c r="R41" i="86"/>
  <c r="P41" i="86"/>
  <c r="N41" i="86"/>
  <c r="L41" i="86"/>
  <c r="J41" i="86"/>
  <c r="H41" i="86"/>
  <c r="R40" i="86"/>
  <c r="P40" i="86"/>
  <c r="N40" i="86"/>
  <c r="L40" i="86"/>
  <c r="J40" i="86"/>
  <c r="H40" i="86"/>
  <c r="R39" i="86"/>
  <c r="P39" i="86"/>
  <c r="N39" i="86"/>
  <c r="L39" i="86"/>
  <c r="J39" i="86"/>
  <c r="H39" i="86"/>
  <c r="R37" i="86"/>
  <c r="P37" i="86"/>
  <c r="N37" i="86"/>
  <c r="L37" i="86"/>
  <c r="J37" i="86"/>
  <c r="H37" i="86"/>
  <c r="R36" i="86"/>
  <c r="P36" i="86"/>
  <c r="N36" i="86"/>
  <c r="L36" i="86"/>
  <c r="J36" i="86"/>
  <c r="H36" i="86"/>
  <c r="R35" i="86"/>
  <c r="P35" i="86"/>
  <c r="N35" i="86"/>
  <c r="L35" i="86"/>
  <c r="J35" i="86"/>
  <c r="H35" i="86"/>
  <c r="R34" i="86"/>
  <c r="P34" i="86"/>
  <c r="N34" i="86"/>
  <c r="L34" i="86"/>
  <c r="J34" i="86"/>
  <c r="H34" i="86"/>
  <c r="R33" i="86"/>
  <c r="P33" i="86"/>
  <c r="N33" i="86"/>
  <c r="L33" i="86"/>
  <c r="J33" i="86"/>
  <c r="H33" i="86"/>
  <c r="R32" i="86"/>
  <c r="P32" i="86"/>
  <c r="N32" i="86"/>
  <c r="L32" i="86"/>
  <c r="J32" i="86"/>
  <c r="H32" i="86"/>
  <c r="R31" i="86"/>
  <c r="P31" i="86"/>
  <c r="N31" i="86"/>
  <c r="L31" i="86"/>
  <c r="J31" i="86"/>
  <c r="H31" i="86"/>
  <c r="R30" i="86"/>
  <c r="P30" i="86"/>
  <c r="N30" i="86"/>
  <c r="L30" i="86"/>
  <c r="J30" i="86"/>
  <c r="H30" i="86"/>
  <c r="R29" i="86"/>
  <c r="P29" i="86"/>
  <c r="N29" i="86"/>
  <c r="L29" i="86"/>
  <c r="J29" i="86"/>
  <c r="H29" i="86"/>
  <c r="R28" i="86"/>
  <c r="P28" i="86"/>
  <c r="N28" i="86"/>
  <c r="L28" i="86"/>
  <c r="J28" i="86"/>
  <c r="H28" i="86"/>
  <c r="R27" i="86"/>
  <c r="P27" i="86"/>
  <c r="N27" i="86"/>
  <c r="L27" i="86"/>
  <c r="J27" i="86"/>
  <c r="H27" i="86"/>
  <c r="R26" i="86"/>
  <c r="P26" i="86"/>
  <c r="N26" i="86"/>
  <c r="L26" i="86"/>
  <c r="J26" i="86"/>
  <c r="H26" i="86"/>
  <c r="R25" i="86"/>
  <c r="P25" i="86"/>
  <c r="N25" i="86"/>
  <c r="L25" i="86"/>
  <c r="J25" i="86"/>
  <c r="H25" i="86"/>
  <c r="R24" i="86"/>
  <c r="P24" i="86"/>
  <c r="N24" i="86"/>
  <c r="L24" i="86"/>
  <c r="J24" i="86"/>
  <c r="H24" i="86"/>
  <c r="R23" i="86"/>
  <c r="P23" i="86"/>
  <c r="N23" i="86"/>
  <c r="L23" i="86"/>
  <c r="J23" i="86"/>
  <c r="H23" i="86"/>
  <c r="R22" i="86"/>
  <c r="P22" i="86"/>
  <c r="N22" i="86"/>
  <c r="L22" i="86"/>
  <c r="J22" i="86"/>
  <c r="H22" i="86"/>
  <c r="R21" i="86"/>
  <c r="P21" i="86"/>
  <c r="N21" i="86"/>
  <c r="L21" i="86"/>
  <c r="J21" i="86"/>
  <c r="H21" i="86"/>
  <c r="R20" i="86"/>
  <c r="P20" i="86"/>
  <c r="N20" i="86"/>
  <c r="L20" i="86"/>
  <c r="J20" i="86"/>
  <c r="H20" i="86"/>
  <c r="R19" i="86"/>
  <c r="P19" i="86"/>
  <c r="N19" i="86"/>
  <c r="L19" i="86"/>
  <c r="J19" i="86"/>
  <c r="H19" i="86"/>
  <c r="R18" i="86"/>
  <c r="P18" i="86"/>
  <c r="N18" i="86"/>
  <c r="L18" i="86"/>
  <c r="J18" i="86"/>
  <c r="H18" i="86"/>
  <c r="R17" i="86"/>
  <c r="P17" i="86"/>
  <c r="N17" i="86"/>
  <c r="L17" i="86"/>
  <c r="J17" i="86"/>
  <c r="H17" i="86"/>
  <c r="R16" i="86"/>
  <c r="P16" i="86"/>
  <c r="N16" i="86"/>
  <c r="L16" i="86"/>
  <c r="J16" i="86"/>
  <c r="H16" i="86"/>
  <c r="R15" i="86"/>
  <c r="P15" i="86"/>
  <c r="N15" i="86"/>
  <c r="L15" i="86"/>
  <c r="J15" i="86"/>
  <c r="H15" i="86"/>
  <c r="R14" i="86"/>
  <c r="P14" i="86"/>
  <c r="N14" i="86"/>
  <c r="L14" i="86"/>
  <c r="J14" i="86"/>
  <c r="H14" i="86"/>
  <c r="R12" i="86"/>
  <c r="P12" i="86"/>
  <c r="N12" i="86"/>
  <c r="L12" i="86"/>
  <c r="J12" i="86"/>
  <c r="H12" i="86"/>
  <c r="R11" i="86"/>
  <c r="P11" i="86"/>
  <c r="N11" i="86"/>
  <c r="L11" i="86"/>
  <c r="J11" i="86"/>
  <c r="H11" i="86"/>
  <c r="R10" i="86"/>
  <c r="P10" i="86"/>
  <c r="N10" i="86"/>
  <c r="L10" i="86"/>
  <c r="J10" i="86"/>
  <c r="H10" i="86"/>
  <c r="R9" i="86"/>
  <c r="P9" i="86"/>
  <c r="N9" i="86"/>
  <c r="L9" i="86"/>
  <c r="J9" i="86"/>
  <c r="H9" i="86"/>
  <c r="P53" i="38"/>
  <c r="F53" i="38"/>
  <c r="J53" i="38" s="1"/>
  <c r="P52" i="38"/>
  <c r="N52" i="38"/>
  <c r="F52" i="38"/>
  <c r="L51" i="38"/>
  <c r="F51" i="38"/>
  <c r="J51" i="38" s="1"/>
  <c r="P50" i="38"/>
  <c r="F50" i="38"/>
  <c r="J50" i="38" s="1"/>
  <c r="P49" i="38"/>
  <c r="N49" i="38"/>
  <c r="L49" i="38"/>
  <c r="J49" i="38"/>
  <c r="F49" i="38"/>
  <c r="H49" i="38" s="1"/>
  <c r="P48" i="38"/>
  <c r="N48" i="38"/>
  <c r="L48" i="38"/>
  <c r="F48" i="38"/>
  <c r="J48" i="38" s="1"/>
  <c r="N47" i="38"/>
  <c r="L47" i="38"/>
  <c r="J47" i="38"/>
  <c r="F47" i="38"/>
  <c r="H47" i="38" s="1"/>
  <c r="L46" i="38"/>
  <c r="J46" i="38"/>
  <c r="F46" i="38"/>
  <c r="H46" i="38" s="1"/>
  <c r="P45" i="38"/>
  <c r="F45" i="38"/>
  <c r="F44" i="38"/>
  <c r="J44" i="38" s="1"/>
  <c r="F43" i="38"/>
  <c r="J43" i="38" s="1"/>
  <c r="N42" i="38"/>
  <c r="L42" i="38"/>
  <c r="J42" i="38"/>
  <c r="F42" i="38"/>
  <c r="H42" i="38" s="1"/>
  <c r="P41" i="38"/>
  <c r="L41" i="38"/>
  <c r="F41" i="38"/>
  <c r="J41" i="38" s="1"/>
  <c r="F40" i="38"/>
  <c r="P39" i="38"/>
  <c r="N39" i="38"/>
  <c r="L39" i="38"/>
  <c r="J39" i="38"/>
  <c r="F39" i="38"/>
  <c r="H39" i="38" s="1"/>
  <c r="P37" i="38"/>
  <c r="N37" i="38"/>
  <c r="L37" i="38"/>
  <c r="J37" i="38"/>
  <c r="F37" i="38"/>
  <c r="H37" i="38" s="1"/>
  <c r="P36" i="38"/>
  <c r="J36" i="38"/>
  <c r="F36" i="38"/>
  <c r="H36" i="38" s="1"/>
  <c r="P35" i="38"/>
  <c r="J35" i="38"/>
  <c r="F35" i="38"/>
  <c r="J34" i="38"/>
  <c r="F34" i="38"/>
  <c r="H34" i="38" s="1"/>
  <c r="P33" i="38"/>
  <c r="J33" i="38"/>
  <c r="F33" i="38"/>
  <c r="H33" i="38" s="1"/>
  <c r="N32" i="38"/>
  <c r="J32" i="38"/>
  <c r="F32" i="38"/>
  <c r="P31" i="38"/>
  <c r="F31" i="38"/>
  <c r="J31" i="38" s="1"/>
  <c r="P30" i="38"/>
  <c r="N30" i="38"/>
  <c r="L30" i="38"/>
  <c r="J30" i="38"/>
  <c r="F30" i="38"/>
  <c r="H30" i="38" s="1"/>
  <c r="P29" i="38"/>
  <c r="N29" i="38"/>
  <c r="L29" i="38"/>
  <c r="F29" i="38"/>
  <c r="J29" i="38" s="1"/>
  <c r="P28" i="38"/>
  <c r="N28" i="38"/>
  <c r="J28" i="38"/>
  <c r="F28" i="38"/>
  <c r="H28" i="38" s="1"/>
  <c r="P27" i="38"/>
  <c r="N27" i="38"/>
  <c r="L27" i="38"/>
  <c r="J27" i="38"/>
  <c r="F27" i="38"/>
  <c r="H27" i="38" s="1"/>
  <c r="P26" i="38"/>
  <c r="J26" i="38"/>
  <c r="F26" i="38"/>
  <c r="H26" i="38" s="1"/>
  <c r="P25" i="38"/>
  <c r="N25" i="38"/>
  <c r="L25" i="38"/>
  <c r="J25" i="38"/>
  <c r="F25" i="38"/>
  <c r="H25" i="38" s="1"/>
  <c r="P24" i="38"/>
  <c r="N24" i="38"/>
  <c r="L24" i="38"/>
  <c r="J24" i="38"/>
  <c r="F24" i="38"/>
  <c r="H24" i="38" s="1"/>
  <c r="P23" i="38"/>
  <c r="N23" i="38"/>
  <c r="L23" i="38"/>
  <c r="F23" i="38"/>
  <c r="J23" i="38" s="1"/>
  <c r="P22" i="38"/>
  <c r="N22" i="38"/>
  <c r="L22" i="38"/>
  <c r="J22" i="38"/>
  <c r="F22" i="38"/>
  <c r="H22" i="38" s="1"/>
  <c r="P21" i="38"/>
  <c r="F21" i="38"/>
  <c r="P20" i="38"/>
  <c r="N20" i="38"/>
  <c r="L20" i="38"/>
  <c r="J20" i="38"/>
  <c r="F20" i="38"/>
  <c r="H20" i="38" s="1"/>
  <c r="P19" i="38"/>
  <c r="N19" i="38"/>
  <c r="L19" i="38"/>
  <c r="J19" i="38"/>
  <c r="F19" i="38"/>
  <c r="H19" i="38" s="1"/>
  <c r="P18" i="38"/>
  <c r="N18" i="38"/>
  <c r="J18" i="38"/>
  <c r="F18" i="38"/>
  <c r="H18" i="38" s="1"/>
  <c r="P17" i="38"/>
  <c r="N17" i="38"/>
  <c r="L17" i="38"/>
  <c r="J17" i="38"/>
  <c r="F17" i="38"/>
  <c r="H17" i="38" s="1"/>
  <c r="P16" i="38"/>
  <c r="N16" i="38"/>
  <c r="F16" i="38"/>
  <c r="P15" i="38"/>
  <c r="L15" i="38"/>
  <c r="J15" i="38"/>
  <c r="F15" i="38"/>
  <c r="H15" i="38" s="1"/>
  <c r="P14" i="38"/>
  <c r="L14" i="38"/>
  <c r="J14" i="38"/>
  <c r="F14" i="38"/>
  <c r="H14" i="38" s="1"/>
  <c r="F12" i="38"/>
  <c r="J12" i="38" s="1"/>
  <c r="P11" i="38"/>
  <c r="J11" i="38"/>
  <c r="F11" i="38"/>
  <c r="H11" i="38" s="1"/>
  <c r="F10" i="38"/>
  <c r="J10" i="38" s="1"/>
  <c r="F9" i="38"/>
  <c r="N53" i="37"/>
  <c r="F53" i="37"/>
  <c r="H53" i="37" s="1"/>
  <c r="L52" i="37"/>
  <c r="J52" i="37"/>
  <c r="F52" i="37"/>
  <c r="F51" i="37"/>
  <c r="N51" i="37" s="1"/>
  <c r="N50" i="37"/>
  <c r="J50" i="37"/>
  <c r="F50" i="37"/>
  <c r="L50" i="37" s="1"/>
  <c r="N49" i="37"/>
  <c r="F49" i="37"/>
  <c r="J49" i="37" s="1"/>
  <c r="N48" i="37"/>
  <c r="F48" i="37"/>
  <c r="J48" i="37" s="1"/>
  <c r="N47" i="37"/>
  <c r="F47" i="37"/>
  <c r="H47" i="37" s="1"/>
  <c r="N46" i="37"/>
  <c r="J46" i="37"/>
  <c r="F46" i="37"/>
  <c r="L46" i="37" s="1"/>
  <c r="N45" i="37"/>
  <c r="L45" i="37"/>
  <c r="J45" i="37"/>
  <c r="F45" i="37"/>
  <c r="H45" i="37" s="1"/>
  <c r="J44" i="37"/>
  <c r="F44" i="37"/>
  <c r="N44" i="37" s="1"/>
  <c r="N43" i="37"/>
  <c r="F43" i="37"/>
  <c r="N42" i="37"/>
  <c r="L42" i="37"/>
  <c r="F42" i="37"/>
  <c r="J42" i="37" s="1"/>
  <c r="N41" i="37"/>
  <c r="J41" i="37"/>
  <c r="F41" i="37"/>
  <c r="H41" i="37" s="1"/>
  <c r="F40" i="37"/>
  <c r="L40" i="37" s="1"/>
  <c r="N39" i="37"/>
  <c r="J39" i="37"/>
  <c r="F39" i="37"/>
  <c r="N37" i="37"/>
  <c r="L37" i="37"/>
  <c r="J37" i="37"/>
  <c r="F37" i="37"/>
  <c r="H37" i="37" s="1"/>
  <c r="N36" i="37"/>
  <c r="L36" i="37"/>
  <c r="F36" i="37"/>
  <c r="J36" i="37" s="1"/>
  <c r="N35" i="37"/>
  <c r="L35" i="37"/>
  <c r="J35" i="37"/>
  <c r="F35" i="37"/>
  <c r="H35" i="37" s="1"/>
  <c r="N34" i="37"/>
  <c r="F34" i="37"/>
  <c r="H34" i="37" s="1"/>
  <c r="N33" i="37"/>
  <c r="L33" i="37"/>
  <c r="J33" i="37"/>
  <c r="F33" i="37"/>
  <c r="H33" i="37" s="1"/>
  <c r="N32" i="37"/>
  <c r="L32" i="37"/>
  <c r="J32" i="37"/>
  <c r="F32" i="37"/>
  <c r="H32" i="37" s="1"/>
  <c r="N31" i="37"/>
  <c r="J31" i="37"/>
  <c r="F31" i="37"/>
  <c r="L31" i="37" s="1"/>
  <c r="N30" i="37"/>
  <c r="L30" i="37"/>
  <c r="J30" i="37"/>
  <c r="F30" i="37"/>
  <c r="H30" i="37" s="1"/>
  <c r="N29" i="37"/>
  <c r="J29" i="37"/>
  <c r="F29" i="37"/>
  <c r="H29" i="37" s="1"/>
  <c r="N28" i="37"/>
  <c r="L28" i="37"/>
  <c r="J28" i="37"/>
  <c r="F28" i="37"/>
  <c r="H28" i="37" s="1"/>
  <c r="N27" i="37"/>
  <c r="L27" i="37"/>
  <c r="F27" i="37"/>
  <c r="J27" i="37" s="1"/>
  <c r="N26" i="37"/>
  <c r="J26" i="37"/>
  <c r="F26" i="37"/>
  <c r="H26" i="37" s="1"/>
  <c r="N25" i="37"/>
  <c r="L25" i="37"/>
  <c r="J25" i="37"/>
  <c r="F25" i="37"/>
  <c r="H25" i="37" s="1"/>
  <c r="N24" i="37"/>
  <c r="L24" i="37"/>
  <c r="J24" i="37"/>
  <c r="F24" i="37"/>
  <c r="H24" i="37" s="1"/>
  <c r="N23" i="37"/>
  <c r="L23" i="37"/>
  <c r="J23" i="37"/>
  <c r="F23" i="37"/>
  <c r="H23" i="37" s="1"/>
  <c r="N22" i="37"/>
  <c r="L22" i="37"/>
  <c r="J22" i="37"/>
  <c r="F22" i="37"/>
  <c r="H22" i="37" s="1"/>
  <c r="N21" i="37"/>
  <c r="L21" i="37"/>
  <c r="J21" i="37"/>
  <c r="F21" i="37"/>
  <c r="H21" i="37" s="1"/>
  <c r="N20" i="37"/>
  <c r="L20" i="37"/>
  <c r="J20" i="37"/>
  <c r="F20" i="37"/>
  <c r="H20" i="37" s="1"/>
  <c r="N19" i="37"/>
  <c r="L19" i="37"/>
  <c r="J19" i="37"/>
  <c r="H19" i="37"/>
  <c r="F19" i="37"/>
  <c r="N18" i="37"/>
  <c r="L18" i="37"/>
  <c r="F18" i="37"/>
  <c r="J18" i="37" s="1"/>
  <c r="N17" i="37"/>
  <c r="L17" i="37"/>
  <c r="J17" i="37"/>
  <c r="F17" i="37"/>
  <c r="H17" i="37" s="1"/>
  <c r="N16" i="37"/>
  <c r="J16" i="37"/>
  <c r="F16" i="37"/>
  <c r="H16" i="37" s="1"/>
  <c r="N15" i="37"/>
  <c r="L15" i="37"/>
  <c r="J15" i="37"/>
  <c r="F15" i="37"/>
  <c r="H15" i="37" s="1"/>
  <c r="N14" i="37"/>
  <c r="L14" i="37"/>
  <c r="F14" i="37"/>
  <c r="H14" i="37" s="1"/>
  <c r="J12" i="37"/>
  <c r="F12" i="37"/>
  <c r="N11" i="37"/>
  <c r="L11" i="37"/>
  <c r="F11" i="37"/>
  <c r="J11" i="37" s="1"/>
  <c r="N10" i="37"/>
  <c r="F10" i="37"/>
  <c r="J10" i="37" s="1"/>
  <c r="F9" i="37"/>
  <c r="H9" i="37" s="1"/>
  <c r="G100" i="36"/>
  <c r="F99" i="36"/>
  <c r="I98" i="36"/>
  <c r="H98" i="36"/>
  <c r="G98" i="36"/>
  <c r="F97" i="36"/>
  <c r="F98" i="36" s="1"/>
  <c r="F95" i="36"/>
  <c r="F96" i="36" s="1"/>
  <c r="I94" i="36"/>
  <c r="H94" i="36"/>
  <c r="G94" i="36"/>
  <c r="F93" i="36"/>
  <c r="F94" i="36" s="1"/>
  <c r="I92" i="36"/>
  <c r="H92" i="36"/>
  <c r="G92" i="36"/>
  <c r="F91" i="36"/>
  <c r="F92" i="36" s="1"/>
  <c r="I90" i="36"/>
  <c r="H90" i="36"/>
  <c r="G90" i="36"/>
  <c r="F89" i="36"/>
  <c r="F90" i="36" s="1"/>
  <c r="I88" i="36"/>
  <c r="H88" i="36"/>
  <c r="G88" i="36"/>
  <c r="F87" i="36"/>
  <c r="F88" i="36" s="1"/>
  <c r="I86" i="36"/>
  <c r="H86" i="36"/>
  <c r="G86" i="36"/>
  <c r="F85" i="36"/>
  <c r="F86" i="36" s="1"/>
  <c r="I84" i="36"/>
  <c r="H84" i="36"/>
  <c r="G84" i="36"/>
  <c r="F83" i="36"/>
  <c r="F84" i="36" s="1"/>
  <c r="I82" i="36"/>
  <c r="G82" i="36"/>
  <c r="F81" i="36"/>
  <c r="F82" i="36" s="1"/>
  <c r="I80" i="36"/>
  <c r="H80" i="36"/>
  <c r="G80" i="36"/>
  <c r="F80" i="36"/>
  <c r="F79" i="36"/>
  <c r="I78" i="36"/>
  <c r="H78" i="36"/>
  <c r="G78" i="36"/>
  <c r="F77" i="36"/>
  <c r="F78" i="36" s="1"/>
  <c r="I76" i="36"/>
  <c r="H76" i="36"/>
  <c r="G76" i="36"/>
  <c r="F75" i="36"/>
  <c r="F76" i="36" s="1"/>
  <c r="I74" i="36"/>
  <c r="G74" i="36"/>
  <c r="F73" i="36"/>
  <c r="H74" i="36" s="1"/>
  <c r="I72" i="36"/>
  <c r="H72" i="36"/>
  <c r="G72" i="36"/>
  <c r="F71" i="36"/>
  <c r="F72" i="36" s="1"/>
  <c r="I69" i="36"/>
  <c r="H69" i="36"/>
  <c r="G69" i="36"/>
  <c r="I68" i="36"/>
  <c r="H68" i="36"/>
  <c r="G68" i="36"/>
  <c r="F67" i="36"/>
  <c r="F68" i="36" s="1"/>
  <c r="I66" i="36"/>
  <c r="G66" i="36"/>
  <c r="F65" i="36"/>
  <c r="F66" i="36" s="1"/>
  <c r="I64" i="36"/>
  <c r="H64" i="36"/>
  <c r="G64" i="36"/>
  <c r="F63" i="36"/>
  <c r="F64" i="36" s="1"/>
  <c r="I62" i="36"/>
  <c r="H62" i="36"/>
  <c r="G62" i="36"/>
  <c r="F61" i="36"/>
  <c r="F62" i="36" s="1"/>
  <c r="I60" i="36"/>
  <c r="H60" i="36"/>
  <c r="F59" i="36"/>
  <c r="F60" i="36" s="1"/>
  <c r="I58" i="36"/>
  <c r="G58" i="36"/>
  <c r="F57" i="36"/>
  <c r="F58" i="36" s="1"/>
  <c r="I56" i="36"/>
  <c r="H56" i="36"/>
  <c r="G56" i="36"/>
  <c r="F55" i="36"/>
  <c r="F56" i="36" s="1"/>
  <c r="H54" i="36"/>
  <c r="G54" i="36"/>
  <c r="F53" i="36"/>
  <c r="F54" i="36" s="1"/>
  <c r="I52" i="36"/>
  <c r="H52" i="36"/>
  <c r="G52" i="36"/>
  <c r="F51" i="36"/>
  <c r="F52" i="36" s="1"/>
  <c r="I50" i="36"/>
  <c r="H50" i="36"/>
  <c r="F49" i="36"/>
  <c r="I48" i="36"/>
  <c r="H48" i="36"/>
  <c r="G48" i="36"/>
  <c r="F47" i="36"/>
  <c r="F48" i="36" s="1"/>
  <c r="I46" i="36"/>
  <c r="H46" i="36"/>
  <c r="G46" i="36"/>
  <c r="F46" i="36"/>
  <c r="F45" i="36"/>
  <c r="I44" i="36"/>
  <c r="G44" i="36"/>
  <c r="F43" i="36"/>
  <c r="F44" i="36" s="1"/>
  <c r="I42" i="36"/>
  <c r="H42" i="36"/>
  <c r="G42" i="36"/>
  <c r="F41" i="36"/>
  <c r="F42" i="36" s="1"/>
  <c r="I40" i="36"/>
  <c r="H40" i="36"/>
  <c r="G40" i="36"/>
  <c r="F39" i="36"/>
  <c r="F40" i="36" s="1"/>
  <c r="I38" i="36"/>
  <c r="H38" i="36"/>
  <c r="G38" i="36"/>
  <c r="F37" i="36"/>
  <c r="F38" i="36" s="1"/>
  <c r="I36" i="36"/>
  <c r="H36" i="36"/>
  <c r="G36" i="36"/>
  <c r="F35" i="36"/>
  <c r="F36" i="36" s="1"/>
  <c r="I34" i="36"/>
  <c r="H34" i="36"/>
  <c r="G34" i="36"/>
  <c r="F33" i="36"/>
  <c r="F34" i="36" s="1"/>
  <c r="I32" i="36"/>
  <c r="H32" i="36"/>
  <c r="G32" i="36"/>
  <c r="F31" i="36"/>
  <c r="F32" i="36" s="1"/>
  <c r="I30" i="36"/>
  <c r="H30" i="36"/>
  <c r="G30" i="36"/>
  <c r="F29" i="36"/>
  <c r="F30" i="36" s="1"/>
  <c r="I28" i="36"/>
  <c r="H28" i="36"/>
  <c r="G28" i="36"/>
  <c r="F27" i="36"/>
  <c r="F28" i="36" s="1"/>
  <c r="I26" i="36"/>
  <c r="H26" i="36"/>
  <c r="G26" i="36"/>
  <c r="F26" i="36"/>
  <c r="F25" i="36"/>
  <c r="I24" i="36"/>
  <c r="H24" i="36"/>
  <c r="G24" i="36"/>
  <c r="F23" i="36"/>
  <c r="F24" i="36" s="1"/>
  <c r="H22" i="36"/>
  <c r="G22" i="36"/>
  <c r="F21" i="36"/>
  <c r="I22" i="36" s="1"/>
  <c r="I19" i="36"/>
  <c r="H19" i="36"/>
  <c r="G19" i="36"/>
  <c r="H18" i="36"/>
  <c r="F17" i="36"/>
  <c r="F18" i="36" s="1"/>
  <c r="I16" i="36"/>
  <c r="H16" i="36"/>
  <c r="F15" i="36"/>
  <c r="F16" i="36" s="1"/>
  <c r="F13" i="36"/>
  <c r="H14" i="36" s="1"/>
  <c r="H12" i="36"/>
  <c r="G12" i="36"/>
  <c r="F11" i="36"/>
  <c r="F12" i="36" s="1"/>
  <c r="G10" i="36"/>
  <c r="F9" i="36"/>
  <c r="F10" i="36" s="1"/>
  <c r="I7" i="36"/>
  <c r="H7" i="36"/>
  <c r="G7" i="36"/>
  <c r="O100" i="35"/>
  <c r="M100" i="35"/>
  <c r="L100" i="35"/>
  <c r="K100" i="35"/>
  <c r="N99" i="35"/>
  <c r="Q100" i="35" s="1"/>
  <c r="J99" i="35"/>
  <c r="J100" i="35" s="1"/>
  <c r="F99" i="35"/>
  <c r="I100" i="35" s="1"/>
  <c r="M98" i="35"/>
  <c r="K98" i="35"/>
  <c r="I98" i="35"/>
  <c r="N97" i="35"/>
  <c r="N98" i="35" s="1"/>
  <c r="J97" i="35"/>
  <c r="J98" i="35" s="1"/>
  <c r="F97" i="35"/>
  <c r="F98" i="35" s="1"/>
  <c r="Q96" i="35"/>
  <c r="N95" i="35"/>
  <c r="P96" i="35" s="1"/>
  <c r="J95" i="35"/>
  <c r="J96" i="35" s="1"/>
  <c r="F95" i="35"/>
  <c r="Q94" i="35"/>
  <c r="M94" i="35"/>
  <c r="G94" i="35"/>
  <c r="N93" i="35"/>
  <c r="J93" i="35"/>
  <c r="J94" i="35" s="1"/>
  <c r="F93" i="35"/>
  <c r="F94" i="35" s="1"/>
  <c r="Q92" i="35"/>
  <c r="P92" i="35"/>
  <c r="O92" i="35"/>
  <c r="M92" i="35"/>
  <c r="I92" i="35"/>
  <c r="N91" i="35"/>
  <c r="N92" i="35" s="1"/>
  <c r="J91" i="35"/>
  <c r="F91" i="35"/>
  <c r="H92" i="35" s="1"/>
  <c r="Q90" i="35"/>
  <c r="P90" i="35"/>
  <c r="O90" i="35"/>
  <c r="M90" i="35"/>
  <c r="K90" i="35"/>
  <c r="N89" i="35"/>
  <c r="N90" i="35" s="1"/>
  <c r="J89" i="35"/>
  <c r="J90" i="35" s="1"/>
  <c r="F89" i="35"/>
  <c r="F90" i="35" s="1"/>
  <c r="Q88" i="35"/>
  <c r="O88" i="35"/>
  <c r="M88" i="35"/>
  <c r="L88" i="35"/>
  <c r="G88" i="35"/>
  <c r="N87" i="35"/>
  <c r="P88" i="35" s="1"/>
  <c r="J87" i="35"/>
  <c r="J88" i="35" s="1"/>
  <c r="F87" i="35"/>
  <c r="I88" i="35" s="1"/>
  <c r="Q86" i="35"/>
  <c r="O86" i="35"/>
  <c r="M86" i="35"/>
  <c r="L86" i="35"/>
  <c r="K86" i="35"/>
  <c r="I86" i="35"/>
  <c r="N85" i="35"/>
  <c r="N86" i="35" s="1"/>
  <c r="J85" i="35"/>
  <c r="J86" i="35" s="1"/>
  <c r="F85" i="35"/>
  <c r="F86" i="35" s="1"/>
  <c r="Q84" i="35"/>
  <c r="O84" i="35"/>
  <c r="N83" i="35"/>
  <c r="P84" i="35" s="1"/>
  <c r="J83" i="35"/>
  <c r="J84" i="35" s="1"/>
  <c r="F83" i="35"/>
  <c r="F84" i="35" s="1"/>
  <c r="N81" i="35"/>
  <c r="N82" i="35" s="1"/>
  <c r="J81" i="35"/>
  <c r="J82" i="35" s="1"/>
  <c r="F81" i="35"/>
  <c r="F82" i="35" s="1"/>
  <c r="Q80" i="35"/>
  <c r="O80" i="35"/>
  <c r="K80" i="35"/>
  <c r="N79" i="35"/>
  <c r="P80" i="35" s="1"/>
  <c r="J79" i="35"/>
  <c r="J80" i="35" s="1"/>
  <c r="F79" i="35"/>
  <c r="H80" i="35" s="1"/>
  <c r="Q78" i="35"/>
  <c r="P78" i="35"/>
  <c r="O78" i="35"/>
  <c r="M78" i="35"/>
  <c r="L78" i="35"/>
  <c r="K78" i="35"/>
  <c r="N77" i="35"/>
  <c r="N78" i="35" s="1"/>
  <c r="J77" i="35"/>
  <c r="J78" i="35" s="1"/>
  <c r="F77" i="35"/>
  <c r="F78" i="35" s="1"/>
  <c r="O76" i="35"/>
  <c r="K76" i="35"/>
  <c r="I76" i="35"/>
  <c r="N75" i="35"/>
  <c r="Q76" i="35" s="1"/>
  <c r="J75" i="35"/>
  <c r="J76" i="35" s="1"/>
  <c r="F75" i="35"/>
  <c r="G76" i="35" s="1"/>
  <c r="Q74" i="35"/>
  <c r="O74" i="35"/>
  <c r="M74" i="35"/>
  <c r="K74" i="35"/>
  <c r="N73" i="35"/>
  <c r="N74" i="35" s="1"/>
  <c r="J73" i="35"/>
  <c r="J74" i="35" s="1"/>
  <c r="F73" i="35"/>
  <c r="Q72" i="35"/>
  <c r="P72" i="35"/>
  <c r="O72" i="35"/>
  <c r="M72" i="35"/>
  <c r="L72" i="35"/>
  <c r="K72" i="35"/>
  <c r="I72" i="35"/>
  <c r="G72" i="35"/>
  <c r="N71" i="35"/>
  <c r="N72" i="35" s="1"/>
  <c r="J71" i="35"/>
  <c r="J72" i="35" s="1"/>
  <c r="F71" i="35"/>
  <c r="H72" i="35" s="1"/>
  <c r="Q69" i="35"/>
  <c r="P69" i="35"/>
  <c r="O69" i="35"/>
  <c r="M69" i="35"/>
  <c r="L69" i="35"/>
  <c r="K69" i="35"/>
  <c r="I69" i="35"/>
  <c r="H69" i="35"/>
  <c r="G69" i="35"/>
  <c r="Q68" i="35"/>
  <c r="P68" i="35"/>
  <c r="O68" i="35"/>
  <c r="M68" i="35"/>
  <c r="L68" i="35"/>
  <c r="K68" i="35"/>
  <c r="I68" i="35"/>
  <c r="H68" i="35"/>
  <c r="N67" i="35"/>
  <c r="N68" i="35" s="1"/>
  <c r="J67" i="35"/>
  <c r="J68" i="35" s="1"/>
  <c r="F67" i="35"/>
  <c r="F68" i="35" s="1"/>
  <c r="Q66" i="35"/>
  <c r="P66" i="35"/>
  <c r="M66" i="35"/>
  <c r="L66" i="35"/>
  <c r="K66" i="35"/>
  <c r="I66" i="35"/>
  <c r="N65" i="35"/>
  <c r="O66" i="35" s="1"/>
  <c r="J65" i="35"/>
  <c r="J66" i="35" s="1"/>
  <c r="F65" i="35"/>
  <c r="H66" i="35" s="1"/>
  <c r="P64" i="35"/>
  <c r="O64" i="35"/>
  <c r="M64" i="35"/>
  <c r="L64" i="35"/>
  <c r="K64" i="35"/>
  <c r="I64" i="35"/>
  <c r="G64" i="35"/>
  <c r="N63" i="35"/>
  <c r="N64" i="35" s="1"/>
  <c r="J63" i="35"/>
  <c r="J64" i="35" s="1"/>
  <c r="F63" i="35"/>
  <c r="F64" i="35" s="1"/>
  <c r="Q62" i="35"/>
  <c r="O62" i="35"/>
  <c r="M62" i="35"/>
  <c r="L62" i="35"/>
  <c r="K62" i="35"/>
  <c r="I62" i="35"/>
  <c r="N61" i="35"/>
  <c r="N62" i="35" s="1"/>
  <c r="J61" i="35"/>
  <c r="J62" i="35" s="1"/>
  <c r="F61" i="35"/>
  <c r="G62" i="35" s="1"/>
  <c r="Q60" i="35"/>
  <c r="O60" i="35"/>
  <c r="M60" i="35"/>
  <c r="K60" i="35"/>
  <c r="N59" i="35"/>
  <c r="N60" i="35" s="1"/>
  <c r="J59" i="35"/>
  <c r="J60" i="35" s="1"/>
  <c r="F59" i="35"/>
  <c r="Q58" i="35"/>
  <c r="O58" i="35"/>
  <c r="M58" i="35"/>
  <c r="L58" i="35"/>
  <c r="K58" i="35"/>
  <c r="I58" i="35"/>
  <c r="N57" i="35"/>
  <c r="P58" i="35" s="1"/>
  <c r="J57" i="35"/>
  <c r="J58" i="35" s="1"/>
  <c r="F57" i="35"/>
  <c r="Q56" i="35"/>
  <c r="O56" i="35"/>
  <c r="M56" i="35"/>
  <c r="L56" i="35"/>
  <c r="K56" i="35"/>
  <c r="I56" i="35"/>
  <c r="N55" i="35"/>
  <c r="N56" i="35" s="1"/>
  <c r="J55" i="35"/>
  <c r="J56" i="35" s="1"/>
  <c r="F55" i="35"/>
  <c r="F56" i="35" s="1"/>
  <c r="Q54" i="35"/>
  <c r="P54" i="35"/>
  <c r="O54" i="35"/>
  <c r="M54" i="35"/>
  <c r="L54" i="35"/>
  <c r="K54" i="35"/>
  <c r="H54" i="35"/>
  <c r="G54" i="35"/>
  <c r="N53" i="35"/>
  <c r="N54" i="35" s="1"/>
  <c r="J53" i="35"/>
  <c r="J54" i="35" s="1"/>
  <c r="F53" i="35"/>
  <c r="I54" i="35" s="1"/>
  <c r="Q52" i="35"/>
  <c r="P52" i="35"/>
  <c r="M52" i="35"/>
  <c r="L52" i="35"/>
  <c r="K52" i="35"/>
  <c r="I52" i="35"/>
  <c r="H52" i="35"/>
  <c r="N51" i="35"/>
  <c r="N52" i="35" s="1"/>
  <c r="J51" i="35"/>
  <c r="J52" i="35" s="1"/>
  <c r="F51" i="35"/>
  <c r="F52" i="35" s="1"/>
  <c r="Q50" i="35"/>
  <c r="P50" i="35"/>
  <c r="O50" i="35"/>
  <c r="M50" i="35"/>
  <c r="L50" i="35"/>
  <c r="K50" i="35"/>
  <c r="I50" i="35"/>
  <c r="H50" i="35"/>
  <c r="G50" i="35"/>
  <c r="N49" i="35"/>
  <c r="N50" i="35" s="1"/>
  <c r="J49" i="35"/>
  <c r="J50" i="35" s="1"/>
  <c r="F49" i="35"/>
  <c r="F50" i="35" s="1"/>
  <c r="Q48" i="35"/>
  <c r="P48" i="35"/>
  <c r="O48" i="35"/>
  <c r="M48" i="35"/>
  <c r="L48" i="35"/>
  <c r="K48" i="35"/>
  <c r="I48" i="35"/>
  <c r="G48" i="35"/>
  <c r="N47" i="35"/>
  <c r="N48" i="35" s="1"/>
  <c r="J47" i="35"/>
  <c r="J48" i="35" s="1"/>
  <c r="F47" i="35"/>
  <c r="F48" i="35" s="1"/>
  <c r="Q46" i="35"/>
  <c r="O46" i="35"/>
  <c r="M46" i="35"/>
  <c r="L46" i="35"/>
  <c r="K46" i="35"/>
  <c r="I46" i="35"/>
  <c r="G46" i="35"/>
  <c r="N45" i="35"/>
  <c r="P46" i="35" s="1"/>
  <c r="J45" i="35"/>
  <c r="J46" i="35" s="1"/>
  <c r="F45" i="35"/>
  <c r="F46" i="35" s="1"/>
  <c r="Q44" i="35"/>
  <c r="P44" i="35"/>
  <c r="O44" i="35"/>
  <c r="M44" i="35"/>
  <c r="L44" i="35"/>
  <c r="K44" i="35"/>
  <c r="I44" i="35"/>
  <c r="H44" i="35"/>
  <c r="G44" i="35"/>
  <c r="N43" i="35"/>
  <c r="N44" i="35" s="1"/>
  <c r="J43" i="35"/>
  <c r="J44" i="35" s="1"/>
  <c r="F43" i="35"/>
  <c r="F44" i="35" s="1"/>
  <c r="Q42" i="35"/>
  <c r="P42" i="35"/>
  <c r="O42" i="35"/>
  <c r="M42" i="35"/>
  <c r="L42" i="35"/>
  <c r="K42" i="35"/>
  <c r="I42" i="35"/>
  <c r="H42" i="35"/>
  <c r="G42" i="35"/>
  <c r="N41" i="35"/>
  <c r="N42" i="35" s="1"/>
  <c r="J41" i="35"/>
  <c r="J42" i="35" s="1"/>
  <c r="F41" i="35"/>
  <c r="F42" i="35" s="1"/>
  <c r="Q40" i="35"/>
  <c r="P40" i="35"/>
  <c r="O40" i="35"/>
  <c r="M40" i="35"/>
  <c r="L40" i="35"/>
  <c r="K40" i="35"/>
  <c r="I40" i="35"/>
  <c r="H40" i="35"/>
  <c r="N39" i="35"/>
  <c r="N40" i="35" s="1"/>
  <c r="J39" i="35"/>
  <c r="J40" i="35" s="1"/>
  <c r="F39" i="35"/>
  <c r="F40" i="35" s="1"/>
  <c r="Q38" i="35"/>
  <c r="P38" i="35"/>
  <c r="O38" i="35"/>
  <c r="M38" i="35"/>
  <c r="L38" i="35"/>
  <c r="K38" i="35"/>
  <c r="I38" i="35"/>
  <c r="H38" i="35"/>
  <c r="N37" i="35"/>
  <c r="N38" i="35" s="1"/>
  <c r="J37" i="35"/>
  <c r="J38" i="35" s="1"/>
  <c r="F37" i="35"/>
  <c r="G38" i="35" s="1"/>
  <c r="Q36" i="35"/>
  <c r="I36" i="35"/>
  <c r="N35" i="35"/>
  <c r="N36" i="35" s="1"/>
  <c r="J35" i="35"/>
  <c r="J36" i="35" s="1"/>
  <c r="F35" i="35"/>
  <c r="F36" i="35" s="1"/>
  <c r="Q34" i="35"/>
  <c r="P34" i="35"/>
  <c r="O34" i="35"/>
  <c r="M34" i="35"/>
  <c r="L34" i="35"/>
  <c r="K34" i="35"/>
  <c r="I34" i="35"/>
  <c r="H34" i="35"/>
  <c r="G34" i="35"/>
  <c r="N33" i="35"/>
  <c r="N34" i="35" s="1"/>
  <c r="J33" i="35"/>
  <c r="J34" i="35" s="1"/>
  <c r="F33" i="35"/>
  <c r="F34" i="35" s="1"/>
  <c r="Q32" i="35"/>
  <c r="P32" i="35"/>
  <c r="O32" i="35"/>
  <c r="M32" i="35"/>
  <c r="L32" i="35"/>
  <c r="K32" i="35"/>
  <c r="I32" i="35"/>
  <c r="H32" i="35"/>
  <c r="G32" i="35"/>
  <c r="N31" i="35"/>
  <c r="N32" i="35" s="1"/>
  <c r="J31" i="35"/>
  <c r="J32" i="35" s="1"/>
  <c r="F31" i="35"/>
  <c r="F32" i="35" s="1"/>
  <c r="Q30" i="35"/>
  <c r="O30" i="35"/>
  <c r="M30" i="35"/>
  <c r="L30" i="35"/>
  <c r="K30" i="35"/>
  <c r="I30" i="35"/>
  <c r="N29" i="35"/>
  <c r="N30" i="35" s="1"/>
  <c r="J29" i="35"/>
  <c r="J30" i="35" s="1"/>
  <c r="F29" i="35"/>
  <c r="H30" i="35" s="1"/>
  <c r="Q28" i="35"/>
  <c r="P28" i="35"/>
  <c r="O28" i="35"/>
  <c r="M28" i="35"/>
  <c r="L28" i="35"/>
  <c r="K28" i="35"/>
  <c r="I28" i="35"/>
  <c r="H28" i="35"/>
  <c r="G28" i="35"/>
  <c r="N27" i="35"/>
  <c r="N28" i="35" s="1"/>
  <c r="J27" i="35"/>
  <c r="J28" i="35" s="1"/>
  <c r="F27" i="35"/>
  <c r="F28" i="35" s="1"/>
  <c r="Q26" i="35"/>
  <c r="P26" i="35"/>
  <c r="O26" i="35"/>
  <c r="M26" i="35"/>
  <c r="L26" i="35"/>
  <c r="K26" i="35"/>
  <c r="N25" i="35"/>
  <c r="N26" i="35" s="1"/>
  <c r="J25" i="35"/>
  <c r="J26" i="35" s="1"/>
  <c r="F25" i="35"/>
  <c r="G26" i="35" s="1"/>
  <c r="Q24" i="35"/>
  <c r="P24" i="35"/>
  <c r="O24" i="35"/>
  <c r="M24" i="35"/>
  <c r="L24" i="35"/>
  <c r="K24" i="35"/>
  <c r="I24" i="35"/>
  <c r="G24" i="35"/>
  <c r="N23" i="35"/>
  <c r="N24" i="35" s="1"/>
  <c r="J23" i="35"/>
  <c r="J24" i="35" s="1"/>
  <c r="F23" i="35"/>
  <c r="F24" i="35" s="1"/>
  <c r="M22" i="35"/>
  <c r="L22" i="35"/>
  <c r="N21" i="35"/>
  <c r="P22" i="35" s="1"/>
  <c r="J21" i="35"/>
  <c r="J22" i="35" s="1"/>
  <c r="F21" i="35"/>
  <c r="I22" i="35" s="1"/>
  <c r="Q19" i="35"/>
  <c r="P19" i="35"/>
  <c r="O19" i="35"/>
  <c r="M19" i="35"/>
  <c r="L19" i="35"/>
  <c r="K19" i="35"/>
  <c r="I19" i="35"/>
  <c r="H19" i="35"/>
  <c r="G19" i="35"/>
  <c r="N17" i="35"/>
  <c r="N18" i="35" s="1"/>
  <c r="J17" i="35"/>
  <c r="J18" i="35" s="1"/>
  <c r="F17" i="35"/>
  <c r="M16" i="35"/>
  <c r="N15" i="35"/>
  <c r="J15" i="35"/>
  <c r="J16" i="35" s="1"/>
  <c r="F15" i="35"/>
  <c r="H16" i="35" s="1"/>
  <c r="M14" i="35"/>
  <c r="N13" i="35"/>
  <c r="N14" i="35" s="1"/>
  <c r="J13" i="35"/>
  <c r="J14" i="35" s="1"/>
  <c r="F13" i="35"/>
  <c r="F14" i="35" s="1"/>
  <c r="Q12" i="35"/>
  <c r="L12" i="35"/>
  <c r="N11" i="35"/>
  <c r="P12" i="35" s="1"/>
  <c r="J11" i="35"/>
  <c r="J12" i="35" s="1"/>
  <c r="F11" i="35"/>
  <c r="Q10" i="35"/>
  <c r="K10" i="35"/>
  <c r="N9" i="35"/>
  <c r="N10" i="35" s="1"/>
  <c r="J9" i="35"/>
  <c r="F9" i="35"/>
  <c r="F10" i="35" s="1"/>
  <c r="Q7" i="35"/>
  <c r="P7" i="35"/>
  <c r="O7" i="35"/>
  <c r="M7" i="35"/>
  <c r="L7" i="35"/>
  <c r="K7" i="35"/>
  <c r="I7" i="35"/>
  <c r="H7" i="35"/>
  <c r="G7" i="35"/>
  <c r="N99" i="34"/>
  <c r="N100" i="34" s="1"/>
  <c r="J99" i="34"/>
  <c r="J100" i="34" s="1"/>
  <c r="F99" i="34"/>
  <c r="Q98" i="34"/>
  <c r="N97" i="34"/>
  <c r="J97" i="34"/>
  <c r="J98" i="34" s="1"/>
  <c r="F97" i="34"/>
  <c r="F98" i="34" s="1"/>
  <c r="H96" i="34"/>
  <c r="N95" i="34"/>
  <c r="N96" i="34" s="1"/>
  <c r="J95" i="34"/>
  <c r="J96" i="34" s="1"/>
  <c r="F95" i="34"/>
  <c r="I96" i="34" s="1"/>
  <c r="P94" i="34"/>
  <c r="N93" i="34"/>
  <c r="N94" i="34" s="1"/>
  <c r="J93" i="34"/>
  <c r="J94" i="34" s="1"/>
  <c r="F93" i="34"/>
  <c r="Q92" i="34"/>
  <c r="P92" i="34"/>
  <c r="N91" i="34"/>
  <c r="N92" i="34" s="1"/>
  <c r="J91" i="34"/>
  <c r="J92" i="34" s="1"/>
  <c r="F91" i="34"/>
  <c r="Q90" i="34"/>
  <c r="O90" i="34"/>
  <c r="N89" i="34"/>
  <c r="N90" i="34" s="1"/>
  <c r="J89" i="34"/>
  <c r="F89" i="34"/>
  <c r="F90" i="34" s="1"/>
  <c r="Q88" i="34"/>
  <c r="P88" i="34"/>
  <c r="M88" i="34"/>
  <c r="I88" i="34"/>
  <c r="N87" i="34"/>
  <c r="N88" i="34" s="1"/>
  <c r="J87" i="34"/>
  <c r="J88" i="34" s="1"/>
  <c r="F87" i="34"/>
  <c r="H88" i="34" s="1"/>
  <c r="Q86" i="34"/>
  <c r="I86" i="34"/>
  <c r="N85" i="34"/>
  <c r="N86" i="34" s="1"/>
  <c r="J85" i="34"/>
  <c r="J86" i="34" s="1"/>
  <c r="F85" i="34"/>
  <c r="F86" i="34" s="1"/>
  <c r="N83" i="34"/>
  <c r="N84" i="34" s="1"/>
  <c r="J83" i="34"/>
  <c r="J84" i="34" s="1"/>
  <c r="F83" i="34"/>
  <c r="N81" i="34"/>
  <c r="N82" i="34" s="1"/>
  <c r="J81" i="34"/>
  <c r="J82" i="34" s="1"/>
  <c r="F81" i="34"/>
  <c r="F82" i="34" s="1"/>
  <c r="P80" i="34"/>
  <c r="O80" i="34"/>
  <c r="G80" i="34"/>
  <c r="N79" i="34"/>
  <c r="N80" i="34" s="1"/>
  <c r="J79" i="34"/>
  <c r="F79" i="34"/>
  <c r="I80" i="34" s="1"/>
  <c r="Q78" i="34"/>
  <c r="N77" i="34"/>
  <c r="N78" i="34" s="1"/>
  <c r="J77" i="34"/>
  <c r="F77" i="34"/>
  <c r="F78" i="34" s="1"/>
  <c r="P76" i="34"/>
  <c r="K76" i="34"/>
  <c r="N75" i="34"/>
  <c r="N76" i="34" s="1"/>
  <c r="J75" i="34"/>
  <c r="J76" i="34" s="1"/>
  <c r="F75" i="34"/>
  <c r="I76" i="34" s="1"/>
  <c r="Q74" i="34"/>
  <c r="O74" i="34"/>
  <c r="N73" i="34"/>
  <c r="N74" i="34" s="1"/>
  <c r="J73" i="34"/>
  <c r="J74" i="34" s="1"/>
  <c r="F73" i="34"/>
  <c r="Q72" i="34"/>
  <c r="P72" i="34"/>
  <c r="O72" i="34"/>
  <c r="M72" i="34"/>
  <c r="K72" i="34"/>
  <c r="I72" i="34"/>
  <c r="G72" i="34"/>
  <c r="N71" i="34"/>
  <c r="N72" i="34" s="1"/>
  <c r="J71" i="34"/>
  <c r="J72" i="34" s="1"/>
  <c r="F71" i="34"/>
  <c r="F72" i="34" s="1"/>
  <c r="Q68" i="34"/>
  <c r="O68" i="34"/>
  <c r="G68" i="34"/>
  <c r="N67" i="34"/>
  <c r="J67" i="34"/>
  <c r="J68" i="34" s="1"/>
  <c r="F67" i="34"/>
  <c r="F68" i="34" s="1"/>
  <c r="Q66" i="34"/>
  <c r="N65" i="34"/>
  <c r="N66" i="34" s="1"/>
  <c r="J65" i="34"/>
  <c r="J66" i="34" s="1"/>
  <c r="F65" i="34"/>
  <c r="G66" i="34" s="1"/>
  <c r="P64" i="34"/>
  <c r="N63" i="34"/>
  <c r="N64" i="34" s="1"/>
  <c r="J63" i="34"/>
  <c r="J64" i="34" s="1"/>
  <c r="F63" i="34"/>
  <c r="F64" i="34" s="1"/>
  <c r="Q62" i="34"/>
  <c r="P62" i="34"/>
  <c r="O62" i="34"/>
  <c r="M62" i="34"/>
  <c r="I62" i="34"/>
  <c r="N61" i="34"/>
  <c r="N62" i="34" s="1"/>
  <c r="J61" i="34"/>
  <c r="J62" i="34" s="1"/>
  <c r="F61" i="34"/>
  <c r="H62" i="34" s="1"/>
  <c r="Q60" i="34"/>
  <c r="N59" i="34"/>
  <c r="N60" i="34" s="1"/>
  <c r="J59" i="34"/>
  <c r="J60" i="34" s="1"/>
  <c r="F59" i="34"/>
  <c r="F60" i="34" s="1"/>
  <c r="Q58" i="34"/>
  <c r="P58" i="34"/>
  <c r="O58" i="34"/>
  <c r="M58" i="34"/>
  <c r="I58" i="34"/>
  <c r="N57" i="34"/>
  <c r="N58" i="34" s="1"/>
  <c r="J57" i="34"/>
  <c r="J58" i="34" s="1"/>
  <c r="F57" i="34"/>
  <c r="H58" i="34" s="1"/>
  <c r="Q56" i="34"/>
  <c r="P56" i="34"/>
  <c r="N55" i="34"/>
  <c r="N56" i="34" s="1"/>
  <c r="J55" i="34"/>
  <c r="J56" i="34" s="1"/>
  <c r="F55" i="34"/>
  <c r="F56" i="34" s="1"/>
  <c r="Q54" i="34"/>
  <c r="P54" i="34"/>
  <c r="O54" i="34"/>
  <c r="K54" i="34"/>
  <c r="G54" i="34"/>
  <c r="N53" i="34"/>
  <c r="N54" i="34" s="1"/>
  <c r="J53" i="34"/>
  <c r="J54" i="34" s="1"/>
  <c r="F53" i="34"/>
  <c r="I54" i="34" s="1"/>
  <c r="Q52" i="34"/>
  <c r="O52" i="34"/>
  <c r="N51" i="34"/>
  <c r="N52" i="34" s="1"/>
  <c r="J51" i="34"/>
  <c r="J52" i="34" s="1"/>
  <c r="F51" i="34"/>
  <c r="Q50" i="34"/>
  <c r="P50" i="34"/>
  <c r="M50" i="34"/>
  <c r="K50" i="34"/>
  <c r="I50" i="34"/>
  <c r="G50" i="34"/>
  <c r="N49" i="34"/>
  <c r="N50" i="34" s="1"/>
  <c r="J49" i="34"/>
  <c r="J50" i="34" s="1"/>
  <c r="F49" i="34"/>
  <c r="H50" i="34" s="1"/>
  <c r="Q48" i="34"/>
  <c r="P48" i="34"/>
  <c r="O48" i="34"/>
  <c r="M48" i="34"/>
  <c r="K48" i="34"/>
  <c r="I48" i="34"/>
  <c r="H48" i="34"/>
  <c r="G48" i="34"/>
  <c r="N47" i="34"/>
  <c r="N48" i="34" s="1"/>
  <c r="J47" i="34"/>
  <c r="J48" i="34" s="1"/>
  <c r="F47" i="34"/>
  <c r="F48" i="34" s="1"/>
  <c r="Q46" i="34"/>
  <c r="P46" i="34"/>
  <c r="M46" i="34"/>
  <c r="I46" i="34"/>
  <c r="N45" i="34"/>
  <c r="N46" i="34" s="1"/>
  <c r="J45" i="34"/>
  <c r="J46" i="34" s="1"/>
  <c r="F45" i="34"/>
  <c r="H46" i="34" s="1"/>
  <c r="Q44" i="34"/>
  <c r="P44" i="34"/>
  <c r="O44" i="34"/>
  <c r="M44" i="34"/>
  <c r="L44" i="34"/>
  <c r="I44" i="34"/>
  <c r="G44" i="34"/>
  <c r="N43" i="34"/>
  <c r="N44" i="34" s="1"/>
  <c r="J43" i="34"/>
  <c r="J44" i="34" s="1"/>
  <c r="F43" i="34"/>
  <c r="F44" i="34" s="1"/>
  <c r="Q42" i="34"/>
  <c r="P42" i="34"/>
  <c r="O42" i="34"/>
  <c r="L42" i="34"/>
  <c r="K42" i="34"/>
  <c r="H42" i="34"/>
  <c r="G42" i="34"/>
  <c r="N41" i="34"/>
  <c r="N42" i="34" s="1"/>
  <c r="J41" i="34"/>
  <c r="J42" i="34" s="1"/>
  <c r="F41" i="34"/>
  <c r="F42" i="34" s="1"/>
  <c r="Q40" i="34"/>
  <c r="P40" i="34"/>
  <c r="O40" i="34"/>
  <c r="M40" i="34"/>
  <c r="I40" i="34"/>
  <c r="N39" i="34"/>
  <c r="N40" i="34" s="1"/>
  <c r="J39" i="34"/>
  <c r="J40" i="34" s="1"/>
  <c r="F39" i="34"/>
  <c r="F40" i="34" s="1"/>
  <c r="Q38" i="34"/>
  <c r="P38" i="34"/>
  <c r="O38" i="34"/>
  <c r="M38" i="34"/>
  <c r="K38" i="34"/>
  <c r="I38" i="34"/>
  <c r="G38" i="34"/>
  <c r="N37" i="34"/>
  <c r="N38" i="34" s="1"/>
  <c r="J37" i="34"/>
  <c r="J38" i="34" s="1"/>
  <c r="F37" i="34"/>
  <c r="H38" i="34" s="1"/>
  <c r="Q36" i="34"/>
  <c r="P36" i="34"/>
  <c r="N35" i="34"/>
  <c r="N36" i="34" s="1"/>
  <c r="J35" i="34"/>
  <c r="F35" i="34"/>
  <c r="F36" i="34" s="1"/>
  <c r="Q34" i="34"/>
  <c r="P34" i="34"/>
  <c r="O34" i="34"/>
  <c r="M34" i="34"/>
  <c r="I34" i="34"/>
  <c r="G34" i="34"/>
  <c r="N33" i="34"/>
  <c r="N34" i="34" s="1"/>
  <c r="J33" i="34"/>
  <c r="J34" i="34" s="1"/>
  <c r="F33" i="34"/>
  <c r="H34" i="34" s="1"/>
  <c r="Q32" i="34"/>
  <c r="P32" i="34"/>
  <c r="O32" i="34"/>
  <c r="M32" i="34"/>
  <c r="L32" i="34"/>
  <c r="I32" i="34"/>
  <c r="H32" i="34"/>
  <c r="N31" i="34"/>
  <c r="N32" i="34" s="1"/>
  <c r="J31" i="34"/>
  <c r="J32" i="34" s="1"/>
  <c r="F31" i="34"/>
  <c r="F32" i="34" s="1"/>
  <c r="Q30" i="34"/>
  <c r="P30" i="34"/>
  <c r="M30" i="34"/>
  <c r="I30" i="34"/>
  <c r="N29" i="34"/>
  <c r="N30" i="34" s="1"/>
  <c r="J29" i="34"/>
  <c r="J30" i="34" s="1"/>
  <c r="F29" i="34"/>
  <c r="H30" i="34" s="1"/>
  <c r="Q28" i="34"/>
  <c r="P28" i="34"/>
  <c r="O28" i="34"/>
  <c r="M28" i="34"/>
  <c r="L28" i="34"/>
  <c r="K28" i="34"/>
  <c r="I28" i="34"/>
  <c r="H28" i="34"/>
  <c r="G28" i="34"/>
  <c r="N27" i="34"/>
  <c r="N28" i="34" s="1"/>
  <c r="J27" i="34"/>
  <c r="J28" i="34" s="1"/>
  <c r="F27" i="34"/>
  <c r="F28" i="34" s="1"/>
  <c r="Q26" i="34"/>
  <c r="P26" i="34"/>
  <c r="O26" i="34"/>
  <c r="N25" i="34"/>
  <c r="N26" i="34" s="1"/>
  <c r="J25" i="34"/>
  <c r="J26" i="34" s="1"/>
  <c r="F25" i="34"/>
  <c r="F26" i="34" s="1"/>
  <c r="Q24" i="34"/>
  <c r="O24" i="34"/>
  <c r="M24" i="34"/>
  <c r="I24" i="34"/>
  <c r="N23" i="34"/>
  <c r="N24" i="34" s="1"/>
  <c r="J23" i="34"/>
  <c r="J24" i="34" s="1"/>
  <c r="F23" i="34"/>
  <c r="F24" i="34" s="1"/>
  <c r="P22" i="34"/>
  <c r="O22" i="34"/>
  <c r="N21" i="34"/>
  <c r="N22" i="34" s="1"/>
  <c r="J21" i="34"/>
  <c r="J22" i="34" s="1"/>
  <c r="F21" i="34"/>
  <c r="N17" i="34"/>
  <c r="Q18" i="34" s="1"/>
  <c r="J17" i="34"/>
  <c r="J18" i="34" s="1"/>
  <c r="F17" i="34"/>
  <c r="F18" i="34" s="1"/>
  <c r="Q16" i="34"/>
  <c r="P16" i="34"/>
  <c r="N15" i="34"/>
  <c r="N16" i="34" s="1"/>
  <c r="J15" i="34"/>
  <c r="J16" i="34" s="1"/>
  <c r="F15" i="34"/>
  <c r="I16" i="34" s="1"/>
  <c r="N13" i="34"/>
  <c r="Q14" i="34" s="1"/>
  <c r="J13" i="34"/>
  <c r="J14" i="34" s="1"/>
  <c r="F13" i="34"/>
  <c r="N11" i="34"/>
  <c r="N12" i="34" s="1"/>
  <c r="J11" i="34"/>
  <c r="J12" i="34" s="1"/>
  <c r="F11" i="34"/>
  <c r="F12" i="34" s="1"/>
  <c r="G7" i="34"/>
  <c r="H7" i="34"/>
  <c r="I7" i="34"/>
  <c r="K7" i="34"/>
  <c r="L7" i="34"/>
  <c r="M7" i="34"/>
  <c r="O7" i="34"/>
  <c r="P7" i="34"/>
  <c r="Q7" i="34"/>
  <c r="F9" i="34"/>
  <c r="I10" i="34" s="1"/>
  <c r="J9" i="34"/>
  <c r="K10" i="34" s="1"/>
  <c r="N9" i="34"/>
  <c r="O10" i="34" s="1"/>
  <c r="N10" i="34"/>
  <c r="G19" i="34"/>
  <c r="H19" i="34"/>
  <c r="I19" i="34"/>
  <c r="K19" i="34"/>
  <c r="L19" i="34"/>
  <c r="M19" i="34"/>
  <c r="O19" i="34"/>
  <c r="P19" i="34"/>
  <c r="Q19" i="34"/>
  <c r="G69" i="34"/>
  <c r="H69" i="34"/>
  <c r="I69" i="34"/>
  <c r="K69" i="34"/>
  <c r="L69" i="34"/>
  <c r="M69" i="34"/>
  <c r="O69" i="34"/>
  <c r="P69" i="34"/>
  <c r="Q69" i="34"/>
  <c r="N100" i="33"/>
  <c r="J100" i="33"/>
  <c r="I100" i="33"/>
  <c r="H100" i="33"/>
  <c r="F99" i="33"/>
  <c r="P100" i="33" s="1"/>
  <c r="P98" i="33"/>
  <c r="O98" i="33"/>
  <c r="N98" i="33"/>
  <c r="M98" i="33"/>
  <c r="I98" i="33"/>
  <c r="H98" i="33"/>
  <c r="F97" i="33"/>
  <c r="J96" i="33"/>
  <c r="I96" i="33"/>
  <c r="H96" i="33"/>
  <c r="F95" i="33"/>
  <c r="R96" i="33" s="1"/>
  <c r="Q94" i="33"/>
  <c r="P94" i="33"/>
  <c r="N94" i="33"/>
  <c r="M94" i="33"/>
  <c r="J94" i="33"/>
  <c r="I94" i="33"/>
  <c r="H94" i="33"/>
  <c r="F93" i="33"/>
  <c r="R94" i="33" s="1"/>
  <c r="P92" i="33"/>
  <c r="O92" i="33"/>
  <c r="N92" i="33"/>
  <c r="M92" i="33"/>
  <c r="J92" i="33"/>
  <c r="I92" i="33"/>
  <c r="H92" i="33"/>
  <c r="G92" i="33"/>
  <c r="F91" i="33"/>
  <c r="Q92" i="33" s="1"/>
  <c r="P90" i="33"/>
  <c r="O90" i="33"/>
  <c r="N90" i="33"/>
  <c r="M90" i="33"/>
  <c r="J90" i="33"/>
  <c r="I90" i="33"/>
  <c r="H90" i="33"/>
  <c r="G90" i="33"/>
  <c r="F89" i="33"/>
  <c r="R90" i="33" s="1"/>
  <c r="P88" i="33"/>
  <c r="O88" i="33"/>
  <c r="N88" i="33"/>
  <c r="M88" i="33"/>
  <c r="J88" i="33"/>
  <c r="I88" i="33"/>
  <c r="H88" i="33"/>
  <c r="F87" i="33"/>
  <c r="G88" i="33" s="1"/>
  <c r="P86" i="33"/>
  <c r="O86" i="33"/>
  <c r="N86" i="33"/>
  <c r="M86" i="33"/>
  <c r="J86" i="33"/>
  <c r="I86" i="33"/>
  <c r="H86" i="33"/>
  <c r="F85" i="33"/>
  <c r="R86" i="33" s="1"/>
  <c r="P84" i="33"/>
  <c r="O84" i="33"/>
  <c r="N84" i="33"/>
  <c r="M84" i="33"/>
  <c r="J84" i="33"/>
  <c r="I84" i="33"/>
  <c r="H84" i="33"/>
  <c r="F83" i="33"/>
  <c r="R84" i="33" s="1"/>
  <c r="P82" i="33"/>
  <c r="N82" i="33"/>
  <c r="M82" i="33"/>
  <c r="H82" i="33"/>
  <c r="F81" i="33"/>
  <c r="P80" i="33"/>
  <c r="O80" i="33"/>
  <c r="N80" i="33"/>
  <c r="M80" i="33"/>
  <c r="I80" i="33"/>
  <c r="H80" i="33"/>
  <c r="F79" i="33"/>
  <c r="L80" i="33" s="1"/>
  <c r="P78" i="33"/>
  <c r="O78" i="33"/>
  <c r="N78" i="33"/>
  <c r="M78" i="33"/>
  <c r="J78" i="33"/>
  <c r="I78" i="33"/>
  <c r="H78" i="33"/>
  <c r="G78" i="33"/>
  <c r="F77" i="33"/>
  <c r="P76" i="33"/>
  <c r="O76" i="33"/>
  <c r="N76" i="33"/>
  <c r="M76" i="33"/>
  <c r="J76" i="33"/>
  <c r="I76" i="33"/>
  <c r="H76" i="33"/>
  <c r="F75" i="33"/>
  <c r="G76" i="33" s="1"/>
  <c r="P74" i="33"/>
  <c r="N74" i="33"/>
  <c r="M74" i="33"/>
  <c r="J74" i="33"/>
  <c r="I74" i="33"/>
  <c r="H74" i="33"/>
  <c r="F73" i="33"/>
  <c r="G74" i="33" s="1"/>
  <c r="P72" i="33"/>
  <c r="O72" i="33"/>
  <c r="N72" i="33"/>
  <c r="M72" i="33"/>
  <c r="J72" i="33"/>
  <c r="I72" i="33"/>
  <c r="H72" i="33"/>
  <c r="G72" i="33"/>
  <c r="F71" i="33"/>
  <c r="R72" i="33" s="1"/>
  <c r="G69" i="33"/>
  <c r="P68" i="33"/>
  <c r="O68" i="33"/>
  <c r="N68" i="33"/>
  <c r="M68" i="33"/>
  <c r="L68" i="33"/>
  <c r="J68" i="33"/>
  <c r="I68" i="33"/>
  <c r="H68" i="33"/>
  <c r="G68" i="33"/>
  <c r="F67" i="33"/>
  <c r="R68" i="33" s="1"/>
  <c r="P66" i="33"/>
  <c r="N66" i="33"/>
  <c r="M66" i="33"/>
  <c r="J66" i="33"/>
  <c r="I66" i="33"/>
  <c r="H66" i="33"/>
  <c r="F65" i="33"/>
  <c r="G66" i="33" s="1"/>
  <c r="P64" i="33"/>
  <c r="O64" i="33"/>
  <c r="N64" i="33"/>
  <c r="M64" i="33"/>
  <c r="L64" i="33"/>
  <c r="J64" i="33"/>
  <c r="I64" i="33"/>
  <c r="H64" i="33"/>
  <c r="F63" i="33"/>
  <c r="R64" i="33" s="1"/>
  <c r="P62" i="33"/>
  <c r="N62" i="33"/>
  <c r="M62" i="33"/>
  <c r="L62" i="33"/>
  <c r="J62" i="33"/>
  <c r="I62" i="33"/>
  <c r="G62" i="33"/>
  <c r="F61" i="33"/>
  <c r="R62" i="33" s="1"/>
  <c r="P60" i="33"/>
  <c r="N60" i="33"/>
  <c r="M60" i="33"/>
  <c r="J60" i="33"/>
  <c r="I60" i="33"/>
  <c r="H60" i="33"/>
  <c r="G60" i="33"/>
  <c r="F59" i="33"/>
  <c r="R60" i="33" s="1"/>
  <c r="Q58" i="33"/>
  <c r="P58" i="33"/>
  <c r="N58" i="33"/>
  <c r="M58" i="33"/>
  <c r="L58" i="33"/>
  <c r="J58" i="33"/>
  <c r="I58" i="33"/>
  <c r="H58" i="33"/>
  <c r="F57" i="33"/>
  <c r="G58" i="33" s="1"/>
  <c r="P56" i="33"/>
  <c r="O56" i="33"/>
  <c r="N56" i="33"/>
  <c r="M56" i="33"/>
  <c r="I56" i="33"/>
  <c r="H56" i="33"/>
  <c r="F55" i="33"/>
  <c r="R56" i="33" s="1"/>
  <c r="Q54" i="33"/>
  <c r="P54" i="33"/>
  <c r="N54" i="33"/>
  <c r="J54" i="33"/>
  <c r="I54" i="33"/>
  <c r="H54" i="33"/>
  <c r="G54" i="33"/>
  <c r="F53" i="33"/>
  <c r="M54" i="33" s="1"/>
  <c r="P52" i="33"/>
  <c r="O52" i="33"/>
  <c r="N52" i="33"/>
  <c r="M52" i="33"/>
  <c r="J52" i="33"/>
  <c r="I52" i="33"/>
  <c r="F51" i="33"/>
  <c r="R52" i="33" s="1"/>
  <c r="Q50" i="33"/>
  <c r="P50" i="33"/>
  <c r="O50" i="33"/>
  <c r="N50" i="33"/>
  <c r="L50" i="33"/>
  <c r="J50" i="33"/>
  <c r="I50" i="33"/>
  <c r="H50" i="33"/>
  <c r="G50" i="33"/>
  <c r="F49" i="33"/>
  <c r="R50" i="33" s="1"/>
  <c r="P48" i="33"/>
  <c r="N48" i="33"/>
  <c r="M48" i="33"/>
  <c r="J48" i="33"/>
  <c r="I48" i="33"/>
  <c r="H48" i="33"/>
  <c r="G48" i="33"/>
  <c r="F47" i="33"/>
  <c r="L48" i="33" s="1"/>
  <c r="P46" i="33"/>
  <c r="O46" i="33"/>
  <c r="N46" i="33"/>
  <c r="M46" i="33"/>
  <c r="J46" i="33"/>
  <c r="I46" i="33"/>
  <c r="H46" i="33"/>
  <c r="F45" i="33"/>
  <c r="G46" i="33" s="1"/>
  <c r="P44" i="33"/>
  <c r="N44" i="33"/>
  <c r="M44" i="33"/>
  <c r="L44" i="33"/>
  <c r="J44" i="33"/>
  <c r="I44" i="33"/>
  <c r="H44" i="33"/>
  <c r="G44" i="33"/>
  <c r="F43" i="33"/>
  <c r="R44" i="33" s="1"/>
  <c r="P42" i="33"/>
  <c r="O42" i="33"/>
  <c r="N42" i="33"/>
  <c r="M42" i="33"/>
  <c r="L42" i="33"/>
  <c r="J42" i="33"/>
  <c r="I42" i="33"/>
  <c r="H42" i="33"/>
  <c r="G42" i="33"/>
  <c r="F41" i="33"/>
  <c r="R42" i="33" s="1"/>
  <c r="P40" i="33"/>
  <c r="O40" i="33"/>
  <c r="N40" i="33"/>
  <c r="M40" i="33"/>
  <c r="L40" i="33"/>
  <c r="J40" i="33"/>
  <c r="I40" i="33"/>
  <c r="H40" i="33"/>
  <c r="G40" i="33"/>
  <c r="F39" i="33"/>
  <c r="R40" i="33" s="1"/>
  <c r="P38" i="33"/>
  <c r="O38" i="33"/>
  <c r="N38" i="33"/>
  <c r="M38" i="33"/>
  <c r="K38" i="33"/>
  <c r="J38" i="33"/>
  <c r="I38" i="33"/>
  <c r="H38" i="33"/>
  <c r="G38" i="33"/>
  <c r="F37" i="33"/>
  <c r="R38" i="33" s="1"/>
  <c r="P36" i="33"/>
  <c r="O36" i="33"/>
  <c r="N36" i="33"/>
  <c r="M36" i="33"/>
  <c r="J36" i="33"/>
  <c r="I36" i="33"/>
  <c r="F35" i="33"/>
  <c r="R36" i="33" s="1"/>
  <c r="P34" i="33"/>
  <c r="O34" i="33"/>
  <c r="N34" i="33"/>
  <c r="M34" i="33"/>
  <c r="L34" i="33"/>
  <c r="J34" i="33"/>
  <c r="I34" i="33"/>
  <c r="H34" i="33"/>
  <c r="G34" i="33"/>
  <c r="F33" i="33"/>
  <c r="Q34" i="33" s="1"/>
  <c r="P32" i="33"/>
  <c r="O32" i="33"/>
  <c r="N32" i="33"/>
  <c r="M32" i="33"/>
  <c r="J32" i="33"/>
  <c r="I32" i="33"/>
  <c r="H32" i="33"/>
  <c r="G32" i="33"/>
  <c r="F31" i="33"/>
  <c r="R32" i="33" s="1"/>
  <c r="P30" i="33"/>
  <c r="O30" i="33"/>
  <c r="N30" i="33"/>
  <c r="M30" i="33"/>
  <c r="J30" i="33"/>
  <c r="I30" i="33"/>
  <c r="H30" i="33"/>
  <c r="F29" i="33"/>
  <c r="G30" i="33" s="1"/>
  <c r="Q28" i="33"/>
  <c r="P28" i="33"/>
  <c r="O28" i="33"/>
  <c r="N28" i="33"/>
  <c r="M28" i="33"/>
  <c r="L28" i="33"/>
  <c r="J28" i="33"/>
  <c r="I28" i="33"/>
  <c r="H28" i="33"/>
  <c r="G28" i="33"/>
  <c r="F27" i="33"/>
  <c r="R28" i="33" s="1"/>
  <c r="P26" i="33"/>
  <c r="O26" i="33"/>
  <c r="N26" i="33"/>
  <c r="J26" i="33"/>
  <c r="I26" i="33"/>
  <c r="H26" i="33"/>
  <c r="G26" i="33"/>
  <c r="F25" i="33"/>
  <c r="R26" i="33" s="1"/>
  <c r="P24" i="33"/>
  <c r="O24" i="33"/>
  <c r="N24" i="33"/>
  <c r="M24" i="33"/>
  <c r="J24" i="33"/>
  <c r="I24" i="33"/>
  <c r="H24" i="33"/>
  <c r="G24" i="33"/>
  <c r="F23" i="33"/>
  <c r="L24" i="33" s="1"/>
  <c r="N22" i="33"/>
  <c r="J22" i="33"/>
  <c r="I22" i="33"/>
  <c r="H22" i="33"/>
  <c r="F21" i="33"/>
  <c r="L22" i="33" s="1"/>
  <c r="P20" i="33"/>
  <c r="L19" i="33"/>
  <c r="K19" i="33"/>
  <c r="J19" i="33"/>
  <c r="I19" i="33"/>
  <c r="I20" i="33" s="1"/>
  <c r="H19" i="33"/>
  <c r="G19" i="33"/>
  <c r="N18" i="33"/>
  <c r="H18" i="33"/>
  <c r="F17" i="33"/>
  <c r="P18" i="33" s="1"/>
  <c r="P16" i="33"/>
  <c r="O16" i="33"/>
  <c r="M16" i="33"/>
  <c r="J16" i="33"/>
  <c r="I16" i="33"/>
  <c r="H16" i="33"/>
  <c r="F15" i="33"/>
  <c r="R16" i="33" s="1"/>
  <c r="N14" i="33"/>
  <c r="F13" i="33"/>
  <c r="R14" i="33" s="1"/>
  <c r="N12" i="33"/>
  <c r="M12" i="33"/>
  <c r="J12" i="33"/>
  <c r="I12" i="33"/>
  <c r="F11" i="33"/>
  <c r="H12" i="33" s="1"/>
  <c r="P10" i="33"/>
  <c r="N10" i="33"/>
  <c r="M10" i="33"/>
  <c r="J10" i="33"/>
  <c r="I10" i="33"/>
  <c r="H10" i="33"/>
  <c r="G10" i="33"/>
  <c r="F9" i="33"/>
  <c r="R10" i="33" s="1"/>
  <c r="R7" i="33"/>
  <c r="Q7" i="33"/>
  <c r="P7" i="33"/>
  <c r="O7" i="33"/>
  <c r="N7" i="33"/>
  <c r="M7" i="33"/>
  <c r="L7" i="33"/>
  <c r="K7" i="33"/>
  <c r="J7" i="33"/>
  <c r="I7" i="33"/>
  <c r="H7" i="33"/>
  <c r="G7" i="33"/>
  <c r="P100" i="32"/>
  <c r="O100" i="32"/>
  <c r="N100" i="32"/>
  <c r="M100" i="32"/>
  <c r="H100" i="32"/>
  <c r="F99" i="32"/>
  <c r="R100" i="32" s="1"/>
  <c r="N98" i="32"/>
  <c r="M98" i="32"/>
  <c r="I98" i="32"/>
  <c r="F97" i="32"/>
  <c r="G98" i="32" s="1"/>
  <c r="H96" i="32"/>
  <c r="F95" i="32"/>
  <c r="N96" i="32" s="1"/>
  <c r="Q94" i="32"/>
  <c r="M94" i="32"/>
  <c r="H94" i="32"/>
  <c r="G94" i="32"/>
  <c r="F93" i="32"/>
  <c r="O94" i="32" s="1"/>
  <c r="P92" i="32"/>
  <c r="N92" i="32"/>
  <c r="K92" i="32"/>
  <c r="H92" i="32"/>
  <c r="F91" i="32"/>
  <c r="J92" i="32" s="1"/>
  <c r="P90" i="32"/>
  <c r="O90" i="32"/>
  <c r="N90" i="32"/>
  <c r="H90" i="32"/>
  <c r="F89" i="32"/>
  <c r="Q90" i="32" s="1"/>
  <c r="P88" i="32"/>
  <c r="N88" i="32"/>
  <c r="M88" i="32"/>
  <c r="L88" i="32"/>
  <c r="I88" i="32"/>
  <c r="H88" i="32"/>
  <c r="G88" i="32"/>
  <c r="F87" i="32"/>
  <c r="R88" i="32" s="1"/>
  <c r="P86" i="32"/>
  <c r="O86" i="32"/>
  <c r="N86" i="32"/>
  <c r="M86" i="32"/>
  <c r="I86" i="32"/>
  <c r="H86" i="32"/>
  <c r="F85" i="32"/>
  <c r="G86" i="32" s="1"/>
  <c r="R84" i="32"/>
  <c r="L84" i="32"/>
  <c r="H84" i="32"/>
  <c r="F83" i="32"/>
  <c r="N84" i="32" s="1"/>
  <c r="P82" i="32"/>
  <c r="N82" i="32"/>
  <c r="F81" i="32"/>
  <c r="O82" i="32" s="1"/>
  <c r="O80" i="32"/>
  <c r="N80" i="32"/>
  <c r="I80" i="32"/>
  <c r="H80" i="32"/>
  <c r="F79" i="32"/>
  <c r="P80" i="32" s="1"/>
  <c r="R78" i="32"/>
  <c r="P78" i="32"/>
  <c r="O78" i="32"/>
  <c r="N78" i="32"/>
  <c r="M78" i="32"/>
  <c r="L78" i="32"/>
  <c r="I78" i="32"/>
  <c r="H78" i="32"/>
  <c r="F77" i="32"/>
  <c r="Q78" i="32" s="1"/>
  <c r="R76" i="32"/>
  <c r="P76" i="32"/>
  <c r="N76" i="32"/>
  <c r="M76" i="32"/>
  <c r="L76" i="32"/>
  <c r="I76" i="32"/>
  <c r="H76" i="32"/>
  <c r="F75" i="32"/>
  <c r="Q76" i="32" s="1"/>
  <c r="P74" i="32"/>
  <c r="O74" i="32"/>
  <c r="N74" i="32"/>
  <c r="F73" i="32"/>
  <c r="R72" i="32"/>
  <c r="P72" i="32"/>
  <c r="O72" i="32"/>
  <c r="N72" i="32"/>
  <c r="M72" i="32"/>
  <c r="L72" i="32"/>
  <c r="J72" i="32"/>
  <c r="I72" i="32"/>
  <c r="H72" i="32"/>
  <c r="F71" i="32"/>
  <c r="R69" i="32"/>
  <c r="Q69" i="32"/>
  <c r="P69" i="32"/>
  <c r="O69" i="32"/>
  <c r="N69" i="32"/>
  <c r="M69" i="32"/>
  <c r="L69" i="32"/>
  <c r="K69" i="32"/>
  <c r="J69" i="32"/>
  <c r="I69" i="32"/>
  <c r="H69" i="32"/>
  <c r="G69" i="32"/>
  <c r="R68" i="32"/>
  <c r="P68" i="32"/>
  <c r="O68" i="32"/>
  <c r="N68" i="32"/>
  <c r="M68" i="32"/>
  <c r="I68" i="32"/>
  <c r="H68" i="32"/>
  <c r="G68" i="32"/>
  <c r="F67" i="32"/>
  <c r="L68" i="32" s="1"/>
  <c r="P66" i="32"/>
  <c r="O66" i="32"/>
  <c r="N66" i="32"/>
  <c r="M66" i="32"/>
  <c r="K66" i="32"/>
  <c r="I66" i="32"/>
  <c r="H66" i="32"/>
  <c r="F65" i="32"/>
  <c r="G66" i="32" s="1"/>
  <c r="R64" i="32"/>
  <c r="P64" i="32"/>
  <c r="O64" i="32"/>
  <c r="N64" i="32"/>
  <c r="M64" i="32"/>
  <c r="L64" i="32"/>
  <c r="J64" i="32"/>
  <c r="I64" i="32"/>
  <c r="H64" i="32"/>
  <c r="F63" i="32"/>
  <c r="G64" i="32" s="1"/>
  <c r="R62" i="32"/>
  <c r="P62" i="32"/>
  <c r="O62" i="32"/>
  <c r="N62" i="32"/>
  <c r="M62" i="32"/>
  <c r="H62" i="32"/>
  <c r="G62" i="32"/>
  <c r="F61" i="32"/>
  <c r="R60" i="32"/>
  <c r="P60" i="32"/>
  <c r="O60" i="32"/>
  <c r="N60" i="32"/>
  <c r="I60" i="32"/>
  <c r="H60" i="32"/>
  <c r="F59" i="32"/>
  <c r="Q60" i="32" s="1"/>
  <c r="R58" i="32"/>
  <c r="P58" i="32"/>
  <c r="O58" i="32"/>
  <c r="N58" i="32"/>
  <c r="M58" i="32"/>
  <c r="L58" i="32"/>
  <c r="J58" i="32"/>
  <c r="H58" i="32"/>
  <c r="F57" i="32"/>
  <c r="P56" i="32"/>
  <c r="O56" i="32"/>
  <c r="N56" i="32"/>
  <c r="M56" i="32"/>
  <c r="H56" i="32"/>
  <c r="F55" i="32"/>
  <c r="R56" i="32" s="1"/>
  <c r="R54" i="32"/>
  <c r="P54" i="32"/>
  <c r="O54" i="32"/>
  <c r="N54" i="32"/>
  <c r="M54" i="32"/>
  <c r="L54" i="32"/>
  <c r="J54" i="32"/>
  <c r="I54" i="32"/>
  <c r="H54" i="32"/>
  <c r="F53" i="32"/>
  <c r="G54" i="32" s="1"/>
  <c r="R52" i="32"/>
  <c r="P52" i="32"/>
  <c r="O52" i="32"/>
  <c r="N52" i="32"/>
  <c r="M52" i="32"/>
  <c r="L52" i="32"/>
  <c r="K52" i="32"/>
  <c r="J52" i="32"/>
  <c r="I52" i="32"/>
  <c r="F51" i="32"/>
  <c r="H52" i="32" s="1"/>
  <c r="R50" i="32"/>
  <c r="P50" i="32"/>
  <c r="O50" i="32"/>
  <c r="N50" i="32"/>
  <c r="M50" i="32"/>
  <c r="L50" i="32"/>
  <c r="J50" i="32"/>
  <c r="H50" i="32"/>
  <c r="G50" i="32"/>
  <c r="F49" i="32"/>
  <c r="I50" i="32" s="1"/>
  <c r="P48" i="32"/>
  <c r="O48" i="32"/>
  <c r="N48" i="32"/>
  <c r="M48" i="32"/>
  <c r="J48" i="32"/>
  <c r="I48" i="32"/>
  <c r="H48" i="32"/>
  <c r="F47" i="32"/>
  <c r="Q48" i="32" s="1"/>
  <c r="P46" i="32"/>
  <c r="O46" i="32"/>
  <c r="N46" i="32"/>
  <c r="M46" i="32"/>
  <c r="J46" i="32"/>
  <c r="H46" i="32"/>
  <c r="G46" i="32"/>
  <c r="F45" i="32"/>
  <c r="R46" i="32" s="1"/>
  <c r="R44" i="32"/>
  <c r="P44" i="32"/>
  <c r="O44" i="32"/>
  <c r="N44" i="32"/>
  <c r="M44" i="32"/>
  <c r="L44" i="32"/>
  <c r="J44" i="32"/>
  <c r="I44" i="32"/>
  <c r="H44" i="32"/>
  <c r="G44" i="32"/>
  <c r="F43" i="32"/>
  <c r="Q44" i="32" s="1"/>
  <c r="R42" i="32"/>
  <c r="P42" i="32"/>
  <c r="O42" i="32"/>
  <c r="N42" i="32"/>
  <c r="M42" i="32"/>
  <c r="L42" i="32"/>
  <c r="J42" i="32"/>
  <c r="I42" i="32"/>
  <c r="H42" i="32"/>
  <c r="G42" i="32"/>
  <c r="F41" i="32"/>
  <c r="Q42" i="32" s="1"/>
  <c r="R40" i="32"/>
  <c r="P40" i="32"/>
  <c r="O40" i="32"/>
  <c r="N40" i="32"/>
  <c r="M40" i="32"/>
  <c r="L40" i="32"/>
  <c r="J40" i="32"/>
  <c r="H40" i="32"/>
  <c r="G40" i="32"/>
  <c r="F39" i="32"/>
  <c r="I40" i="32" s="1"/>
  <c r="R38" i="32"/>
  <c r="P38" i="32"/>
  <c r="O38" i="32"/>
  <c r="N38" i="32"/>
  <c r="M38" i="32"/>
  <c r="L38" i="32"/>
  <c r="K38" i="32"/>
  <c r="I38" i="32"/>
  <c r="H38" i="32"/>
  <c r="G38" i="32"/>
  <c r="F37" i="32"/>
  <c r="J38" i="32" s="1"/>
  <c r="R36" i="32"/>
  <c r="N36" i="32"/>
  <c r="L36" i="32"/>
  <c r="I36" i="32"/>
  <c r="H36" i="32"/>
  <c r="G36" i="32"/>
  <c r="F35" i="32"/>
  <c r="Q36" i="32" s="1"/>
  <c r="R34" i="32"/>
  <c r="P34" i="32"/>
  <c r="O34" i="32"/>
  <c r="N34" i="32"/>
  <c r="M34" i="32"/>
  <c r="L34" i="32"/>
  <c r="J34" i="32"/>
  <c r="I34" i="32"/>
  <c r="H34" i="32"/>
  <c r="G34" i="32"/>
  <c r="F33" i="32"/>
  <c r="Q34" i="32" s="1"/>
  <c r="R32" i="32"/>
  <c r="P32" i="32"/>
  <c r="O32" i="32"/>
  <c r="N32" i="32"/>
  <c r="M32" i="32"/>
  <c r="L32" i="32"/>
  <c r="J32" i="32"/>
  <c r="I32" i="32"/>
  <c r="H32" i="32"/>
  <c r="G32" i="32"/>
  <c r="F31" i="32"/>
  <c r="Q32" i="32" s="1"/>
  <c r="R30" i="32"/>
  <c r="P30" i="32"/>
  <c r="O30" i="32"/>
  <c r="N30" i="32"/>
  <c r="M30" i="32"/>
  <c r="L30" i="32"/>
  <c r="J30" i="32"/>
  <c r="H30" i="32"/>
  <c r="F29" i="32"/>
  <c r="R28" i="32"/>
  <c r="P28" i="32"/>
  <c r="O28" i="32"/>
  <c r="N28" i="32"/>
  <c r="M28" i="32"/>
  <c r="L28" i="32"/>
  <c r="J28" i="32"/>
  <c r="I28" i="32"/>
  <c r="H28" i="32"/>
  <c r="G28" i="32"/>
  <c r="F27" i="32"/>
  <c r="Q28" i="32" s="1"/>
  <c r="P26" i="32"/>
  <c r="O26" i="32"/>
  <c r="N26" i="32"/>
  <c r="M26" i="32"/>
  <c r="L26" i="32"/>
  <c r="J26" i="32"/>
  <c r="H26" i="32"/>
  <c r="F25" i="32"/>
  <c r="I26" i="32" s="1"/>
  <c r="P24" i="32"/>
  <c r="O24" i="32"/>
  <c r="N24" i="32"/>
  <c r="M24" i="32"/>
  <c r="J24" i="32"/>
  <c r="H24" i="32"/>
  <c r="F23" i="32"/>
  <c r="Q24" i="32" s="1"/>
  <c r="P22" i="32"/>
  <c r="M22" i="32"/>
  <c r="I22" i="32"/>
  <c r="H22" i="32"/>
  <c r="G22" i="32"/>
  <c r="F21" i="32"/>
  <c r="R22" i="32" s="1"/>
  <c r="R19" i="32"/>
  <c r="Q19" i="32"/>
  <c r="P19" i="32"/>
  <c r="O19" i="32"/>
  <c r="N19" i="32"/>
  <c r="M19" i="32"/>
  <c r="L19" i="32"/>
  <c r="K19" i="32"/>
  <c r="J19" i="32"/>
  <c r="I19" i="32"/>
  <c r="H19" i="32"/>
  <c r="G19" i="32"/>
  <c r="F17" i="32"/>
  <c r="Q18" i="32" s="1"/>
  <c r="N16" i="32"/>
  <c r="M16" i="32"/>
  <c r="H16" i="32"/>
  <c r="F15" i="32"/>
  <c r="R16" i="32" s="1"/>
  <c r="N14" i="32"/>
  <c r="J14" i="32"/>
  <c r="G14" i="32"/>
  <c r="F13" i="32"/>
  <c r="R14" i="32" s="1"/>
  <c r="P12" i="32"/>
  <c r="O12" i="32"/>
  <c r="F11" i="32"/>
  <c r="M12" i="32" s="1"/>
  <c r="O10" i="32"/>
  <c r="N10" i="32"/>
  <c r="H10" i="32"/>
  <c r="F9" i="32"/>
  <c r="I10" i="32" s="1"/>
  <c r="R7" i="32"/>
  <c r="Q7" i="32"/>
  <c r="P7" i="32"/>
  <c r="O7" i="32"/>
  <c r="N7" i="32"/>
  <c r="M7" i="32"/>
  <c r="L7" i="32"/>
  <c r="K7" i="32"/>
  <c r="J7" i="32"/>
  <c r="I7" i="32"/>
  <c r="H7" i="32"/>
  <c r="G7" i="32"/>
  <c r="N100" i="31"/>
  <c r="F99" i="31"/>
  <c r="P100" i="31" s="1"/>
  <c r="O98" i="31"/>
  <c r="N98" i="31"/>
  <c r="M98" i="31"/>
  <c r="F97" i="31"/>
  <c r="Q98" i="31" s="1"/>
  <c r="N96" i="31"/>
  <c r="F95" i="31"/>
  <c r="R96" i="31" s="1"/>
  <c r="N94" i="31"/>
  <c r="M94" i="31"/>
  <c r="H94" i="31"/>
  <c r="F93" i="31"/>
  <c r="R94" i="31" s="1"/>
  <c r="O92" i="31"/>
  <c r="N92" i="31"/>
  <c r="F91" i="31"/>
  <c r="M92" i="31" s="1"/>
  <c r="P90" i="31"/>
  <c r="N90" i="31"/>
  <c r="F89" i="31"/>
  <c r="H90" i="31" s="1"/>
  <c r="Q88" i="31"/>
  <c r="O88" i="31"/>
  <c r="N88" i="31"/>
  <c r="M88" i="31"/>
  <c r="J88" i="31"/>
  <c r="I88" i="31"/>
  <c r="H88" i="31"/>
  <c r="F87" i="31"/>
  <c r="G88" i="31" s="1"/>
  <c r="O86" i="31"/>
  <c r="N86" i="31"/>
  <c r="H86" i="31"/>
  <c r="F85" i="31"/>
  <c r="Q86" i="31" s="1"/>
  <c r="R84" i="31"/>
  <c r="N84" i="31"/>
  <c r="L84" i="31"/>
  <c r="F83" i="31"/>
  <c r="Q84" i="31" s="1"/>
  <c r="N82" i="31"/>
  <c r="H82" i="31"/>
  <c r="F81" i="31"/>
  <c r="R82" i="31" s="1"/>
  <c r="O80" i="31"/>
  <c r="N80" i="31"/>
  <c r="M80" i="31"/>
  <c r="I80" i="31"/>
  <c r="F79" i="31"/>
  <c r="G80" i="31" s="1"/>
  <c r="R78" i="31"/>
  <c r="O78" i="31"/>
  <c r="N78" i="31"/>
  <c r="M78" i="31"/>
  <c r="L78" i="31"/>
  <c r="H78" i="31"/>
  <c r="F77" i="31"/>
  <c r="Q78" i="31" s="1"/>
  <c r="R76" i="31"/>
  <c r="O76" i="31"/>
  <c r="N76" i="31"/>
  <c r="M76" i="31"/>
  <c r="L76" i="31"/>
  <c r="H76" i="31"/>
  <c r="F75" i="31"/>
  <c r="P76" i="31" s="1"/>
  <c r="P74" i="31"/>
  <c r="N74" i="31"/>
  <c r="F73" i="31"/>
  <c r="Q74" i="31" s="1"/>
  <c r="R72" i="31"/>
  <c r="P72" i="31"/>
  <c r="O72" i="31"/>
  <c r="N72" i="31"/>
  <c r="M72" i="31"/>
  <c r="L72" i="31"/>
  <c r="J72" i="31"/>
  <c r="H72" i="31"/>
  <c r="F71" i="31"/>
  <c r="Q72" i="31" s="1"/>
  <c r="R68" i="31"/>
  <c r="O68" i="31"/>
  <c r="N68" i="31"/>
  <c r="M68" i="31"/>
  <c r="K68" i="31"/>
  <c r="J68" i="31"/>
  <c r="F67" i="31"/>
  <c r="G68" i="31" s="1"/>
  <c r="O66" i="31"/>
  <c r="N66" i="31"/>
  <c r="H66" i="31"/>
  <c r="F65" i="31"/>
  <c r="M66" i="31" s="1"/>
  <c r="R64" i="31"/>
  <c r="O64" i="31"/>
  <c r="N64" i="31"/>
  <c r="M64" i="31"/>
  <c r="L64" i="31"/>
  <c r="K64" i="31"/>
  <c r="I64" i="31"/>
  <c r="F63" i="31"/>
  <c r="G64" i="31" s="1"/>
  <c r="Q62" i="31"/>
  <c r="P62" i="31"/>
  <c r="O62" i="31"/>
  <c r="N62" i="31"/>
  <c r="M62" i="31"/>
  <c r="K62" i="31"/>
  <c r="H62" i="31"/>
  <c r="F61" i="31"/>
  <c r="J62" i="31" s="1"/>
  <c r="R60" i="31"/>
  <c r="O60" i="31"/>
  <c r="N60" i="31"/>
  <c r="M60" i="31"/>
  <c r="L60" i="31"/>
  <c r="K60" i="31"/>
  <c r="F59" i="31"/>
  <c r="Q60" i="31" s="1"/>
  <c r="R58" i="31"/>
  <c r="P58" i="31"/>
  <c r="O58" i="31"/>
  <c r="N58" i="31"/>
  <c r="M58" i="31"/>
  <c r="L58" i="31"/>
  <c r="K58" i="31"/>
  <c r="H58" i="31"/>
  <c r="F57" i="31"/>
  <c r="Q58" i="31" s="1"/>
  <c r="O56" i="31"/>
  <c r="N56" i="31"/>
  <c r="M56" i="31"/>
  <c r="H56" i="31"/>
  <c r="F55" i="31"/>
  <c r="G56" i="31" s="1"/>
  <c r="R54" i="31"/>
  <c r="P54" i="31"/>
  <c r="O54" i="31"/>
  <c r="N54" i="31"/>
  <c r="M54" i="31"/>
  <c r="L54" i="31"/>
  <c r="K54" i="31"/>
  <c r="I54" i="31"/>
  <c r="H54" i="31"/>
  <c r="F53" i="31"/>
  <c r="Q54" i="31" s="1"/>
  <c r="R52" i="31"/>
  <c r="P52" i="31"/>
  <c r="O52" i="31"/>
  <c r="N52" i="31"/>
  <c r="L52" i="31"/>
  <c r="J52" i="31"/>
  <c r="F51" i="31"/>
  <c r="M52" i="31" s="1"/>
  <c r="R50" i="31"/>
  <c r="O50" i="31"/>
  <c r="N50" i="31"/>
  <c r="M50" i="31"/>
  <c r="L50" i="31"/>
  <c r="K50" i="31"/>
  <c r="J50" i="31"/>
  <c r="H50" i="31"/>
  <c r="G50" i="31"/>
  <c r="F49" i="31"/>
  <c r="P50" i="31" s="1"/>
  <c r="P48" i="31"/>
  <c r="O48" i="31"/>
  <c r="N48" i="31"/>
  <c r="M48" i="31"/>
  <c r="K48" i="31"/>
  <c r="J48" i="31"/>
  <c r="H48" i="31"/>
  <c r="F47" i="31"/>
  <c r="Q48" i="31" s="1"/>
  <c r="P46" i="31"/>
  <c r="O46" i="31"/>
  <c r="M46" i="31"/>
  <c r="F45" i="31"/>
  <c r="R46" i="31" s="1"/>
  <c r="R44" i="31"/>
  <c r="P44" i="31"/>
  <c r="O44" i="31"/>
  <c r="N44" i="31"/>
  <c r="M44" i="31"/>
  <c r="L44" i="31"/>
  <c r="J44" i="31"/>
  <c r="H44" i="31"/>
  <c r="G44" i="31"/>
  <c r="F43" i="31"/>
  <c r="Q44" i="31" s="1"/>
  <c r="R42" i="31"/>
  <c r="P42" i="31"/>
  <c r="O42" i="31"/>
  <c r="N42" i="31"/>
  <c r="M42" i="31"/>
  <c r="L42" i="31"/>
  <c r="K42" i="31"/>
  <c r="J42" i="31"/>
  <c r="I42" i="31"/>
  <c r="H42" i="31"/>
  <c r="F41" i="31"/>
  <c r="G42" i="31" s="1"/>
  <c r="R40" i="31"/>
  <c r="P40" i="31"/>
  <c r="O40" i="31"/>
  <c r="N40" i="31"/>
  <c r="M40" i="31"/>
  <c r="L40" i="31"/>
  <c r="H40" i="31"/>
  <c r="F39" i="31"/>
  <c r="I40" i="31" s="1"/>
  <c r="R38" i="31"/>
  <c r="Q38" i="31"/>
  <c r="P38" i="31"/>
  <c r="O38" i="31"/>
  <c r="N38" i="31"/>
  <c r="M38" i="31"/>
  <c r="L38" i="31"/>
  <c r="K38" i="31"/>
  <c r="I38" i="31"/>
  <c r="H38" i="31"/>
  <c r="G38" i="31"/>
  <c r="F37" i="31"/>
  <c r="J38" i="31" s="1"/>
  <c r="R36" i="31"/>
  <c r="O36" i="31"/>
  <c r="N36" i="31"/>
  <c r="M36" i="31"/>
  <c r="L36" i="31"/>
  <c r="H36" i="31"/>
  <c r="F35" i="31"/>
  <c r="Q36" i="31" s="1"/>
  <c r="R34" i="31"/>
  <c r="P34" i="31"/>
  <c r="O34" i="31"/>
  <c r="N34" i="31"/>
  <c r="M34" i="31"/>
  <c r="L34" i="31"/>
  <c r="K34" i="31"/>
  <c r="J34" i="31"/>
  <c r="I34" i="31"/>
  <c r="H34" i="31"/>
  <c r="F33" i="31"/>
  <c r="Q34" i="31" s="1"/>
  <c r="R32" i="31"/>
  <c r="P32" i="31"/>
  <c r="O32" i="31"/>
  <c r="N32" i="31"/>
  <c r="M32" i="31"/>
  <c r="L32" i="31"/>
  <c r="J32" i="31"/>
  <c r="H32" i="31"/>
  <c r="G32" i="31"/>
  <c r="F31" i="31"/>
  <c r="Q32" i="31" s="1"/>
  <c r="R30" i="31"/>
  <c r="O30" i="31"/>
  <c r="N30" i="31"/>
  <c r="M30" i="31"/>
  <c r="L30" i="31"/>
  <c r="J30" i="31"/>
  <c r="H30" i="31"/>
  <c r="F29" i="31"/>
  <c r="Q30" i="31" s="1"/>
  <c r="R28" i="31"/>
  <c r="P28" i="31"/>
  <c r="O28" i="31"/>
  <c r="N28" i="31"/>
  <c r="M28" i="31"/>
  <c r="L28" i="31"/>
  <c r="J28" i="31"/>
  <c r="I28" i="31"/>
  <c r="H28" i="31"/>
  <c r="G28" i="31"/>
  <c r="F27" i="31"/>
  <c r="Q28" i="31" s="1"/>
  <c r="P26" i="31"/>
  <c r="O26" i="31"/>
  <c r="N26" i="31"/>
  <c r="M26" i="31"/>
  <c r="L26" i="31"/>
  <c r="I26" i="31"/>
  <c r="H26" i="31"/>
  <c r="F25" i="31"/>
  <c r="J26" i="31" s="1"/>
  <c r="P24" i="31"/>
  <c r="N24" i="31"/>
  <c r="M24" i="31"/>
  <c r="K24" i="31"/>
  <c r="J24" i="31"/>
  <c r="H24" i="31"/>
  <c r="F23" i="31"/>
  <c r="Q24" i="31" s="1"/>
  <c r="O22" i="31"/>
  <c r="N22" i="31"/>
  <c r="M22" i="31"/>
  <c r="H22" i="31"/>
  <c r="F21" i="31"/>
  <c r="R22" i="31" s="1"/>
  <c r="N18" i="31"/>
  <c r="F17" i="31"/>
  <c r="M18" i="31" s="1"/>
  <c r="O16" i="31"/>
  <c r="N16" i="31"/>
  <c r="K16" i="31"/>
  <c r="J16" i="31"/>
  <c r="I16" i="31"/>
  <c r="F15" i="31"/>
  <c r="H16" i="31" s="1"/>
  <c r="F13" i="31"/>
  <c r="O14" i="31" s="1"/>
  <c r="Q12" i="31"/>
  <c r="N12" i="31"/>
  <c r="F11" i="31"/>
  <c r="P12" i="31" s="1"/>
  <c r="F99" i="30"/>
  <c r="N100" i="30" s="1"/>
  <c r="M98" i="30"/>
  <c r="J98" i="30"/>
  <c r="H98" i="30"/>
  <c r="F97" i="30"/>
  <c r="L98" i="30" s="1"/>
  <c r="F95" i="30"/>
  <c r="O96" i="30" s="1"/>
  <c r="O94" i="30"/>
  <c r="I94" i="30"/>
  <c r="F93" i="30"/>
  <c r="N94" i="30" s="1"/>
  <c r="M92" i="30"/>
  <c r="F91" i="30"/>
  <c r="L92" i="30" s="1"/>
  <c r="F89" i="30"/>
  <c r="K90" i="30" s="1"/>
  <c r="O88" i="30"/>
  <c r="M88" i="30"/>
  <c r="K88" i="30"/>
  <c r="I88" i="30"/>
  <c r="F87" i="30"/>
  <c r="N88" i="30" s="1"/>
  <c r="K86" i="30"/>
  <c r="F85" i="30"/>
  <c r="M86" i="30" s="1"/>
  <c r="I84" i="30"/>
  <c r="F83" i="30"/>
  <c r="K84" i="30" s="1"/>
  <c r="M82" i="30"/>
  <c r="K82" i="30"/>
  <c r="F81" i="30"/>
  <c r="O82" i="30" s="1"/>
  <c r="K80" i="30"/>
  <c r="F79" i="30"/>
  <c r="M80" i="30" s="1"/>
  <c r="O78" i="30"/>
  <c r="M78" i="30"/>
  <c r="K78" i="30"/>
  <c r="I78" i="30"/>
  <c r="F77" i="30"/>
  <c r="L78" i="30" s="1"/>
  <c r="O76" i="30"/>
  <c r="N76" i="30"/>
  <c r="K76" i="30"/>
  <c r="I76" i="30"/>
  <c r="F75" i="30"/>
  <c r="J76" i="30" s="1"/>
  <c r="F73" i="30"/>
  <c r="N74" i="30" s="1"/>
  <c r="O72" i="30"/>
  <c r="M72" i="30"/>
  <c r="K72" i="30"/>
  <c r="J72" i="30"/>
  <c r="I72" i="30"/>
  <c r="G72" i="30"/>
  <c r="F71" i="30"/>
  <c r="L72" i="30" s="1"/>
  <c r="N68" i="30"/>
  <c r="M68" i="30"/>
  <c r="K68" i="30"/>
  <c r="I68" i="30"/>
  <c r="F67" i="30"/>
  <c r="J68" i="30" s="1"/>
  <c r="K66" i="30"/>
  <c r="F65" i="30"/>
  <c r="N66" i="30" s="1"/>
  <c r="O64" i="30"/>
  <c r="N64" i="30"/>
  <c r="K64" i="30"/>
  <c r="I64" i="30"/>
  <c r="H64" i="30"/>
  <c r="F63" i="30"/>
  <c r="M64" i="30" s="1"/>
  <c r="O62" i="30"/>
  <c r="K62" i="30"/>
  <c r="I62" i="30"/>
  <c r="F61" i="30"/>
  <c r="J62" i="30" s="1"/>
  <c r="O60" i="30"/>
  <c r="I60" i="30"/>
  <c r="H60" i="30"/>
  <c r="F59" i="30"/>
  <c r="N60" i="30" s="1"/>
  <c r="O58" i="30"/>
  <c r="N58" i="30"/>
  <c r="M58" i="30"/>
  <c r="K58" i="30"/>
  <c r="I58" i="30"/>
  <c r="H58" i="30"/>
  <c r="F57" i="30"/>
  <c r="L58" i="30" s="1"/>
  <c r="K56" i="30"/>
  <c r="F55" i="30"/>
  <c r="J56" i="30" s="1"/>
  <c r="O54" i="30"/>
  <c r="N54" i="30"/>
  <c r="M54" i="30"/>
  <c r="L54" i="30"/>
  <c r="K54" i="30"/>
  <c r="I54" i="30"/>
  <c r="H54" i="30"/>
  <c r="F53" i="30"/>
  <c r="G54" i="30" s="1"/>
  <c r="O52" i="30"/>
  <c r="M52" i="30"/>
  <c r="I52" i="30"/>
  <c r="F51" i="30"/>
  <c r="N52" i="30" s="1"/>
  <c r="O50" i="30"/>
  <c r="M50" i="30"/>
  <c r="K50" i="30"/>
  <c r="J50" i="30"/>
  <c r="I50" i="30"/>
  <c r="F49" i="30"/>
  <c r="L50" i="30" s="1"/>
  <c r="N48" i="30"/>
  <c r="M48" i="30"/>
  <c r="L48" i="30"/>
  <c r="K48" i="30"/>
  <c r="H48" i="30"/>
  <c r="F47" i="30"/>
  <c r="J48" i="30" s="1"/>
  <c r="M46" i="30"/>
  <c r="K46" i="30"/>
  <c r="F45" i="30"/>
  <c r="N46" i="30" s="1"/>
  <c r="O44" i="30"/>
  <c r="M44" i="30"/>
  <c r="K44" i="30"/>
  <c r="J44" i="30"/>
  <c r="I44" i="30"/>
  <c r="F43" i="30"/>
  <c r="L44" i="30" s="1"/>
  <c r="O42" i="30"/>
  <c r="N42" i="30"/>
  <c r="M42" i="30"/>
  <c r="L42" i="30"/>
  <c r="K42" i="30"/>
  <c r="I42" i="30"/>
  <c r="H42" i="30"/>
  <c r="F41" i="30"/>
  <c r="J42" i="30" s="1"/>
  <c r="O40" i="30"/>
  <c r="M40" i="30"/>
  <c r="K40" i="30"/>
  <c r="J40" i="30"/>
  <c r="I40" i="30"/>
  <c r="H40" i="30"/>
  <c r="F39" i="30"/>
  <c r="N40" i="30" s="1"/>
  <c r="O38" i="30"/>
  <c r="N38" i="30"/>
  <c r="M38" i="30"/>
  <c r="K38" i="30"/>
  <c r="J38" i="30"/>
  <c r="I38" i="30"/>
  <c r="H38" i="30"/>
  <c r="F37" i="30"/>
  <c r="G38" i="30" s="1"/>
  <c r="O36" i="30"/>
  <c r="K36" i="30"/>
  <c r="I36" i="30"/>
  <c r="F35" i="30"/>
  <c r="L36" i="30" s="1"/>
  <c r="O34" i="30"/>
  <c r="M34" i="30"/>
  <c r="L34" i="30"/>
  <c r="K34" i="30"/>
  <c r="I34" i="30"/>
  <c r="H34" i="30"/>
  <c r="F33" i="30"/>
  <c r="N34" i="30" s="1"/>
  <c r="O32" i="30"/>
  <c r="M32" i="30"/>
  <c r="L32" i="30"/>
  <c r="K32" i="30"/>
  <c r="I32" i="30"/>
  <c r="F31" i="30"/>
  <c r="G32" i="30" s="1"/>
  <c r="O30" i="30"/>
  <c r="M30" i="30"/>
  <c r="K30" i="30"/>
  <c r="I30" i="30"/>
  <c r="F29" i="30"/>
  <c r="N30" i="30" s="1"/>
  <c r="O28" i="30"/>
  <c r="M28" i="30"/>
  <c r="L28" i="30"/>
  <c r="K28" i="30"/>
  <c r="J28" i="30"/>
  <c r="I28" i="30"/>
  <c r="G28" i="30"/>
  <c r="F27" i="30"/>
  <c r="N28" i="30" s="1"/>
  <c r="O26" i="30"/>
  <c r="M26" i="30"/>
  <c r="K26" i="30"/>
  <c r="I26" i="30"/>
  <c r="F25" i="30"/>
  <c r="N26" i="30" s="1"/>
  <c r="N24" i="30"/>
  <c r="M24" i="30"/>
  <c r="K24" i="30"/>
  <c r="H24" i="30"/>
  <c r="F23" i="30"/>
  <c r="L24" i="30" s="1"/>
  <c r="K22" i="30"/>
  <c r="F21" i="30"/>
  <c r="J22" i="30" s="1"/>
  <c r="F17" i="30"/>
  <c r="N18" i="30" s="1"/>
  <c r="K16" i="30"/>
  <c r="F15" i="30"/>
  <c r="L16" i="30" s="1"/>
  <c r="K14" i="30"/>
  <c r="F13" i="30"/>
  <c r="J14" i="30" s="1"/>
  <c r="F11" i="30"/>
  <c r="O12" i="30" s="1"/>
  <c r="V50" i="2"/>
  <c r="V49" i="2"/>
  <c r="V46" i="2"/>
  <c r="R46" i="2"/>
  <c r="V45" i="2"/>
  <c r="V43" i="2"/>
  <c r="V42" i="2"/>
  <c r="V41" i="2"/>
  <c r="V39" i="2"/>
  <c r="V37" i="2"/>
  <c r="R37" i="2"/>
  <c r="V36" i="2"/>
  <c r="V35" i="2"/>
  <c r="V33" i="2"/>
  <c r="V32" i="2"/>
  <c r="V31" i="2"/>
  <c r="V30" i="2"/>
  <c r="V28" i="2"/>
  <c r="T28" i="2"/>
  <c r="V27" i="2"/>
  <c r="R27" i="2"/>
  <c r="V26" i="2"/>
  <c r="V25" i="2"/>
  <c r="V24" i="2"/>
  <c r="R24" i="2"/>
  <c r="V23" i="2"/>
  <c r="R23" i="2"/>
  <c r="V22" i="2"/>
  <c r="R22" i="2"/>
  <c r="V21" i="2"/>
  <c r="V20" i="2"/>
  <c r="R20" i="2"/>
  <c r="V19" i="2"/>
  <c r="R19" i="2"/>
  <c r="V18" i="2"/>
  <c r="T18" i="2"/>
  <c r="V17" i="2"/>
  <c r="R17" i="2"/>
  <c r="V16" i="2"/>
  <c r="V15" i="2"/>
  <c r="V14" i="2"/>
  <c r="F53" i="2"/>
  <c r="P53" i="2" s="1"/>
  <c r="J52" i="2"/>
  <c r="H52" i="2"/>
  <c r="F52" i="2"/>
  <c r="F51" i="2"/>
  <c r="V51" i="2" s="1"/>
  <c r="F50" i="2"/>
  <c r="P50" i="2" s="1"/>
  <c r="F49" i="2"/>
  <c r="P49" i="2" s="1"/>
  <c r="N48" i="2"/>
  <c r="F48" i="2"/>
  <c r="P48" i="2" s="1"/>
  <c r="N47" i="2"/>
  <c r="J47" i="2"/>
  <c r="F47" i="2"/>
  <c r="P47" i="2" s="1"/>
  <c r="N46" i="2"/>
  <c r="F46" i="2"/>
  <c r="P46" i="2" s="1"/>
  <c r="F45" i="2"/>
  <c r="P45" i="2" s="1"/>
  <c r="F44" i="2"/>
  <c r="F43" i="2"/>
  <c r="T43" i="2" s="1"/>
  <c r="F42" i="2"/>
  <c r="P42" i="2" s="1"/>
  <c r="N41" i="2"/>
  <c r="F41" i="2"/>
  <c r="P41" i="2" s="1"/>
  <c r="F40" i="2"/>
  <c r="P40" i="2" s="1"/>
  <c r="P39" i="2"/>
  <c r="N39" i="2"/>
  <c r="L39" i="2"/>
  <c r="F39" i="2"/>
  <c r="J39" i="2" s="1"/>
  <c r="O38" i="2"/>
  <c r="M38" i="2"/>
  <c r="K38" i="2"/>
  <c r="I38" i="2"/>
  <c r="G38" i="2"/>
  <c r="N37" i="2"/>
  <c r="H37" i="2"/>
  <c r="F37" i="2"/>
  <c r="F36" i="2"/>
  <c r="P36" i="2" s="1"/>
  <c r="J35" i="2"/>
  <c r="F35" i="2"/>
  <c r="P35" i="2" s="1"/>
  <c r="H34" i="2"/>
  <c r="F34" i="2"/>
  <c r="V34" i="2" s="1"/>
  <c r="H33" i="2"/>
  <c r="F33" i="2"/>
  <c r="P33" i="2" s="1"/>
  <c r="N32" i="2"/>
  <c r="H32" i="2"/>
  <c r="F32" i="2"/>
  <c r="T32" i="2" s="1"/>
  <c r="F31" i="2"/>
  <c r="P31" i="2" s="1"/>
  <c r="N30" i="2"/>
  <c r="H30" i="2"/>
  <c r="F30" i="2"/>
  <c r="P30" i="2" s="1"/>
  <c r="H29" i="2"/>
  <c r="F29" i="2"/>
  <c r="L28" i="2"/>
  <c r="J28" i="2"/>
  <c r="H28" i="2"/>
  <c r="F28" i="2"/>
  <c r="P28" i="2" s="1"/>
  <c r="P27" i="2"/>
  <c r="N27" i="2"/>
  <c r="F27" i="2"/>
  <c r="L27" i="2" s="1"/>
  <c r="F26" i="2"/>
  <c r="P26" i="2" s="1"/>
  <c r="P25" i="2"/>
  <c r="N25" i="2"/>
  <c r="J25" i="2"/>
  <c r="F25" i="2"/>
  <c r="L25" i="2" s="1"/>
  <c r="P24" i="2"/>
  <c r="N24" i="2"/>
  <c r="L24" i="2"/>
  <c r="J24" i="2"/>
  <c r="F24" i="2"/>
  <c r="H24" i="2" s="1"/>
  <c r="P23" i="2"/>
  <c r="J23" i="2"/>
  <c r="H23" i="2"/>
  <c r="F23" i="2"/>
  <c r="N23" i="2" s="1"/>
  <c r="P22" i="2"/>
  <c r="N22" i="2"/>
  <c r="L22" i="2"/>
  <c r="J22" i="2"/>
  <c r="F22" i="2"/>
  <c r="T22" i="2" s="1"/>
  <c r="H21" i="2"/>
  <c r="F21" i="2"/>
  <c r="P21" i="2" s="1"/>
  <c r="P20" i="2"/>
  <c r="N20" i="2"/>
  <c r="J20" i="2"/>
  <c r="F20" i="2"/>
  <c r="L20" i="2" s="1"/>
  <c r="P19" i="2"/>
  <c r="N19" i="2"/>
  <c r="J19" i="2"/>
  <c r="F19" i="2"/>
  <c r="L19" i="2" s="1"/>
  <c r="N18" i="2"/>
  <c r="F18" i="2"/>
  <c r="P18" i="2" s="1"/>
  <c r="P17" i="2"/>
  <c r="N17" i="2"/>
  <c r="L17" i="2"/>
  <c r="H17" i="2"/>
  <c r="F17" i="2"/>
  <c r="J17" i="2" s="1"/>
  <c r="P16" i="2"/>
  <c r="N16" i="2"/>
  <c r="F16" i="2"/>
  <c r="L16" i="2" s="1"/>
  <c r="P15" i="2"/>
  <c r="N15" i="2"/>
  <c r="F15" i="2"/>
  <c r="F14" i="2"/>
  <c r="P14" i="2" s="1"/>
  <c r="O13" i="2"/>
  <c r="M13" i="2"/>
  <c r="K13" i="2"/>
  <c r="I13" i="2"/>
  <c r="G13" i="2"/>
  <c r="N12" i="2"/>
  <c r="L12" i="2"/>
  <c r="J12" i="2"/>
  <c r="H12" i="2"/>
  <c r="F12" i="2"/>
  <c r="P11" i="2"/>
  <c r="L11" i="2"/>
  <c r="J11" i="2"/>
  <c r="H11" i="2"/>
  <c r="F11" i="2"/>
  <c r="V11" i="2" s="1"/>
  <c r="P10" i="2"/>
  <c r="N10" i="2"/>
  <c r="J10" i="2"/>
  <c r="H10" i="2"/>
  <c r="F10" i="2"/>
  <c r="P9" i="2"/>
  <c r="N9" i="2"/>
  <c r="L9" i="2"/>
  <c r="H9" i="2"/>
  <c r="F9" i="2"/>
  <c r="J9" i="2" s="1"/>
  <c r="P8" i="2"/>
  <c r="N8" i="2"/>
  <c r="L8" i="2"/>
  <c r="J8" i="2"/>
  <c r="F8" i="2"/>
  <c r="H8" i="2" s="1"/>
  <c r="O7" i="2"/>
  <c r="M7" i="2"/>
  <c r="K7" i="2"/>
  <c r="I7" i="2"/>
  <c r="G7" i="2"/>
  <c r="P53" i="114"/>
  <c r="N53" i="114"/>
  <c r="F53" i="114"/>
  <c r="J53" i="114" s="1"/>
  <c r="P52" i="114"/>
  <c r="N52" i="114"/>
  <c r="F52" i="114"/>
  <c r="F51" i="114"/>
  <c r="J51" i="114" s="1"/>
  <c r="P50" i="114"/>
  <c r="N50" i="114"/>
  <c r="F50" i="114"/>
  <c r="P49" i="114"/>
  <c r="N49" i="114"/>
  <c r="L49" i="114"/>
  <c r="J49" i="114"/>
  <c r="F49" i="114"/>
  <c r="H49" i="114" s="1"/>
  <c r="P48" i="114"/>
  <c r="N48" i="114"/>
  <c r="F48" i="114"/>
  <c r="J48" i="114" s="1"/>
  <c r="P47" i="114"/>
  <c r="N47" i="114"/>
  <c r="L47" i="114"/>
  <c r="J47" i="114"/>
  <c r="F47" i="114"/>
  <c r="H47" i="114" s="1"/>
  <c r="P46" i="114"/>
  <c r="N46" i="114"/>
  <c r="L46" i="114"/>
  <c r="J46" i="114"/>
  <c r="F46" i="114"/>
  <c r="H46" i="114" s="1"/>
  <c r="P45" i="114"/>
  <c r="F45" i="114"/>
  <c r="J45" i="114" s="1"/>
  <c r="P44" i="114"/>
  <c r="N44" i="114"/>
  <c r="F44" i="114"/>
  <c r="J44" i="114" s="1"/>
  <c r="P43" i="114"/>
  <c r="N43" i="114"/>
  <c r="F43" i="114"/>
  <c r="P42" i="114"/>
  <c r="N42" i="114"/>
  <c r="F42" i="114"/>
  <c r="J42" i="114" s="1"/>
  <c r="P41" i="114"/>
  <c r="N41" i="114"/>
  <c r="L41" i="114"/>
  <c r="F41" i="114"/>
  <c r="J41" i="114" s="1"/>
  <c r="P40" i="114"/>
  <c r="N40" i="114"/>
  <c r="F40" i="114"/>
  <c r="P39" i="114"/>
  <c r="N39" i="114"/>
  <c r="L39" i="114"/>
  <c r="F39" i="114"/>
  <c r="J39" i="114" s="1"/>
  <c r="O38" i="114"/>
  <c r="M38" i="114"/>
  <c r="K38" i="114"/>
  <c r="I38" i="114"/>
  <c r="G38" i="114"/>
  <c r="P37" i="114"/>
  <c r="N37" i="114"/>
  <c r="F37" i="114"/>
  <c r="P36" i="114"/>
  <c r="F36" i="114"/>
  <c r="H36" i="114" s="1"/>
  <c r="P35" i="114"/>
  <c r="F35" i="114"/>
  <c r="H35" i="114" s="1"/>
  <c r="P34" i="114"/>
  <c r="F34" i="114"/>
  <c r="H34" i="114" s="1"/>
  <c r="L33" i="114"/>
  <c r="F33" i="114"/>
  <c r="H33" i="114" s="1"/>
  <c r="P32" i="114"/>
  <c r="N32" i="114"/>
  <c r="F32" i="114"/>
  <c r="H32" i="114" s="1"/>
  <c r="P31" i="114"/>
  <c r="F31" i="114"/>
  <c r="N30" i="114"/>
  <c r="H30" i="114"/>
  <c r="F30" i="114"/>
  <c r="P29" i="114"/>
  <c r="N29" i="114"/>
  <c r="F29" i="114"/>
  <c r="H29" i="114" s="1"/>
  <c r="P28" i="114"/>
  <c r="J28" i="114"/>
  <c r="H28" i="114"/>
  <c r="F28" i="114"/>
  <c r="N28" i="114" s="1"/>
  <c r="P27" i="114"/>
  <c r="N27" i="114"/>
  <c r="F27" i="114"/>
  <c r="H27" i="114" s="1"/>
  <c r="F26" i="114"/>
  <c r="P25" i="114"/>
  <c r="N25" i="114"/>
  <c r="J25" i="114"/>
  <c r="F25" i="114"/>
  <c r="P24" i="114"/>
  <c r="N24" i="114"/>
  <c r="L24" i="114"/>
  <c r="J24" i="114"/>
  <c r="F24" i="114"/>
  <c r="H24" i="114" s="1"/>
  <c r="P23" i="114"/>
  <c r="N23" i="114"/>
  <c r="H23" i="114"/>
  <c r="F23" i="114"/>
  <c r="L23" i="114" s="1"/>
  <c r="P22" i="114"/>
  <c r="N22" i="114"/>
  <c r="L22" i="114"/>
  <c r="J22" i="114"/>
  <c r="F22" i="114"/>
  <c r="H22" i="114" s="1"/>
  <c r="J21" i="114"/>
  <c r="F21" i="114"/>
  <c r="P20" i="114"/>
  <c r="N20" i="114"/>
  <c r="F20" i="114"/>
  <c r="P19" i="114"/>
  <c r="N19" i="114"/>
  <c r="L19" i="114"/>
  <c r="J19" i="114"/>
  <c r="F19" i="114"/>
  <c r="H19" i="114" s="1"/>
  <c r="P18" i="114"/>
  <c r="N18" i="114"/>
  <c r="F18" i="114"/>
  <c r="H18" i="114" s="1"/>
  <c r="P17" i="114"/>
  <c r="N17" i="114"/>
  <c r="L17" i="114"/>
  <c r="H17" i="114"/>
  <c r="F17" i="114"/>
  <c r="J17" i="114" s="1"/>
  <c r="P16" i="114"/>
  <c r="N16" i="114"/>
  <c r="F16" i="114"/>
  <c r="H16" i="114" s="1"/>
  <c r="P15" i="114"/>
  <c r="N15" i="114"/>
  <c r="F15" i="114"/>
  <c r="P14" i="114"/>
  <c r="F14" i="114"/>
  <c r="H14" i="114" s="1"/>
  <c r="O13" i="114"/>
  <c r="M13" i="114"/>
  <c r="K13" i="114"/>
  <c r="I13" i="114"/>
  <c r="G13" i="114"/>
  <c r="F12" i="114"/>
  <c r="P11" i="114"/>
  <c r="F11" i="114"/>
  <c r="P10" i="114"/>
  <c r="N10" i="114"/>
  <c r="F10" i="114"/>
  <c r="L10" i="114" s="1"/>
  <c r="P9" i="114"/>
  <c r="N9" i="114"/>
  <c r="L9" i="114"/>
  <c r="F9" i="114"/>
  <c r="J9" i="114" s="1"/>
  <c r="P8" i="114"/>
  <c r="N8" i="114"/>
  <c r="L8" i="114"/>
  <c r="J8" i="114"/>
  <c r="F8" i="114"/>
  <c r="O7" i="114"/>
  <c r="M7" i="114"/>
  <c r="K7" i="114"/>
  <c r="I7" i="114"/>
  <c r="G7" i="114"/>
  <c r="P53" i="112"/>
  <c r="N53" i="112"/>
  <c r="F53" i="112"/>
  <c r="P52" i="112"/>
  <c r="F52" i="112"/>
  <c r="L52" i="112" s="1"/>
  <c r="P51" i="112"/>
  <c r="F51" i="112"/>
  <c r="L51" i="112" s="1"/>
  <c r="P50" i="112"/>
  <c r="N50" i="112"/>
  <c r="F50" i="112"/>
  <c r="P49" i="112"/>
  <c r="N49" i="112"/>
  <c r="L49" i="112"/>
  <c r="J49" i="112"/>
  <c r="F49" i="112"/>
  <c r="P48" i="112"/>
  <c r="N48" i="112"/>
  <c r="L48" i="112"/>
  <c r="F48" i="112"/>
  <c r="P47" i="112"/>
  <c r="N47" i="112"/>
  <c r="J47" i="112"/>
  <c r="F47" i="112"/>
  <c r="L47" i="112" s="1"/>
  <c r="P46" i="112"/>
  <c r="N46" i="112"/>
  <c r="L46" i="112"/>
  <c r="J46" i="112"/>
  <c r="F46" i="112"/>
  <c r="P45" i="112"/>
  <c r="F45" i="112"/>
  <c r="J45" i="112" s="1"/>
  <c r="P44" i="112"/>
  <c r="N44" i="112"/>
  <c r="F44" i="112"/>
  <c r="L44" i="112" s="1"/>
  <c r="P43" i="112"/>
  <c r="N43" i="112"/>
  <c r="L43" i="112"/>
  <c r="F43" i="112"/>
  <c r="P42" i="112"/>
  <c r="N42" i="112"/>
  <c r="F42" i="112"/>
  <c r="L42" i="112" s="1"/>
  <c r="P41" i="112"/>
  <c r="N41" i="112"/>
  <c r="F41" i="112"/>
  <c r="L41" i="112" s="1"/>
  <c r="P40" i="112"/>
  <c r="N40" i="112"/>
  <c r="F40" i="112"/>
  <c r="L40" i="112" s="1"/>
  <c r="P39" i="112"/>
  <c r="N39" i="112"/>
  <c r="L39" i="112"/>
  <c r="F39" i="112"/>
  <c r="H39" i="112" s="1"/>
  <c r="O38" i="112"/>
  <c r="P38" i="112" s="1"/>
  <c r="M38" i="112"/>
  <c r="K38" i="112"/>
  <c r="I38" i="112"/>
  <c r="G38" i="112"/>
  <c r="P37" i="112"/>
  <c r="N37" i="112"/>
  <c r="F37" i="112"/>
  <c r="P36" i="112"/>
  <c r="F36" i="112"/>
  <c r="N36" i="112" s="1"/>
  <c r="P35" i="112"/>
  <c r="N35" i="112"/>
  <c r="F35" i="112"/>
  <c r="P34" i="112"/>
  <c r="N34" i="112"/>
  <c r="F34" i="112"/>
  <c r="L33" i="112"/>
  <c r="F33" i="112"/>
  <c r="P32" i="112"/>
  <c r="N32" i="112"/>
  <c r="L32" i="112"/>
  <c r="F32" i="112"/>
  <c r="P31" i="112"/>
  <c r="F31" i="112"/>
  <c r="N30" i="112"/>
  <c r="H30" i="112"/>
  <c r="F30" i="112"/>
  <c r="P29" i="112"/>
  <c r="N29" i="112"/>
  <c r="F29" i="112"/>
  <c r="P28" i="112"/>
  <c r="J28" i="112"/>
  <c r="H28" i="112"/>
  <c r="F28" i="112"/>
  <c r="P27" i="112"/>
  <c r="N27" i="112"/>
  <c r="F27" i="112"/>
  <c r="F26" i="112"/>
  <c r="N26" i="112" s="1"/>
  <c r="P25" i="112"/>
  <c r="N25" i="112"/>
  <c r="F25" i="112"/>
  <c r="P24" i="112"/>
  <c r="N24" i="112"/>
  <c r="L24" i="112"/>
  <c r="J24" i="112"/>
  <c r="F24" i="112"/>
  <c r="P23" i="112"/>
  <c r="N23" i="112"/>
  <c r="H23" i="112"/>
  <c r="F23" i="112"/>
  <c r="L23" i="112" s="1"/>
  <c r="P22" i="112"/>
  <c r="N22" i="112"/>
  <c r="L22" i="112"/>
  <c r="J22" i="112"/>
  <c r="F22" i="112"/>
  <c r="P21" i="112"/>
  <c r="F21" i="112"/>
  <c r="L21" i="112" s="1"/>
  <c r="P20" i="112"/>
  <c r="N20" i="112"/>
  <c r="F20" i="112"/>
  <c r="P19" i="112"/>
  <c r="N19" i="112"/>
  <c r="L19" i="112"/>
  <c r="J19" i="112"/>
  <c r="F19" i="112"/>
  <c r="P18" i="112"/>
  <c r="N18" i="112"/>
  <c r="F18" i="112"/>
  <c r="P17" i="112"/>
  <c r="N17" i="112"/>
  <c r="L17" i="112"/>
  <c r="J17" i="112"/>
  <c r="F17" i="112"/>
  <c r="P16" i="112"/>
  <c r="N16" i="112"/>
  <c r="L16" i="112"/>
  <c r="F16" i="112"/>
  <c r="P15" i="112"/>
  <c r="N15" i="112"/>
  <c r="F15" i="112"/>
  <c r="P14" i="112"/>
  <c r="F14" i="112"/>
  <c r="L14" i="112" s="1"/>
  <c r="O13" i="112"/>
  <c r="M13" i="112"/>
  <c r="K13" i="112"/>
  <c r="I13" i="112"/>
  <c r="G13" i="112"/>
  <c r="F12" i="112"/>
  <c r="P11" i="112"/>
  <c r="F11" i="112"/>
  <c r="P10" i="112"/>
  <c r="N10" i="112"/>
  <c r="F10" i="112"/>
  <c r="P9" i="112"/>
  <c r="N9" i="112"/>
  <c r="L9" i="112"/>
  <c r="F9" i="112"/>
  <c r="P8" i="112"/>
  <c r="N8" i="112"/>
  <c r="L8" i="112"/>
  <c r="J8" i="112"/>
  <c r="F8" i="112"/>
  <c r="O7" i="112"/>
  <c r="M7" i="112"/>
  <c r="K7" i="112"/>
  <c r="I7" i="112"/>
  <c r="G7" i="112"/>
  <c r="P53" i="113"/>
  <c r="N53" i="113"/>
  <c r="L53" i="113"/>
  <c r="F53" i="113"/>
  <c r="H53" i="113" s="1"/>
  <c r="P52" i="113"/>
  <c r="N52" i="113"/>
  <c r="L52" i="113"/>
  <c r="F52" i="113"/>
  <c r="H52" i="113" s="1"/>
  <c r="N51" i="113"/>
  <c r="F51" i="113"/>
  <c r="H51" i="113" s="1"/>
  <c r="P50" i="113"/>
  <c r="N50" i="113"/>
  <c r="L50" i="113"/>
  <c r="F50" i="113"/>
  <c r="H50" i="113" s="1"/>
  <c r="P49" i="113"/>
  <c r="N49" i="113"/>
  <c r="L49" i="113"/>
  <c r="J49" i="113"/>
  <c r="F49" i="113"/>
  <c r="H49" i="113" s="1"/>
  <c r="P48" i="113"/>
  <c r="N48" i="113"/>
  <c r="L48" i="113"/>
  <c r="F48" i="113"/>
  <c r="P47" i="113"/>
  <c r="N47" i="113"/>
  <c r="J47" i="113"/>
  <c r="F47" i="113"/>
  <c r="H47" i="113" s="1"/>
  <c r="P46" i="113"/>
  <c r="N46" i="113"/>
  <c r="L46" i="113"/>
  <c r="J46" i="113"/>
  <c r="F46" i="113"/>
  <c r="H46" i="113" s="1"/>
  <c r="P45" i="113"/>
  <c r="N45" i="113"/>
  <c r="L45" i="113"/>
  <c r="F45" i="113"/>
  <c r="H45" i="113" s="1"/>
  <c r="P44" i="113"/>
  <c r="N44" i="113"/>
  <c r="L44" i="113"/>
  <c r="J44" i="113"/>
  <c r="F44" i="113"/>
  <c r="H44" i="113" s="1"/>
  <c r="P43" i="113"/>
  <c r="N43" i="113"/>
  <c r="L43" i="113"/>
  <c r="F43" i="113"/>
  <c r="H43" i="113" s="1"/>
  <c r="P42" i="113"/>
  <c r="N42" i="113"/>
  <c r="L42" i="113"/>
  <c r="J42" i="113"/>
  <c r="F42" i="113"/>
  <c r="H42" i="113" s="1"/>
  <c r="P41" i="113"/>
  <c r="N41" i="113"/>
  <c r="L41" i="113"/>
  <c r="J41" i="113"/>
  <c r="F41" i="113"/>
  <c r="H41" i="113" s="1"/>
  <c r="P40" i="113"/>
  <c r="N40" i="113"/>
  <c r="L40" i="113"/>
  <c r="J40" i="113"/>
  <c r="F40" i="113"/>
  <c r="H40" i="113" s="1"/>
  <c r="P39" i="113"/>
  <c r="N39" i="113"/>
  <c r="L39" i="113"/>
  <c r="J39" i="113"/>
  <c r="F39" i="113"/>
  <c r="H39" i="113" s="1"/>
  <c r="O38" i="113"/>
  <c r="M38" i="113"/>
  <c r="N38" i="113" s="1"/>
  <c r="K38" i="113"/>
  <c r="I38" i="113"/>
  <c r="G38" i="113"/>
  <c r="P37" i="113"/>
  <c r="N37" i="113"/>
  <c r="L37" i="113"/>
  <c r="F37" i="113"/>
  <c r="J37" i="113" s="1"/>
  <c r="P36" i="113"/>
  <c r="N36" i="113"/>
  <c r="F36" i="113"/>
  <c r="L36" i="113" s="1"/>
  <c r="P35" i="113"/>
  <c r="N35" i="113"/>
  <c r="F35" i="113"/>
  <c r="L35" i="113" s="1"/>
  <c r="P34" i="113"/>
  <c r="N34" i="113"/>
  <c r="F34" i="113"/>
  <c r="P33" i="113"/>
  <c r="F33" i="113"/>
  <c r="N33" i="113" s="1"/>
  <c r="P32" i="113"/>
  <c r="N32" i="113"/>
  <c r="L32" i="113"/>
  <c r="F32" i="113"/>
  <c r="J32" i="113" s="1"/>
  <c r="P31" i="113"/>
  <c r="N31" i="113"/>
  <c r="L31" i="113"/>
  <c r="H31" i="113"/>
  <c r="F31" i="113"/>
  <c r="J31" i="113" s="1"/>
  <c r="P30" i="113"/>
  <c r="N30" i="113"/>
  <c r="J30" i="113"/>
  <c r="H30" i="113"/>
  <c r="F30" i="113"/>
  <c r="L30" i="113" s="1"/>
  <c r="P29" i="113"/>
  <c r="N29" i="113"/>
  <c r="L29" i="113"/>
  <c r="F29" i="113"/>
  <c r="P28" i="113"/>
  <c r="N28" i="113"/>
  <c r="L28" i="113"/>
  <c r="F28" i="113"/>
  <c r="J28" i="113" s="1"/>
  <c r="P27" i="113"/>
  <c r="N27" i="113"/>
  <c r="L27" i="113"/>
  <c r="J27" i="113"/>
  <c r="F27" i="113"/>
  <c r="H27" i="113" s="1"/>
  <c r="P26" i="113"/>
  <c r="N26" i="113"/>
  <c r="L26" i="113"/>
  <c r="F26" i="113"/>
  <c r="J26" i="113" s="1"/>
  <c r="P25" i="113"/>
  <c r="N25" i="113"/>
  <c r="L25" i="113"/>
  <c r="F25" i="113"/>
  <c r="J25" i="113" s="1"/>
  <c r="P24" i="113"/>
  <c r="N24" i="113"/>
  <c r="L24" i="113"/>
  <c r="J24" i="113"/>
  <c r="F24" i="113"/>
  <c r="H24" i="113" s="1"/>
  <c r="P23" i="113"/>
  <c r="N23" i="113"/>
  <c r="H23" i="113"/>
  <c r="F23" i="113"/>
  <c r="L23" i="113" s="1"/>
  <c r="P22" i="113"/>
  <c r="N22" i="113"/>
  <c r="L22" i="113"/>
  <c r="J22" i="113"/>
  <c r="H22" i="113"/>
  <c r="F22" i="113"/>
  <c r="P21" i="113"/>
  <c r="N21" i="113"/>
  <c r="F21" i="113"/>
  <c r="L21" i="113" s="1"/>
  <c r="P20" i="113"/>
  <c r="N20" i="113"/>
  <c r="L20" i="113"/>
  <c r="F20" i="113"/>
  <c r="J20" i="113" s="1"/>
  <c r="P19" i="113"/>
  <c r="N19" i="113"/>
  <c r="L19" i="113"/>
  <c r="J19" i="113"/>
  <c r="F19" i="113"/>
  <c r="H19" i="113" s="1"/>
  <c r="P18" i="113"/>
  <c r="N18" i="113"/>
  <c r="L18" i="113"/>
  <c r="F18" i="113"/>
  <c r="J18" i="113" s="1"/>
  <c r="P17" i="113"/>
  <c r="N17" i="113"/>
  <c r="L17" i="113"/>
  <c r="J17" i="113"/>
  <c r="F17" i="113"/>
  <c r="H17" i="113" s="1"/>
  <c r="P16" i="113"/>
  <c r="N16" i="113"/>
  <c r="F16" i="113"/>
  <c r="L16" i="113" s="1"/>
  <c r="P15" i="113"/>
  <c r="N15" i="113"/>
  <c r="L15" i="113"/>
  <c r="F15" i="113"/>
  <c r="P14" i="113"/>
  <c r="N14" i="113"/>
  <c r="F14" i="113"/>
  <c r="L14" i="113" s="1"/>
  <c r="O13" i="113"/>
  <c r="P13" i="113" s="1"/>
  <c r="M13" i="113"/>
  <c r="K13" i="113"/>
  <c r="I13" i="113"/>
  <c r="G13" i="113"/>
  <c r="F12" i="113"/>
  <c r="P12" i="113" s="1"/>
  <c r="P11" i="113"/>
  <c r="N11" i="113"/>
  <c r="F11" i="113"/>
  <c r="L11" i="113" s="1"/>
  <c r="P10" i="113"/>
  <c r="N10" i="113"/>
  <c r="F10" i="113"/>
  <c r="L10" i="113" s="1"/>
  <c r="P9" i="113"/>
  <c r="N9" i="113"/>
  <c r="L9" i="113"/>
  <c r="F9" i="113"/>
  <c r="J9" i="113" s="1"/>
  <c r="P8" i="113"/>
  <c r="N8" i="113"/>
  <c r="L8" i="113"/>
  <c r="J8" i="113"/>
  <c r="F8" i="113"/>
  <c r="F7" i="113" s="1"/>
  <c r="O7" i="113"/>
  <c r="M7" i="113"/>
  <c r="K7" i="113"/>
  <c r="I7" i="113"/>
  <c r="G7" i="113"/>
  <c r="P53" i="115"/>
  <c r="N53" i="115"/>
  <c r="F53" i="115"/>
  <c r="L53" i="115" s="1"/>
  <c r="P52" i="115"/>
  <c r="N52" i="115"/>
  <c r="F52" i="115"/>
  <c r="L52" i="115" s="1"/>
  <c r="P51" i="115"/>
  <c r="N51" i="115"/>
  <c r="F51" i="115"/>
  <c r="L51" i="115" s="1"/>
  <c r="P50" i="115"/>
  <c r="N50" i="115"/>
  <c r="F50" i="115"/>
  <c r="L50" i="115" s="1"/>
  <c r="P49" i="115"/>
  <c r="N49" i="115"/>
  <c r="L49" i="115"/>
  <c r="F49" i="115"/>
  <c r="J49" i="115" s="1"/>
  <c r="P48" i="115"/>
  <c r="N48" i="115"/>
  <c r="L48" i="115"/>
  <c r="F48" i="115"/>
  <c r="J48" i="115" s="1"/>
  <c r="P47" i="115"/>
  <c r="N47" i="115"/>
  <c r="L47" i="115"/>
  <c r="J47" i="115"/>
  <c r="F47" i="115"/>
  <c r="H47" i="115" s="1"/>
  <c r="P46" i="115"/>
  <c r="N46" i="115"/>
  <c r="L46" i="115"/>
  <c r="J46" i="115"/>
  <c r="F46" i="115"/>
  <c r="H46" i="115" s="1"/>
  <c r="P45" i="115"/>
  <c r="N45" i="115"/>
  <c r="J45" i="115"/>
  <c r="F45" i="115"/>
  <c r="L45" i="115" s="1"/>
  <c r="P44" i="115"/>
  <c r="N44" i="115"/>
  <c r="F44" i="115"/>
  <c r="L44" i="115" s="1"/>
  <c r="P43" i="115"/>
  <c r="N43" i="115"/>
  <c r="F43" i="115"/>
  <c r="L43" i="115" s="1"/>
  <c r="P42" i="115"/>
  <c r="N42" i="115"/>
  <c r="L42" i="115"/>
  <c r="F42" i="115"/>
  <c r="J42" i="115" s="1"/>
  <c r="P41" i="115"/>
  <c r="N41" i="115"/>
  <c r="L41" i="115"/>
  <c r="J41" i="115"/>
  <c r="F41" i="115"/>
  <c r="H41" i="115" s="1"/>
  <c r="P40" i="115"/>
  <c r="N40" i="115"/>
  <c r="L40" i="115"/>
  <c r="F40" i="115"/>
  <c r="J40" i="115" s="1"/>
  <c r="P39" i="115"/>
  <c r="N39" i="115"/>
  <c r="L39" i="115"/>
  <c r="J39" i="115"/>
  <c r="F39" i="115"/>
  <c r="H39" i="115" s="1"/>
  <c r="O38" i="115"/>
  <c r="M38" i="115"/>
  <c r="N38" i="115" s="1"/>
  <c r="K38" i="115"/>
  <c r="I38" i="115"/>
  <c r="G38" i="115"/>
  <c r="P37" i="115"/>
  <c r="N37" i="115"/>
  <c r="L37" i="115"/>
  <c r="F37" i="115"/>
  <c r="J37" i="115" s="1"/>
  <c r="P36" i="115"/>
  <c r="N36" i="115"/>
  <c r="F36" i="115"/>
  <c r="J36" i="115" s="1"/>
  <c r="P35" i="115"/>
  <c r="N35" i="115"/>
  <c r="J35" i="115"/>
  <c r="F35" i="115"/>
  <c r="H35" i="115" s="1"/>
  <c r="P34" i="115"/>
  <c r="N34" i="115"/>
  <c r="L34" i="115"/>
  <c r="F34" i="115"/>
  <c r="J34" i="115" s="1"/>
  <c r="P33" i="115"/>
  <c r="N33" i="115"/>
  <c r="F33" i="115"/>
  <c r="P32" i="115"/>
  <c r="N32" i="115"/>
  <c r="L32" i="115"/>
  <c r="J32" i="115"/>
  <c r="F32" i="115"/>
  <c r="H32" i="115" s="1"/>
  <c r="P31" i="115"/>
  <c r="N31" i="115"/>
  <c r="F31" i="115"/>
  <c r="J31" i="115" s="1"/>
  <c r="P30" i="115"/>
  <c r="N30" i="115"/>
  <c r="L30" i="115"/>
  <c r="F30" i="115"/>
  <c r="J30" i="115" s="1"/>
  <c r="P29" i="115"/>
  <c r="N29" i="115"/>
  <c r="L29" i="115"/>
  <c r="F29" i="115"/>
  <c r="J29" i="115" s="1"/>
  <c r="P28" i="115"/>
  <c r="N28" i="115"/>
  <c r="L28" i="115"/>
  <c r="F28" i="115"/>
  <c r="J28" i="115" s="1"/>
  <c r="P27" i="115"/>
  <c r="N27" i="115"/>
  <c r="L27" i="115"/>
  <c r="J27" i="115"/>
  <c r="F27" i="115"/>
  <c r="H27" i="115" s="1"/>
  <c r="P26" i="115"/>
  <c r="N26" i="115"/>
  <c r="L26" i="115"/>
  <c r="F26" i="115"/>
  <c r="J26" i="115" s="1"/>
  <c r="P25" i="115"/>
  <c r="N25" i="115"/>
  <c r="L25" i="115"/>
  <c r="F25" i="115"/>
  <c r="J25" i="115" s="1"/>
  <c r="P24" i="115"/>
  <c r="N24" i="115"/>
  <c r="L24" i="115"/>
  <c r="J24" i="115"/>
  <c r="F24" i="115"/>
  <c r="H24" i="115" s="1"/>
  <c r="P23" i="115"/>
  <c r="N23" i="115"/>
  <c r="L23" i="115"/>
  <c r="J23" i="115"/>
  <c r="F23" i="115"/>
  <c r="H23" i="115" s="1"/>
  <c r="P22" i="115"/>
  <c r="N22" i="115"/>
  <c r="L22" i="115"/>
  <c r="J22" i="115"/>
  <c r="F22" i="115"/>
  <c r="H22" i="115" s="1"/>
  <c r="P21" i="115"/>
  <c r="L21" i="115"/>
  <c r="F21" i="115"/>
  <c r="J21" i="115" s="1"/>
  <c r="P20" i="115"/>
  <c r="N20" i="115"/>
  <c r="L20" i="115"/>
  <c r="J20" i="115"/>
  <c r="F20" i="115"/>
  <c r="H20" i="115" s="1"/>
  <c r="P19" i="115"/>
  <c r="N19" i="115"/>
  <c r="L19" i="115"/>
  <c r="J19" i="115"/>
  <c r="F19" i="115"/>
  <c r="H19" i="115" s="1"/>
  <c r="P18" i="115"/>
  <c r="N18" i="115"/>
  <c r="L18" i="115"/>
  <c r="J18" i="115"/>
  <c r="F18" i="115"/>
  <c r="H18" i="115" s="1"/>
  <c r="P17" i="115"/>
  <c r="N17" i="115"/>
  <c r="L17" i="115"/>
  <c r="J17" i="115"/>
  <c r="F17" i="115"/>
  <c r="H17" i="115" s="1"/>
  <c r="P16" i="115"/>
  <c r="N16" i="115"/>
  <c r="L16" i="115"/>
  <c r="F16" i="115"/>
  <c r="J16" i="115" s="1"/>
  <c r="P15" i="115"/>
  <c r="N15" i="115"/>
  <c r="L15" i="115"/>
  <c r="F15" i="115"/>
  <c r="J15" i="115" s="1"/>
  <c r="N14" i="115"/>
  <c r="L14" i="115"/>
  <c r="F14" i="115"/>
  <c r="J14" i="115" s="1"/>
  <c r="O13" i="115"/>
  <c r="M13" i="115"/>
  <c r="K13" i="115"/>
  <c r="I13" i="115"/>
  <c r="G13" i="115"/>
  <c r="F12" i="115"/>
  <c r="J12" i="115" s="1"/>
  <c r="P11" i="115"/>
  <c r="N11" i="115"/>
  <c r="F11" i="115"/>
  <c r="J11" i="115" s="1"/>
  <c r="P10" i="115"/>
  <c r="N10" i="115"/>
  <c r="F10" i="115"/>
  <c r="J10" i="115" s="1"/>
  <c r="P9" i="115"/>
  <c r="N9" i="115"/>
  <c r="L9" i="115"/>
  <c r="F9" i="115"/>
  <c r="J9" i="115" s="1"/>
  <c r="P8" i="115"/>
  <c r="N8" i="115"/>
  <c r="L8" i="115"/>
  <c r="J8" i="115"/>
  <c r="F8" i="115"/>
  <c r="O7" i="115"/>
  <c r="M7" i="115"/>
  <c r="K7" i="115"/>
  <c r="I7" i="115"/>
  <c r="G7" i="115"/>
  <c r="P53" i="116"/>
  <c r="N53" i="116"/>
  <c r="F53" i="116"/>
  <c r="H53" i="116" s="1"/>
  <c r="P52" i="116"/>
  <c r="N52" i="116"/>
  <c r="F52" i="116"/>
  <c r="H52" i="116" s="1"/>
  <c r="P51" i="116"/>
  <c r="N51" i="116"/>
  <c r="L51" i="116"/>
  <c r="F51" i="116"/>
  <c r="H51" i="116" s="1"/>
  <c r="P50" i="116"/>
  <c r="N50" i="116"/>
  <c r="L50" i="116"/>
  <c r="F50" i="116"/>
  <c r="H50" i="116" s="1"/>
  <c r="P49" i="116"/>
  <c r="N49" i="116"/>
  <c r="L49" i="116"/>
  <c r="J49" i="116"/>
  <c r="F49" i="116"/>
  <c r="H49" i="116" s="1"/>
  <c r="P48" i="116"/>
  <c r="N48" i="116"/>
  <c r="L48" i="116"/>
  <c r="J48" i="116"/>
  <c r="F48" i="116"/>
  <c r="H48" i="116" s="1"/>
  <c r="P47" i="116"/>
  <c r="N47" i="116"/>
  <c r="L47" i="116"/>
  <c r="J47" i="116"/>
  <c r="F47" i="116"/>
  <c r="H47" i="116" s="1"/>
  <c r="P46" i="116"/>
  <c r="N46" i="116"/>
  <c r="L46" i="116"/>
  <c r="J46" i="116"/>
  <c r="F46" i="116"/>
  <c r="H46" i="116" s="1"/>
  <c r="P45" i="116"/>
  <c r="N45" i="116"/>
  <c r="L45" i="116"/>
  <c r="F45" i="116"/>
  <c r="H45" i="116" s="1"/>
  <c r="P44" i="116"/>
  <c r="N44" i="116"/>
  <c r="L44" i="116"/>
  <c r="F44" i="116"/>
  <c r="H44" i="116" s="1"/>
  <c r="P43" i="116"/>
  <c r="N43" i="116"/>
  <c r="L43" i="116"/>
  <c r="F43" i="116"/>
  <c r="H43" i="116" s="1"/>
  <c r="P42" i="116"/>
  <c r="N42" i="116"/>
  <c r="L42" i="116"/>
  <c r="J42" i="116"/>
  <c r="F42" i="116"/>
  <c r="H42" i="116" s="1"/>
  <c r="P41" i="116"/>
  <c r="N41" i="116"/>
  <c r="L41" i="116"/>
  <c r="J41" i="116"/>
  <c r="F41" i="116"/>
  <c r="H41" i="116" s="1"/>
  <c r="P40" i="116"/>
  <c r="N40" i="116"/>
  <c r="L40" i="116"/>
  <c r="F40" i="116"/>
  <c r="H40" i="116" s="1"/>
  <c r="P39" i="116"/>
  <c r="N39" i="116"/>
  <c r="L39" i="116"/>
  <c r="J39" i="116"/>
  <c r="F39" i="116"/>
  <c r="H39" i="116" s="1"/>
  <c r="P37" i="116"/>
  <c r="N37" i="116"/>
  <c r="L37" i="116"/>
  <c r="J37" i="116"/>
  <c r="F37" i="116"/>
  <c r="H37" i="116" s="1"/>
  <c r="P36" i="116"/>
  <c r="N36" i="116"/>
  <c r="L36" i="116"/>
  <c r="F36" i="116"/>
  <c r="H36" i="116" s="1"/>
  <c r="P35" i="116"/>
  <c r="N35" i="116"/>
  <c r="L35" i="116"/>
  <c r="F35" i="116"/>
  <c r="H35" i="116" s="1"/>
  <c r="P34" i="116"/>
  <c r="N34" i="116"/>
  <c r="L34" i="116"/>
  <c r="J34" i="116"/>
  <c r="F34" i="116"/>
  <c r="H34" i="116" s="1"/>
  <c r="P33" i="116"/>
  <c r="N33" i="116"/>
  <c r="L33" i="116"/>
  <c r="F33" i="116"/>
  <c r="H33" i="116" s="1"/>
  <c r="P32" i="116"/>
  <c r="N32" i="116"/>
  <c r="L32" i="116"/>
  <c r="J32" i="116"/>
  <c r="F32" i="116"/>
  <c r="H32" i="116" s="1"/>
  <c r="P31" i="116"/>
  <c r="N31" i="116"/>
  <c r="L31" i="116"/>
  <c r="F31" i="116"/>
  <c r="H31" i="116" s="1"/>
  <c r="P30" i="116"/>
  <c r="N30" i="116"/>
  <c r="L30" i="116"/>
  <c r="J30" i="116"/>
  <c r="F30" i="116"/>
  <c r="H30" i="116" s="1"/>
  <c r="P29" i="116"/>
  <c r="N29" i="116"/>
  <c r="L29" i="116"/>
  <c r="J29" i="116"/>
  <c r="F29" i="116"/>
  <c r="H29" i="116" s="1"/>
  <c r="P28" i="116"/>
  <c r="N28" i="116"/>
  <c r="L28" i="116"/>
  <c r="F28" i="116"/>
  <c r="P27" i="116"/>
  <c r="N27" i="116"/>
  <c r="L27" i="116"/>
  <c r="J27" i="116"/>
  <c r="F27" i="116"/>
  <c r="H27" i="116" s="1"/>
  <c r="P26" i="116"/>
  <c r="N26" i="116"/>
  <c r="L26" i="116"/>
  <c r="F26" i="116"/>
  <c r="H26" i="116" s="1"/>
  <c r="P25" i="116"/>
  <c r="N25" i="116"/>
  <c r="L25" i="116"/>
  <c r="J25" i="116"/>
  <c r="F25" i="116"/>
  <c r="H25" i="116" s="1"/>
  <c r="P24" i="116"/>
  <c r="N24" i="116"/>
  <c r="L24" i="116"/>
  <c r="J24" i="116"/>
  <c r="F24" i="116"/>
  <c r="H24" i="116" s="1"/>
  <c r="P23" i="116"/>
  <c r="N23" i="116"/>
  <c r="L23" i="116"/>
  <c r="J23" i="116"/>
  <c r="F23" i="116"/>
  <c r="H23" i="116" s="1"/>
  <c r="P22" i="116"/>
  <c r="N22" i="116"/>
  <c r="L22" i="116"/>
  <c r="J22" i="116"/>
  <c r="F22" i="116"/>
  <c r="H22" i="116" s="1"/>
  <c r="P21" i="116"/>
  <c r="N21" i="116"/>
  <c r="F21" i="116"/>
  <c r="H21" i="116" s="1"/>
  <c r="P20" i="116"/>
  <c r="N20" i="116"/>
  <c r="L20" i="116"/>
  <c r="J20" i="116"/>
  <c r="F20" i="116"/>
  <c r="H20" i="116" s="1"/>
  <c r="P19" i="116"/>
  <c r="N19" i="116"/>
  <c r="L19" i="116"/>
  <c r="J19" i="116"/>
  <c r="F19" i="116"/>
  <c r="H19" i="116" s="1"/>
  <c r="P18" i="116"/>
  <c r="N18" i="116"/>
  <c r="L18" i="116"/>
  <c r="J18" i="116"/>
  <c r="F18" i="116"/>
  <c r="H18" i="116" s="1"/>
  <c r="P17" i="116"/>
  <c r="N17" i="116"/>
  <c r="L17" i="116"/>
  <c r="J17" i="116"/>
  <c r="F17" i="116"/>
  <c r="H17" i="116" s="1"/>
  <c r="P16" i="116"/>
  <c r="N16" i="116"/>
  <c r="L16" i="116"/>
  <c r="J16" i="116"/>
  <c r="F16" i="116"/>
  <c r="H16" i="116" s="1"/>
  <c r="P15" i="116"/>
  <c r="N15" i="116"/>
  <c r="L15" i="116"/>
  <c r="J15" i="116"/>
  <c r="F15" i="116"/>
  <c r="H15" i="116" s="1"/>
  <c r="P14" i="116"/>
  <c r="N14" i="116"/>
  <c r="F14" i="116"/>
  <c r="H14" i="116" s="1"/>
  <c r="P12" i="116"/>
  <c r="N12" i="116"/>
  <c r="F12" i="116"/>
  <c r="P11" i="116"/>
  <c r="N11" i="116"/>
  <c r="L11" i="116"/>
  <c r="F11" i="116"/>
  <c r="H11" i="116" s="1"/>
  <c r="P10" i="116"/>
  <c r="N10" i="116"/>
  <c r="F10" i="116"/>
  <c r="H10" i="116" s="1"/>
  <c r="P9" i="116"/>
  <c r="N9" i="116"/>
  <c r="L9" i="116"/>
  <c r="F9" i="116"/>
  <c r="H9" i="116" s="1"/>
  <c r="P52" i="117"/>
  <c r="N52" i="117"/>
  <c r="F52" i="117"/>
  <c r="P51" i="117"/>
  <c r="N51" i="117"/>
  <c r="F51" i="117"/>
  <c r="L51" i="117" s="1"/>
  <c r="P50" i="117"/>
  <c r="N50" i="117"/>
  <c r="F50" i="117"/>
  <c r="L50" i="117" s="1"/>
  <c r="P49" i="117"/>
  <c r="N49" i="117"/>
  <c r="L49" i="117"/>
  <c r="J49" i="117"/>
  <c r="F49" i="117"/>
  <c r="H49" i="117" s="1"/>
  <c r="P48" i="117"/>
  <c r="N48" i="117"/>
  <c r="L48" i="117"/>
  <c r="F48" i="117"/>
  <c r="P47" i="117"/>
  <c r="N47" i="117"/>
  <c r="L47" i="117"/>
  <c r="J47" i="117"/>
  <c r="F47" i="117"/>
  <c r="H47" i="117" s="1"/>
  <c r="P46" i="117"/>
  <c r="N46" i="117"/>
  <c r="L46" i="117"/>
  <c r="J46" i="117"/>
  <c r="F46" i="117"/>
  <c r="H46" i="117" s="1"/>
  <c r="P45" i="117"/>
  <c r="N45" i="117"/>
  <c r="J45" i="117"/>
  <c r="F45" i="117"/>
  <c r="P44" i="117"/>
  <c r="N44" i="117"/>
  <c r="F44" i="117"/>
  <c r="L44" i="117" s="1"/>
  <c r="P43" i="117"/>
  <c r="N43" i="117"/>
  <c r="L43" i="117"/>
  <c r="F43" i="117"/>
  <c r="J43" i="117" s="1"/>
  <c r="P42" i="117"/>
  <c r="N42" i="117"/>
  <c r="L42" i="117"/>
  <c r="J42" i="117"/>
  <c r="F42" i="117"/>
  <c r="H42" i="117" s="1"/>
  <c r="P41" i="117"/>
  <c r="N41" i="117"/>
  <c r="L41" i="117"/>
  <c r="J41" i="117"/>
  <c r="F41" i="117"/>
  <c r="H41" i="117" s="1"/>
  <c r="P40" i="117"/>
  <c r="N40" i="117"/>
  <c r="L40" i="117"/>
  <c r="J40" i="117"/>
  <c r="F40" i="117"/>
  <c r="H40" i="117" s="1"/>
  <c r="P39" i="117"/>
  <c r="N39" i="117"/>
  <c r="L39" i="117"/>
  <c r="J39" i="117"/>
  <c r="F39" i="117"/>
  <c r="H39" i="117" s="1"/>
  <c r="P37" i="117"/>
  <c r="N37" i="117"/>
  <c r="L37" i="117"/>
  <c r="J37" i="117"/>
  <c r="F37" i="117"/>
  <c r="H37" i="117" s="1"/>
  <c r="P36" i="117"/>
  <c r="N36" i="117"/>
  <c r="L36" i="117"/>
  <c r="F36" i="117"/>
  <c r="J36" i="117" s="1"/>
  <c r="P35" i="117"/>
  <c r="N35" i="117"/>
  <c r="L35" i="117"/>
  <c r="F35" i="117"/>
  <c r="J35" i="117" s="1"/>
  <c r="P34" i="117"/>
  <c r="N34" i="117"/>
  <c r="L34" i="117"/>
  <c r="F34" i="117"/>
  <c r="P33" i="117"/>
  <c r="N33" i="117"/>
  <c r="L33" i="117"/>
  <c r="F33" i="117"/>
  <c r="J33" i="117" s="1"/>
  <c r="P32" i="117"/>
  <c r="N32" i="117"/>
  <c r="L32" i="117"/>
  <c r="J32" i="117"/>
  <c r="F32" i="117"/>
  <c r="H32" i="117" s="1"/>
  <c r="P31" i="117"/>
  <c r="N31" i="117"/>
  <c r="L31" i="117"/>
  <c r="H31" i="117"/>
  <c r="F31" i="117"/>
  <c r="J31" i="117" s="1"/>
  <c r="P30" i="117"/>
  <c r="N30" i="117"/>
  <c r="L30" i="117"/>
  <c r="J30" i="117"/>
  <c r="F30" i="117"/>
  <c r="H30" i="117" s="1"/>
  <c r="P29" i="117"/>
  <c r="N29" i="117"/>
  <c r="L29" i="117"/>
  <c r="J29" i="117"/>
  <c r="F29" i="117"/>
  <c r="H29" i="117" s="1"/>
  <c r="P28" i="117"/>
  <c r="N28" i="117"/>
  <c r="L28" i="117"/>
  <c r="J28" i="117"/>
  <c r="F28" i="117"/>
  <c r="H28" i="117" s="1"/>
  <c r="P27" i="117"/>
  <c r="N27" i="117"/>
  <c r="L27" i="117"/>
  <c r="J27" i="117"/>
  <c r="F27" i="117"/>
  <c r="H27" i="117" s="1"/>
  <c r="P26" i="117"/>
  <c r="N26" i="117"/>
  <c r="L26" i="117"/>
  <c r="J26" i="117"/>
  <c r="F26" i="117"/>
  <c r="H26" i="117" s="1"/>
  <c r="P25" i="117"/>
  <c r="N25" i="117"/>
  <c r="L25" i="117"/>
  <c r="J25" i="117"/>
  <c r="F25" i="117"/>
  <c r="H25" i="117" s="1"/>
  <c r="P24" i="117"/>
  <c r="N24" i="117"/>
  <c r="L24" i="117"/>
  <c r="J24" i="117"/>
  <c r="F24" i="117"/>
  <c r="H24" i="117" s="1"/>
  <c r="P23" i="117"/>
  <c r="N23" i="117"/>
  <c r="L23" i="117"/>
  <c r="J23" i="117"/>
  <c r="F23" i="117"/>
  <c r="H23" i="117" s="1"/>
  <c r="P22" i="117"/>
  <c r="N22" i="117"/>
  <c r="L22" i="117"/>
  <c r="J22" i="117"/>
  <c r="F22" i="117"/>
  <c r="H22" i="117" s="1"/>
  <c r="P21" i="117"/>
  <c r="N21" i="117"/>
  <c r="F21" i="117"/>
  <c r="L21" i="117" s="1"/>
  <c r="P20" i="117"/>
  <c r="N20" i="117"/>
  <c r="L20" i="117"/>
  <c r="J20" i="117"/>
  <c r="F20" i="117"/>
  <c r="H20" i="117" s="1"/>
  <c r="P19" i="117"/>
  <c r="N19" i="117"/>
  <c r="L19" i="117"/>
  <c r="J19" i="117"/>
  <c r="F19" i="117"/>
  <c r="H19" i="117" s="1"/>
  <c r="P18" i="117"/>
  <c r="N18" i="117"/>
  <c r="L18" i="117"/>
  <c r="J18" i="117"/>
  <c r="F18" i="117"/>
  <c r="H18" i="117" s="1"/>
  <c r="P17" i="117"/>
  <c r="N17" i="117"/>
  <c r="L17" i="117"/>
  <c r="J17" i="117"/>
  <c r="F17" i="117"/>
  <c r="H17" i="117" s="1"/>
  <c r="P16" i="117"/>
  <c r="N16" i="117"/>
  <c r="L16" i="117"/>
  <c r="F16" i="117"/>
  <c r="J16" i="117" s="1"/>
  <c r="P15" i="117"/>
  <c r="N15" i="117"/>
  <c r="L15" i="117"/>
  <c r="J15" i="117"/>
  <c r="F15" i="117"/>
  <c r="H15" i="117" s="1"/>
  <c r="P14" i="117"/>
  <c r="N14" i="117"/>
  <c r="F14" i="117"/>
  <c r="P12" i="117"/>
  <c r="F12" i="117"/>
  <c r="N12" i="117" s="1"/>
  <c r="P11" i="117"/>
  <c r="N11" i="117"/>
  <c r="F11" i="117"/>
  <c r="L11" i="117" s="1"/>
  <c r="P10" i="117"/>
  <c r="N10" i="117"/>
  <c r="F10" i="117"/>
  <c r="L10" i="117" s="1"/>
  <c r="P9" i="117"/>
  <c r="N9" i="117"/>
  <c r="L9" i="117"/>
  <c r="F9" i="117"/>
  <c r="J9" i="117" s="1"/>
  <c r="N53" i="3"/>
  <c r="F53" i="3"/>
  <c r="P52" i="3"/>
  <c r="F52" i="3"/>
  <c r="H52" i="3" s="1"/>
  <c r="F51" i="3"/>
  <c r="P50" i="3"/>
  <c r="J50" i="3"/>
  <c r="F50" i="3"/>
  <c r="H50" i="3" s="1"/>
  <c r="P49" i="3"/>
  <c r="N49" i="3"/>
  <c r="L49" i="3"/>
  <c r="J49" i="3"/>
  <c r="F49" i="3"/>
  <c r="H49" i="3" s="1"/>
  <c r="P48" i="3"/>
  <c r="N48" i="3"/>
  <c r="F48" i="3"/>
  <c r="P47" i="3"/>
  <c r="N47" i="3"/>
  <c r="J47" i="3"/>
  <c r="F47" i="3"/>
  <c r="H47" i="3" s="1"/>
  <c r="P46" i="3"/>
  <c r="N46" i="3"/>
  <c r="L46" i="3"/>
  <c r="J46" i="3"/>
  <c r="F46" i="3"/>
  <c r="H46" i="3" s="1"/>
  <c r="N45" i="3"/>
  <c r="F45" i="3"/>
  <c r="P44" i="3"/>
  <c r="N44" i="3"/>
  <c r="F44" i="3"/>
  <c r="H44" i="3" s="1"/>
  <c r="P43" i="3"/>
  <c r="N43" i="3"/>
  <c r="F43" i="3"/>
  <c r="H43" i="3" s="1"/>
  <c r="P42" i="3"/>
  <c r="N42" i="3"/>
  <c r="F42" i="3"/>
  <c r="P41" i="3"/>
  <c r="N41" i="3"/>
  <c r="F41" i="3"/>
  <c r="H41" i="3" s="1"/>
  <c r="P40" i="3"/>
  <c r="N40" i="3"/>
  <c r="F40" i="3"/>
  <c r="P39" i="3"/>
  <c r="N39" i="3"/>
  <c r="L39" i="3"/>
  <c r="J39" i="3"/>
  <c r="F39" i="3"/>
  <c r="H39" i="3" s="1"/>
  <c r="P37" i="3"/>
  <c r="N37" i="3"/>
  <c r="J37" i="3"/>
  <c r="F37" i="3"/>
  <c r="H37" i="3" s="1"/>
  <c r="J36" i="3"/>
  <c r="F36" i="3"/>
  <c r="H36" i="3" s="1"/>
  <c r="N35" i="3"/>
  <c r="J35" i="3"/>
  <c r="F35" i="3"/>
  <c r="H35" i="3" s="1"/>
  <c r="P34" i="3"/>
  <c r="J34" i="3"/>
  <c r="F34" i="3"/>
  <c r="H34" i="3" s="1"/>
  <c r="J33" i="3"/>
  <c r="F33" i="3"/>
  <c r="H33" i="3" s="1"/>
  <c r="P32" i="3"/>
  <c r="N32" i="3"/>
  <c r="J32" i="3"/>
  <c r="F32" i="3"/>
  <c r="H32" i="3" s="1"/>
  <c r="P31" i="3"/>
  <c r="F31" i="3"/>
  <c r="H31" i="3" s="1"/>
  <c r="N30" i="3"/>
  <c r="H30" i="3"/>
  <c r="F30" i="3"/>
  <c r="P30" i="3" s="1"/>
  <c r="P29" i="3"/>
  <c r="N29" i="3"/>
  <c r="F29" i="3"/>
  <c r="P28" i="3"/>
  <c r="J28" i="3"/>
  <c r="H28" i="3"/>
  <c r="F28" i="3"/>
  <c r="N28" i="3" s="1"/>
  <c r="P27" i="3"/>
  <c r="N27" i="3"/>
  <c r="F27" i="3"/>
  <c r="H27" i="3" s="1"/>
  <c r="F26" i="3"/>
  <c r="H26" i="3" s="1"/>
  <c r="P25" i="3"/>
  <c r="N25" i="3"/>
  <c r="J25" i="3"/>
  <c r="F25" i="3"/>
  <c r="H25" i="3" s="1"/>
  <c r="P24" i="3"/>
  <c r="N24" i="3"/>
  <c r="L24" i="3"/>
  <c r="J24" i="3"/>
  <c r="F24" i="3"/>
  <c r="H24" i="3" s="1"/>
  <c r="P23" i="3"/>
  <c r="N23" i="3"/>
  <c r="H23" i="3"/>
  <c r="F23" i="3"/>
  <c r="P22" i="3"/>
  <c r="N22" i="3"/>
  <c r="L22" i="3"/>
  <c r="J22" i="3"/>
  <c r="F22" i="3"/>
  <c r="H22" i="3" s="1"/>
  <c r="F21" i="3"/>
  <c r="H21" i="3" s="1"/>
  <c r="P20" i="3"/>
  <c r="N20" i="3"/>
  <c r="J20" i="3"/>
  <c r="F20" i="3"/>
  <c r="H20" i="3" s="1"/>
  <c r="P19" i="3"/>
  <c r="N19" i="3"/>
  <c r="L19" i="3"/>
  <c r="F19" i="3"/>
  <c r="H19" i="3" s="1"/>
  <c r="P18" i="3"/>
  <c r="N18" i="3"/>
  <c r="F18" i="3"/>
  <c r="H18" i="3" s="1"/>
  <c r="P17" i="3"/>
  <c r="N17" i="3"/>
  <c r="L17" i="3"/>
  <c r="H17" i="3"/>
  <c r="F17" i="3"/>
  <c r="J17" i="3" s="1"/>
  <c r="P16" i="3"/>
  <c r="N16" i="3"/>
  <c r="F16" i="3"/>
  <c r="P15" i="3"/>
  <c r="N15" i="3"/>
  <c r="F15" i="3"/>
  <c r="H15" i="3" s="1"/>
  <c r="F14" i="3"/>
  <c r="H14" i="3" s="1"/>
  <c r="F12" i="3"/>
  <c r="P11" i="3"/>
  <c r="F11" i="3"/>
  <c r="P10" i="3"/>
  <c r="N10" i="3"/>
  <c r="F10" i="3"/>
  <c r="H10" i="3" s="1"/>
  <c r="P9" i="3"/>
  <c r="N9" i="3"/>
  <c r="L9" i="3"/>
  <c r="F9" i="3"/>
  <c r="P53" i="4"/>
  <c r="N53" i="4"/>
  <c r="F53" i="4"/>
  <c r="L53" i="4" s="1"/>
  <c r="P52" i="4"/>
  <c r="F52" i="4"/>
  <c r="L52" i="4" s="1"/>
  <c r="P51" i="4"/>
  <c r="F51" i="4"/>
  <c r="L51" i="4" s="1"/>
  <c r="P50" i="4"/>
  <c r="N50" i="4"/>
  <c r="F50" i="4"/>
  <c r="L50" i="4" s="1"/>
  <c r="P49" i="4"/>
  <c r="N49" i="4"/>
  <c r="L49" i="4"/>
  <c r="J49" i="4"/>
  <c r="F49" i="4"/>
  <c r="H49" i="4" s="1"/>
  <c r="P48" i="4"/>
  <c r="N48" i="4"/>
  <c r="L48" i="4"/>
  <c r="F48" i="4"/>
  <c r="J48" i="4" s="1"/>
  <c r="P47" i="4"/>
  <c r="N47" i="4"/>
  <c r="J47" i="4"/>
  <c r="F47" i="4"/>
  <c r="L47" i="4" s="1"/>
  <c r="P46" i="4"/>
  <c r="N46" i="4"/>
  <c r="L46" i="4"/>
  <c r="J46" i="4"/>
  <c r="F46" i="4"/>
  <c r="H46" i="4" s="1"/>
  <c r="P45" i="4"/>
  <c r="J45" i="4"/>
  <c r="F45" i="4"/>
  <c r="L45" i="4" s="1"/>
  <c r="P44" i="4"/>
  <c r="N44" i="4"/>
  <c r="F44" i="4"/>
  <c r="L44" i="4" s="1"/>
  <c r="P43" i="4"/>
  <c r="N43" i="4"/>
  <c r="F43" i="4"/>
  <c r="L43" i="4" s="1"/>
  <c r="P42" i="4"/>
  <c r="N42" i="4"/>
  <c r="F42" i="4"/>
  <c r="L42" i="4" s="1"/>
  <c r="P41" i="4"/>
  <c r="N41" i="4"/>
  <c r="F41" i="4"/>
  <c r="L41" i="4" s="1"/>
  <c r="P40" i="4"/>
  <c r="N40" i="4"/>
  <c r="F40" i="4"/>
  <c r="L40" i="4" s="1"/>
  <c r="P39" i="4"/>
  <c r="N39" i="4"/>
  <c r="L39" i="4"/>
  <c r="F39" i="4"/>
  <c r="J39" i="4" s="1"/>
  <c r="P37" i="4"/>
  <c r="N37" i="4"/>
  <c r="F37" i="4"/>
  <c r="L37" i="4" s="1"/>
  <c r="P36" i="4"/>
  <c r="F36" i="4"/>
  <c r="L36" i="4" s="1"/>
  <c r="P35" i="4"/>
  <c r="F35" i="4"/>
  <c r="L35" i="4" s="1"/>
  <c r="P34" i="4"/>
  <c r="N34" i="4"/>
  <c r="F34" i="4"/>
  <c r="L34" i="4" s="1"/>
  <c r="N33" i="4"/>
  <c r="F33" i="4"/>
  <c r="L33" i="4" s="1"/>
  <c r="P32" i="4"/>
  <c r="N32" i="4"/>
  <c r="L32" i="4"/>
  <c r="F32" i="4"/>
  <c r="J32" i="4" s="1"/>
  <c r="P31" i="4"/>
  <c r="F31" i="4"/>
  <c r="L31" i="4" s="1"/>
  <c r="N30" i="4"/>
  <c r="H30" i="4"/>
  <c r="F30" i="4"/>
  <c r="L30" i="4" s="1"/>
  <c r="P29" i="4"/>
  <c r="N29" i="4"/>
  <c r="F29" i="4"/>
  <c r="L29" i="4" s="1"/>
  <c r="P28" i="4"/>
  <c r="J28" i="4"/>
  <c r="H28" i="4"/>
  <c r="F28" i="4"/>
  <c r="L28" i="4" s="1"/>
  <c r="P27" i="4"/>
  <c r="N27" i="4"/>
  <c r="F27" i="4"/>
  <c r="L27" i="4" s="1"/>
  <c r="F26" i="4"/>
  <c r="L26" i="4" s="1"/>
  <c r="P25" i="4"/>
  <c r="N25" i="4"/>
  <c r="F25" i="4"/>
  <c r="L25" i="4" s="1"/>
  <c r="P24" i="4"/>
  <c r="N24" i="4"/>
  <c r="L24" i="4"/>
  <c r="J24" i="4"/>
  <c r="F24" i="4"/>
  <c r="H24" i="4" s="1"/>
  <c r="P23" i="4"/>
  <c r="N23" i="4"/>
  <c r="H23" i="4"/>
  <c r="F23" i="4"/>
  <c r="L23" i="4" s="1"/>
  <c r="P22" i="4"/>
  <c r="N22" i="4"/>
  <c r="L22" i="4"/>
  <c r="J22" i="4"/>
  <c r="F22" i="4"/>
  <c r="H22" i="4" s="1"/>
  <c r="P21" i="4"/>
  <c r="F21" i="4"/>
  <c r="L21" i="4" s="1"/>
  <c r="P20" i="4"/>
  <c r="N20" i="4"/>
  <c r="F20" i="4"/>
  <c r="L20" i="4" s="1"/>
  <c r="P19" i="4"/>
  <c r="N19" i="4"/>
  <c r="L19" i="4"/>
  <c r="J19" i="4"/>
  <c r="F19" i="4"/>
  <c r="H19" i="4" s="1"/>
  <c r="P18" i="4"/>
  <c r="N18" i="4"/>
  <c r="F18" i="4"/>
  <c r="L18" i="4" s="1"/>
  <c r="P17" i="4"/>
  <c r="N17" i="4"/>
  <c r="L17" i="4"/>
  <c r="J17" i="4"/>
  <c r="F17" i="4"/>
  <c r="H17" i="4" s="1"/>
  <c r="P16" i="4"/>
  <c r="N16" i="4"/>
  <c r="L16" i="4"/>
  <c r="F16" i="4"/>
  <c r="J16" i="4" s="1"/>
  <c r="P15" i="4"/>
  <c r="N15" i="4"/>
  <c r="F15" i="4"/>
  <c r="L15" i="4" s="1"/>
  <c r="P14" i="4"/>
  <c r="F14" i="4"/>
  <c r="L14" i="4" s="1"/>
  <c r="F12" i="4"/>
  <c r="L12" i="4" s="1"/>
  <c r="P11" i="4"/>
  <c r="F11" i="4"/>
  <c r="L11" i="4" s="1"/>
  <c r="P10" i="4"/>
  <c r="N10" i="4"/>
  <c r="F10" i="4"/>
  <c r="L10" i="4" s="1"/>
  <c r="P9" i="4"/>
  <c r="N9" i="4"/>
  <c r="L9" i="4"/>
  <c r="F9" i="4"/>
  <c r="J9" i="4" s="1"/>
  <c r="P53" i="5"/>
  <c r="F53" i="5"/>
  <c r="P52" i="5"/>
  <c r="N52" i="5"/>
  <c r="F52" i="5"/>
  <c r="L52" i="5" s="1"/>
  <c r="H51" i="5"/>
  <c r="F51" i="5"/>
  <c r="P51" i="5" s="1"/>
  <c r="P50" i="5"/>
  <c r="N50" i="5"/>
  <c r="F50" i="5"/>
  <c r="L50" i="5" s="1"/>
  <c r="P49" i="5"/>
  <c r="N49" i="5"/>
  <c r="L49" i="5"/>
  <c r="F49" i="5"/>
  <c r="J49" i="5" s="1"/>
  <c r="P48" i="5"/>
  <c r="N48" i="5"/>
  <c r="L48" i="5"/>
  <c r="F48" i="5"/>
  <c r="P47" i="5"/>
  <c r="N47" i="5"/>
  <c r="J47" i="5"/>
  <c r="F47" i="5"/>
  <c r="L47" i="5" s="1"/>
  <c r="P46" i="5"/>
  <c r="N46" i="5"/>
  <c r="L46" i="5"/>
  <c r="J46" i="5"/>
  <c r="F46" i="5"/>
  <c r="H46" i="5" s="1"/>
  <c r="P45" i="5"/>
  <c r="N45" i="5"/>
  <c r="F45" i="5"/>
  <c r="P44" i="5"/>
  <c r="N44" i="5"/>
  <c r="H44" i="5"/>
  <c r="F44" i="5"/>
  <c r="L44" i="5" s="1"/>
  <c r="P43" i="5"/>
  <c r="N43" i="5"/>
  <c r="L43" i="5"/>
  <c r="F43" i="5"/>
  <c r="P42" i="5"/>
  <c r="N42" i="5"/>
  <c r="L42" i="5"/>
  <c r="F42" i="5"/>
  <c r="J42" i="5" s="1"/>
  <c r="P41" i="5"/>
  <c r="N41" i="5"/>
  <c r="L41" i="5"/>
  <c r="J41" i="5"/>
  <c r="F41" i="5"/>
  <c r="H41" i="5" s="1"/>
  <c r="P40" i="5"/>
  <c r="N40" i="5"/>
  <c r="L40" i="5"/>
  <c r="J40" i="5"/>
  <c r="F40" i="5"/>
  <c r="H40" i="5" s="1"/>
  <c r="P39" i="5"/>
  <c r="N39" i="5"/>
  <c r="L39" i="5"/>
  <c r="J39" i="5"/>
  <c r="F39" i="5"/>
  <c r="H39" i="5" s="1"/>
  <c r="P37" i="5"/>
  <c r="N37" i="5"/>
  <c r="F37" i="5"/>
  <c r="P36" i="5"/>
  <c r="N36" i="5"/>
  <c r="F36" i="5"/>
  <c r="L36" i="5" s="1"/>
  <c r="P35" i="5"/>
  <c r="N35" i="5"/>
  <c r="F35" i="5"/>
  <c r="L35" i="5" s="1"/>
  <c r="P34" i="5"/>
  <c r="N34" i="5"/>
  <c r="F34" i="5"/>
  <c r="P33" i="5"/>
  <c r="F33" i="5"/>
  <c r="P32" i="5"/>
  <c r="N32" i="5"/>
  <c r="L32" i="5"/>
  <c r="F32" i="5"/>
  <c r="J32" i="5" s="1"/>
  <c r="P31" i="5"/>
  <c r="N31" i="5"/>
  <c r="L31" i="5"/>
  <c r="H31" i="5"/>
  <c r="F31" i="5"/>
  <c r="J31" i="5" s="1"/>
  <c r="P30" i="5"/>
  <c r="N30" i="5"/>
  <c r="J30" i="5"/>
  <c r="F30" i="5"/>
  <c r="P29" i="5"/>
  <c r="N29" i="5"/>
  <c r="L29" i="5"/>
  <c r="F29" i="5"/>
  <c r="J29" i="5" s="1"/>
  <c r="P28" i="5"/>
  <c r="N28" i="5"/>
  <c r="L28" i="5"/>
  <c r="H28" i="5"/>
  <c r="F28" i="5"/>
  <c r="J28" i="5" s="1"/>
  <c r="P27" i="5"/>
  <c r="N27" i="5"/>
  <c r="L27" i="5"/>
  <c r="J27" i="5"/>
  <c r="F27" i="5"/>
  <c r="H27" i="5" s="1"/>
  <c r="P26" i="5"/>
  <c r="N26" i="5"/>
  <c r="F26" i="5"/>
  <c r="L26" i="5" s="1"/>
  <c r="P25" i="5"/>
  <c r="N25" i="5"/>
  <c r="L25" i="5"/>
  <c r="H25" i="5"/>
  <c r="F25" i="5"/>
  <c r="J25" i="5" s="1"/>
  <c r="P24" i="5"/>
  <c r="N24" i="5"/>
  <c r="L24" i="5"/>
  <c r="J24" i="5"/>
  <c r="F24" i="5"/>
  <c r="H24" i="5" s="1"/>
  <c r="P23" i="5"/>
  <c r="N23" i="5"/>
  <c r="F23" i="5"/>
  <c r="L23" i="5" s="1"/>
  <c r="P22" i="5"/>
  <c r="N22" i="5"/>
  <c r="L22" i="5"/>
  <c r="J22" i="5"/>
  <c r="F22" i="5"/>
  <c r="H22" i="5" s="1"/>
  <c r="P21" i="5"/>
  <c r="H21" i="5"/>
  <c r="F21" i="5"/>
  <c r="N21" i="5" s="1"/>
  <c r="P20" i="5"/>
  <c r="N20" i="5"/>
  <c r="L20" i="5"/>
  <c r="F20" i="5"/>
  <c r="P19" i="5"/>
  <c r="N19" i="5"/>
  <c r="L19" i="5"/>
  <c r="J19" i="5"/>
  <c r="F19" i="5"/>
  <c r="H19" i="5" s="1"/>
  <c r="P18" i="5"/>
  <c r="N18" i="5"/>
  <c r="L18" i="5"/>
  <c r="F18" i="5"/>
  <c r="J18" i="5" s="1"/>
  <c r="P17" i="5"/>
  <c r="N17" i="5"/>
  <c r="L17" i="5"/>
  <c r="J17" i="5"/>
  <c r="F17" i="5"/>
  <c r="H17" i="5" s="1"/>
  <c r="P16" i="5"/>
  <c r="N16" i="5"/>
  <c r="F16" i="5"/>
  <c r="P15" i="5"/>
  <c r="N15" i="5"/>
  <c r="L15" i="5"/>
  <c r="F15" i="5"/>
  <c r="J15" i="5" s="1"/>
  <c r="P14" i="5"/>
  <c r="F14" i="5"/>
  <c r="H14" i="5" s="1"/>
  <c r="F12" i="5"/>
  <c r="P12" i="5" s="1"/>
  <c r="P11" i="5"/>
  <c r="F11" i="5"/>
  <c r="N11" i="5" s="1"/>
  <c r="P10" i="5"/>
  <c r="N10" i="5"/>
  <c r="F10" i="5"/>
  <c r="L10" i="5" s="1"/>
  <c r="P9" i="5"/>
  <c r="N9" i="5"/>
  <c r="L9" i="5"/>
  <c r="H9" i="5"/>
  <c r="F9" i="5"/>
  <c r="J9" i="5" s="1"/>
  <c r="L53" i="118"/>
  <c r="J53" i="118"/>
  <c r="H53" i="118"/>
  <c r="L52" i="118"/>
  <c r="J52" i="118"/>
  <c r="H52" i="118"/>
  <c r="L51" i="118"/>
  <c r="J51" i="118"/>
  <c r="H51" i="118"/>
  <c r="L50" i="118"/>
  <c r="J50" i="118"/>
  <c r="H50" i="118"/>
  <c r="L49" i="118"/>
  <c r="J49" i="118"/>
  <c r="H49" i="118"/>
  <c r="L48" i="118"/>
  <c r="J48" i="118"/>
  <c r="H48" i="118"/>
  <c r="L47" i="118"/>
  <c r="J47" i="118"/>
  <c r="H47" i="118"/>
  <c r="L46" i="118"/>
  <c r="J46" i="118"/>
  <c r="H46" i="118"/>
  <c r="L45" i="118"/>
  <c r="J45" i="118"/>
  <c r="H45" i="118"/>
  <c r="L44" i="118"/>
  <c r="J44" i="118"/>
  <c r="H44" i="118"/>
  <c r="L43" i="118"/>
  <c r="J43" i="118"/>
  <c r="H43" i="118"/>
  <c r="L42" i="118"/>
  <c r="J42" i="118"/>
  <c r="H42" i="118"/>
  <c r="L41" i="118"/>
  <c r="J41" i="118"/>
  <c r="H41" i="118"/>
  <c r="L40" i="118"/>
  <c r="J40" i="118"/>
  <c r="H40" i="118"/>
  <c r="L39" i="118"/>
  <c r="J39" i="118"/>
  <c r="H39" i="118"/>
  <c r="L37" i="118"/>
  <c r="J37" i="118"/>
  <c r="H37" i="118"/>
  <c r="L36" i="118"/>
  <c r="J36" i="118"/>
  <c r="H36" i="118"/>
  <c r="L35" i="118"/>
  <c r="J35" i="118"/>
  <c r="H35" i="118"/>
  <c r="L34" i="118"/>
  <c r="J34" i="118"/>
  <c r="H34" i="118"/>
  <c r="L33" i="118"/>
  <c r="J33" i="118"/>
  <c r="H33" i="118"/>
  <c r="L32" i="118"/>
  <c r="J32" i="118"/>
  <c r="H32" i="118"/>
  <c r="L31" i="118"/>
  <c r="J31" i="118"/>
  <c r="H31" i="118"/>
  <c r="L30" i="118"/>
  <c r="J30" i="118"/>
  <c r="H30" i="118"/>
  <c r="L29" i="118"/>
  <c r="J29" i="118"/>
  <c r="H29" i="118"/>
  <c r="L28" i="118"/>
  <c r="J28" i="118"/>
  <c r="H28" i="118"/>
  <c r="L27" i="118"/>
  <c r="J27" i="118"/>
  <c r="H27" i="118"/>
  <c r="L26" i="118"/>
  <c r="J26" i="118"/>
  <c r="H26" i="118"/>
  <c r="L25" i="118"/>
  <c r="J25" i="118"/>
  <c r="H25" i="118"/>
  <c r="L24" i="118"/>
  <c r="J24" i="118"/>
  <c r="H24" i="118"/>
  <c r="L23" i="118"/>
  <c r="J23" i="118"/>
  <c r="H23" i="118"/>
  <c r="L22" i="118"/>
  <c r="J22" i="118"/>
  <c r="H22" i="118"/>
  <c r="L21" i="118"/>
  <c r="J21" i="118"/>
  <c r="H21" i="118"/>
  <c r="L20" i="118"/>
  <c r="J20" i="118"/>
  <c r="H20" i="118"/>
  <c r="L19" i="118"/>
  <c r="J19" i="118"/>
  <c r="H19" i="118"/>
  <c r="L18" i="118"/>
  <c r="J18" i="118"/>
  <c r="H18" i="118"/>
  <c r="L17" i="118"/>
  <c r="J17" i="118"/>
  <c r="H17" i="118"/>
  <c r="L16" i="118"/>
  <c r="J16" i="118"/>
  <c r="H16" i="118"/>
  <c r="L15" i="118"/>
  <c r="J15" i="118"/>
  <c r="H15" i="118"/>
  <c r="L14" i="118"/>
  <c r="J14" i="118"/>
  <c r="H14" i="118"/>
  <c r="F7" i="118"/>
  <c r="F38" i="119"/>
  <c r="G13" i="119"/>
  <c r="F13" i="119"/>
  <c r="F7" i="119"/>
  <c r="L53" i="119"/>
  <c r="J53" i="119"/>
  <c r="H53" i="119"/>
  <c r="L52" i="119"/>
  <c r="J52" i="119"/>
  <c r="H52" i="119"/>
  <c r="L51" i="119"/>
  <c r="J51" i="119"/>
  <c r="H51" i="119"/>
  <c r="L50" i="119"/>
  <c r="J50" i="119"/>
  <c r="H50" i="119"/>
  <c r="L49" i="119"/>
  <c r="J49" i="119"/>
  <c r="H49" i="119"/>
  <c r="L48" i="119"/>
  <c r="J48" i="119"/>
  <c r="H48" i="119"/>
  <c r="L47" i="119"/>
  <c r="J47" i="119"/>
  <c r="H47" i="119"/>
  <c r="L46" i="119"/>
  <c r="J46" i="119"/>
  <c r="H46" i="119"/>
  <c r="L45" i="119"/>
  <c r="J45" i="119"/>
  <c r="H45" i="119"/>
  <c r="L44" i="119"/>
  <c r="J44" i="119"/>
  <c r="H44" i="119"/>
  <c r="L43" i="119"/>
  <c r="J43" i="119"/>
  <c r="H43" i="119"/>
  <c r="L42" i="119"/>
  <c r="J42" i="119"/>
  <c r="H42" i="119"/>
  <c r="L41" i="119"/>
  <c r="J41" i="119"/>
  <c r="H41" i="119"/>
  <c r="L40" i="119"/>
  <c r="J40" i="119"/>
  <c r="H40" i="119"/>
  <c r="L39" i="119"/>
  <c r="J39" i="119"/>
  <c r="H39" i="119"/>
  <c r="L37" i="119"/>
  <c r="J37" i="119"/>
  <c r="H37" i="119"/>
  <c r="L36" i="119"/>
  <c r="J36" i="119"/>
  <c r="H36" i="119"/>
  <c r="L35" i="119"/>
  <c r="J35" i="119"/>
  <c r="H35" i="119"/>
  <c r="L34" i="119"/>
  <c r="J34" i="119"/>
  <c r="H34" i="119"/>
  <c r="L33" i="119"/>
  <c r="J33" i="119"/>
  <c r="H33" i="119"/>
  <c r="L32" i="119"/>
  <c r="J32" i="119"/>
  <c r="H32" i="119"/>
  <c r="L31" i="119"/>
  <c r="J31" i="119"/>
  <c r="H31" i="119"/>
  <c r="L30" i="119"/>
  <c r="J30" i="119"/>
  <c r="H30" i="119"/>
  <c r="L29" i="119"/>
  <c r="J29" i="119"/>
  <c r="H29" i="119"/>
  <c r="L28" i="119"/>
  <c r="J28" i="119"/>
  <c r="H28" i="119"/>
  <c r="L27" i="119"/>
  <c r="J27" i="119"/>
  <c r="H27" i="119"/>
  <c r="L26" i="119"/>
  <c r="J26" i="119"/>
  <c r="H26" i="119"/>
  <c r="L25" i="119"/>
  <c r="J25" i="119"/>
  <c r="H25" i="119"/>
  <c r="L24" i="119"/>
  <c r="J24" i="119"/>
  <c r="H24" i="119"/>
  <c r="L23" i="119"/>
  <c r="J23" i="119"/>
  <c r="H23" i="119"/>
  <c r="L22" i="119"/>
  <c r="J22" i="119"/>
  <c r="H22" i="119"/>
  <c r="L21" i="119"/>
  <c r="J21" i="119"/>
  <c r="H21" i="119"/>
  <c r="L20" i="119"/>
  <c r="J20" i="119"/>
  <c r="H20" i="119"/>
  <c r="L19" i="119"/>
  <c r="J19" i="119"/>
  <c r="H19" i="119"/>
  <c r="L18" i="119"/>
  <c r="J18" i="119"/>
  <c r="H18" i="119"/>
  <c r="L17" i="119"/>
  <c r="J17" i="119"/>
  <c r="H17" i="119"/>
  <c r="L16" i="119"/>
  <c r="J16" i="119"/>
  <c r="H16" i="119"/>
  <c r="L15" i="119"/>
  <c r="J15" i="119"/>
  <c r="H15" i="119"/>
  <c r="L14" i="119"/>
  <c r="J14" i="119"/>
  <c r="H14" i="119"/>
  <c r="L12" i="119"/>
  <c r="J12" i="119"/>
  <c r="H12" i="119"/>
  <c r="L11" i="119"/>
  <c r="J11" i="119"/>
  <c r="H11" i="119"/>
  <c r="L10" i="119"/>
  <c r="J10" i="119"/>
  <c r="H10" i="119"/>
  <c r="L9" i="119"/>
  <c r="J9" i="119"/>
  <c r="H9" i="119"/>
  <c r="P53" i="7"/>
  <c r="K53" i="7"/>
  <c r="F53" i="7"/>
  <c r="N53" i="7" s="1"/>
  <c r="R52" i="7"/>
  <c r="P52" i="7"/>
  <c r="N52" i="7"/>
  <c r="K52" i="7"/>
  <c r="F52" i="7"/>
  <c r="K51" i="7"/>
  <c r="F51" i="7"/>
  <c r="R50" i="7"/>
  <c r="P50" i="7"/>
  <c r="N50" i="7"/>
  <c r="K50" i="7"/>
  <c r="F50" i="7"/>
  <c r="J50" i="7" s="1"/>
  <c r="R49" i="7"/>
  <c r="K49" i="7"/>
  <c r="H49" i="7"/>
  <c r="F49" i="7"/>
  <c r="P49" i="7" s="1"/>
  <c r="R48" i="7"/>
  <c r="K48" i="7"/>
  <c r="F48" i="7"/>
  <c r="H48" i="7" s="1"/>
  <c r="R47" i="7"/>
  <c r="P47" i="7"/>
  <c r="N47" i="7"/>
  <c r="K47" i="7"/>
  <c r="L47" i="7" s="1"/>
  <c r="F47" i="7"/>
  <c r="J47" i="7" s="1"/>
  <c r="R46" i="7"/>
  <c r="P46" i="7"/>
  <c r="K46" i="7"/>
  <c r="F46" i="7"/>
  <c r="N46" i="7" s="1"/>
  <c r="R45" i="7"/>
  <c r="P45" i="7"/>
  <c r="N45" i="7"/>
  <c r="K45" i="7"/>
  <c r="F45" i="7"/>
  <c r="K44" i="7"/>
  <c r="F44" i="7"/>
  <c r="H44" i="7" s="1"/>
  <c r="P43" i="7"/>
  <c r="K43" i="7"/>
  <c r="F43" i="7"/>
  <c r="J43" i="7" s="1"/>
  <c r="P42" i="7"/>
  <c r="N42" i="7"/>
  <c r="K42" i="7"/>
  <c r="F42" i="7"/>
  <c r="J42" i="7" s="1"/>
  <c r="R41" i="7"/>
  <c r="P41" i="7"/>
  <c r="N41" i="7"/>
  <c r="K41" i="7"/>
  <c r="F41" i="7"/>
  <c r="H41" i="7" s="1"/>
  <c r="P40" i="7"/>
  <c r="K40" i="7"/>
  <c r="F40" i="7"/>
  <c r="R40" i="7" s="1"/>
  <c r="P39" i="7"/>
  <c r="N39" i="7"/>
  <c r="K39" i="7"/>
  <c r="F39" i="7"/>
  <c r="J39" i="7" s="1"/>
  <c r="R37" i="7"/>
  <c r="P37" i="7"/>
  <c r="N37" i="7"/>
  <c r="K37" i="7"/>
  <c r="F37" i="7"/>
  <c r="J37" i="7" s="1"/>
  <c r="R36" i="7"/>
  <c r="P36" i="7"/>
  <c r="N36" i="7"/>
  <c r="K36" i="7"/>
  <c r="F36" i="7"/>
  <c r="J36" i="7" s="1"/>
  <c r="R35" i="7"/>
  <c r="P35" i="7"/>
  <c r="N35" i="7"/>
  <c r="K35" i="7"/>
  <c r="F35" i="7"/>
  <c r="J35" i="7" s="1"/>
  <c r="R34" i="7"/>
  <c r="P34" i="7"/>
  <c r="N34" i="7"/>
  <c r="K34" i="7"/>
  <c r="H34" i="7"/>
  <c r="F34" i="7"/>
  <c r="J34" i="7" s="1"/>
  <c r="R33" i="7"/>
  <c r="P33" i="7"/>
  <c r="N33" i="7"/>
  <c r="K33" i="7"/>
  <c r="L33" i="7" s="1"/>
  <c r="F33" i="7"/>
  <c r="J33" i="7" s="1"/>
  <c r="R32" i="7"/>
  <c r="P32" i="7"/>
  <c r="N32" i="7"/>
  <c r="K32" i="7"/>
  <c r="F32" i="7"/>
  <c r="J32" i="7" s="1"/>
  <c r="P31" i="7"/>
  <c r="N31" i="7"/>
  <c r="K31" i="7"/>
  <c r="F31" i="7"/>
  <c r="R31" i="7" s="1"/>
  <c r="R30" i="7"/>
  <c r="P30" i="7"/>
  <c r="N30" i="7"/>
  <c r="K30" i="7"/>
  <c r="H30" i="7"/>
  <c r="F30" i="7"/>
  <c r="J30" i="7" s="1"/>
  <c r="R29" i="7"/>
  <c r="P29" i="7"/>
  <c r="N29" i="7"/>
  <c r="K29" i="7"/>
  <c r="F29" i="7"/>
  <c r="J29" i="7" s="1"/>
  <c r="R28" i="7"/>
  <c r="P28" i="7"/>
  <c r="N28" i="7"/>
  <c r="K28" i="7"/>
  <c r="F28" i="7"/>
  <c r="J28" i="7" s="1"/>
  <c r="R27" i="7"/>
  <c r="P27" i="7"/>
  <c r="N27" i="7"/>
  <c r="K27" i="7"/>
  <c r="L27" i="7" s="1"/>
  <c r="H27" i="7"/>
  <c r="F27" i="7"/>
  <c r="J27" i="7" s="1"/>
  <c r="R26" i="7"/>
  <c r="P26" i="7"/>
  <c r="N26" i="7"/>
  <c r="K26" i="7"/>
  <c r="F26" i="7"/>
  <c r="H26" i="7" s="1"/>
  <c r="R25" i="7"/>
  <c r="P25" i="7"/>
  <c r="N25" i="7"/>
  <c r="K25" i="7"/>
  <c r="L25" i="7" s="1"/>
  <c r="H25" i="7"/>
  <c r="F25" i="7"/>
  <c r="J25" i="7" s="1"/>
  <c r="R24" i="7"/>
  <c r="P24" i="7"/>
  <c r="N24" i="7"/>
  <c r="K24" i="7"/>
  <c r="H24" i="7"/>
  <c r="F24" i="7"/>
  <c r="J24" i="7" s="1"/>
  <c r="R23" i="7"/>
  <c r="P23" i="7"/>
  <c r="N23" i="7"/>
  <c r="K23" i="7"/>
  <c r="F23" i="7"/>
  <c r="J23" i="7" s="1"/>
  <c r="R22" i="7"/>
  <c r="P22" i="7"/>
  <c r="N22" i="7"/>
  <c r="K22" i="7"/>
  <c r="H22" i="7"/>
  <c r="F22" i="7"/>
  <c r="J22" i="7" s="1"/>
  <c r="R21" i="7"/>
  <c r="P21" i="7"/>
  <c r="N21" i="7"/>
  <c r="K21" i="7"/>
  <c r="F21" i="7"/>
  <c r="R20" i="7"/>
  <c r="P20" i="7"/>
  <c r="N20" i="7"/>
  <c r="K20" i="7"/>
  <c r="H20" i="7"/>
  <c r="F20" i="7"/>
  <c r="J20" i="7" s="1"/>
  <c r="R19" i="7"/>
  <c r="P19" i="7"/>
  <c r="N19" i="7"/>
  <c r="K19" i="7"/>
  <c r="F19" i="7"/>
  <c r="J19" i="7" s="1"/>
  <c r="R18" i="7"/>
  <c r="P18" i="7"/>
  <c r="N18" i="7"/>
  <c r="K18" i="7"/>
  <c r="L18" i="7" s="1"/>
  <c r="F18" i="7"/>
  <c r="J18" i="7" s="1"/>
  <c r="R17" i="7"/>
  <c r="P17" i="7"/>
  <c r="N17" i="7"/>
  <c r="K17" i="7"/>
  <c r="H17" i="7"/>
  <c r="F17" i="7"/>
  <c r="J17" i="7" s="1"/>
  <c r="R16" i="7"/>
  <c r="P16" i="7"/>
  <c r="N16" i="7"/>
  <c r="K16" i="7"/>
  <c r="L16" i="7" s="1"/>
  <c r="F16" i="7"/>
  <c r="H16" i="7" s="1"/>
  <c r="R15" i="7"/>
  <c r="P15" i="7"/>
  <c r="N15" i="7"/>
  <c r="K15" i="7"/>
  <c r="H15" i="7"/>
  <c r="F15" i="7"/>
  <c r="J15" i="7" s="1"/>
  <c r="R14" i="7"/>
  <c r="P14" i="7"/>
  <c r="N14" i="7"/>
  <c r="K14" i="7"/>
  <c r="F14" i="7"/>
  <c r="J14" i="7" s="1"/>
  <c r="P12" i="7"/>
  <c r="K12" i="7"/>
  <c r="F12" i="7"/>
  <c r="N12" i="7" s="1"/>
  <c r="R11" i="7"/>
  <c r="P11" i="7"/>
  <c r="N11" i="7"/>
  <c r="K11" i="7"/>
  <c r="L11" i="7" s="1"/>
  <c r="F11" i="7"/>
  <c r="H11" i="7" s="1"/>
  <c r="K10" i="7"/>
  <c r="F10" i="7"/>
  <c r="J10" i="7" s="1"/>
  <c r="N9" i="7"/>
  <c r="K9" i="7"/>
  <c r="F9" i="7"/>
  <c r="J9" i="7" s="1"/>
  <c r="F8" i="7"/>
  <c r="K8" i="7"/>
  <c r="H53" i="9"/>
  <c r="F53" i="9"/>
  <c r="N53" i="9" s="1"/>
  <c r="N52" i="9"/>
  <c r="J52" i="9"/>
  <c r="H52" i="9"/>
  <c r="F52" i="9"/>
  <c r="L52" i="9" s="1"/>
  <c r="F51" i="9"/>
  <c r="J51" i="9" s="1"/>
  <c r="H50" i="9"/>
  <c r="F50" i="9"/>
  <c r="N50" i="9" s="1"/>
  <c r="J49" i="9"/>
  <c r="F49" i="9"/>
  <c r="N49" i="9" s="1"/>
  <c r="F48" i="9"/>
  <c r="N48" i="9" s="1"/>
  <c r="N47" i="9"/>
  <c r="J47" i="9"/>
  <c r="H47" i="9"/>
  <c r="F47" i="9"/>
  <c r="L47" i="9" s="1"/>
  <c r="H46" i="9"/>
  <c r="F46" i="9"/>
  <c r="N45" i="9"/>
  <c r="J45" i="9"/>
  <c r="H45" i="9"/>
  <c r="F45" i="9"/>
  <c r="L45" i="9" s="1"/>
  <c r="J44" i="9"/>
  <c r="F44" i="9"/>
  <c r="H44" i="9" s="1"/>
  <c r="J43" i="9"/>
  <c r="F43" i="9"/>
  <c r="J42" i="9"/>
  <c r="H42" i="9"/>
  <c r="F42" i="9"/>
  <c r="N42" i="9" s="1"/>
  <c r="N41" i="9"/>
  <c r="H41" i="9"/>
  <c r="F41" i="9"/>
  <c r="L41" i="9" s="1"/>
  <c r="J40" i="9"/>
  <c r="F40" i="9"/>
  <c r="N39" i="9"/>
  <c r="J39" i="9"/>
  <c r="F39" i="9"/>
  <c r="H39" i="9" s="1"/>
  <c r="J37" i="9"/>
  <c r="H37" i="9"/>
  <c r="F37" i="9"/>
  <c r="N37" i="9" s="1"/>
  <c r="N36" i="9"/>
  <c r="J36" i="9"/>
  <c r="H36" i="9"/>
  <c r="F36" i="9"/>
  <c r="L36" i="9" s="1"/>
  <c r="J35" i="9"/>
  <c r="H35" i="9"/>
  <c r="F35" i="9"/>
  <c r="N35" i="9" s="1"/>
  <c r="N34" i="9"/>
  <c r="J34" i="9"/>
  <c r="H34" i="9"/>
  <c r="F34" i="9"/>
  <c r="L34" i="9" s="1"/>
  <c r="J33" i="9"/>
  <c r="H33" i="9"/>
  <c r="F33" i="9"/>
  <c r="L33" i="9" s="1"/>
  <c r="N32" i="9"/>
  <c r="J32" i="9"/>
  <c r="H32" i="9"/>
  <c r="F32" i="9"/>
  <c r="L32" i="9" s="1"/>
  <c r="J31" i="9"/>
  <c r="H31" i="9"/>
  <c r="F31" i="9"/>
  <c r="N31" i="9" s="1"/>
  <c r="J30" i="9"/>
  <c r="H30" i="9"/>
  <c r="F30" i="9"/>
  <c r="N30" i="9" s="1"/>
  <c r="N29" i="9"/>
  <c r="J29" i="9"/>
  <c r="H29" i="9"/>
  <c r="F29" i="9"/>
  <c r="L29" i="9" s="1"/>
  <c r="N28" i="9"/>
  <c r="J28" i="9"/>
  <c r="H28" i="9"/>
  <c r="F28" i="9"/>
  <c r="L28" i="9" s="1"/>
  <c r="N27" i="9"/>
  <c r="J27" i="9"/>
  <c r="H27" i="9"/>
  <c r="F27" i="9"/>
  <c r="L27" i="9" s="1"/>
  <c r="N26" i="9"/>
  <c r="L26" i="9"/>
  <c r="J26" i="9"/>
  <c r="H26" i="9"/>
  <c r="F26" i="9"/>
  <c r="J25" i="9"/>
  <c r="H25" i="9"/>
  <c r="F25" i="9"/>
  <c r="N25" i="9" s="1"/>
  <c r="N24" i="9"/>
  <c r="J24" i="9"/>
  <c r="H24" i="9"/>
  <c r="F24" i="9"/>
  <c r="L24" i="9" s="1"/>
  <c r="N23" i="9"/>
  <c r="J23" i="9"/>
  <c r="H23" i="9"/>
  <c r="F23" i="9"/>
  <c r="L23" i="9" s="1"/>
  <c r="N22" i="9"/>
  <c r="J22" i="9"/>
  <c r="H22" i="9"/>
  <c r="F22" i="9"/>
  <c r="L22" i="9" s="1"/>
  <c r="N21" i="9"/>
  <c r="J21" i="9"/>
  <c r="H21" i="9"/>
  <c r="F21" i="9"/>
  <c r="L21" i="9" s="1"/>
  <c r="N20" i="9"/>
  <c r="L20" i="9"/>
  <c r="J20" i="9"/>
  <c r="H20" i="9"/>
  <c r="F20" i="9"/>
  <c r="N19" i="9"/>
  <c r="L19" i="9"/>
  <c r="J19" i="9"/>
  <c r="H19" i="9"/>
  <c r="F19" i="9"/>
  <c r="N18" i="9"/>
  <c r="J18" i="9"/>
  <c r="H18" i="9"/>
  <c r="F18" i="9"/>
  <c r="L18" i="9" s="1"/>
  <c r="N17" i="9"/>
  <c r="J17" i="9"/>
  <c r="H17" i="9"/>
  <c r="F17" i="9"/>
  <c r="L17" i="9" s="1"/>
  <c r="J16" i="9"/>
  <c r="H16" i="9"/>
  <c r="F16" i="9"/>
  <c r="N16" i="9" s="1"/>
  <c r="N15" i="9"/>
  <c r="J15" i="9"/>
  <c r="H15" i="9"/>
  <c r="F15" i="9"/>
  <c r="L15" i="9" s="1"/>
  <c r="L14" i="9"/>
  <c r="J14" i="9"/>
  <c r="H14" i="9"/>
  <c r="F14" i="9"/>
  <c r="N14" i="9" s="1"/>
  <c r="J12" i="9"/>
  <c r="F12" i="9"/>
  <c r="H12" i="9" s="1"/>
  <c r="J11" i="9"/>
  <c r="H11" i="9"/>
  <c r="F11" i="9"/>
  <c r="N11" i="9" s="1"/>
  <c r="F10" i="9"/>
  <c r="N10" i="9" s="1"/>
  <c r="F9" i="9"/>
  <c r="N9" i="9" s="1"/>
  <c r="F53" i="10"/>
  <c r="J53" i="10" s="1"/>
  <c r="N52" i="10"/>
  <c r="F52" i="10"/>
  <c r="L52" i="10" s="1"/>
  <c r="F51" i="10"/>
  <c r="F50" i="10"/>
  <c r="F49" i="10"/>
  <c r="H49" i="10" s="1"/>
  <c r="L48" i="10"/>
  <c r="F48" i="10"/>
  <c r="N48" i="10" s="1"/>
  <c r="N47" i="10"/>
  <c r="F47" i="10"/>
  <c r="L47" i="10" s="1"/>
  <c r="F46" i="10"/>
  <c r="N45" i="10"/>
  <c r="F45" i="10"/>
  <c r="L45" i="10" s="1"/>
  <c r="N44" i="10"/>
  <c r="F44" i="10"/>
  <c r="L44" i="10" s="1"/>
  <c r="F43" i="10"/>
  <c r="H43" i="10" s="1"/>
  <c r="F42" i="10"/>
  <c r="N41" i="10"/>
  <c r="F41" i="10"/>
  <c r="J41" i="10" s="1"/>
  <c r="N40" i="10"/>
  <c r="F40" i="10"/>
  <c r="H40" i="10" s="1"/>
  <c r="N39" i="10"/>
  <c r="F39" i="10"/>
  <c r="H39" i="10" s="1"/>
  <c r="L37" i="10"/>
  <c r="F37" i="10"/>
  <c r="N37" i="10" s="1"/>
  <c r="N36" i="10"/>
  <c r="F36" i="10"/>
  <c r="L36" i="10" s="1"/>
  <c r="F35" i="10"/>
  <c r="N34" i="10"/>
  <c r="F34" i="10"/>
  <c r="L34" i="10" s="1"/>
  <c r="N33" i="10"/>
  <c r="F33" i="10"/>
  <c r="L33" i="10" s="1"/>
  <c r="N32" i="10"/>
  <c r="F32" i="10"/>
  <c r="L32" i="10" s="1"/>
  <c r="L31" i="10"/>
  <c r="F31" i="10"/>
  <c r="N31" i="10" s="1"/>
  <c r="F30" i="10"/>
  <c r="N30" i="10" s="1"/>
  <c r="N29" i="10"/>
  <c r="F29" i="10"/>
  <c r="L29" i="10" s="1"/>
  <c r="N28" i="10"/>
  <c r="F28" i="10"/>
  <c r="L28" i="10" s="1"/>
  <c r="N27" i="10"/>
  <c r="L27" i="10"/>
  <c r="F27" i="10"/>
  <c r="N26" i="10"/>
  <c r="F26" i="10"/>
  <c r="L26" i="10" s="1"/>
  <c r="F25" i="10"/>
  <c r="N24" i="10"/>
  <c r="F24" i="10"/>
  <c r="L24" i="10" s="1"/>
  <c r="N23" i="10"/>
  <c r="F23" i="10"/>
  <c r="L23" i="10" s="1"/>
  <c r="N22" i="10"/>
  <c r="F22" i="10"/>
  <c r="L22" i="10" s="1"/>
  <c r="N21" i="10"/>
  <c r="L21" i="10"/>
  <c r="F21" i="10"/>
  <c r="N20" i="10"/>
  <c r="F20" i="10"/>
  <c r="L20" i="10" s="1"/>
  <c r="N19" i="10"/>
  <c r="F19" i="10"/>
  <c r="L19" i="10" s="1"/>
  <c r="N18" i="10"/>
  <c r="F18" i="10"/>
  <c r="L18" i="10" s="1"/>
  <c r="N17" i="10"/>
  <c r="F17" i="10"/>
  <c r="L17" i="10" s="1"/>
  <c r="F16" i="10"/>
  <c r="N16" i="10" s="1"/>
  <c r="N15" i="10"/>
  <c r="F15" i="10"/>
  <c r="L15" i="10" s="1"/>
  <c r="F14" i="10"/>
  <c r="N14" i="10" s="1"/>
  <c r="F12" i="10"/>
  <c r="H12" i="10" s="1"/>
  <c r="F11" i="10"/>
  <c r="N11" i="10" s="1"/>
  <c r="F10" i="10"/>
  <c r="L10" i="10" s="1"/>
  <c r="F9" i="10"/>
  <c r="G13" i="10"/>
  <c r="J24" i="11"/>
  <c r="J7" i="11"/>
  <c r="I100" i="14"/>
  <c r="H100" i="14"/>
  <c r="F99" i="14"/>
  <c r="J98" i="14"/>
  <c r="I98" i="14"/>
  <c r="H98" i="14"/>
  <c r="G98" i="14"/>
  <c r="F97" i="14"/>
  <c r="H96" i="14"/>
  <c r="G96" i="14"/>
  <c r="F95" i="14"/>
  <c r="J96" i="14" s="1"/>
  <c r="M94" i="14"/>
  <c r="J94" i="14"/>
  <c r="H94" i="14"/>
  <c r="G94" i="14"/>
  <c r="F93" i="14"/>
  <c r="N94" i="14" s="1"/>
  <c r="F91" i="14"/>
  <c r="H92" i="14" s="1"/>
  <c r="F89" i="14"/>
  <c r="L88" i="14"/>
  <c r="K88" i="14"/>
  <c r="J88" i="14"/>
  <c r="I88" i="14"/>
  <c r="H88" i="14"/>
  <c r="G88" i="14"/>
  <c r="F87" i="14"/>
  <c r="N88" i="14" s="1"/>
  <c r="I86" i="14"/>
  <c r="H86" i="14"/>
  <c r="G86" i="14"/>
  <c r="F85" i="14"/>
  <c r="K86" i="14" s="1"/>
  <c r="L84" i="14"/>
  <c r="K84" i="14"/>
  <c r="J84" i="14"/>
  <c r="I84" i="14"/>
  <c r="H84" i="14"/>
  <c r="G84" i="14"/>
  <c r="F83" i="14"/>
  <c r="P84" i="14" s="1"/>
  <c r="F81" i="14"/>
  <c r="H80" i="14"/>
  <c r="F79" i="14"/>
  <c r="M78" i="14"/>
  <c r="J78" i="14"/>
  <c r="I78" i="14"/>
  <c r="H78" i="14"/>
  <c r="G78" i="14"/>
  <c r="F77" i="14"/>
  <c r="J76" i="14"/>
  <c r="I76" i="14"/>
  <c r="H76" i="14"/>
  <c r="G76" i="14"/>
  <c r="F75" i="14"/>
  <c r="M76" i="14" s="1"/>
  <c r="G74" i="14"/>
  <c r="F73" i="14"/>
  <c r="M72" i="14"/>
  <c r="K72" i="14"/>
  <c r="J72" i="14"/>
  <c r="I72" i="14"/>
  <c r="G72" i="14"/>
  <c r="F71" i="14"/>
  <c r="N69" i="14"/>
  <c r="M69" i="14"/>
  <c r="L69" i="14"/>
  <c r="K69" i="14"/>
  <c r="J69" i="14"/>
  <c r="I69" i="14"/>
  <c r="H69" i="14"/>
  <c r="G69" i="14"/>
  <c r="R69" i="14" s="1"/>
  <c r="N68" i="14"/>
  <c r="J68" i="14"/>
  <c r="I68" i="14"/>
  <c r="H68" i="14"/>
  <c r="G68" i="14"/>
  <c r="F67" i="14"/>
  <c r="K66" i="14"/>
  <c r="J66" i="14"/>
  <c r="I66" i="14"/>
  <c r="H66" i="14"/>
  <c r="G66" i="14"/>
  <c r="F65" i="14"/>
  <c r="L64" i="14"/>
  <c r="K64" i="14"/>
  <c r="J64" i="14"/>
  <c r="I64" i="14"/>
  <c r="H64" i="14"/>
  <c r="G64" i="14"/>
  <c r="F63" i="14"/>
  <c r="N64" i="14" s="1"/>
  <c r="J62" i="14"/>
  <c r="I62" i="14"/>
  <c r="H62" i="14"/>
  <c r="G62" i="14"/>
  <c r="F61" i="14"/>
  <c r="K60" i="14"/>
  <c r="J60" i="14"/>
  <c r="I60" i="14"/>
  <c r="H60" i="14"/>
  <c r="G60" i="14"/>
  <c r="F59" i="14"/>
  <c r="K58" i="14"/>
  <c r="J58" i="14"/>
  <c r="I58" i="14"/>
  <c r="H58" i="14"/>
  <c r="G58" i="14"/>
  <c r="F57" i="14"/>
  <c r="J56" i="14"/>
  <c r="I56" i="14"/>
  <c r="H56" i="14"/>
  <c r="G56" i="14"/>
  <c r="F55" i="14"/>
  <c r="N56" i="14" s="1"/>
  <c r="M54" i="14"/>
  <c r="K54" i="14"/>
  <c r="J54" i="14"/>
  <c r="I54" i="14"/>
  <c r="H54" i="14"/>
  <c r="G54" i="14"/>
  <c r="F53" i="14"/>
  <c r="J52" i="14"/>
  <c r="I52" i="14"/>
  <c r="H52" i="14"/>
  <c r="G52" i="14"/>
  <c r="F51" i="14"/>
  <c r="N52" i="14" s="1"/>
  <c r="N50" i="14"/>
  <c r="K50" i="14"/>
  <c r="J50" i="14"/>
  <c r="I50" i="14"/>
  <c r="H50" i="14"/>
  <c r="G50" i="14"/>
  <c r="F49" i="14"/>
  <c r="N48" i="14"/>
  <c r="M48" i="14"/>
  <c r="K48" i="14"/>
  <c r="J48" i="14"/>
  <c r="I48" i="14"/>
  <c r="H48" i="14"/>
  <c r="G48" i="14"/>
  <c r="F47" i="14"/>
  <c r="M46" i="14"/>
  <c r="J46" i="14"/>
  <c r="I46" i="14"/>
  <c r="H46" i="14"/>
  <c r="G46" i="14"/>
  <c r="F45" i="14"/>
  <c r="N44" i="14"/>
  <c r="L44" i="14"/>
  <c r="K44" i="14"/>
  <c r="I44" i="14"/>
  <c r="H44" i="14"/>
  <c r="G44" i="14"/>
  <c r="F43" i="14"/>
  <c r="N42" i="14"/>
  <c r="L42" i="14"/>
  <c r="K42" i="14"/>
  <c r="J42" i="14"/>
  <c r="I42" i="14"/>
  <c r="H42" i="14"/>
  <c r="G42" i="14"/>
  <c r="F41" i="14"/>
  <c r="K40" i="14"/>
  <c r="J40" i="14"/>
  <c r="I40" i="14"/>
  <c r="H40" i="14"/>
  <c r="G40" i="14"/>
  <c r="F39" i="14"/>
  <c r="M38" i="14"/>
  <c r="L38" i="14"/>
  <c r="K38" i="14"/>
  <c r="J38" i="14"/>
  <c r="I38" i="14"/>
  <c r="H38" i="14"/>
  <c r="G38" i="14"/>
  <c r="F37" i="14"/>
  <c r="M36" i="14"/>
  <c r="K36" i="14"/>
  <c r="J36" i="14"/>
  <c r="I36" i="14"/>
  <c r="H36" i="14"/>
  <c r="G36" i="14"/>
  <c r="F35" i="14"/>
  <c r="N36" i="14" s="1"/>
  <c r="N34" i="14"/>
  <c r="K34" i="14"/>
  <c r="J34" i="14"/>
  <c r="I34" i="14"/>
  <c r="H34" i="14"/>
  <c r="G34" i="14"/>
  <c r="F33" i="14"/>
  <c r="L32" i="14"/>
  <c r="K32" i="14"/>
  <c r="J32" i="14"/>
  <c r="I32" i="14"/>
  <c r="H32" i="14"/>
  <c r="G32" i="14"/>
  <c r="F31" i="14"/>
  <c r="P32" i="14" s="1"/>
  <c r="K30" i="14"/>
  <c r="I30" i="14"/>
  <c r="H30" i="14"/>
  <c r="G30" i="14"/>
  <c r="F29" i="14"/>
  <c r="J30" i="14" s="1"/>
  <c r="N28" i="14"/>
  <c r="M28" i="14"/>
  <c r="K28" i="14"/>
  <c r="J28" i="14"/>
  <c r="I28" i="14"/>
  <c r="H28" i="14"/>
  <c r="G28" i="14"/>
  <c r="F27" i="14"/>
  <c r="N26" i="14"/>
  <c r="H26" i="14"/>
  <c r="G26" i="14"/>
  <c r="F25" i="14"/>
  <c r="J24" i="14"/>
  <c r="I24" i="14"/>
  <c r="H24" i="14"/>
  <c r="G24" i="14"/>
  <c r="F23" i="14"/>
  <c r="K24" i="14" s="1"/>
  <c r="N22" i="14"/>
  <c r="I22" i="14"/>
  <c r="H22" i="14"/>
  <c r="G22" i="14"/>
  <c r="F21" i="14"/>
  <c r="N19" i="14"/>
  <c r="M19" i="14"/>
  <c r="L19" i="14"/>
  <c r="K19" i="14"/>
  <c r="J19" i="14"/>
  <c r="I19" i="14"/>
  <c r="Q19" i="14" s="1"/>
  <c r="H19" i="14"/>
  <c r="H20" i="14" s="1"/>
  <c r="G19" i="14"/>
  <c r="J18" i="14"/>
  <c r="F17" i="14"/>
  <c r="L18" i="14" s="1"/>
  <c r="J16" i="14"/>
  <c r="I16" i="14"/>
  <c r="H16" i="14"/>
  <c r="G16" i="14"/>
  <c r="F15" i="14"/>
  <c r="M16" i="14" s="1"/>
  <c r="G14" i="14"/>
  <c r="F13" i="14"/>
  <c r="F11" i="14"/>
  <c r="F9" i="14"/>
  <c r="N7" i="14"/>
  <c r="M7" i="14"/>
  <c r="L7" i="14"/>
  <c r="K7" i="14"/>
  <c r="J7" i="14"/>
  <c r="I7" i="14"/>
  <c r="H7" i="14"/>
  <c r="G7" i="14"/>
  <c r="N69" i="15"/>
  <c r="M69" i="15"/>
  <c r="L69" i="15"/>
  <c r="K69" i="15"/>
  <c r="J69" i="15"/>
  <c r="I69" i="15"/>
  <c r="H69" i="15"/>
  <c r="G69" i="15"/>
  <c r="I100" i="15"/>
  <c r="H100" i="15"/>
  <c r="F99" i="15"/>
  <c r="L100" i="15" s="1"/>
  <c r="J98" i="15"/>
  <c r="I98" i="15"/>
  <c r="H98" i="15"/>
  <c r="G98" i="15"/>
  <c r="F97" i="15"/>
  <c r="H96" i="15"/>
  <c r="G96" i="15"/>
  <c r="F95" i="15"/>
  <c r="L96" i="15" s="1"/>
  <c r="M94" i="15"/>
  <c r="J94" i="15"/>
  <c r="H94" i="15"/>
  <c r="G94" i="15"/>
  <c r="F93" i="15"/>
  <c r="I94" i="15" s="1"/>
  <c r="F91" i="15"/>
  <c r="F89" i="15"/>
  <c r="L88" i="15"/>
  <c r="K88" i="15"/>
  <c r="J88" i="15"/>
  <c r="I88" i="15"/>
  <c r="H88" i="15"/>
  <c r="G88" i="15"/>
  <c r="F87" i="15"/>
  <c r="I86" i="15"/>
  <c r="H86" i="15"/>
  <c r="G86" i="15"/>
  <c r="F85" i="15"/>
  <c r="L84" i="15"/>
  <c r="K84" i="15"/>
  <c r="J84" i="15"/>
  <c r="I84" i="15"/>
  <c r="H84" i="15"/>
  <c r="G84" i="15"/>
  <c r="F83" i="15"/>
  <c r="F81" i="15"/>
  <c r="I82" i="15" s="1"/>
  <c r="H80" i="15"/>
  <c r="F79" i="15"/>
  <c r="M78" i="15"/>
  <c r="J78" i="15"/>
  <c r="I78" i="15"/>
  <c r="H78" i="15"/>
  <c r="G78" i="15"/>
  <c r="F77" i="15"/>
  <c r="J76" i="15"/>
  <c r="I76" i="15"/>
  <c r="H76" i="15"/>
  <c r="G76" i="15"/>
  <c r="F75" i="15"/>
  <c r="G74" i="15"/>
  <c r="F73" i="15"/>
  <c r="M72" i="15"/>
  <c r="K72" i="15"/>
  <c r="J72" i="15"/>
  <c r="I72" i="15"/>
  <c r="G72" i="15"/>
  <c r="F71" i="15"/>
  <c r="N68" i="15"/>
  <c r="J68" i="15"/>
  <c r="I68" i="15"/>
  <c r="H68" i="15"/>
  <c r="G68" i="15"/>
  <c r="F67" i="15"/>
  <c r="K66" i="15"/>
  <c r="J66" i="15"/>
  <c r="I66" i="15"/>
  <c r="H66" i="15"/>
  <c r="G66" i="15"/>
  <c r="F65" i="15"/>
  <c r="L64" i="15"/>
  <c r="K64" i="15"/>
  <c r="J64" i="15"/>
  <c r="I64" i="15"/>
  <c r="H64" i="15"/>
  <c r="G64" i="15"/>
  <c r="F63" i="15"/>
  <c r="J62" i="15"/>
  <c r="I62" i="15"/>
  <c r="H62" i="15"/>
  <c r="G62" i="15"/>
  <c r="F61" i="15"/>
  <c r="K60" i="15"/>
  <c r="J60" i="15"/>
  <c r="I60" i="15"/>
  <c r="H60" i="15"/>
  <c r="G60" i="15"/>
  <c r="F59" i="15"/>
  <c r="K58" i="15"/>
  <c r="J58" i="15"/>
  <c r="I58" i="15"/>
  <c r="H58" i="15"/>
  <c r="G58" i="15"/>
  <c r="F57" i="15"/>
  <c r="J56" i="15"/>
  <c r="I56" i="15"/>
  <c r="H56" i="15"/>
  <c r="G56" i="15"/>
  <c r="F55" i="15"/>
  <c r="M54" i="15"/>
  <c r="K54" i="15"/>
  <c r="J54" i="15"/>
  <c r="I54" i="15"/>
  <c r="H54" i="15"/>
  <c r="G54" i="15"/>
  <c r="F53" i="15"/>
  <c r="J52" i="15"/>
  <c r="I52" i="15"/>
  <c r="H52" i="15"/>
  <c r="G52" i="15"/>
  <c r="F51" i="15"/>
  <c r="N50" i="15"/>
  <c r="K50" i="15"/>
  <c r="J50" i="15"/>
  <c r="I50" i="15"/>
  <c r="H50" i="15"/>
  <c r="G50" i="15"/>
  <c r="F49" i="15"/>
  <c r="N48" i="15"/>
  <c r="M48" i="15"/>
  <c r="K48" i="15"/>
  <c r="J48" i="15"/>
  <c r="I48" i="15"/>
  <c r="H48" i="15"/>
  <c r="G48" i="15"/>
  <c r="F47" i="15"/>
  <c r="M46" i="15"/>
  <c r="J46" i="15"/>
  <c r="I46" i="15"/>
  <c r="H46" i="15"/>
  <c r="G46" i="15"/>
  <c r="F45" i="15"/>
  <c r="N44" i="15"/>
  <c r="L44" i="15"/>
  <c r="K44" i="15"/>
  <c r="I44" i="15"/>
  <c r="H44" i="15"/>
  <c r="G44" i="15"/>
  <c r="F43" i="15"/>
  <c r="N42" i="15"/>
  <c r="L42" i="15"/>
  <c r="K42" i="15"/>
  <c r="J42" i="15"/>
  <c r="I42" i="15"/>
  <c r="H42" i="15"/>
  <c r="G42" i="15"/>
  <c r="F41" i="15"/>
  <c r="K40" i="15"/>
  <c r="J40" i="15"/>
  <c r="I40" i="15"/>
  <c r="H40" i="15"/>
  <c r="G40" i="15"/>
  <c r="F39" i="15"/>
  <c r="M38" i="15"/>
  <c r="L38" i="15"/>
  <c r="K38" i="15"/>
  <c r="J38" i="15"/>
  <c r="I38" i="15"/>
  <c r="H38" i="15"/>
  <c r="G38" i="15"/>
  <c r="F37" i="15"/>
  <c r="M36" i="15"/>
  <c r="K36" i="15"/>
  <c r="J36" i="15"/>
  <c r="I36" i="15"/>
  <c r="H36" i="15"/>
  <c r="G36" i="15"/>
  <c r="F35" i="15"/>
  <c r="N34" i="15"/>
  <c r="K34" i="15"/>
  <c r="J34" i="15"/>
  <c r="I34" i="15"/>
  <c r="H34" i="15"/>
  <c r="G34" i="15"/>
  <c r="F33" i="15"/>
  <c r="L32" i="15"/>
  <c r="K32" i="15"/>
  <c r="J32" i="15"/>
  <c r="I32" i="15"/>
  <c r="H32" i="15"/>
  <c r="G32" i="15"/>
  <c r="F31" i="15"/>
  <c r="K30" i="15"/>
  <c r="I30" i="15"/>
  <c r="H30" i="15"/>
  <c r="G30" i="15"/>
  <c r="F29" i="15"/>
  <c r="N28" i="15"/>
  <c r="M28" i="15"/>
  <c r="K28" i="15"/>
  <c r="J28" i="15"/>
  <c r="I28" i="15"/>
  <c r="H28" i="15"/>
  <c r="G28" i="15"/>
  <c r="F27" i="15"/>
  <c r="N26" i="15"/>
  <c r="H26" i="15"/>
  <c r="G26" i="15"/>
  <c r="F25" i="15"/>
  <c r="J24" i="15"/>
  <c r="I24" i="15"/>
  <c r="H24" i="15"/>
  <c r="G24" i="15"/>
  <c r="F23" i="15"/>
  <c r="I22" i="15"/>
  <c r="H22" i="15"/>
  <c r="G22" i="15"/>
  <c r="F21" i="15"/>
  <c r="J18" i="15"/>
  <c r="I18" i="15"/>
  <c r="F17" i="15"/>
  <c r="J16" i="15"/>
  <c r="I16" i="15"/>
  <c r="H16" i="15"/>
  <c r="G16" i="15"/>
  <c r="F15" i="15"/>
  <c r="G14" i="15"/>
  <c r="F13" i="15"/>
  <c r="F11" i="15"/>
  <c r="N19" i="15"/>
  <c r="M19" i="15"/>
  <c r="L19" i="15"/>
  <c r="K19" i="15"/>
  <c r="J19" i="15"/>
  <c r="I19" i="15"/>
  <c r="Q19" i="15" s="1"/>
  <c r="H19" i="15"/>
  <c r="G19" i="15"/>
  <c r="N53" i="16"/>
  <c r="F53" i="16"/>
  <c r="N52" i="16"/>
  <c r="L52" i="16"/>
  <c r="J52" i="16"/>
  <c r="F52" i="16"/>
  <c r="H52" i="16" s="1"/>
  <c r="F51" i="16"/>
  <c r="N51" i="16" s="1"/>
  <c r="N50" i="16"/>
  <c r="J50" i="16"/>
  <c r="F50" i="16"/>
  <c r="L50" i="16" s="1"/>
  <c r="F49" i="16"/>
  <c r="J49" i="16" s="1"/>
  <c r="N48" i="16"/>
  <c r="F48" i="16"/>
  <c r="H48" i="16" s="1"/>
  <c r="N47" i="16"/>
  <c r="F47" i="16"/>
  <c r="L47" i="16" s="1"/>
  <c r="L46" i="16"/>
  <c r="F46" i="16"/>
  <c r="N46" i="16" s="1"/>
  <c r="N45" i="16"/>
  <c r="J45" i="16"/>
  <c r="F45" i="16"/>
  <c r="L45" i="16" s="1"/>
  <c r="F44" i="16"/>
  <c r="L44" i="16" s="1"/>
  <c r="N43" i="16"/>
  <c r="F43" i="16"/>
  <c r="H43" i="16" s="1"/>
  <c r="L42" i="16"/>
  <c r="F42" i="16"/>
  <c r="H42" i="16" s="1"/>
  <c r="N41" i="16"/>
  <c r="L41" i="16"/>
  <c r="J41" i="16"/>
  <c r="F41" i="16"/>
  <c r="H41" i="16" s="1"/>
  <c r="F40" i="16"/>
  <c r="J40" i="16" s="1"/>
  <c r="N39" i="16"/>
  <c r="J39" i="16"/>
  <c r="F39" i="16"/>
  <c r="N37" i="16"/>
  <c r="L37" i="16"/>
  <c r="J37" i="16"/>
  <c r="F37" i="16"/>
  <c r="H37" i="16" s="1"/>
  <c r="N36" i="16"/>
  <c r="F36" i="16"/>
  <c r="H36" i="16" s="1"/>
  <c r="N35" i="16"/>
  <c r="L35" i="16"/>
  <c r="J35" i="16"/>
  <c r="F35" i="16"/>
  <c r="H35" i="16" s="1"/>
  <c r="N34" i="16"/>
  <c r="J34" i="16"/>
  <c r="F34" i="16"/>
  <c r="L34" i="16" s="1"/>
  <c r="N33" i="16"/>
  <c r="L33" i="16"/>
  <c r="J33" i="16"/>
  <c r="F33" i="16"/>
  <c r="H33" i="16" s="1"/>
  <c r="N32" i="16"/>
  <c r="L32" i="16"/>
  <c r="J32" i="16"/>
  <c r="F32" i="16"/>
  <c r="H32" i="16" s="1"/>
  <c r="N31" i="16"/>
  <c r="J31" i="16"/>
  <c r="H31" i="16"/>
  <c r="F31" i="16"/>
  <c r="L31" i="16" s="1"/>
  <c r="N30" i="16"/>
  <c r="L30" i="16"/>
  <c r="J30" i="16"/>
  <c r="F30" i="16"/>
  <c r="H30" i="16" s="1"/>
  <c r="N29" i="16"/>
  <c r="J29" i="16"/>
  <c r="F29" i="16"/>
  <c r="H29" i="16" s="1"/>
  <c r="N28" i="16"/>
  <c r="L28" i="16"/>
  <c r="J28" i="16"/>
  <c r="H28" i="16"/>
  <c r="F28" i="16"/>
  <c r="N27" i="16"/>
  <c r="L27" i="16"/>
  <c r="J27" i="16"/>
  <c r="F27" i="16"/>
  <c r="H27" i="16" s="1"/>
  <c r="N26" i="16"/>
  <c r="L26" i="16"/>
  <c r="J26" i="16"/>
  <c r="F26" i="16"/>
  <c r="H26" i="16" s="1"/>
  <c r="N25" i="16"/>
  <c r="L25" i="16"/>
  <c r="J25" i="16"/>
  <c r="F25" i="16"/>
  <c r="H25" i="16" s="1"/>
  <c r="N24" i="16"/>
  <c r="L24" i="16"/>
  <c r="J24" i="16"/>
  <c r="F24" i="16"/>
  <c r="H24" i="16" s="1"/>
  <c r="N23" i="16"/>
  <c r="L23" i="16"/>
  <c r="J23" i="16"/>
  <c r="F23" i="16"/>
  <c r="H23" i="16" s="1"/>
  <c r="N22" i="16"/>
  <c r="L22" i="16"/>
  <c r="J22" i="16"/>
  <c r="F22" i="16"/>
  <c r="H22" i="16" s="1"/>
  <c r="N21" i="16"/>
  <c r="L21" i="16"/>
  <c r="J21" i="16"/>
  <c r="F21" i="16"/>
  <c r="H21" i="16" s="1"/>
  <c r="N20" i="16"/>
  <c r="L20" i="16"/>
  <c r="J20" i="16"/>
  <c r="F20" i="16"/>
  <c r="H20" i="16" s="1"/>
  <c r="N19" i="16"/>
  <c r="L19" i="16"/>
  <c r="J19" i="16"/>
  <c r="F19" i="16"/>
  <c r="H19" i="16" s="1"/>
  <c r="N18" i="16"/>
  <c r="L18" i="16"/>
  <c r="F18" i="16"/>
  <c r="J18" i="16" s="1"/>
  <c r="N17" i="16"/>
  <c r="L17" i="16"/>
  <c r="J17" i="16"/>
  <c r="F17" i="16"/>
  <c r="H17" i="16" s="1"/>
  <c r="N16" i="16"/>
  <c r="L16" i="16"/>
  <c r="J16" i="16"/>
  <c r="F16" i="16"/>
  <c r="H16" i="16" s="1"/>
  <c r="N15" i="16"/>
  <c r="L15" i="16"/>
  <c r="J15" i="16"/>
  <c r="F15" i="16"/>
  <c r="H15" i="16" s="1"/>
  <c r="N14" i="16"/>
  <c r="J14" i="16"/>
  <c r="F14" i="16"/>
  <c r="L14" i="16" s="1"/>
  <c r="N12" i="16"/>
  <c r="L12" i="16"/>
  <c r="J12" i="16"/>
  <c r="F12" i="16"/>
  <c r="H12" i="16" s="1"/>
  <c r="N11" i="16"/>
  <c r="L11" i="16"/>
  <c r="F11" i="16"/>
  <c r="J11" i="16" s="1"/>
  <c r="N10" i="16"/>
  <c r="L10" i="16"/>
  <c r="F10" i="16"/>
  <c r="H10" i="16" s="1"/>
  <c r="N9" i="16"/>
  <c r="F9" i="16"/>
  <c r="N53" i="17"/>
  <c r="F53" i="17"/>
  <c r="N52" i="17"/>
  <c r="F52" i="17"/>
  <c r="L51" i="17"/>
  <c r="F51" i="17"/>
  <c r="J51" i="17" s="1"/>
  <c r="L50" i="17"/>
  <c r="F50" i="17"/>
  <c r="J50" i="17" s="1"/>
  <c r="N49" i="17"/>
  <c r="L49" i="17"/>
  <c r="F49" i="17"/>
  <c r="P48" i="17"/>
  <c r="N48" i="17"/>
  <c r="L48" i="17"/>
  <c r="F48" i="17"/>
  <c r="J48" i="17" s="1"/>
  <c r="P47" i="17"/>
  <c r="L47" i="17"/>
  <c r="F47" i="17"/>
  <c r="J47" i="17" s="1"/>
  <c r="P46" i="17"/>
  <c r="N46" i="17"/>
  <c r="L46" i="17"/>
  <c r="F46" i="17"/>
  <c r="L45" i="17"/>
  <c r="H45" i="17"/>
  <c r="F45" i="17"/>
  <c r="J45" i="17" s="1"/>
  <c r="F44" i="17"/>
  <c r="J44" i="17" s="1"/>
  <c r="F43" i="17"/>
  <c r="J43" i="17" s="1"/>
  <c r="N42" i="17"/>
  <c r="L42" i="17"/>
  <c r="J42" i="17"/>
  <c r="F42" i="17"/>
  <c r="P41" i="17"/>
  <c r="N41" i="17"/>
  <c r="L41" i="17"/>
  <c r="F41" i="17"/>
  <c r="J41" i="17" s="1"/>
  <c r="P40" i="17"/>
  <c r="N40" i="17"/>
  <c r="L40" i="17"/>
  <c r="H40" i="17"/>
  <c r="F40" i="17"/>
  <c r="J40" i="17" s="1"/>
  <c r="P39" i="17"/>
  <c r="N39" i="17"/>
  <c r="L39" i="17"/>
  <c r="J39" i="17"/>
  <c r="H39" i="17"/>
  <c r="F39" i="17"/>
  <c r="P37" i="17"/>
  <c r="N37" i="17"/>
  <c r="L37" i="17"/>
  <c r="J37" i="17"/>
  <c r="H37" i="17"/>
  <c r="F37" i="17"/>
  <c r="N36" i="17"/>
  <c r="F36" i="17"/>
  <c r="J36" i="17" s="1"/>
  <c r="P35" i="17"/>
  <c r="N35" i="17"/>
  <c r="L35" i="17"/>
  <c r="F35" i="17"/>
  <c r="P34" i="17"/>
  <c r="N34" i="17"/>
  <c r="F34" i="17"/>
  <c r="J34" i="17" s="1"/>
  <c r="P33" i="17"/>
  <c r="N33" i="17"/>
  <c r="F33" i="17"/>
  <c r="J33" i="17" s="1"/>
  <c r="P32" i="17"/>
  <c r="N32" i="17"/>
  <c r="F32" i="17"/>
  <c r="P31" i="17"/>
  <c r="L31" i="17"/>
  <c r="F31" i="17"/>
  <c r="J31" i="17" s="1"/>
  <c r="P30" i="17"/>
  <c r="N30" i="17"/>
  <c r="L30" i="17"/>
  <c r="J30" i="17"/>
  <c r="F30" i="17"/>
  <c r="H30" i="17" s="1"/>
  <c r="P29" i="17"/>
  <c r="N29" i="17"/>
  <c r="F29" i="17"/>
  <c r="P28" i="17"/>
  <c r="N28" i="17"/>
  <c r="L28" i="17"/>
  <c r="J28" i="17"/>
  <c r="F28" i="17"/>
  <c r="H28" i="17" s="1"/>
  <c r="P27" i="17"/>
  <c r="N27" i="17"/>
  <c r="L27" i="17"/>
  <c r="J27" i="17"/>
  <c r="F27" i="17"/>
  <c r="H27" i="17" s="1"/>
  <c r="P26" i="17"/>
  <c r="N26" i="17"/>
  <c r="J26" i="17"/>
  <c r="F26" i="17"/>
  <c r="L26" i="17" s="1"/>
  <c r="P25" i="17"/>
  <c r="N25" i="17"/>
  <c r="L25" i="17"/>
  <c r="J25" i="17"/>
  <c r="F25" i="17"/>
  <c r="H25" i="17" s="1"/>
  <c r="P24" i="17"/>
  <c r="N24" i="17"/>
  <c r="L24" i="17"/>
  <c r="J24" i="17"/>
  <c r="F24" i="17"/>
  <c r="H24" i="17" s="1"/>
  <c r="P23" i="17"/>
  <c r="N23" i="17"/>
  <c r="L23" i="17"/>
  <c r="J23" i="17"/>
  <c r="F23" i="17"/>
  <c r="H23" i="17" s="1"/>
  <c r="P22" i="17"/>
  <c r="N22" i="17"/>
  <c r="L22" i="17"/>
  <c r="J22" i="17"/>
  <c r="F22" i="17"/>
  <c r="H22" i="17" s="1"/>
  <c r="P21" i="17"/>
  <c r="N21" i="17"/>
  <c r="J21" i="17"/>
  <c r="H21" i="17"/>
  <c r="F21" i="17"/>
  <c r="L21" i="17" s="1"/>
  <c r="P20" i="17"/>
  <c r="N20" i="17"/>
  <c r="L20" i="17"/>
  <c r="J20" i="17"/>
  <c r="H20" i="17"/>
  <c r="F20" i="17"/>
  <c r="P19" i="17"/>
  <c r="N19" i="17"/>
  <c r="L19" i="17"/>
  <c r="J19" i="17"/>
  <c r="H19" i="17"/>
  <c r="F19" i="17"/>
  <c r="P18" i="17"/>
  <c r="N18" i="17"/>
  <c r="L18" i="17"/>
  <c r="F18" i="17"/>
  <c r="P17" i="17"/>
  <c r="N17" i="17"/>
  <c r="L17" i="17"/>
  <c r="J17" i="17"/>
  <c r="F17" i="17"/>
  <c r="H17" i="17" s="1"/>
  <c r="P16" i="17"/>
  <c r="N16" i="17"/>
  <c r="L16" i="17"/>
  <c r="F16" i="17"/>
  <c r="J16" i="17" s="1"/>
  <c r="P15" i="17"/>
  <c r="N15" i="17"/>
  <c r="L15" i="17"/>
  <c r="J15" i="17"/>
  <c r="F15" i="17"/>
  <c r="H15" i="17" s="1"/>
  <c r="N14" i="17"/>
  <c r="F14" i="17"/>
  <c r="J14" i="17" s="1"/>
  <c r="F12" i="17"/>
  <c r="J12" i="17" s="1"/>
  <c r="N11" i="17"/>
  <c r="F11" i="17"/>
  <c r="J11" i="17" s="1"/>
  <c r="F10" i="17"/>
  <c r="J10" i="17" s="1"/>
  <c r="F9" i="17"/>
  <c r="J9" i="17" s="1"/>
  <c r="L53" i="18"/>
  <c r="F53" i="18"/>
  <c r="J53" i="18" s="1"/>
  <c r="F52" i="18"/>
  <c r="L52" i="18" s="1"/>
  <c r="L51" i="18"/>
  <c r="F51" i="18"/>
  <c r="J51" i="18" s="1"/>
  <c r="L50" i="18"/>
  <c r="F50" i="18"/>
  <c r="J50" i="18" s="1"/>
  <c r="L49" i="18"/>
  <c r="F49" i="18"/>
  <c r="L48" i="18"/>
  <c r="F48" i="18"/>
  <c r="J48" i="18" s="1"/>
  <c r="L47" i="18"/>
  <c r="F47" i="18"/>
  <c r="J47" i="18" s="1"/>
  <c r="L46" i="18"/>
  <c r="F46" i="18"/>
  <c r="H46" i="18" s="1"/>
  <c r="L45" i="18"/>
  <c r="F45" i="18"/>
  <c r="J45" i="18" s="1"/>
  <c r="F44" i="18"/>
  <c r="L43" i="18"/>
  <c r="H43" i="18"/>
  <c r="F43" i="18"/>
  <c r="J43" i="18" s="1"/>
  <c r="L42" i="18"/>
  <c r="F42" i="18"/>
  <c r="J42" i="18" s="1"/>
  <c r="L41" i="18"/>
  <c r="F41" i="18"/>
  <c r="J41" i="18" s="1"/>
  <c r="J40" i="18"/>
  <c r="F40" i="18"/>
  <c r="L40" i="18" s="1"/>
  <c r="L39" i="18"/>
  <c r="H39" i="18"/>
  <c r="F39" i="18"/>
  <c r="J39" i="18" s="1"/>
  <c r="L37" i="18"/>
  <c r="F37" i="18"/>
  <c r="J37" i="18" s="1"/>
  <c r="L36" i="18"/>
  <c r="J36" i="18"/>
  <c r="F36" i="18"/>
  <c r="H36" i="18" s="1"/>
  <c r="L35" i="18"/>
  <c r="F35" i="18"/>
  <c r="J35" i="18" s="1"/>
  <c r="L34" i="18"/>
  <c r="F34" i="18"/>
  <c r="J34" i="18" s="1"/>
  <c r="L33" i="18"/>
  <c r="F33" i="18"/>
  <c r="J33" i="18" s="1"/>
  <c r="L32" i="18"/>
  <c r="F32" i="18"/>
  <c r="J32" i="18" s="1"/>
  <c r="L31" i="18"/>
  <c r="F31" i="18"/>
  <c r="J31" i="18" s="1"/>
  <c r="L30" i="18"/>
  <c r="F30" i="18"/>
  <c r="L29" i="18"/>
  <c r="F29" i="18"/>
  <c r="J29" i="18" s="1"/>
  <c r="L28" i="18"/>
  <c r="H28" i="18"/>
  <c r="F28" i="18"/>
  <c r="J28" i="18" s="1"/>
  <c r="L27" i="18"/>
  <c r="H27" i="18"/>
  <c r="F27" i="18"/>
  <c r="J27" i="18" s="1"/>
  <c r="L26" i="18"/>
  <c r="F26" i="18"/>
  <c r="J26" i="18" s="1"/>
  <c r="L25" i="18"/>
  <c r="F25" i="18"/>
  <c r="J25" i="18" s="1"/>
  <c r="L24" i="18"/>
  <c r="J24" i="18"/>
  <c r="H24" i="18"/>
  <c r="F24" i="18"/>
  <c r="L23" i="18"/>
  <c r="F23" i="18"/>
  <c r="J23" i="18" s="1"/>
  <c r="L22" i="18"/>
  <c r="H22" i="18"/>
  <c r="F22" i="18"/>
  <c r="J22" i="18" s="1"/>
  <c r="L21" i="18"/>
  <c r="F21" i="18"/>
  <c r="H21" i="18" s="1"/>
  <c r="L20" i="18"/>
  <c r="H20" i="18"/>
  <c r="F20" i="18"/>
  <c r="J20" i="18" s="1"/>
  <c r="L19" i="18"/>
  <c r="H19" i="18"/>
  <c r="F19" i="18"/>
  <c r="J19" i="18" s="1"/>
  <c r="L18" i="18"/>
  <c r="F18" i="18"/>
  <c r="L17" i="18"/>
  <c r="J17" i="18"/>
  <c r="F17" i="18"/>
  <c r="H17" i="18" s="1"/>
  <c r="L16" i="18"/>
  <c r="F16" i="18"/>
  <c r="J16" i="18" s="1"/>
  <c r="L15" i="18"/>
  <c r="F15" i="18"/>
  <c r="L14" i="18"/>
  <c r="F14" i="18"/>
  <c r="J14" i="18" s="1"/>
  <c r="F12" i="18"/>
  <c r="J12" i="18" s="1"/>
  <c r="L11" i="18"/>
  <c r="F11" i="18"/>
  <c r="H11" i="18" s="1"/>
  <c r="L10" i="18"/>
  <c r="F10" i="18"/>
  <c r="J10" i="18" s="1"/>
  <c r="L9" i="18"/>
  <c r="F9" i="18"/>
  <c r="J9" i="18" s="1"/>
  <c r="L101" i="19"/>
  <c r="K101" i="19"/>
  <c r="J101" i="19"/>
  <c r="I101" i="19"/>
  <c r="H101" i="19"/>
  <c r="G101" i="19"/>
  <c r="L99" i="19"/>
  <c r="K99" i="19"/>
  <c r="J99" i="19"/>
  <c r="I99" i="19"/>
  <c r="H99" i="19"/>
  <c r="G99" i="19"/>
  <c r="L97" i="19"/>
  <c r="K97" i="19"/>
  <c r="J97" i="19"/>
  <c r="I97" i="19"/>
  <c r="H97" i="19"/>
  <c r="G97" i="19"/>
  <c r="L95" i="19"/>
  <c r="K95" i="19"/>
  <c r="J95" i="19"/>
  <c r="I95" i="19"/>
  <c r="H95" i="19"/>
  <c r="G95" i="19"/>
  <c r="L93" i="19"/>
  <c r="K93" i="19"/>
  <c r="J93" i="19"/>
  <c r="I93" i="19"/>
  <c r="H93" i="19"/>
  <c r="G93" i="19"/>
  <c r="L91" i="19"/>
  <c r="K91" i="19"/>
  <c r="J91" i="19"/>
  <c r="I91" i="19"/>
  <c r="H91" i="19"/>
  <c r="G91" i="19"/>
  <c r="L89" i="19"/>
  <c r="K89" i="19"/>
  <c r="J89" i="19"/>
  <c r="I89" i="19"/>
  <c r="H89" i="19"/>
  <c r="G89" i="19"/>
  <c r="L87" i="19"/>
  <c r="K87" i="19"/>
  <c r="J87" i="19"/>
  <c r="I87" i="19"/>
  <c r="H87" i="19"/>
  <c r="G87" i="19"/>
  <c r="L85" i="19"/>
  <c r="K85" i="19"/>
  <c r="J85" i="19"/>
  <c r="I85" i="19"/>
  <c r="H85" i="19"/>
  <c r="G85" i="19"/>
  <c r="L83" i="19"/>
  <c r="K83" i="19"/>
  <c r="J83" i="19"/>
  <c r="I83" i="19"/>
  <c r="H83" i="19"/>
  <c r="G83" i="19"/>
  <c r="L81" i="19"/>
  <c r="K81" i="19"/>
  <c r="J81" i="19"/>
  <c r="I81" i="19"/>
  <c r="H81" i="19"/>
  <c r="G81" i="19"/>
  <c r="L79" i="19"/>
  <c r="K79" i="19"/>
  <c r="J79" i="19"/>
  <c r="I79" i="19"/>
  <c r="H79" i="19"/>
  <c r="G79" i="19"/>
  <c r="L77" i="19"/>
  <c r="K77" i="19"/>
  <c r="J77" i="19"/>
  <c r="I77" i="19"/>
  <c r="H77" i="19"/>
  <c r="G77" i="19"/>
  <c r="L75" i="19"/>
  <c r="K75" i="19"/>
  <c r="J75" i="19"/>
  <c r="I75" i="19"/>
  <c r="H75" i="19"/>
  <c r="G75" i="19"/>
  <c r="L73" i="19"/>
  <c r="K73" i="19"/>
  <c r="J73" i="19"/>
  <c r="I73" i="19"/>
  <c r="H73" i="19"/>
  <c r="G73" i="19"/>
  <c r="L69" i="19"/>
  <c r="K69" i="19"/>
  <c r="J69" i="19"/>
  <c r="I69" i="19"/>
  <c r="H69" i="19"/>
  <c r="G69" i="19"/>
  <c r="L67" i="19"/>
  <c r="K67" i="19"/>
  <c r="J67" i="19"/>
  <c r="I67" i="19"/>
  <c r="H67" i="19"/>
  <c r="G67" i="19"/>
  <c r="L65" i="19"/>
  <c r="K65" i="19"/>
  <c r="J65" i="19"/>
  <c r="I65" i="19"/>
  <c r="H65" i="19"/>
  <c r="G65" i="19"/>
  <c r="L63" i="19"/>
  <c r="K63" i="19"/>
  <c r="J63" i="19"/>
  <c r="I63" i="19"/>
  <c r="H63" i="19"/>
  <c r="G63" i="19"/>
  <c r="L61" i="19"/>
  <c r="K61" i="19"/>
  <c r="J61" i="19"/>
  <c r="I61" i="19"/>
  <c r="H61" i="19"/>
  <c r="G61" i="19"/>
  <c r="L59" i="19"/>
  <c r="K59" i="19"/>
  <c r="J59" i="19"/>
  <c r="I59" i="19"/>
  <c r="H59" i="19"/>
  <c r="G59" i="19"/>
  <c r="L57" i="19"/>
  <c r="K57" i="19"/>
  <c r="J57" i="19"/>
  <c r="I57" i="19"/>
  <c r="H57" i="19"/>
  <c r="G57" i="19"/>
  <c r="L55" i="19"/>
  <c r="K55" i="19"/>
  <c r="J55" i="19"/>
  <c r="I55" i="19"/>
  <c r="H55" i="19"/>
  <c r="G55" i="19"/>
  <c r="L53" i="19"/>
  <c r="K53" i="19"/>
  <c r="J53" i="19"/>
  <c r="I53" i="19"/>
  <c r="H53" i="19"/>
  <c r="G53" i="19"/>
  <c r="L51" i="19"/>
  <c r="K51" i="19"/>
  <c r="J51" i="19"/>
  <c r="I51" i="19"/>
  <c r="H51" i="19"/>
  <c r="G51" i="19"/>
  <c r="L49" i="19"/>
  <c r="K49" i="19"/>
  <c r="J49" i="19"/>
  <c r="I49" i="19"/>
  <c r="H49" i="19"/>
  <c r="G49" i="19"/>
  <c r="L47" i="19"/>
  <c r="K47" i="19"/>
  <c r="J47" i="19"/>
  <c r="I47" i="19"/>
  <c r="H47" i="19"/>
  <c r="G47" i="19"/>
  <c r="L45" i="19"/>
  <c r="K45" i="19"/>
  <c r="J45" i="19"/>
  <c r="I45" i="19"/>
  <c r="H45" i="19"/>
  <c r="G45" i="19"/>
  <c r="L43" i="19"/>
  <c r="K43" i="19"/>
  <c r="J43" i="19"/>
  <c r="I43" i="19"/>
  <c r="H43" i="19"/>
  <c r="G43" i="19"/>
  <c r="L41" i="19"/>
  <c r="K41" i="19"/>
  <c r="J41" i="19"/>
  <c r="I41" i="19"/>
  <c r="H41" i="19"/>
  <c r="G41" i="19"/>
  <c r="L39" i="19"/>
  <c r="K39" i="19"/>
  <c r="J39" i="19"/>
  <c r="I39" i="19"/>
  <c r="H39" i="19"/>
  <c r="G39" i="19"/>
  <c r="L37" i="19"/>
  <c r="K37" i="19"/>
  <c r="J37" i="19"/>
  <c r="I37" i="19"/>
  <c r="H37" i="19"/>
  <c r="G37" i="19"/>
  <c r="L35" i="19"/>
  <c r="K35" i="19"/>
  <c r="J35" i="19"/>
  <c r="I35" i="19"/>
  <c r="H35" i="19"/>
  <c r="G35" i="19"/>
  <c r="L33" i="19"/>
  <c r="K33" i="19"/>
  <c r="J33" i="19"/>
  <c r="I33" i="19"/>
  <c r="H33" i="19"/>
  <c r="G33" i="19"/>
  <c r="L31" i="19"/>
  <c r="K31" i="19"/>
  <c r="J31" i="19"/>
  <c r="I31" i="19"/>
  <c r="H31" i="19"/>
  <c r="G31" i="19"/>
  <c r="L29" i="19"/>
  <c r="K29" i="19"/>
  <c r="J29" i="19"/>
  <c r="I29" i="19"/>
  <c r="H29" i="19"/>
  <c r="G29" i="19"/>
  <c r="L27" i="19"/>
  <c r="K27" i="19"/>
  <c r="J27" i="19"/>
  <c r="I27" i="19"/>
  <c r="H27" i="19"/>
  <c r="G27" i="19"/>
  <c r="L25" i="19"/>
  <c r="K25" i="19"/>
  <c r="J25" i="19"/>
  <c r="I25" i="19"/>
  <c r="H25" i="19"/>
  <c r="G25" i="19"/>
  <c r="L23" i="19"/>
  <c r="K23" i="19"/>
  <c r="J23" i="19"/>
  <c r="I23" i="19"/>
  <c r="H23" i="19"/>
  <c r="G23" i="19"/>
  <c r="L19" i="19"/>
  <c r="K19" i="19"/>
  <c r="J19" i="19"/>
  <c r="I19" i="19"/>
  <c r="H19" i="19"/>
  <c r="G19" i="19"/>
  <c r="L17" i="19"/>
  <c r="K17" i="19"/>
  <c r="J17" i="19"/>
  <c r="I17" i="19"/>
  <c r="H17" i="19"/>
  <c r="G17" i="19"/>
  <c r="L15" i="19"/>
  <c r="K15" i="19"/>
  <c r="J15" i="19"/>
  <c r="I15" i="19"/>
  <c r="H15" i="19"/>
  <c r="G15" i="19"/>
  <c r="L13" i="19"/>
  <c r="K13" i="19"/>
  <c r="J13" i="19"/>
  <c r="I13" i="19"/>
  <c r="H13" i="19"/>
  <c r="G13" i="19"/>
  <c r="N53" i="72"/>
  <c r="F53" i="72"/>
  <c r="F52" i="72"/>
  <c r="N52" i="72" s="1"/>
  <c r="N51" i="72"/>
  <c r="F51" i="72"/>
  <c r="L51" i="72" s="1"/>
  <c r="N50" i="72"/>
  <c r="F50" i="72"/>
  <c r="L50" i="72" s="1"/>
  <c r="N49" i="72"/>
  <c r="F49" i="72"/>
  <c r="J49" i="72" s="1"/>
  <c r="J48" i="72"/>
  <c r="H48" i="72"/>
  <c r="F48" i="72"/>
  <c r="L48" i="72" s="1"/>
  <c r="N47" i="72"/>
  <c r="F47" i="72"/>
  <c r="N46" i="72"/>
  <c r="F46" i="72"/>
  <c r="L46" i="72" s="1"/>
  <c r="N45" i="72"/>
  <c r="F45" i="72"/>
  <c r="L45" i="72" s="1"/>
  <c r="F44" i="72"/>
  <c r="J43" i="72"/>
  <c r="F43" i="72"/>
  <c r="N42" i="72"/>
  <c r="J42" i="72"/>
  <c r="H42" i="72"/>
  <c r="F42" i="72"/>
  <c r="L42" i="72" s="1"/>
  <c r="N41" i="72"/>
  <c r="F41" i="72"/>
  <c r="L41" i="72" s="1"/>
  <c r="F40" i="72"/>
  <c r="N40" i="72" s="1"/>
  <c r="N39" i="72"/>
  <c r="J39" i="72"/>
  <c r="H39" i="72"/>
  <c r="F39" i="72"/>
  <c r="L39" i="72" s="1"/>
  <c r="N37" i="72"/>
  <c r="J37" i="72"/>
  <c r="H37" i="72"/>
  <c r="F37" i="72"/>
  <c r="L37" i="72" s="1"/>
  <c r="J36" i="72"/>
  <c r="H36" i="72"/>
  <c r="F36" i="72"/>
  <c r="N36" i="72" s="1"/>
  <c r="N35" i="72"/>
  <c r="J35" i="72"/>
  <c r="F35" i="72"/>
  <c r="N34" i="72"/>
  <c r="J34" i="72"/>
  <c r="H34" i="72"/>
  <c r="F34" i="72"/>
  <c r="L34" i="72" s="1"/>
  <c r="H33" i="72"/>
  <c r="F33" i="72"/>
  <c r="N33" i="72" s="1"/>
  <c r="N32" i="72"/>
  <c r="J32" i="72"/>
  <c r="H32" i="72"/>
  <c r="F32" i="72"/>
  <c r="L32" i="72" s="1"/>
  <c r="N31" i="72"/>
  <c r="J31" i="72"/>
  <c r="H31" i="72"/>
  <c r="F31" i="72"/>
  <c r="L31" i="72" s="1"/>
  <c r="N30" i="72"/>
  <c r="J30" i="72"/>
  <c r="H30" i="72"/>
  <c r="F30" i="72"/>
  <c r="L30" i="72" s="1"/>
  <c r="N29" i="72"/>
  <c r="H29" i="72"/>
  <c r="F29" i="72"/>
  <c r="L29" i="72" s="1"/>
  <c r="N28" i="72"/>
  <c r="J28" i="72"/>
  <c r="H28" i="72"/>
  <c r="F28" i="72"/>
  <c r="L28" i="72" s="1"/>
  <c r="N27" i="72"/>
  <c r="H27" i="72"/>
  <c r="F27" i="72"/>
  <c r="L27" i="72" s="1"/>
  <c r="N26" i="72"/>
  <c r="F26" i="72"/>
  <c r="L26" i="72" s="1"/>
  <c r="N25" i="72"/>
  <c r="J25" i="72"/>
  <c r="H25" i="72"/>
  <c r="F25" i="72"/>
  <c r="L25" i="72" s="1"/>
  <c r="N24" i="72"/>
  <c r="J24" i="72"/>
  <c r="H24" i="72"/>
  <c r="F24" i="72"/>
  <c r="L24" i="72" s="1"/>
  <c r="N23" i="72"/>
  <c r="J23" i="72"/>
  <c r="H23" i="72"/>
  <c r="F23" i="72"/>
  <c r="L23" i="72" s="1"/>
  <c r="N22" i="72"/>
  <c r="L22" i="72"/>
  <c r="J22" i="72"/>
  <c r="H22" i="72"/>
  <c r="F22" i="72"/>
  <c r="N21" i="72"/>
  <c r="J21" i="72"/>
  <c r="H21" i="72"/>
  <c r="F21" i="72"/>
  <c r="L21" i="72" s="1"/>
  <c r="N20" i="72"/>
  <c r="J20" i="72"/>
  <c r="H20" i="72"/>
  <c r="F20" i="72"/>
  <c r="L20" i="72" s="1"/>
  <c r="N19" i="72"/>
  <c r="H19" i="72"/>
  <c r="F19" i="72"/>
  <c r="L19" i="72" s="1"/>
  <c r="N18" i="72"/>
  <c r="J18" i="72"/>
  <c r="F18" i="72"/>
  <c r="H18" i="72" s="1"/>
  <c r="N17" i="72"/>
  <c r="J17" i="72"/>
  <c r="H17" i="72"/>
  <c r="F17" i="72"/>
  <c r="L17" i="72" s="1"/>
  <c r="N16" i="72"/>
  <c r="J16" i="72"/>
  <c r="H16" i="72"/>
  <c r="F16" i="72"/>
  <c r="L16" i="72" s="1"/>
  <c r="N15" i="72"/>
  <c r="J15" i="72"/>
  <c r="H15" i="72"/>
  <c r="F15" i="72"/>
  <c r="L15" i="72" s="1"/>
  <c r="N14" i="72"/>
  <c r="J14" i="72"/>
  <c r="F14" i="72"/>
  <c r="L14" i="72" s="1"/>
  <c r="F12" i="72"/>
  <c r="L12" i="72" s="1"/>
  <c r="N11" i="72"/>
  <c r="L11" i="72"/>
  <c r="F11" i="72"/>
  <c r="J11" i="72" s="1"/>
  <c r="N10" i="72"/>
  <c r="F10" i="72"/>
  <c r="H10" i="72" s="1"/>
  <c r="F9" i="72"/>
  <c r="N53" i="85"/>
  <c r="H53" i="85"/>
  <c r="F53" i="85"/>
  <c r="L53" i="85" s="1"/>
  <c r="H52" i="85"/>
  <c r="F52" i="85"/>
  <c r="F51" i="85"/>
  <c r="N51" i="85" s="1"/>
  <c r="N50" i="85"/>
  <c r="H50" i="85"/>
  <c r="F50" i="85"/>
  <c r="N49" i="85"/>
  <c r="F49" i="85"/>
  <c r="J49" i="85" s="1"/>
  <c r="N48" i="85"/>
  <c r="H48" i="85"/>
  <c r="F48" i="85"/>
  <c r="N47" i="85"/>
  <c r="J47" i="85"/>
  <c r="H47" i="85"/>
  <c r="F47" i="85"/>
  <c r="L47" i="85" s="1"/>
  <c r="N46" i="85"/>
  <c r="F46" i="85"/>
  <c r="J46" i="85" s="1"/>
  <c r="N45" i="85"/>
  <c r="F45" i="85"/>
  <c r="L45" i="85" s="1"/>
  <c r="H44" i="85"/>
  <c r="F44" i="85"/>
  <c r="L44" i="85" s="1"/>
  <c r="J43" i="85"/>
  <c r="H43" i="85"/>
  <c r="F43" i="85"/>
  <c r="N43" i="85" s="1"/>
  <c r="N42" i="85"/>
  <c r="H42" i="85"/>
  <c r="F42" i="85"/>
  <c r="L42" i="85" s="1"/>
  <c r="N41" i="85"/>
  <c r="J41" i="85"/>
  <c r="H41" i="85"/>
  <c r="F41" i="85"/>
  <c r="L41" i="85" s="1"/>
  <c r="L40" i="85"/>
  <c r="H40" i="85"/>
  <c r="F40" i="85"/>
  <c r="N40" i="85" s="1"/>
  <c r="N39" i="85"/>
  <c r="J39" i="85"/>
  <c r="H39" i="85"/>
  <c r="F39" i="85"/>
  <c r="L39" i="85" s="1"/>
  <c r="N37" i="85"/>
  <c r="J37" i="85"/>
  <c r="H37" i="85"/>
  <c r="F37" i="85"/>
  <c r="L37" i="85" s="1"/>
  <c r="N36" i="85"/>
  <c r="J36" i="85"/>
  <c r="H36" i="85"/>
  <c r="F36" i="85"/>
  <c r="L36" i="85" s="1"/>
  <c r="N35" i="85"/>
  <c r="J35" i="85"/>
  <c r="H35" i="85"/>
  <c r="F35" i="85"/>
  <c r="L35" i="85" s="1"/>
  <c r="N34" i="85"/>
  <c r="J34" i="85"/>
  <c r="H34" i="85"/>
  <c r="F34" i="85"/>
  <c r="L34" i="85" s="1"/>
  <c r="N33" i="85"/>
  <c r="L33" i="85"/>
  <c r="H33" i="85"/>
  <c r="F33" i="85"/>
  <c r="J33" i="85" s="1"/>
  <c r="N32" i="85"/>
  <c r="J32" i="85"/>
  <c r="H32" i="85"/>
  <c r="F32" i="85"/>
  <c r="L32" i="85" s="1"/>
  <c r="N31" i="85"/>
  <c r="J31" i="85"/>
  <c r="H31" i="85"/>
  <c r="F31" i="85"/>
  <c r="L31" i="85" s="1"/>
  <c r="N30" i="85"/>
  <c r="J30" i="85"/>
  <c r="H30" i="85"/>
  <c r="F30" i="85"/>
  <c r="L30" i="85" s="1"/>
  <c r="N29" i="85"/>
  <c r="J29" i="85"/>
  <c r="H29" i="85"/>
  <c r="F29" i="85"/>
  <c r="L29" i="85" s="1"/>
  <c r="N28" i="85"/>
  <c r="J28" i="85"/>
  <c r="H28" i="85"/>
  <c r="F28" i="85"/>
  <c r="L28" i="85" s="1"/>
  <c r="N27" i="85"/>
  <c r="J27" i="85"/>
  <c r="H27" i="85"/>
  <c r="F27" i="85"/>
  <c r="L27" i="85" s="1"/>
  <c r="N26" i="85"/>
  <c r="F26" i="85"/>
  <c r="N25" i="85"/>
  <c r="J25" i="85"/>
  <c r="H25" i="85"/>
  <c r="F25" i="85"/>
  <c r="L25" i="85" s="1"/>
  <c r="N24" i="85"/>
  <c r="J24" i="85"/>
  <c r="H24" i="85"/>
  <c r="F24" i="85"/>
  <c r="L24" i="85" s="1"/>
  <c r="N23" i="85"/>
  <c r="J23" i="85"/>
  <c r="H23" i="85"/>
  <c r="F23" i="85"/>
  <c r="L23" i="85" s="1"/>
  <c r="N22" i="85"/>
  <c r="J22" i="85"/>
  <c r="H22" i="85"/>
  <c r="F22" i="85"/>
  <c r="L22" i="85" s="1"/>
  <c r="N21" i="85"/>
  <c r="H21" i="85"/>
  <c r="F21" i="85"/>
  <c r="J21" i="85" s="1"/>
  <c r="N20" i="85"/>
  <c r="J20" i="85"/>
  <c r="H20" i="85"/>
  <c r="F20" i="85"/>
  <c r="L20" i="85" s="1"/>
  <c r="N19" i="85"/>
  <c r="H19" i="85"/>
  <c r="F19" i="85"/>
  <c r="L19" i="85" s="1"/>
  <c r="N18" i="85"/>
  <c r="J18" i="85"/>
  <c r="H18" i="85"/>
  <c r="F18" i="85"/>
  <c r="L18" i="85" s="1"/>
  <c r="N17" i="85"/>
  <c r="J17" i="85"/>
  <c r="H17" i="85"/>
  <c r="F17" i="85"/>
  <c r="L17" i="85" s="1"/>
  <c r="N16" i="85"/>
  <c r="J16" i="85"/>
  <c r="H16" i="85"/>
  <c r="F16" i="85"/>
  <c r="L16" i="85" s="1"/>
  <c r="N15" i="85"/>
  <c r="J15" i="85"/>
  <c r="H15" i="85"/>
  <c r="F15" i="85"/>
  <c r="L15" i="85" s="1"/>
  <c r="N14" i="85"/>
  <c r="H14" i="85"/>
  <c r="F14" i="85"/>
  <c r="F12" i="85"/>
  <c r="L12" i="85" s="1"/>
  <c r="N11" i="85"/>
  <c r="H11" i="85"/>
  <c r="F11" i="85"/>
  <c r="J11" i="85" s="1"/>
  <c r="N10" i="85"/>
  <c r="F10" i="85"/>
  <c r="H10" i="85" s="1"/>
  <c r="F9" i="85"/>
  <c r="F7" i="24"/>
  <c r="I13" i="127"/>
  <c r="I7" i="127"/>
  <c r="M53" i="25"/>
  <c r="J53" i="25"/>
  <c r="G53" i="25"/>
  <c r="N53" i="25" s="1"/>
  <c r="F53" i="25"/>
  <c r="M52" i="25"/>
  <c r="J52" i="25"/>
  <c r="G52" i="25"/>
  <c r="N52" i="25" s="1"/>
  <c r="F52" i="25"/>
  <c r="M51" i="25"/>
  <c r="J51" i="25"/>
  <c r="G51" i="25"/>
  <c r="N51" i="25" s="1"/>
  <c r="F51" i="25"/>
  <c r="M50" i="25"/>
  <c r="J50" i="25"/>
  <c r="G50" i="25"/>
  <c r="N50" i="25" s="1"/>
  <c r="F50" i="25"/>
  <c r="M49" i="25"/>
  <c r="J49" i="25"/>
  <c r="G49" i="25"/>
  <c r="N49" i="25" s="1"/>
  <c r="F49" i="25"/>
  <c r="O48" i="25"/>
  <c r="M48" i="25"/>
  <c r="J48" i="25"/>
  <c r="G48" i="25"/>
  <c r="N48" i="25" s="1"/>
  <c r="F48" i="25"/>
  <c r="M47" i="25"/>
  <c r="J47" i="25"/>
  <c r="G47" i="25"/>
  <c r="N47" i="25" s="1"/>
  <c r="F47" i="25"/>
  <c r="O46" i="25"/>
  <c r="M46" i="25"/>
  <c r="J46" i="25"/>
  <c r="G46" i="25"/>
  <c r="N46" i="25" s="1"/>
  <c r="F46" i="25"/>
  <c r="M45" i="25"/>
  <c r="J45" i="25"/>
  <c r="G45" i="25"/>
  <c r="N45" i="25" s="1"/>
  <c r="F45" i="25"/>
  <c r="M44" i="25"/>
  <c r="J44" i="25"/>
  <c r="G44" i="25"/>
  <c r="N44" i="25" s="1"/>
  <c r="F44" i="25"/>
  <c r="M43" i="25"/>
  <c r="J43" i="25"/>
  <c r="G43" i="25"/>
  <c r="N43" i="25" s="1"/>
  <c r="F43" i="25"/>
  <c r="M42" i="25"/>
  <c r="J42" i="25"/>
  <c r="G42" i="25"/>
  <c r="N42" i="25" s="1"/>
  <c r="F42" i="25"/>
  <c r="M41" i="25"/>
  <c r="J41" i="25"/>
  <c r="G41" i="25"/>
  <c r="N41" i="25" s="1"/>
  <c r="F41" i="25"/>
  <c r="M40" i="25"/>
  <c r="J40" i="25"/>
  <c r="G40" i="25"/>
  <c r="N40" i="25" s="1"/>
  <c r="F40" i="25"/>
  <c r="O39" i="25"/>
  <c r="N39" i="25"/>
  <c r="M39" i="25"/>
  <c r="J39" i="25"/>
  <c r="G39" i="25"/>
  <c r="F39" i="25"/>
  <c r="M37" i="25"/>
  <c r="J37" i="25"/>
  <c r="G37" i="25"/>
  <c r="N37" i="25" s="1"/>
  <c r="F37" i="25"/>
  <c r="M36" i="25"/>
  <c r="J36" i="25"/>
  <c r="G36" i="25"/>
  <c r="N36" i="25" s="1"/>
  <c r="F36" i="25"/>
  <c r="M35" i="25"/>
  <c r="J35" i="25"/>
  <c r="G35" i="25"/>
  <c r="N35" i="25" s="1"/>
  <c r="F35" i="25"/>
  <c r="O34" i="25"/>
  <c r="M34" i="25"/>
  <c r="J34" i="25"/>
  <c r="G34" i="25"/>
  <c r="N34" i="25" s="1"/>
  <c r="F34" i="25"/>
  <c r="M33" i="25"/>
  <c r="J33" i="25"/>
  <c r="G33" i="25"/>
  <c r="N33" i="25" s="1"/>
  <c r="F33" i="25"/>
  <c r="M32" i="25"/>
  <c r="J32" i="25"/>
  <c r="G32" i="25"/>
  <c r="N32" i="25" s="1"/>
  <c r="F32" i="25"/>
  <c r="M31" i="25"/>
  <c r="J31" i="25"/>
  <c r="G31" i="25"/>
  <c r="N31" i="25" s="1"/>
  <c r="F31" i="25"/>
  <c r="O30" i="25"/>
  <c r="M30" i="25"/>
  <c r="J30" i="25"/>
  <c r="G30" i="25"/>
  <c r="N30" i="25" s="1"/>
  <c r="F30" i="25"/>
  <c r="M29" i="25"/>
  <c r="J29" i="25"/>
  <c r="G29" i="25"/>
  <c r="N29" i="25" s="1"/>
  <c r="F29" i="25"/>
  <c r="N28" i="25"/>
  <c r="M28" i="25"/>
  <c r="J28" i="25"/>
  <c r="G28" i="25"/>
  <c r="O28" i="25" s="1"/>
  <c r="F28" i="25"/>
  <c r="O27" i="25"/>
  <c r="N27" i="25"/>
  <c r="M27" i="25"/>
  <c r="J27" i="25"/>
  <c r="G27" i="25"/>
  <c r="F27" i="25"/>
  <c r="M26" i="25"/>
  <c r="J26" i="25"/>
  <c r="G26" i="25"/>
  <c r="N26" i="25" s="1"/>
  <c r="F26" i="25"/>
  <c r="M25" i="25"/>
  <c r="J25" i="25"/>
  <c r="G25" i="25"/>
  <c r="N25" i="25" s="1"/>
  <c r="F25" i="25"/>
  <c r="O24" i="25"/>
  <c r="N24" i="25"/>
  <c r="M24" i="25"/>
  <c r="J24" i="25"/>
  <c r="G24" i="25"/>
  <c r="F24" i="25"/>
  <c r="M23" i="25"/>
  <c r="J23" i="25"/>
  <c r="G23" i="25"/>
  <c r="N23" i="25" s="1"/>
  <c r="F23" i="25"/>
  <c r="O22" i="25"/>
  <c r="N22" i="25"/>
  <c r="M22" i="25"/>
  <c r="J22" i="25"/>
  <c r="G22" i="25"/>
  <c r="F22" i="25"/>
  <c r="M21" i="25"/>
  <c r="J21" i="25"/>
  <c r="G21" i="25"/>
  <c r="O21" i="25" s="1"/>
  <c r="F21" i="25"/>
  <c r="O20" i="25"/>
  <c r="N20" i="25"/>
  <c r="M20" i="25"/>
  <c r="J20" i="25"/>
  <c r="G20" i="25"/>
  <c r="F20" i="25"/>
  <c r="O19" i="25"/>
  <c r="N19" i="25"/>
  <c r="M19" i="25"/>
  <c r="J19" i="25"/>
  <c r="G19" i="25"/>
  <c r="F19" i="25"/>
  <c r="M18" i="25"/>
  <c r="J18" i="25"/>
  <c r="G18" i="25"/>
  <c r="N18" i="25" s="1"/>
  <c r="F18" i="25"/>
  <c r="O17" i="25"/>
  <c r="M17" i="25"/>
  <c r="J17" i="25"/>
  <c r="G17" i="25"/>
  <c r="N17" i="25" s="1"/>
  <c r="F17" i="25"/>
  <c r="O16" i="25"/>
  <c r="N16" i="25"/>
  <c r="M16" i="25"/>
  <c r="J16" i="25"/>
  <c r="G16" i="25"/>
  <c r="F16" i="25"/>
  <c r="M15" i="25"/>
  <c r="J15" i="25"/>
  <c r="G15" i="25"/>
  <c r="N15" i="25" s="1"/>
  <c r="F15" i="25"/>
  <c r="M14" i="25"/>
  <c r="J14" i="25"/>
  <c r="G14" i="25"/>
  <c r="O14" i="25" s="1"/>
  <c r="F14" i="25"/>
  <c r="M13" i="25"/>
  <c r="M12" i="25"/>
  <c r="J12" i="25"/>
  <c r="G12" i="25"/>
  <c r="N12" i="25" s="1"/>
  <c r="F12" i="25"/>
  <c r="M11" i="25"/>
  <c r="J11" i="25"/>
  <c r="G11" i="25"/>
  <c r="N11" i="25" s="1"/>
  <c r="F11" i="25"/>
  <c r="M10" i="25"/>
  <c r="J10" i="25"/>
  <c r="G10" i="25"/>
  <c r="N10" i="25" s="1"/>
  <c r="F10" i="25"/>
  <c r="M9" i="25"/>
  <c r="J9" i="25"/>
  <c r="G9" i="25"/>
  <c r="N9" i="25" s="1"/>
  <c r="F9" i="25"/>
  <c r="L53" i="20"/>
  <c r="F53" i="20"/>
  <c r="J53" i="20" s="1"/>
  <c r="L52" i="20"/>
  <c r="H52" i="20"/>
  <c r="F52" i="20"/>
  <c r="J52" i="20" s="1"/>
  <c r="L51" i="20"/>
  <c r="F51" i="20"/>
  <c r="J51" i="20" s="1"/>
  <c r="L50" i="20"/>
  <c r="F50" i="20"/>
  <c r="J50" i="20" s="1"/>
  <c r="L49" i="20"/>
  <c r="F49" i="20"/>
  <c r="L48" i="20"/>
  <c r="F48" i="20"/>
  <c r="H48" i="20" s="1"/>
  <c r="L47" i="20"/>
  <c r="F47" i="20"/>
  <c r="J47" i="20" s="1"/>
  <c r="J46" i="20"/>
  <c r="F46" i="20"/>
  <c r="L46" i="20" s="1"/>
  <c r="L45" i="20"/>
  <c r="F45" i="20"/>
  <c r="J45" i="20" s="1"/>
  <c r="F44" i="20"/>
  <c r="L43" i="20"/>
  <c r="H43" i="20"/>
  <c r="F43" i="20"/>
  <c r="J43" i="20" s="1"/>
  <c r="L42" i="20"/>
  <c r="F42" i="20"/>
  <c r="J42" i="20" s="1"/>
  <c r="L41" i="20"/>
  <c r="F41" i="20"/>
  <c r="J41" i="20" s="1"/>
  <c r="F40" i="20"/>
  <c r="L39" i="20"/>
  <c r="F39" i="20"/>
  <c r="H39" i="20" s="1"/>
  <c r="L37" i="20"/>
  <c r="F37" i="20"/>
  <c r="H37" i="20" s="1"/>
  <c r="L36" i="20"/>
  <c r="F36" i="20"/>
  <c r="L35" i="20"/>
  <c r="F35" i="20"/>
  <c r="H35" i="20" s="1"/>
  <c r="L34" i="20"/>
  <c r="F34" i="20"/>
  <c r="H34" i="20" s="1"/>
  <c r="L33" i="20"/>
  <c r="F33" i="20"/>
  <c r="L32" i="20"/>
  <c r="F32" i="20"/>
  <c r="H32" i="20" s="1"/>
  <c r="L31" i="20"/>
  <c r="F31" i="20"/>
  <c r="H31" i="20" s="1"/>
  <c r="L30" i="20"/>
  <c r="F30" i="20"/>
  <c r="L29" i="20"/>
  <c r="F29" i="20"/>
  <c r="H29" i="20" s="1"/>
  <c r="L28" i="20"/>
  <c r="J28" i="20"/>
  <c r="F28" i="20"/>
  <c r="H28" i="20" s="1"/>
  <c r="L27" i="20"/>
  <c r="F27" i="20"/>
  <c r="L26" i="20"/>
  <c r="F26" i="20"/>
  <c r="H26" i="20" s="1"/>
  <c r="J25" i="20"/>
  <c r="F25" i="20"/>
  <c r="H25" i="20" s="1"/>
  <c r="L24" i="20"/>
  <c r="H24" i="20"/>
  <c r="F24" i="20"/>
  <c r="J24" i="20" s="1"/>
  <c r="L23" i="20"/>
  <c r="F23" i="20"/>
  <c r="H23" i="20" s="1"/>
  <c r="L22" i="20"/>
  <c r="J22" i="20"/>
  <c r="F22" i="20"/>
  <c r="H22" i="20" s="1"/>
  <c r="L21" i="20"/>
  <c r="F21" i="20"/>
  <c r="L20" i="20"/>
  <c r="F20" i="20"/>
  <c r="H20" i="20" s="1"/>
  <c r="L19" i="20"/>
  <c r="F19" i="20"/>
  <c r="H19" i="20" s="1"/>
  <c r="L18" i="20"/>
  <c r="F18" i="20"/>
  <c r="L17" i="20"/>
  <c r="H17" i="20"/>
  <c r="F17" i="20"/>
  <c r="J17" i="20" s="1"/>
  <c r="L16" i="20"/>
  <c r="F16" i="20"/>
  <c r="L15" i="20"/>
  <c r="F15" i="20"/>
  <c r="J15" i="20" s="1"/>
  <c r="L14" i="20"/>
  <c r="F14" i="20"/>
  <c r="H14" i="20" s="1"/>
  <c r="L12" i="20"/>
  <c r="F12" i="20"/>
  <c r="J12" i="20" s="1"/>
  <c r="L11" i="20"/>
  <c r="F11" i="20"/>
  <c r="F10" i="20"/>
  <c r="H10" i="20" s="1"/>
  <c r="F9" i="20"/>
  <c r="G13" i="20"/>
  <c r="L100" i="71"/>
  <c r="I100" i="71"/>
  <c r="L98" i="71"/>
  <c r="K98" i="71"/>
  <c r="I98" i="71"/>
  <c r="G98" i="71"/>
  <c r="L96" i="71"/>
  <c r="I96" i="71"/>
  <c r="G96" i="71"/>
  <c r="L94" i="71"/>
  <c r="H94" i="71"/>
  <c r="G94" i="71"/>
  <c r="L92" i="71"/>
  <c r="I92" i="71"/>
  <c r="H92" i="71"/>
  <c r="G92" i="71"/>
  <c r="L90" i="71"/>
  <c r="I90" i="71"/>
  <c r="H90" i="71"/>
  <c r="G90" i="71"/>
  <c r="M88" i="71"/>
  <c r="L88" i="71"/>
  <c r="K88" i="71"/>
  <c r="L86" i="71"/>
  <c r="G86" i="71"/>
  <c r="L84" i="71"/>
  <c r="I84" i="71"/>
  <c r="I82" i="71"/>
  <c r="L80" i="71"/>
  <c r="I80" i="71"/>
  <c r="H80" i="71"/>
  <c r="G80" i="71"/>
  <c r="L78" i="71"/>
  <c r="I78" i="71"/>
  <c r="M76" i="71"/>
  <c r="L76" i="71"/>
  <c r="I76" i="71"/>
  <c r="G76" i="71"/>
  <c r="L74" i="71"/>
  <c r="I74" i="71"/>
  <c r="G74" i="71"/>
  <c r="M74" i="71"/>
  <c r="M72" i="71"/>
  <c r="L72" i="71"/>
  <c r="K72" i="71"/>
  <c r="I72" i="71"/>
  <c r="H72" i="71"/>
  <c r="G72" i="71"/>
  <c r="M68" i="71"/>
  <c r="L68" i="71"/>
  <c r="K68" i="71"/>
  <c r="I68" i="71"/>
  <c r="H68" i="71"/>
  <c r="L66" i="71"/>
  <c r="I66" i="71"/>
  <c r="G66" i="71"/>
  <c r="M64" i="71"/>
  <c r="I64" i="71"/>
  <c r="H64" i="71"/>
  <c r="L62" i="71"/>
  <c r="I62" i="71"/>
  <c r="H62" i="71"/>
  <c r="J62" i="71"/>
  <c r="M60" i="71"/>
  <c r="I60" i="71"/>
  <c r="H60" i="71"/>
  <c r="G60" i="71"/>
  <c r="M58" i="71"/>
  <c r="L58" i="71"/>
  <c r="K58" i="71"/>
  <c r="I58" i="71"/>
  <c r="G58" i="71"/>
  <c r="M56" i="71"/>
  <c r="L56" i="71"/>
  <c r="I56" i="71"/>
  <c r="H54" i="71"/>
  <c r="H52" i="71"/>
  <c r="G48" i="71"/>
  <c r="I44" i="71"/>
  <c r="H42" i="71"/>
  <c r="F42" i="71" s="1"/>
  <c r="H36" i="71"/>
  <c r="H34" i="71"/>
  <c r="H32" i="71"/>
  <c r="H28" i="71"/>
  <c r="F28" i="71" s="1"/>
  <c r="G26" i="71"/>
  <c r="H24" i="71"/>
  <c r="H14" i="71"/>
  <c r="I12" i="71"/>
  <c r="G13" i="26"/>
  <c r="S69" i="129"/>
  <c r="R69" i="129"/>
  <c r="Q69" i="129"/>
  <c r="P69" i="129"/>
  <c r="O69" i="129"/>
  <c r="M69" i="129"/>
  <c r="L69" i="129"/>
  <c r="L70" i="129" s="1"/>
  <c r="K69" i="129"/>
  <c r="K70" i="129" s="1"/>
  <c r="J69" i="129"/>
  <c r="I69" i="129"/>
  <c r="H69" i="129"/>
  <c r="S69" i="130"/>
  <c r="R69" i="130"/>
  <c r="Q69" i="130"/>
  <c r="Q70" i="130" s="1"/>
  <c r="P69" i="130"/>
  <c r="O69" i="130"/>
  <c r="M69" i="130"/>
  <c r="L69" i="130"/>
  <c r="K69" i="130"/>
  <c r="J69" i="130"/>
  <c r="J70" i="130" s="1"/>
  <c r="I69" i="130"/>
  <c r="I70" i="130" s="1"/>
  <c r="H69" i="130"/>
  <c r="S69" i="131"/>
  <c r="R69" i="131"/>
  <c r="Q69" i="131"/>
  <c r="P69" i="131"/>
  <c r="O69" i="131"/>
  <c r="M69" i="131"/>
  <c r="L69" i="131"/>
  <c r="K69" i="131"/>
  <c r="J69" i="131"/>
  <c r="I69" i="131"/>
  <c r="H69" i="131"/>
  <c r="S69" i="132"/>
  <c r="R69" i="132"/>
  <c r="Q69" i="132"/>
  <c r="Q70" i="132" s="1"/>
  <c r="P69" i="132"/>
  <c r="O69" i="132"/>
  <c r="M69" i="132"/>
  <c r="L69" i="132"/>
  <c r="K69" i="132"/>
  <c r="K70" i="132" s="1"/>
  <c r="J69" i="132"/>
  <c r="I69" i="132"/>
  <c r="H69" i="132"/>
  <c r="S69" i="133"/>
  <c r="R69" i="133"/>
  <c r="Q69" i="133"/>
  <c r="P69" i="133"/>
  <c r="O69" i="133"/>
  <c r="M69" i="133"/>
  <c r="L69" i="133"/>
  <c r="K69" i="133"/>
  <c r="J69" i="133"/>
  <c r="I69" i="133"/>
  <c r="H69" i="133"/>
  <c r="S69" i="128"/>
  <c r="R69" i="128"/>
  <c r="Q69" i="128"/>
  <c r="P69" i="128"/>
  <c r="O69" i="128"/>
  <c r="M69" i="128"/>
  <c r="L69" i="128"/>
  <c r="K69" i="128"/>
  <c r="J69" i="128"/>
  <c r="J70" i="128" s="1"/>
  <c r="I69" i="128"/>
  <c r="H69" i="128"/>
  <c r="S19" i="129"/>
  <c r="R19" i="129"/>
  <c r="Q19" i="129"/>
  <c r="P19" i="129"/>
  <c r="O19" i="129"/>
  <c r="M19" i="129"/>
  <c r="L19" i="129"/>
  <c r="K19" i="129"/>
  <c r="J19" i="129"/>
  <c r="I19" i="129"/>
  <c r="H19" i="129"/>
  <c r="S19" i="130"/>
  <c r="R19" i="130"/>
  <c r="Q19" i="130"/>
  <c r="P19" i="130"/>
  <c r="O19" i="130"/>
  <c r="M19" i="130"/>
  <c r="L19" i="130"/>
  <c r="K19" i="130"/>
  <c r="J19" i="130"/>
  <c r="I19" i="130"/>
  <c r="H19" i="130"/>
  <c r="S19" i="132"/>
  <c r="R19" i="132"/>
  <c r="Q19" i="132"/>
  <c r="P19" i="132"/>
  <c r="O19" i="132"/>
  <c r="M19" i="132"/>
  <c r="L19" i="132"/>
  <c r="K19" i="132"/>
  <c r="J19" i="132"/>
  <c r="I19" i="132"/>
  <c r="H19" i="132"/>
  <c r="S19" i="133"/>
  <c r="R19" i="133"/>
  <c r="Q19" i="133"/>
  <c r="P19" i="133"/>
  <c r="O19" i="133"/>
  <c r="M19" i="133"/>
  <c r="L19" i="133"/>
  <c r="K19" i="133"/>
  <c r="J19" i="133"/>
  <c r="I19" i="133"/>
  <c r="H19" i="133"/>
  <c r="S19" i="128"/>
  <c r="R19" i="128"/>
  <c r="Q19" i="128"/>
  <c r="P19" i="128"/>
  <c r="O19" i="128"/>
  <c r="M19" i="128"/>
  <c r="L19" i="128"/>
  <c r="K19" i="128"/>
  <c r="J19" i="128"/>
  <c r="I19" i="128"/>
  <c r="H19" i="128"/>
  <c r="G21" i="128"/>
  <c r="H22" i="128" s="1"/>
  <c r="L69" i="29"/>
  <c r="K69" i="29"/>
  <c r="J69" i="29"/>
  <c r="I69" i="29"/>
  <c r="L19" i="29"/>
  <c r="K19" i="29"/>
  <c r="J19" i="29"/>
  <c r="I19" i="29"/>
  <c r="G19" i="29"/>
  <c r="N69" i="27"/>
  <c r="M69" i="27"/>
  <c r="F69" i="27" s="1"/>
  <c r="G70" i="27" s="1"/>
  <c r="K69" i="27"/>
  <c r="J69" i="27"/>
  <c r="I69" i="27"/>
  <c r="H69" i="27"/>
  <c r="G69" i="27"/>
  <c r="I70" i="27" s="1"/>
  <c r="N19" i="27"/>
  <c r="M19" i="27"/>
  <c r="K19" i="27"/>
  <c r="J19" i="27"/>
  <c r="I19" i="27"/>
  <c r="H19" i="27"/>
  <c r="H20" i="27" s="1"/>
  <c r="G19" i="27"/>
  <c r="N53" i="26"/>
  <c r="J53" i="26"/>
  <c r="F53" i="26"/>
  <c r="L53" i="26" s="1"/>
  <c r="L52" i="26"/>
  <c r="J52" i="26"/>
  <c r="F52" i="26"/>
  <c r="H52" i="26" s="1"/>
  <c r="N51" i="26"/>
  <c r="F51" i="26"/>
  <c r="N50" i="26"/>
  <c r="J50" i="26"/>
  <c r="F50" i="26"/>
  <c r="H50" i="26" s="1"/>
  <c r="N49" i="26"/>
  <c r="F49" i="26"/>
  <c r="N48" i="26"/>
  <c r="F48" i="26"/>
  <c r="L48" i="26" s="1"/>
  <c r="N47" i="26"/>
  <c r="J47" i="26"/>
  <c r="F47" i="26"/>
  <c r="L47" i="26" s="1"/>
  <c r="N46" i="26"/>
  <c r="F46" i="26"/>
  <c r="N45" i="26"/>
  <c r="J45" i="26"/>
  <c r="F45" i="26"/>
  <c r="H45" i="26" s="1"/>
  <c r="F44" i="26"/>
  <c r="N43" i="26"/>
  <c r="F43" i="26"/>
  <c r="N42" i="26"/>
  <c r="F42" i="26"/>
  <c r="L42" i="26" s="1"/>
  <c r="N41" i="26"/>
  <c r="J41" i="26"/>
  <c r="F41" i="26"/>
  <c r="F40" i="26"/>
  <c r="H40" i="26" s="1"/>
  <c r="N39" i="26"/>
  <c r="J39" i="26"/>
  <c r="F39" i="26"/>
  <c r="H39" i="26" s="1"/>
  <c r="N37" i="26"/>
  <c r="L37" i="26"/>
  <c r="J37" i="26"/>
  <c r="F37" i="26"/>
  <c r="H37" i="26" s="1"/>
  <c r="N36" i="26"/>
  <c r="H36" i="26"/>
  <c r="F36" i="26"/>
  <c r="L36" i="26" s="1"/>
  <c r="N35" i="26"/>
  <c r="L35" i="26"/>
  <c r="J35" i="26"/>
  <c r="F35" i="26"/>
  <c r="H35" i="26" s="1"/>
  <c r="N34" i="26"/>
  <c r="J34" i="26"/>
  <c r="F34" i="26"/>
  <c r="H34" i="26" s="1"/>
  <c r="N33" i="26"/>
  <c r="J33" i="26"/>
  <c r="F33" i="26"/>
  <c r="H33" i="26" s="1"/>
  <c r="N32" i="26"/>
  <c r="L32" i="26"/>
  <c r="J32" i="26"/>
  <c r="F32" i="26"/>
  <c r="H32" i="26" s="1"/>
  <c r="N31" i="26"/>
  <c r="J31" i="26"/>
  <c r="F31" i="26"/>
  <c r="H31" i="26" s="1"/>
  <c r="N30" i="26"/>
  <c r="L30" i="26"/>
  <c r="J30" i="26"/>
  <c r="F30" i="26"/>
  <c r="H30" i="26" s="1"/>
  <c r="N29" i="26"/>
  <c r="J29" i="26"/>
  <c r="F29" i="26"/>
  <c r="L29" i="26" s="1"/>
  <c r="N28" i="26"/>
  <c r="L28" i="26"/>
  <c r="J28" i="26"/>
  <c r="F28" i="26"/>
  <c r="H28" i="26" s="1"/>
  <c r="N27" i="26"/>
  <c r="L27" i="26"/>
  <c r="F27" i="26"/>
  <c r="J27" i="26" s="1"/>
  <c r="N26" i="26"/>
  <c r="J26" i="26"/>
  <c r="F26" i="26"/>
  <c r="H26" i="26" s="1"/>
  <c r="N25" i="26"/>
  <c r="L25" i="26"/>
  <c r="J25" i="26"/>
  <c r="F25" i="26"/>
  <c r="H25" i="26" s="1"/>
  <c r="N24" i="26"/>
  <c r="L24" i="26"/>
  <c r="J24" i="26"/>
  <c r="F24" i="26"/>
  <c r="H24" i="26" s="1"/>
  <c r="N23" i="26"/>
  <c r="J23" i="26"/>
  <c r="F23" i="26"/>
  <c r="L23" i="26" s="1"/>
  <c r="N22" i="26"/>
  <c r="L22" i="26"/>
  <c r="J22" i="26"/>
  <c r="F22" i="26"/>
  <c r="H22" i="26" s="1"/>
  <c r="N21" i="26"/>
  <c r="L21" i="26"/>
  <c r="J21" i="26"/>
  <c r="F21" i="26"/>
  <c r="H21" i="26" s="1"/>
  <c r="N20" i="26"/>
  <c r="L20" i="26"/>
  <c r="J20" i="26"/>
  <c r="F20" i="26"/>
  <c r="H20" i="26" s="1"/>
  <c r="N19" i="26"/>
  <c r="F19" i="26"/>
  <c r="H19" i="26" s="1"/>
  <c r="N18" i="26"/>
  <c r="L18" i="26"/>
  <c r="H18" i="26"/>
  <c r="F18" i="26"/>
  <c r="J18" i="26" s="1"/>
  <c r="N17" i="26"/>
  <c r="L17" i="26"/>
  <c r="J17" i="26"/>
  <c r="F17" i="26"/>
  <c r="H17" i="26" s="1"/>
  <c r="N16" i="26"/>
  <c r="J16" i="26"/>
  <c r="F16" i="26"/>
  <c r="H16" i="26" s="1"/>
  <c r="L15" i="26"/>
  <c r="J15" i="26"/>
  <c r="F15" i="26"/>
  <c r="N15" i="26" s="1"/>
  <c r="N14" i="26"/>
  <c r="J14" i="26"/>
  <c r="H14" i="26"/>
  <c r="F14" i="26"/>
  <c r="L14" i="26" s="1"/>
  <c r="F12" i="26"/>
  <c r="H12" i="26" s="1"/>
  <c r="N11" i="26"/>
  <c r="F11" i="26"/>
  <c r="L11" i="26" s="1"/>
  <c r="N10" i="26"/>
  <c r="F10" i="26"/>
  <c r="L10" i="26" s="1"/>
  <c r="N9" i="26"/>
  <c r="F9" i="26"/>
  <c r="H9" i="26" s="1"/>
  <c r="K100" i="27"/>
  <c r="J100" i="27"/>
  <c r="I100" i="27"/>
  <c r="H100" i="27"/>
  <c r="F99" i="27"/>
  <c r="M100" i="27" s="1"/>
  <c r="K98" i="27"/>
  <c r="J98" i="27"/>
  <c r="I98" i="27"/>
  <c r="H98" i="27"/>
  <c r="F97" i="27"/>
  <c r="M98" i="27" s="1"/>
  <c r="K96" i="27"/>
  <c r="J96" i="27"/>
  <c r="I96" i="27"/>
  <c r="H96" i="27"/>
  <c r="F95" i="27"/>
  <c r="N96" i="27" s="1"/>
  <c r="K94" i="27"/>
  <c r="J94" i="27"/>
  <c r="I94" i="27"/>
  <c r="H94" i="27"/>
  <c r="F93" i="27"/>
  <c r="M94" i="27" s="1"/>
  <c r="N92" i="27"/>
  <c r="K92" i="27"/>
  <c r="J92" i="27"/>
  <c r="I92" i="27"/>
  <c r="H92" i="27"/>
  <c r="F91" i="27"/>
  <c r="M92" i="27" s="1"/>
  <c r="K90" i="27"/>
  <c r="J90" i="27"/>
  <c r="I90" i="27"/>
  <c r="H90" i="27"/>
  <c r="F89" i="27"/>
  <c r="G90" i="27" s="1"/>
  <c r="N88" i="27"/>
  <c r="K88" i="27"/>
  <c r="J88" i="27"/>
  <c r="I88" i="27"/>
  <c r="H88" i="27"/>
  <c r="F87" i="27"/>
  <c r="G88" i="27" s="1"/>
  <c r="N86" i="27"/>
  <c r="K86" i="27"/>
  <c r="J86" i="27"/>
  <c r="I86" i="27"/>
  <c r="H86" i="27"/>
  <c r="F85" i="27"/>
  <c r="G86" i="27" s="1"/>
  <c r="N84" i="27"/>
  <c r="K84" i="27"/>
  <c r="J84" i="27"/>
  <c r="I84" i="27"/>
  <c r="H84" i="27"/>
  <c r="F83" i="27"/>
  <c r="M84" i="27" s="1"/>
  <c r="K82" i="27"/>
  <c r="J82" i="27"/>
  <c r="I82" i="27"/>
  <c r="H82" i="27"/>
  <c r="F81" i="27"/>
  <c r="N82" i="27" s="1"/>
  <c r="K80" i="27"/>
  <c r="J80" i="27"/>
  <c r="I80" i="27"/>
  <c r="H80" i="27"/>
  <c r="F79" i="27"/>
  <c r="N80" i="27" s="1"/>
  <c r="K78" i="27"/>
  <c r="J78" i="27"/>
  <c r="I78" i="27"/>
  <c r="H78" i="27"/>
  <c r="F77" i="27"/>
  <c r="N78" i="27" s="1"/>
  <c r="K76" i="27"/>
  <c r="J76" i="27"/>
  <c r="I76" i="27"/>
  <c r="H76" i="27"/>
  <c r="F75" i="27"/>
  <c r="N76" i="27" s="1"/>
  <c r="K74" i="27"/>
  <c r="J74" i="27"/>
  <c r="I74" i="27"/>
  <c r="H74" i="27"/>
  <c r="F73" i="27"/>
  <c r="N74" i="27" s="1"/>
  <c r="N72" i="27"/>
  <c r="K72" i="27"/>
  <c r="J72" i="27"/>
  <c r="I72" i="27"/>
  <c r="H72" i="27"/>
  <c r="G72" i="27"/>
  <c r="F71" i="27"/>
  <c r="M72" i="27" s="1"/>
  <c r="N68" i="27"/>
  <c r="K68" i="27"/>
  <c r="J68" i="27"/>
  <c r="I68" i="27"/>
  <c r="H68" i="27"/>
  <c r="F67" i="27"/>
  <c r="G68" i="27" s="1"/>
  <c r="K66" i="27"/>
  <c r="J66" i="27"/>
  <c r="I66" i="27"/>
  <c r="H66" i="27"/>
  <c r="F65" i="27"/>
  <c r="M66" i="27" s="1"/>
  <c r="N64" i="27"/>
  <c r="K64" i="27"/>
  <c r="J64" i="27"/>
  <c r="I64" i="27"/>
  <c r="H64" i="27"/>
  <c r="G64" i="27"/>
  <c r="F64" i="27" s="1"/>
  <c r="F63" i="27"/>
  <c r="M64" i="27" s="1"/>
  <c r="K62" i="27"/>
  <c r="J62" i="27"/>
  <c r="I62" i="27"/>
  <c r="H62" i="27"/>
  <c r="F61" i="27"/>
  <c r="N62" i="27" s="1"/>
  <c r="N60" i="27"/>
  <c r="K60" i="27"/>
  <c r="J60" i="27"/>
  <c r="I60" i="27"/>
  <c r="H60" i="27"/>
  <c r="F59" i="27"/>
  <c r="M60" i="27" s="1"/>
  <c r="N58" i="27"/>
  <c r="K58" i="27"/>
  <c r="J58" i="27"/>
  <c r="I58" i="27"/>
  <c r="H58" i="27"/>
  <c r="G58" i="27"/>
  <c r="F57" i="27"/>
  <c r="M58" i="27" s="1"/>
  <c r="N56" i="27"/>
  <c r="K56" i="27"/>
  <c r="J56" i="27"/>
  <c r="I56" i="27"/>
  <c r="H56" i="27"/>
  <c r="F55" i="27"/>
  <c r="G56" i="27" s="1"/>
  <c r="N54" i="27"/>
  <c r="K54" i="27"/>
  <c r="J54" i="27"/>
  <c r="I54" i="27"/>
  <c r="H54" i="27"/>
  <c r="G54" i="27"/>
  <c r="F53" i="27"/>
  <c r="M54" i="27" s="1"/>
  <c r="K52" i="27"/>
  <c r="J52" i="27"/>
  <c r="I52" i="27"/>
  <c r="H52" i="27"/>
  <c r="G52" i="27"/>
  <c r="F51" i="27"/>
  <c r="M52" i="27" s="1"/>
  <c r="N50" i="27"/>
  <c r="K50" i="27"/>
  <c r="J50" i="27"/>
  <c r="I50" i="27"/>
  <c r="H50" i="27"/>
  <c r="F49" i="27"/>
  <c r="G50" i="27" s="1"/>
  <c r="N48" i="27"/>
  <c r="K48" i="27"/>
  <c r="J48" i="27"/>
  <c r="I48" i="27"/>
  <c r="H48" i="27"/>
  <c r="G48" i="27"/>
  <c r="F47" i="27"/>
  <c r="M48" i="27" s="1"/>
  <c r="N46" i="27"/>
  <c r="K46" i="27"/>
  <c r="J46" i="27"/>
  <c r="I46" i="27"/>
  <c r="H46" i="27"/>
  <c r="F45" i="27"/>
  <c r="G46" i="27" s="1"/>
  <c r="N44" i="27"/>
  <c r="K44" i="27"/>
  <c r="J44" i="27"/>
  <c r="I44" i="27"/>
  <c r="H44" i="27"/>
  <c r="G44" i="27"/>
  <c r="F43" i="27"/>
  <c r="M44" i="27" s="1"/>
  <c r="N42" i="27"/>
  <c r="K42" i="27"/>
  <c r="J42" i="27"/>
  <c r="I42" i="27"/>
  <c r="H42" i="27"/>
  <c r="G42" i="27"/>
  <c r="F41" i="27"/>
  <c r="M42" i="27" s="1"/>
  <c r="N40" i="27"/>
  <c r="K40" i="27"/>
  <c r="J40" i="27"/>
  <c r="I40" i="27"/>
  <c r="H40" i="27"/>
  <c r="F39" i="27"/>
  <c r="G40" i="27" s="1"/>
  <c r="N38" i="27"/>
  <c r="M38" i="27"/>
  <c r="K38" i="27"/>
  <c r="J38" i="27"/>
  <c r="I38" i="27"/>
  <c r="H38" i="27"/>
  <c r="F37" i="27"/>
  <c r="G38" i="27" s="1"/>
  <c r="N36" i="27"/>
  <c r="K36" i="27"/>
  <c r="J36" i="27"/>
  <c r="I36" i="27"/>
  <c r="H36" i="27"/>
  <c r="F35" i="27"/>
  <c r="G36" i="27" s="1"/>
  <c r="N34" i="27"/>
  <c r="K34" i="27"/>
  <c r="J34" i="27"/>
  <c r="I34" i="27"/>
  <c r="H34" i="27"/>
  <c r="F33" i="27"/>
  <c r="M34" i="27" s="1"/>
  <c r="N32" i="27"/>
  <c r="K32" i="27"/>
  <c r="J32" i="27"/>
  <c r="I32" i="27"/>
  <c r="H32" i="27"/>
  <c r="G32" i="27"/>
  <c r="F31" i="27"/>
  <c r="M32" i="27" s="1"/>
  <c r="F32" i="27" s="1"/>
  <c r="N30" i="27"/>
  <c r="K30" i="27"/>
  <c r="J30" i="27"/>
  <c r="I30" i="27"/>
  <c r="H30" i="27"/>
  <c r="F29" i="27"/>
  <c r="G30" i="27" s="1"/>
  <c r="N28" i="27"/>
  <c r="K28" i="27"/>
  <c r="J28" i="27"/>
  <c r="I28" i="27"/>
  <c r="H28" i="27"/>
  <c r="G28" i="27"/>
  <c r="F27" i="27"/>
  <c r="M28" i="27" s="1"/>
  <c r="N26" i="27"/>
  <c r="K26" i="27"/>
  <c r="J26" i="27"/>
  <c r="I26" i="27"/>
  <c r="H26" i="27"/>
  <c r="F25" i="27"/>
  <c r="G26" i="27" s="1"/>
  <c r="N24" i="27"/>
  <c r="K24" i="27"/>
  <c r="J24" i="27"/>
  <c r="I24" i="27"/>
  <c r="H24" i="27"/>
  <c r="G24" i="27"/>
  <c r="F23" i="27"/>
  <c r="M24" i="27" s="1"/>
  <c r="N22" i="27"/>
  <c r="K22" i="27"/>
  <c r="J22" i="27"/>
  <c r="I22" i="27"/>
  <c r="H22" i="27"/>
  <c r="F21" i="27"/>
  <c r="G22" i="27" s="1"/>
  <c r="K18" i="27"/>
  <c r="J18" i="27"/>
  <c r="I18" i="27"/>
  <c r="H18" i="27"/>
  <c r="F17" i="27"/>
  <c r="M18" i="27" s="1"/>
  <c r="K16" i="27"/>
  <c r="J16" i="27"/>
  <c r="I16" i="27"/>
  <c r="H16" i="27"/>
  <c r="F15" i="27"/>
  <c r="M16" i="27" s="1"/>
  <c r="K14" i="27"/>
  <c r="J14" i="27"/>
  <c r="I14" i="27"/>
  <c r="H14" i="27"/>
  <c r="F13" i="27"/>
  <c r="M14" i="27" s="1"/>
  <c r="K12" i="27"/>
  <c r="J12" i="27"/>
  <c r="I12" i="27"/>
  <c r="H12" i="27"/>
  <c r="F11" i="27"/>
  <c r="M12" i="27" s="1"/>
  <c r="L100" i="29"/>
  <c r="I100" i="29"/>
  <c r="H99" i="29"/>
  <c r="F99" i="29"/>
  <c r="K100" i="29" s="1"/>
  <c r="L98" i="29"/>
  <c r="H97" i="29"/>
  <c r="M97" i="29" s="1"/>
  <c r="F97" i="29"/>
  <c r="G98" i="29" s="1"/>
  <c r="H95" i="29"/>
  <c r="F95" i="29"/>
  <c r="L96" i="29" s="1"/>
  <c r="L94" i="29"/>
  <c r="H93" i="29"/>
  <c r="F93" i="29"/>
  <c r="G94" i="29" s="1"/>
  <c r="I92" i="29"/>
  <c r="H91" i="29"/>
  <c r="F91" i="29"/>
  <c r="K92" i="29" s="1"/>
  <c r="J90" i="29"/>
  <c r="I90" i="29"/>
  <c r="G90" i="29"/>
  <c r="H89" i="29"/>
  <c r="M89" i="29" s="1"/>
  <c r="F89" i="29"/>
  <c r="L90" i="29" s="1"/>
  <c r="H87" i="29"/>
  <c r="F87" i="29"/>
  <c r="K88" i="29" s="1"/>
  <c r="L86" i="29"/>
  <c r="H85" i="29"/>
  <c r="J86" i="29" s="1"/>
  <c r="F85" i="29"/>
  <c r="K86" i="29" s="1"/>
  <c r="H83" i="29"/>
  <c r="F83" i="29"/>
  <c r="L84" i="29" s="1"/>
  <c r="H81" i="29"/>
  <c r="J82" i="29" s="1"/>
  <c r="F81" i="29"/>
  <c r="L82" i="29" s="1"/>
  <c r="H79" i="29"/>
  <c r="F79" i="29"/>
  <c r="G80" i="29" s="1"/>
  <c r="L78" i="29"/>
  <c r="H77" i="29"/>
  <c r="F77" i="29"/>
  <c r="K78" i="29" s="1"/>
  <c r="H75" i="29"/>
  <c r="F75" i="29"/>
  <c r="L76" i="29" s="1"/>
  <c r="H73" i="29"/>
  <c r="F73" i="29"/>
  <c r="G74" i="29" s="1"/>
  <c r="L72" i="29"/>
  <c r="J72" i="29"/>
  <c r="I72" i="29"/>
  <c r="G72" i="29"/>
  <c r="H71" i="29"/>
  <c r="M71" i="29" s="1"/>
  <c r="F71" i="29"/>
  <c r="K72" i="29" s="1"/>
  <c r="J68" i="29"/>
  <c r="H67" i="29"/>
  <c r="F67" i="29"/>
  <c r="L68" i="29" s="1"/>
  <c r="L66" i="29"/>
  <c r="K66" i="29"/>
  <c r="G66" i="29"/>
  <c r="H65" i="29"/>
  <c r="F65" i="29"/>
  <c r="G64" i="29"/>
  <c r="H63" i="29"/>
  <c r="F63" i="29"/>
  <c r="K64" i="29" s="1"/>
  <c r="L62" i="29"/>
  <c r="I62" i="29"/>
  <c r="H61" i="29"/>
  <c r="F61" i="29"/>
  <c r="G62" i="29" s="1"/>
  <c r="H59" i="29"/>
  <c r="F59" i="29"/>
  <c r="G60" i="29" s="1"/>
  <c r="L58" i="29"/>
  <c r="H57" i="29"/>
  <c r="F57" i="29"/>
  <c r="K58" i="29" s="1"/>
  <c r="L56" i="29"/>
  <c r="I56" i="29"/>
  <c r="G56" i="29"/>
  <c r="H55" i="29"/>
  <c r="F55" i="29"/>
  <c r="K56" i="29" s="1"/>
  <c r="L54" i="29"/>
  <c r="H53" i="29"/>
  <c r="F53" i="29"/>
  <c r="G54" i="29" s="1"/>
  <c r="L52" i="29"/>
  <c r="I52" i="29"/>
  <c r="H51" i="29"/>
  <c r="F51" i="29"/>
  <c r="K52" i="29" s="1"/>
  <c r="L50" i="29"/>
  <c r="H49" i="29"/>
  <c r="F49" i="29"/>
  <c r="G50" i="29" s="1"/>
  <c r="L48" i="29"/>
  <c r="J48" i="29"/>
  <c r="I48" i="29"/>
  <c r="G48" i="29"/>
  <c r="H47" i="29"/>
  <c r="M47" i="29" s="1"/>
  <c r="K48" i="29"/>
  <c r="L46" i="29"/>
  <c r="H45" i="29"/>
  <c r="F45" i="29"/>
  <c r="K46" i="29" s="1"/>
  <c r="L44" i="29"/>
  <c r="J44" i="29"/>
  <c r="I44" i="29"/>
  <c r="H43" i="29"/>
  <c r="M43" i="29" s="1"/>
  <c r="F43" i="29"/>
  <c r="K44" i="29" s="1"/>
  <c r="L42" i="29"/>
  <c r="J42" i="29"/>
  <c r="I42" i="29"/>
  <c r="G42" i="29"/>
  <c r="H41" i="29"/>
  <c r="M41" i="29" s="1"/>
  <c r="F41" i="29"/>
  <c r="K42" i="29" s="1"/>
  <c r="L40" i="29"/>
  <c r="I40" i="29"/>
  <c r="H39" i="29"/>
  <c r="F39" i="29"/>
  <c r="K40" i="29" s="1"/>
  <c r="L38" i="29"/>
  <c r="J38" i="29"/>
  <c r="I38" i="29"/>
  <c r="G38" i="29"/>
  <c r="H37" i="29"/>
  <c r="M37" i="29" s="1"/>
  <c r="F37" i="29"/>
  <c r="K38" i="29" s="1"/>
  <c r="H35" i="29"/>
  <c r="M35" i="29" s="1"/>
  <c r="F35" i="29"/>
  <c r="L36" i="29" s="1"/>
  <c r="L34" i="29"/>
  <c r="J34" i="29"/>
  <c r="H33" i="29"/>
  <c r="M33" i="29" s="1"/>
  <c r="F33" i="29"/>
  <c r="G34" i="29" s="1"/>
  <c r="L32" i="29"/>
  <c r="J32" i="29"/>
  <c r="I32" i="29"/>
  <c r="G32" i="29"/>
  <c r="H31" i="29"/>
  <c r="M31" i="29" s="1"/>
  <c r="F31" i="29"/>
  <c r="K32" i="29" s="1"/>
  <c r="L30" i="29"/>
  <c r="G30" i="29"/>
  <c r="H29" i="29"/>
  <c r="F29" i="29"/>
  <c r="K30" i="29" s="1"/>
  <c r="L28" i="29"/>
  <c r="J28" i="29"/>
  <c r="I28" i="29"/>
  <c r="G28" i="29"/>
  <c r="H27" i="29"/>
  <c r="M27" i="29" s="1"/>
  <c r="F27" i="29"/>
  <c r="K28" i="29" s="1"/>
  <c r="L26" i="29"/>
  <c r="I26" i="29"/>
  <c r="H25" i="29"/>
  <c r="F25" i="29"/>
  <c r="K26" i="29" s="1"/>
  <c r="I24" i="29"/>
  <c r="H23" i="29"/>
  <c r="F23" i="29"/>
  <c r="K24" i="29" s="1"/>
  <c r="L22" i="29"/>
  <c r="H21" i="29"/>
  <c r="M21" i="29" s="1"/>
  <c r="F21" i="29"/>
  <c r="J18" i="29"/>
  <c r="H17" i="29"/>
  <c r="M17" i="29" s="1"/>
  <c r="F17" i="29"/>
  <c r="L18" i="29" s="1"/>
  <c r="H15" i="29"/>
  <c r="F15" i="29"/>
  <c r="K16" i="29" s="1"/>
  <c r="H13" i="29"/>
  <c r="F13" i="29"/>
  <c r="L14" i="29" s="1"/>
  <c r="H11" i="29"/>
  <c r="F11" i="29"/>
  <c r="K12" i="29" s="1"/>
  <c r="Q100" i="129"/>
  <c r="P100" i="129"/>
  <c r="M100" i="129"/>
  <c r="L100" i="129"/>
  <c r="K100" i="129"/>
  <c r="J100" i="129"/>
  <c r="I100" i="129"/>
  <c r="G99" i="129"/>
  <c r="F99" i="129" s="1"/>
  <c r="S100" i="129" s="1"/>
  <c r="Q98" i="129"/>
  <c r="L98" i="129"/>
  <c r="K98" i="129"/>
  <c r="J98" i="129"/>
  <c r="I98" i="129"/>
  <c r="G97" i="129"/>
  <c r="P98" i="129" s="1"/>
  <c r="Q96" i="129"/>
  <c r="M96" i="129"/>
  <c r="L96" i="129"/>
  <c r="K96" i="129"/>
  <c r="J96" i="129"/>
  <c r="G95" i="129"/>
  <c r="F95" i="129" s="1"/>
  <c r="S96" i="129" s="1"/>
  <c r="Q94" i="129"/>
  <c r="P94" i="129"/>
  <c r="L94" i="129"/>
  <c r="K94" i="129"/>
  <c r="J94" i="129"/>
  <c r="I94" i="129"/>
  <c r="G93" i="129"/>
  <c r="H94" i="129" s="1"/>
  <c r="S92" i="129"/>
  <c r="Q92" i="129"/>
  <c r="P92" i="129"/>
  <c r="O92" i="129"/>
  <c r="M92" i="129"/>
  <c r="L92" i="129"/>
  <c r="K92" i="129"/>
  <c r="J92" i="129"/>
  <c r="I92" i="129"/>
  <c r="H92" i="129"/>
  <c r="G91" i="129"/>
  <c r="F91" i="129" s="1"/>
  <c r="R92" i="129" s="1"/>
  <c r="Q90" i="129"/>
  <c r="P90" i="129"/>
  <c r="O90" i="129"/>
  <c r="M90" i="129"/>
  <c r="L90" i="129"/>
  <c r="K90" i="129"/>
  <c r="J90" i="129"/>
  <c r="I90" i="129"/>
  <c r="H90" i="129"/>
  <c r="G89" i="129"/>
  <c r="G90" i="129" s="1"/>
  <c r="S88" i="129"/>
  <c r="Q88" i="129"/>
  <c r="P88" i="129"/>
  <c r="O88" i="129"/>
  <c r="M88" i="129"/>
  <c r="L88" i="129"/>
  <c r="K88" i="129"/>
  <c r="J88" i="129"/>
  <c r="I88" i="129"/>
  <c r="H88" i="129"/>
  <c r="G87" i="129"/>
  <c r="F87" i="129" s="1"/>
  <c r="R88" i="129" s="1"/>
  <c r="S86" i="129"/>
  <c r="Q86" i="129"/>
  <c r="P86" i="129"/>
  <c r="L86" i="129"/>
  <c r="K86" i="129"/>
  <c r="J86" i="129"/>
  <c r="I86" i="129"/>
  <c r="H86" i="129"/>
  <c r="G85" i="129"/>
  <c r="O86" i="129" s="1"/>
  <c r="S84" i="129"/>
  <c r="Q84" i="129"/>
  <c r="P84" i="129"/>
  <c r="L84" i="129"/>
  <c r="K84" i="129"/>
  <c r="G83" i="129"/>
  <c r="F83" i="129" s="1"/>
  <c r="R84" i="129" s="1"/>
  <c r="Q82" i="129"/>
  <c r="L82" i="129"/>
  <c r="K82" i="129"/>
  <c r="G81" i="129"/>
  <c r="O82" i="129" s="1"/>
  <c r="P80" i="129"/>
  <c r="L80" i="129"/>
  <c r="K80" i="129"/>
  <c r="J80" i="129"/>
  <c r="I80" i="129"/>
  <c r="G79" i="129"/>
  <c r="F79" i="129" s="1"/>
  <c r="S80" i="129" s="1"/>
  <c r="Q78" i="129"/>
  <c r="P78" i="129"/>
  <c r="O78" i="129"/>
  <c r="M78" i="129"/>
  <c r="L78" i="129"/>
  <c r="K78" i="129"/>
  <c r="J78" i="129"/>
  <c r="I78" i="129"/>
  <c r="H78" i="129"/>
  <c r="G77" i="129"/>
  <c r="G78" i="129" s="1"/>
  <c r="S76" i="129"/>
  <c r="Q76" i="129"/>
  <c r="P76" i="129"/>
  <c r="L76" i="129"/>
  <c r="K76" i="129"/>
  <c r="I76" i="129"/>
  <c r="G75" i="129"/>
  <c r="F75" i="129" s="1"/>
  <c r="R76" i="129" s="1"/>
  <c r="Q74" i="129"/>
  <c r="L74" i="129"/>
  <c r="K74" i="129"/>
  <c r="J74" i="129"/>
  <c r="G73" i="129"/>
  <c r="P74" i="129" s="1"/>
  <c r="Q72" i="129"/>
  <c r="P72" i="129"/>
  <c r="O72" i="129"/>
  <c r="M72" i="129"/>
  <c r="L72" i="129"/>
  <c r="K72" i="129"/>
  <c r="J72" i="129"/>
  <c r="I72" i="129"/>
  <c r="H72" i="129"/>
  <c r="G71" i="129"/>
  <c r="F71" i="129" s="1"/>
  <c r="S72" i="129" s="1"/>
  <c r="S68" i="129"/>
  <c r="Q68" i="129"/>
  <c r="P68" i="129"/>
  <c r="O68" i="129"/>
  <c r="M68" i="129"/>
  <c r="L68" i="129"/>
  <c r="K68" i="129"/>
  <c r="J68" i="129"/>
  <c r="I68" i="129"/>
  <c r="H68" i="129"/>
  <c r="G67" i="129"/>
  <c r="F67" i="129" s="1"/>
  <c r="R68" i="129" s="1"/>
  <c r="Q66" i="129"/>
  <c r="P66" i="129"/>
  <c r="L66" i="129"/>
  <c r="K66" i="129"/>
  <c r="J66" i="129"/>
  <c r="G65" i="129"/>
  <c r="H66" i="129" s="1"/>
  <c r="Q64" i="129"/>
  <c r="P64" i="129"/>
  <c r="L64" i="129"/>
  <c r="K64" i="129"/>
  <c r="I64" i="129"/>
  <c r="H64" i="129"/>
  <c r="G63" i="129"/>
  <c r="F63" i="129" s="1"/>
  <c r="R64" i="129" s="1"/>
  <c r="S62" i="129"/>
  <c r="Q62" i="129"/>
  <c r="O62" i="129"/>
  <c r="M62" i="129"/>
  <c r="L62" i="129"/>
  <c r="K62" i="129"/>
  <c r="J62" i="129"/>
  <c r="I62" i="129"/>
  <c r="H62" i="129"/>
  <c r="G61" i="129"/>
  <c r="P62" i="129" s="1"/>
  <c r="Q60" i="129"/>
  <c r="K60" i="129"/>
  <c r="J60" i="129"/>
  <c r="I60" i="129"/>
  <c r="G59" i="129"/>
  <c r="F59" i="129" s="1"/>
  <c r="R60" i="129" s="1"/>
  <c r="S58" i="129"/>
  <c r="Q58" i="129"/>
  <c r="P58" i="129"/>
  <c r="O58" i="129"/>
  <c r="M58" i="129"/>
  <c r="L58" i="129"/>
  <c r="K58" i="129"/>
  <c r="J58" i="129"/>
  <c r="I58" i="129"/>
  <c r="H58" i="129"/>
  <c r="G57" i="129"/>
  <c r="G58" i="129" s="1"/>
  <c r="Q56" i="129"/>
  <c r="P56" i="129"/>
  <c r="M56" i="129"/>
  <c r="L56" i="129"/>
  <c r="K56" i="129"/>
  <c r="I56" i="129"/>
  <c r="H56" i="129"/>
  <c r="G55" i="129"/>
  <c r="F55" i="129" s="1"/>
  <c r="S56" i="129" s="1"/>
  <c r="S54" i="129"/>
  <c r="Q54" i="129"/>
  <c r="P54" i="129"/>
  <c r="M54" i="129"/>
  <c r="L54" i="129"/>
  <c r="K54" i="129"/>
  <c r="J54" i="129"/>
  <c r="H54" i="129"/>
  <c r="G53" i="129"/>
  <c r="F53" i="129" s="1"/>
  <c r="R54" i="129" s="1"/>
  <c r="S52" i="129"/>
  <c r="Q52" i="129"/>
  <c r="P52" i="129"/>
  <c r="O52" i="129"/>
  <c r="M52" i="129"/>
  <c r="L52" i="129"/>
  <c r="K52" i="129"/>
  <c r="J52" i="129"/>
  <c r="I52" i="129"/>
  <c r="H52" i="129"/>
  <c r="G51" i="129"/>
  <c r="F51" i="129" s="1"/>
  <c r="R52" i="129" s="1"/>
  <c r="S50" i="129"/>
  <c r="Q50" i="129"/>
  <c r="P50" i="129"/>
  <c r="M50" i="129"/>
  <c r="L50" i="129"/>
  <c r="K50" i="129"/>
  <c r="J50" i="129"/>
  <c r="I50" i="129"/>
  <c r="G49" i="129"/>
  <c r="S48" i="129"/>
  <c r="Q48" i="129"/>
  <c r="P48" i="129"/>
  <c r="O48" i="129"/>
  <c r="M48" i="129"/>
  <c r="L48" i="129"/>
  <c r="K48" i="129"/>
  <c r="J48" i="129"/>
  <c r="I48" i="129"/>
  <c r="H48" i="129"/>
  <c r="G47" i="129"/>
  <c r="F47" i="129" s="1"/>
  <c r="R48" i="129" s="1"/>
  <c r="Q46" i="129"/>
  <c r="P46" i="129"/>
  <c r="L46" i="129"/>
  <c r="J46" i="129"/>
  <c r="I46" i="129"/>
  <c r="H46" i="129"/>
  <c r="G45" i="129"/>
  <c r="K46" i="129" s="1"/>
  <c r="S44" i="129"/>
  <c r="Q44" i="129"/>
  <c r="P44" i="129"/>
  <c r="O44" i="129"/>
  <c r="M44" i="129"/>
  <c r="L44" i="129"/>
  <c r="K44" i="129"/>
  <c r="J44" i="129"/>
  <c r="I44" i="129"/>
  <c r="H44" i="129"/>
  <c r="G43" i="129"/>
  <c r="F43" i="129" s="1"/>
  <c r="R44" i="129" s="1"/>
  <c r="S42" i="129"/>
  <c r="Q42" i="129"/>
  <c r="P42" i="129"/>
  <c r="O42" i="129"/>
  <c r="M42" i="129"/>
  <c r="L42" i="129"/>
  <c r="K42" i="129"/>
  <c r="J42" i="129"/>
  <c r="I42" i="129"/>
  <c r="H42" i="129"/>
  <c r="G41" i="129"/>
  <c r="G42" i="129" s="1"/>
  <c r="S40" i="129"/>
  <c r="Q40" i="129"/>
  <c r="P40" i="129"/>
  <c r="M40" i="129"/>
  <c r="L40" i="129"/>
  <c r="K40" i="129"/>
  <c r="J40" i="129"/>
  <c r="H40" i="129"/>
  <c r="G39" i="129"/>
  <c r="F39" i="129" s="1"/>
  <c r="R40" i="129" s="1"/>
  <c r="S38" i="129"/>
  <c r="R38" i="129"/>
  <c r="Q38" i="129"/>
  <c r="P38" i="129"/>
  <c r="M38" i="129"/>
  <c r="L38" i="129"/>
  <c r="K38" i="129"/>
  <c r="J38" i="129"/>
  <c r="I38" i="129"/>
  <c r="G37" i="129"/>
  <c r="O38" i="129" s="1"/>
  <c r="Q36" i="129"/>
  <c r="M36" i="129"/>
  <c r="K36" i="129"/>
  <c r="J36" i="129"/>
  <c r="I36" i="129"/>
  <c r="G35" i="129"/>
  <c r="F35" i="129" s="1"/>
  <c r="S36" i="129" s="1"/>
  <c r="S34" i="129"/>
  <c r="Q34" i="129"/>
  <c r="P34" i="129"/>
  <c r="O34" i="129"/>
  <c r="M34" i="129"/>
  <c r="L34" i="129"/>
  <c r="K34" i="129"/>
  <c r="J34" i="129"/>
  <c r="I34" i="129"/>
  <c r="H34" i="129"/>
  <c r="G33" i="129"/>
  <c r="G34" i="129" s="1"/>
  <c r="S32" i="129"/>
  <c r="Q32" i="129"/>
  <c r="P32" i="129"/>
  <c r="O32" i="129"/>
  <c r="M32" i="129"/>
  <c r="L32" i="129"/>
  <c r="K32" i="129"/>
  <c r="J32" i="129"/>
  <c r="I32" i="129"/>
  <c r="H32" i="129"/>
  <c r="G31" i="129"/>
  <c r="F31" i="129" s="1"/>
  <c r="R32" i="129" s="1"/>
  <c r="S30" i="129"/>
  <c r="Q30" i="129"/>
  <c r="P30" i="129"/>
  <c r="M30" i="129"/>
  <c r="L30" i="129"/>
  <c r="K30" i="129"/>
  <c r="J30" i="129"/>
  <c r="I30" i="129"/>
  <c r="G29" i="129"/>
  <c r="O30" i="129" s="1"/>
  <c r="S28" i="129"/>
  <c r="Q28" i="129"/>
  <c r="P28" i="129"/>
  <c r="O28" i="129"/>
  <c r="M28" i="129"/>
  <c r="L28" i="129"/>
  <c r="K28" i="129"/>
  <c r="J28" i="129"/>
  <c r="I28" i="129"/>
  <c r="H28" i="129"/>
  <c r="G27" i="129"/>
  <c r="F27" i="129" s="1"/>
  <c r="R28" i="129" s="1"/>
  <c r="S26" i="129"/>
  <c r="Q26" i="129"/>
  <c r="P26" i="129"/>
  <c r="M26" i="129"/>
  <c r="L26" i="129"/>
  <c r="K26" i="129"/>
  <c r="J26" i="129"/>
  <c r="I26" i="129"/>
  <c r="G25" i="129"/>
  <c r="H26" i="129" s="1"/>
  <c r="Q24" i="129"/>
  <c r="P24" i="129"/>
  <c r="O24" i="129"/>
  <c r="M24" i="129"/>
  <c r="L24" i="129"/>
  <c r="K24" i="129"/>
  <c r="J24" i="129"/>
  <c r="I24" i="129"/>
  <c r="H24" i="129"/>
  <c r="G23" i="129"/>
  <c r="G24" i="129" s="1"/>
  <c r="Q100" i="130"/>
  <c r="P100" i="130"/>
  <c r="O100" i="130"/>
  <c r="M100" i="130"/>
  <c r="L100" i="130"/>
  <c r="K100" i="130"/>
  <c r="J100" i="130"/>
  <c r="I100" i="130"/>
  <c r="H100" i="130"/>
  <c r="G99" i="130"/>
  <c r="G100" i="130" s="1"/>
  <c r="Q98" i="130"/>
  <c r="P98" i="130"/>
  <c r="L98" i="130"/>
  <c r="K98" i="130"/>
  <c r="J98" i="130"/>
  <c r="I98" i="130"/>
  <c r="H98" i="130"/>
  <c r="G97" i="130"/>
  <c r="F97" i="130" s="1"/>
  <c r="S98" i="130" s="1"/>
  <c r="Q96" i="130"/>
  <c r="P96" i="130"/>
  <c r="M96" i="130"/>
  <c r="L96" i="130"/>
  <c r="K96" i="130"/>
  <c r="J96" i="130"/>
  <c r="I96" i="130"/>
  <c r="G95" i="130"/>
  <c r="F95" i="130" s="1"/>
  <c r="R96" i="130" s="1"/>
  <c r="Q94" i="130"/>
  <c r="P94" i="130"/>
  <c r="O94" i="130"/>
  <c r="M94" i="130"/>
  <c r="L94" i="130"/>
  <c r="K94" i="130"/>
  <c r="J94" i="130"/>
  <c r="I94" i="130"/>
  <c r="H94" i="130"/>
  <c r="G93" i="130"/>
  <c r="F93" i="130" s="1"/>
  <c r="S94" i="130" s="1"/>
  <c r="S92" i="130"/>
  <c r="Q92" i="130"/>
  <c r="P92" i="130"/>
  <c r="M92" i="130"/>
  <c r="L92" i="130"/>
  <c r="K92" i="130"/>
  <c r="J92" i="130"/>
  <c r="I92" i="130"/>
  <c r="G91" i="130"/>
  <c r="O92" i="130" s="1"/>
  <c r="F91" i="130"/>
  <c r="R92" i="130" s="1"/>
  <c r="Q90" i="130"/>
  <c r="P90" i="130"/>
  <c r="O90" i="130"/>
  <c r="M90" i="130"/>
  <c r="L90" i="130"/>
  <c r="K90" i="130"/>
  <c r="J90" i="130"/>
  <c r="I90" i="130"/>
  <c r="H90" i="130"/>
  <c r="G89" i="130"/>
  <c r="F89" i="130" s="1"/>
  <c r="S90" i="130" s="1"/>
  <c r="S88" i="130"/>
  <c r="Q88" i="130"/>
  <c r="P88" i="130"/>
  <c r="O88" i="130"/>
  <c r="M88" i="130"/>
  <c r="L88" i="130"/>
  <c r="K88" i="130"/>
  <c r="J88" i="130"/>
  <c r="I88" i="130"/>
  <c r="H88" i="130"/>
  <c r="G87" i="130"/>
  <c r="G88" i="130" s="1"/>
  <c r="S86" i="130"/>
  <c r="Q86" i="130"/>
  <c r="P86" i="130"/>
  <c r="L86" i="130"/>
  <c r="K86" i="130"/>
  <c r="J86" i="130"/>
  <c r="I86" i="130"/>
  <c r="H86" i="130"/>
  <c r="G85" i="130"/>
  <c r="F85" i="130" s="1"/>
  <c r="R86" i="130" s="1"/>
  <c r="S84" i="130"/>
  <c r="Q84" i="130"/>
  <c r="O84" i="130"/>
  <c r="M84" i="130"/>
  <c r="K84" i="130"/>
  <c r="J84" i="130"/>
  <c r="I84" i="130"/>
  <c r="H84" i="130"/>
  <c r="G83" i="130"/>
  <c r="L84" i="130" s="1"/>
  <c r="Q82" i="130"/>
  <c r="L82" i="130"/>
  <c r="K82" i="130"/>
  <c r="J82" i="130"/>
  <c r="I82" i="130"/>
  <c r="H82" i="130"/>
  <c r="G81" i="130"/>
  <c r="F81" i="130" s="1"/>
  <c r="S82" i="130" s="1"/>
  <c r="Q80" i="130"/>
  <c r="P80" i="130"/>
  <c r="O80" i="130"/>
  <c r="M80" i="130"/>
  <c r="L80" i="130"/>
  <c r="K80" i="130"/>
  <c r="J80" i="130"/>
  <c r="I80" i="130"/>
  <c r="H80" i="130"/>
  <c r="G79" i="130"/>
  <c r="G80" i="130" s="1"/>
  <c r="Q78" i="130"/>
  <c r="P78" i="130"/>
  <c r="O78" i="130"/>
  <c r="M78" i="130"/>
  <c r="L78" i="130"/>
  <c r="K78" i="130"/>
  <c r="J78" i="130"/>
  <c r="I78" i="130"/>
  <c r="H78" i="130"/>
  <c r="G77" i="130"/>
  <c r="F77" i="130" s="1"/>
  <c r="R78" i="130" s="1"/>
  <c r="S76" i="130"/>
  <c r="Q76" i="130"/>
  <c r="L76" i="130"/>
  <c r="K76" i="130"/>
  <c r="J76" i="130"/>
  <c r="I76" i="130"/>
  <c r="G75" i="130"/>
  <c r="O76" i="130" s="1"/>
  <c r="Q74" i="130"/>
  <c r="P74" i="130"/>
  <c r="L74" i="130"/>
  <c r="K74" i="130"/>
  <c r="J74" i="130"/>
  <c r="I74" i="130"/>
  <c r="H74" i="130"/>
  <c r="G73" i="130"/>
  <c r="F73" i="130" s="1"/>
  <c r="Q72" i="130"/>
  <c r="P72" i="130"/>
  <c r="O72" i="130"/>
  <c r="M72" i="130"/>
  <c r="L72" i="130"/>
  <c r="K72" i="130"/>
  <c r="J72" i="130"/>
  <c r="I72" i="130"/>
  <c r="H72" i="130"/>
  <c r="G71" i="130"/>
  <c r="S68" i="130"/>
  <c r="Q68" i="130"/>
  <c r="P68" i="130"/>
  <c r="O68" i="130"/>
  <c r="M68" i="130"/>
  <c r="L68" i="130"/>
  <c r="K68" i="130"/>
  <c r="J68" i="130"/>
  <c r="I68" i="130"/>
  <c r="H68" i="130"/>
  <c r="G67" i="130"/>
  <c r="G68" i="130" s="1"/>
  <c r="Q66" i="130"/>
  <c r="P66" i="130"/>
  <c r="O66" i="130"/>
  <c r="M66" i="130"/>
  <c r="L66" i="130"/>
  <c r="K66" i="130"/>
  <c r="J66" i="130"/>
  <c r="I66" i="130"/>
  <c r="H66" i="130"/>
  <c r="G65" i="130"/>
  <c r="F65" i="130" s="1"/>
  <c r="R66" i="130" s="1"/>
  <c r="Q64" i="130"/>
  <c r="P64" i="130"/>
  <c r="L64" i="130"/>
  <c r="K64" i="130"/>
  <c r="J64" i="130"/>
  <c r="I64" i="130"/>
  <c r="H64" i="130"/>
  <c r="G63" i="130"/>
  <c r="M64" i="130" s="1"/>
  <c r="S62" i="130"/>
  <c r="Q62" i="130"/>
  <c r="P62" i="130"/>
  <c r="O62" i="130"/>
  <c r="M62" i="130"/>
  <c r="L62" i="130"/>
  <c r="K62" i="130"/>
  <c r="J62" i="130"/>
  <c r="I62" i="130"/>
  <c r="H62" i="130"/>
  <c r="G61" i="130"/>
  <c r="F61" i="130" s="1"/>
  <c r="R62" i="130" s="1"/>
  <c r="P60" i="130"/>
  <c r="K60" i="130"/>
  <c r="J60" i="130"/>
  <c r="G59" i="130"/>
  <c r="L60" i="130" s="1"/>
  <c r="S58" i="130"/>
  <c r="Q58" i="130"/>
  <c r="P58" i="130"/>
  <c r="O58" i="130"/>
  <c r="M58" i="130"/>
  <c r="L58" i="130"/>
  <c r="K58" i="130"/>
  <c r="J58" i="130"/>
  <c r="I58" i="130"/>
  <c r="H58" i="130"/>
  <c r="G57" i="130"/>
  <c r="F57" i="130" s="1"/>
  <c r="R58" i="130" s="1"/>
  <c r="Q56" i="130"/>
  <c r="P56" i="130"/>
  <c r="M56" i="130"/>
  <c r="L56" i="130"/>
  <c r="K56" i="130"/>
  <c r="I56" i="130"/>
  <c r="H56" i="130"/>
  <c r="G55" i="130"/>
  <c r="S54" i="130"/>
  <c r="Q54" i="130"/>
  <c r="P54" i="130"/>
  <c r="O54" i="130"/>
  <c r="M54" i="130"/>
  <c r="L54" i="130"/>
  <c r="K54" i="130"/>
  <c r="J54" i="130"/>
  <c r="I54" i="130"/>
  <c r="H54" i="130"/>
  <c r="G53" i="130"/>
  <c r="F53" i="130" s="1"/>
  <c r="R54" i="130" s="1"/>
  <c r="S52" i="130"/>
  <c r="Q52" i="130"/>
  <c r="P52" i="130"/>
  <c r="O52" i="130"/>
  <c r="M52" i="130"/>
  <c r="L52" i="130"/>
  <c r="K52" i="130"/>
  <c r="J52" i="130"/>
  <c r="I52" i="130"/>
  <c r="H52" i="130"/>
  <c r="G51" i="130"/>
  <c r="G52" i="130" s="1"/>
  <c r="S50" i="130"/>
  <c r="Q50" i="130"/>
  <c r="P50" i="130"/>
  <c r="O50" i="130"/>
  <c r="M50" i="130"/>
  <c r="L50" i="130"/>
  <c r="K50" i="130"/>
  <c r="J50" i="130"/>
  <c r="I50" i="130"/>
  <c r="H50" i="130"/>
  <c r="G49" i="130"/>
  <c r="F49" i="130" s="1"/>
  <c r="R50" i="130" s="1"/>
  <c r="S48" i="130"/>
  <c r="Q48" i="130"/>
  <c r="P48" i="130"/>
  <c r="O48" i="130"/>
  <c r="M48" i="130"/>
  <c r="L48" i="130"/>
  <c r="K48" i="130"/>
  <c r="J48" i="130"/>
  <c r="I48" i="130"/>
  <c r="H48" i="130"/>
  <c r="G47" i="130"/>
  <c r="G48" i="130" s="1"/>
  <c r="Q46" i="130"/>
  <c r="P46" i="130"/>
  <c r="M46" i="130"/>
  <c r="L46" i="130"/>
  <c r="J46" i="130"/>
  <c r="I46" i="130"/>
  <c r="H46" i="130"/>
  <c r="G45" i="130"/>
  <c r="F45" i="130" s="1"/>
  <c r="S46" i="130" s="1"/>
  <c r="S44" i="130"/>
  <c r="Q44" i="130"/>
  <c r="P44" i="130"/>
  <c r="O44" i="130"/>
  <c r="M44" i="130"/>
  <c r="L44" i="130"/>
  <c r="K44" i="130"/>
  <c r="J44" i="130"/>
  <c r="I44" i="130"/>
  <c r="H44" i="130"/>
  <c r="G43" i="130"/>
  <c r="G44" i="130" s="1"/>
  <c r="S42" i="130"/>
  <c r="Q42" i="130"/>
  <c r="P42" i="130"/>
  <c r="O42" i="130"/>
  <c r="M42" i="130"/>
  <c r="L42" i="130"/>
  <c r="K42" i="130"/>
  <c r="J42" i="130"/>
  <c r="I42" i="130"/>
  <c r="H42" i="130"/>
  <c r="G41" i="130"/>
  <c r="G42" i="130" s="1"/>
  <c r="S40" i="130"/>
  <c r="Q40" i="130"/>
  <c r="P40" i="130"/>
  <c r="O40" i="130"/>
  <c r="M40" i="130"/>
  <c r="L40" i="130"/>
  <c r="K40" i="130"/>
  <c r="J40" i="130"/>
  <c r="I40" i="130"/>
  <c r="H40" i="130"/>
  <c r="G39" i="130"/>
  <c r="G40" i="130" s="1"/>
  <c r="F39" i="130"/>
  <c r="R40" i="130" s="1"/>
  <c r="S38" i="130"/>
  <c r="Q38" i="130"/>
  <c r="P38" i="130"/>
  <c r="O38" i="130"/>
  <c r="M38" i="130"/>
  <c r="L38" i="130"/>
  <c r="K38" i="130"/>
  <c r="J38" i="130"/>
  <c r="I38" i="130"/>
  <c r="H38" i="130"/>
  <c r="G37" i="130"/>
  <c r="F37" i="130" s="1"/>
  <c r="R38" i="130" s="1"/>
  <c r="Q36" i="130"/>
  <c r="P36" i="130"/>
  <c r="O36" i="130"/>
  <c r="M36" i="130"/>
  <c r="L36" i="130"/>
  <c r="K36" i="130"/>
  <c r="J36" i="130"/>
  <c r="I36" i="130"/>
  <c r="H36" i="130"/>
  <c r="G35" i="130"/>
  <c r="S34" i="130"/>
  <c r="Q34" i="130"/>
  <c r="P34" i="130"/>
  <c r="O34" i="130"/>
  <c r="M34" i="130"/>
  <c r="L34" i="130"/>
  <c r="K34" i="130"/>
  <c r="J34" i="130"/>
  <c r="I34" i="130"/>
  <c r="H34" i="130"/>
  <c r="G33" i="130"/>
  <c r="F33" i="130" s="1"/>
  <c r="R34" i="130" s="1"/>
  <c r="S32" i="130"/>
  <c r="Q32" i="130"/>
  <c r="P32" i="130"/>
  <c r="O32" i="130"/>
  <c r="M32" i="130"/>
  <c r="L32" i="130"/>
  <c r="K32" i="130"/>
  <c r="J32" i="130"/>
  <c r="I32" i="130"/>
  <c r="H32" i="130"/>
  <c r="G31" i="130"/>
  <c r="G32" i="130" s="1"/>
  <c r="S30" i="130"/>
  <c r="Q30" i="130"/>
  <c r="P30" i="130"/>
  <c r="O30" i="130"/>
  <c r="M30" i="130"/>
  <c r="L30" i="130"/>
  <c r="K30" i="130"/>
  <c r="J30" i="130"/>
  <c r="I30" i="130"/>
  <c r="H30" i="130"/>
  <c r="G29" i="130"/>
  <c r="F29" i="130" s="1"/>
  <c r="R30" i="130" s="1"/>
  <c r="S28" i="130"/>
  <c r="Q28" i="130"/>
  <c r="P28" i="130"/>
  <c r="O28" i="130"/>
  <c r="M28" i="130"/>
  <c r="L28" i="130"/>
  <c r="K28" i="130"/>
  <c r="J28" i="130"/>
  <c r="I28" i="130"/>
  <c r="H28" i="130"/>
  <c r="G27" i="130"/>
  <c r="S26" i="130"/>
  <c r="Q26" i="130"/>
  <c r="P26" i="130"/>
  <c r="O26" i="130"/>
  <c r="M26" i="130"/>
  <c r="L26" i="130"/>
  <c r="K26" i="130"/>
  <c r="J26" i="130"/>
  <c r="I26" i="130"/>
  <c r="H26" i="130"/>
  <c r="G25" i="130"/>
  <c r="F25" i="130" s="1"/>
  <c r="R26" i="130" s="1"/>
  <c r="Q24" i="130"/>
  <c r="P24" i="130"/>
  <c r="O24" i="130"/>
  <c r="M24" i="130"/>
  <c r="L24" i="130"/>
  <c r="K24" i="130"/>
  <c r="J24" i="130"/>
  <c r="I24" i="130"/>
  <c r="H24" i="130"/>
  <c r="G23" i="130"/>
  <c r="G24" i="130" s="1"/>
  <c r="Q100" i="131"/>
  <c r="P100" i="131"/>
  <c r="M100" i="131"/>
  <c r="L100" i="131"/>
  <c r="K100" i="131"/>
  <c r="J100" i="131"/>
  <c r="I100" i="131"/>
  <c r="G99" i="131"/>
  <c r="F99" i="131" s="1"/>
  <c r="S100" i="131" s="1"/>
  <c r="Q98" i="131"/>
  <c r="P98" i="131"/>
  <c r="M98" i="131"/>
  <c r="L98" i="131"/>
  <c r="K98" i="131"/>
  <c r="J98" i="131"/>
  <c r="I98" i="131"/>
  <c r="G97" i="131"/>
  <c r="O98" i="131" s="1"/>
  <c r="P96" i="131"/>
  <c r="L96" i="131"/>
  <c r="K96" i="131"/>
  <c r="J96" i="131"/>
  <c r="G95" i="131"/>
  <c r="F95" i="131" s="1"/>
  <c r="S96" i="131" s="1"/>
  <c r="Q94" i="131"/>
  <c r="P94" i="131"/>
  <c r="M94" i="131"/>
  <c r="L94" i="131"/>
  <c r="K94" i="131"/>
  <c r="J94" i="131"/>
  <c r="G93" i="131"/>
  <c r="S92" i="131"/>
  <c r="Q92" i="131"/>
  <c r="P92" i="131"/>
  <c r="M92" i="131"/>
  <c r="L92" i="131"/>
  <c r="K92" i="131"/>
  <c r="J92" i="131"/>
  <c r="G91" i="131"/>
  <c r="F91" i="131" s="1"/>
  <c r="R92" i="131" s="1"/>
  <c r="Q90" i="131"/>
  <c r="M90" i="131"/>
  <c r="L90" i="131"/>
  <c r="K90" i="131"/>
  <c r="J90" i="131"/>
  <c r="G89" i="131"/>
  <c r="P90" i="131" s="1"/>
  <c r="S88" i="131"/>
  <c r="Q88" i="131"/>
  <c r="P88" i="131"/>
  <c r="M88" i="131"/>
  <c r="L88" i="131"/>
  <c r="K88" i="131"/>
  <c r="J88" i="131"/>
  <c r="G87" i="131"/>
  <c r="F87" i="131" s="1"/>
  <c r="R88" i="131" s="1"/>
  <c r="S86" i="131"/>
  <c r="Q86" i="131"/>
  <c r="P86" i="131"/>
  <c r="L86" i="131"/>
  <c r="K86" i="131"/>
  <c r="J86" i="131"/>
  <c r="G85" i="131"/>
  <c r="F85" i="131"/>
  <c r="R86" i="131" s="1"/>
  <c r="S84" i="131"/>
  <c r="Q84" i="131"/>
  <c r="P84" i="131"/>
  <c r="K84" i="131"/>
  <c r="I84" i="131"/>
  <c r="G83" i="131"/>
  <c r="F83" i="131" s="1"/>
  <c r="Q82" i="131"/>
  <c r="L82" i="131"/>
  <c r="K82" i="131"/>
  <c r="G81" i="131"/>
  <c r="J82" i="131" s="1"/>
  <c r="Q80" i="131"/>
  <c r="P80" i="131"/>
  <c r="M80" i="131"/>
  <c r="L80" i="131"/>
  <c r="K80" i="131"/>
  <c r="J80" i="131"/>
  <c r="G79" i="131"/>
  <c r="F79" i="131" s="1"/>
  <c r="S80" i="131" s="1"/>
  <c r="S78" i="131"/>
  <c r="Q78" i="131"/>
  <c r="P78" i="131"/>
  <c r="M78" i="131"/>
  <c r="L78" i="131"/>
  <c r="K78" i="131"/>
  <c r="I78" i="131"/>
  <c r="G77" i="131"/>
  <c r="J78" i="131" s="1"/>
  <c r="S76" i="131"/>
  <c r="Q76" i="131"/>
  <c r="P76" i="131"/>
  <c r="L76" i="131"/>
  <c r="G75" i="131"/>
  <c r="F75" i="131" s="1"/>
  <c r="G76" i="131" s="1"/>
  <c r="Q74" i="131"/>
  <c r="P74" i="131"/>
  <c r="L74" i="131"/>
  <c r="K74" i="131"/>
  <c r="J74" i="131"/>
  <c r="G73" i="131"/>
  <c r="Q72" i="131"/>
  <c r="P72" i="131"/>
  <c r="O72" i="131"/>
  <c r="M72" i="131"/>
  <c r="L72" i="131"/>
  <c r="K72" i="131"/>
  <c r="J72" i="131"/>
  <c r="I72" i="131"/>
  <c r="H72" i="131"/>
  <c r="G71" i="131"/>
  <c r="F71" i="131" s="1"/>
  <c r="S72" i="131" s="1"/>
  <c r="S68" i="131"/>
  <c r="Q68" i="131"/>
  <c r="P68" i="131"/>
  <c r="O68" i="131"/>
  <c r="M68" i="131"/>
  <c r="L68" i="131"/>
  <c r="K68" i="131"/>
  <c r="J68" i="131"/>
  <c r="I68" i="131"/>
  <c r="H68" i="131"/>
  <c r="G67" i="131"/>
  <c r="F67" i="131" s="1"/>
  <c r="R68" i="131" s="1"/>
  <c r="Q66" i="131"/>
  <c r="P66" i="131"/>
  <c r="M66" i="131"/>
  <c r="L66" i="131"/>
  <c r="K66" i="131"/>
  <c r="J66" i="131"/>
  <c r="G65" i="131"/>
  <c r="S64" i="131"/>
  <c r="Q64" i="131"/>
  <c r="P64" i="131"/>
  <c r="L64" i="131"/>
  <c r="K64" i="131"/>
  <c r="J64" i="131"/>
  <c r="G63" i="131"/>
  <c r="F63" i="131" s="1"/>
  <c r="S62" i="131"/>
  <c r="Q62" i="131"/>
  <c r="P62" i="131"/>
  <c r="L62" i="131"/>
  <c r="K62" i="131"/>
  <c r="J62" i="131"/>
  <c r="G61" i="131"/>
  <c r="P60" i="131"/>
  <c r="L60" i="131"/>
  <c r="K60" i="131"/>
  <c r="J60" i="131"/>
  <c r="G59" i="131"/>
  <c r="F59" i="131" s="1"/>
  <c r="S60" i="131" s="1"/>
  <c r="S58" i="131"/>
  <c r="Q58" i="131"/>
  <c r="P58" i="131"/>
  <c r="O58" i="131"/>
  <c r="M58" i="131"/>
  <c r="L58" i="131"/>
  <c r="K58" i="131"/>
  <c r="J58" i="131"/>
  <c r="I58" i="131"/>
  <c r="H58" i="131"/>
  <c r="G57" i="131"/>
  <c r="G58" i="131" s="1"/>
  <c r="Q56" i="131"/>
  <c r="M56" i="131"/>
  <c r="L56" i="131"/>
  <c r="K56" i="131"/>
  <c r="J56" i="131"/>
  <c r="G55" i="131"/>
  <c r="F55" i="131" s="1"/>
  <c r="S56" i="131" s="1"/>
  <c r="G53" i="131"/>
  <c r="G51" i="131"/>
  <c r="G49" i="131"/>
  <c r="G47" i="131"/>
  <c r="F47" i="131" s="1"/>
  <c r="G45" i="131"/>
  <c r="G43" i="131"/>
  <c r="G41" i="131"/>
  <c r="G42" i="131" s="1"/>
  <c r="S40" i="131"/>
  <c r="Q40" i="131"/>
  <c r="P40" i="131"/>
  <c r="O40" i="131"/>
  <c r="M40" i="131"/>
  <c r="L40" i="131"/>
  <c r="K40" i="131"/>
  <c r="J40" i="131"/>
  <c r="I40" i="131"/>
  <c r="G39" i="131"/>
  <c r="F39" i="131" s="1"/>
  <c r="R40" i="131" s="1"/>
  <c r="G37" i="131"/>
  <c r="G35" i="131"/>
  <c r="F35" i="131" s="1"/>
  <c r="G33" i="131"/>
  <c r="G31" i="131"/>
  <c r="G29" i="131"/>
  <c r="G27" i="131"/>
  <c r="F27" i="131" s="1"/>
  <c r="G25" i="131"/>
  <c r="G26" i="131" s="1"/>
  <c r="G23" i="131"/>
  <c r="Q100" i="132"/>
  <c r="P100" i="132"/>
  <c r="M100" i="132"/>
  <c r="L100" i="132"/>
  <c r="K100" i="132"/>
  <c r="J100" i="132"/>
  <c r="I100" i="132"/>
  <c r="G99" i="132"/>
  <c r="Q98" i="132"/>
  <c r="O98" i="132"/>
  <c r="M98" i="132"/>
  <c r="K98" i="132"/>
  <c r="J98" i="132"/>
  <c r="H98" i="132"/>
  <c r="G97" i="132"/>
  <c r="F97" i="132" s="1"/>
  <c r="S98" i="132" s="1"/>
  <c r="Q96" i="132"/>
  <c r="P96" i="132"/>
  <c r="M96" i="132"/>
  <c r="L96" i="132"/>
  <c r="K96" i="132"/>
  <c r="J96" i="132"/>
  <c r="G95" i="132"/>
  <c r="I96" i="132" s="1"/>
  <c r="Q94" i="132"/>
  <c r="P94" i="132"/>
  <c r="M94" i="132"/>
  <c r="L94" i="132"/>
  <c r="K94" i="132"/>
  <c r="J94" i="132"/>
  <c r="I94" i="132"/>
  <c r="G93" i="132"/>
  <c r="F93" i="132" s="1"/>
  <c r="S94" i="132" s="1"/>
  <c r="S92" i="132"/>
  <c r="Q92" i="132"/>
  <c r="P92" i="132"/>
  <c r="O92" i="132"/>
  <c r="M92" i="132"/>
  <c r="L92" i="132"/>
  <c r="K92" i="132"/>
  <c r="J92" i="132"/>
  <c r="I92" i="132"/>
  <c r="H92" i="132"/>
  <c r="G91" i="132"/>
  <c r="G92" i="132" s="1"/>
  <c r="Q90" i="132"/>
  <c r="P90" i="132"/>
  <c r="O90" i="132"/>
  <c r="M90" i="132"/>
  <c r="L90" i="132"/>
  <c r="K90" i="132"/>
  <c r="J90" i="132"/>
  <c r="I90" i="132"/>
  <c r="H90" i="132"/>
  <c r="G89" i="132"/>
  <c r="F89" i="132" s="1"/>
  <c r="S90" i="132" s="1"/>
  <c r="S88" i="132"/>
  <c r="Q88" i="132"/>
  <c r="P88" i="132"/>
  <c r="O88" i="132"/>
  <c r="M88" i="132"/>
  <c r="L88" i="132"/>
  <c r="K88" i="132"/>
  <c r="J88" i="132"/>
  <c r="I88" i="132"/>
  <c r="H88" i="132"/>
  <c r="G87" i="132"/>
  <c r="G88" i="132" s="1"/>
  <c r="S86" i="132"/>
  <c r="Q86" i="132"/>
  <c r="P86" i="132"/>
  <c r="L86" i="132"/>
  <c r="K86" i="132"/>
  <c r="I86" i="132"/>
  <c r="H86" i="132"/>
  <c r="G85" i="132"/>
  <c r="F85" i="132" s="1"/>
  <c r="G86" i="132" s="1"/>
  <c r="S84" i="132"/>
  <c r="Q84" i="132"/>
  <c r="M84" i="132"/>
  <c r="K84" i="132"/>
  <c r="I84" i="132"/>
  <c r="H84" i="132"/>
  <c r="G83" i="132"/>
  <c r="P84" i="132" s="1"/>
  <c r="Q82" i="132"/>
  <c r="L82" i="132"/>
  <c r="K82" i="132"/>
  <c r="J82" i="132"/>
  <c r="I82" i="132"/>
  <c r="G81" i="132"/>
  <c r="F81" i="132" s="1"/>
  <c r="R82" i="132" s="1"/>
  <c r="Q80" i="132"/>
  <c r="P80" i="132"/>
  <c r="O80" i="132"/>
  <c r="M80" i="132"/>
  <c r="L80" i="132"/>
  <c r="K80" i="132"/>
  <c r="J80" i="132"/>
  <c r="I80" i="132"/>
  <c r="H80" i="132"/>
  <c r="G79" i="132"/>
  <c r="G80" i="132" s="1"/>
  <c r="Q78" i="132"/>
  <c r="P78" i="132"/>
  <c r="O78" i="132"/>
  <c r="M78" i="132"/>
  <c r="L78" i="132"/>
  <c r="K78" i="132"/>
  <c r="J78" i="132"/>
  <c r="I78" i="132"/>
  <c r="H78" i="132"/>
  <c r="G77" i="132"/>
  <c r="F77" i="132" s="1"/>
  <c r="R78" i="132" s="1"/>
  <c r="S76" i="132"/>
  <c r="Q76" i="132"/>
  <c r="P76" i="132"/>
  <c r="K76" i="132"/>
  <c r="J76" i="132"/>
  <c r="I76" i="132"/>
  <c r="H76" i="132"/>
  <c r="G75" i="132"/>
  <c r="O76" i="132" s="1"/>
  <c r="Q74" i="132"/>
  <c r="P74" i="132"/>
  <c r="L74" i="132"/>
  <c r="K74" i="132"/>
  <c r="J74" i="132"/>
  <c r="I74" i="132"/>
  <c r="H74" i="132"/>
  <c r="G73" i="132"/>
  <c r="F73" i="132" s="1"/>
  <c r="S74" i="132" s="1"/>
  <c r="Q72" i="132"/>
  <c r="P72" i="132"/>
  <c r="O72" i="132"/>
  <c r="M72" i="132"/>
  <c r="L72" i="132"/>
  <c r="K72" i="132"/>
  <c r="J72" i="132"/>
  <c r="I72" i="132"/>
  <c r="H72" i="132"/>
  <c r="G71" i="132"/>
  <c r="G72" i="132" s="1"/>
  <c r="S68" i="132"/>
  <c r="Q68" i="132"/>
  <c r="P68" i="132"/>
  <c r="O68" i="132"/>
  <c r="M68" i="132"/>
  <c r="L68" i="132"/>
  <c r="K68" i="132"/>
  <c r="J68" i="132"/>
  <c r="I68" i="132"/>
  <c r="H68" i="132"/>
  <c r="G67" i="132"/>
  <c r="G68" i="132" s="1"/>
  <c r="Q66" i="132"/>
  <c r="P66" i="132"/>
  <c r="O66" i="132"/>
  <c r="M66" i="132"/>
  <c r="L66" i="132"/>
  <c r="K66" i="132"/>
  <c r="J66" i="132"/>
  <c r="I66" i="132"/>
  <c r="H66" i="132"/>
  <c r="G65" i="132"/>
  <c r="F65" i="132" s="1"/>
  <c r="Q64" i="132"/>
  <c r="P64" i="132"/>
  <c r="L64" i="132"/>
  <c r="K64" i="132"/>
  <c r="J64" i="132"/>
  <c r="I64" i="132"/>
  <c r="H64" i="132"/>
  <c r="G63" i="132"/>
  <c r="S62" i="132"/>
  <c r="Q62" i="132"/>
  <c r="O62" i="132"/>
  <c r="M62" i="132"/>
  <c r="L62" i="132"/>
  <c r="K62" i="132"/>
  <c r="J62" i="132"/>
  <c r="I62" i="132"/>
  <c r="H62" i="132"/>
  <c r="G62" i="132"/>
  <c r="G61" i="132"/>
  <c r="F61" i="132" s="1"/>
  <c r="R62" i="132" s="1"/>
  <c r="Q60" i="132"/>
  <c r="L60" i="132"/>
  <c r="J60" i="132"/>
  <c r="I60" i="132"/>
  <c r="G59" i="132"/>
  <c r="K60" i="132" s="1"/>
  <c r="S58" i="132"/>
  <c r="Q58" i="132"/>
  <c r="P58" i="132"/>
  <c r="O58" i="132"/>
  <c r="M58" i="132"/>
  <c r="L58" i="132"/>
  <c r="K58" i="132"/>
  <c r="J58" i="132"/>
  <c r="I58" i="132"/>
  <c r="H58" i="132"/>
  <c r="G57" i="132"/>
  <c r="F57" i="132" s="1"/>
  <c r="R58" i="132" s="1"/>
  <c r="Q56" i="132"/>
  <c r="M56" i="132"/>
  <c r="K56" i="132"/>
  <c r="J56" i="132"/>
  <c r="H56" i="132"/>
  <c r="G55" i="132"/>
  <c r="L56" i="132" s="1"/>
  <c r="S54" i="132"/>
  <c r="Q54" i="132"/>
  <c r="P54" i="132"/>
  <c r="O54" i="132"/>
  <c r="M54" i="132"/>
  <c r="L54" i="132"/>
  <c r="K54" i="132"/>
  <c r="J54" i="132"/>
  <c r="I54" i="132"/>
  <c r="H54" i="132"/>
  <c r="G53" i="132"/>
  <c r="F53" i="132" s="1"/>
  <c r="R54" i="132" s="1"/>
  <c r="S52" i="132"/>
  <c r="Q52" i="132"/>
  <c r="P52" i="132"/>
  <c r="O52" i="132"/>
  <c r="M52" i="132"/>
  <c r="L52" i="132"/>
  <c r="K52" i="132"/>
  <c r="J52" i="132"/>
  <c r="I52" i="132"/>
  <c r="H52" i="132"/>
  <c r="G51" i="132"/>
  <c r="G52" i="132" s="1"/>
  <c r="S50" i="132"/>
  <c r="Q50" i="132"/>
  <c r="P50" i="132"/>
  <c r="O50" i="132"/>
  <c r="M50" i="132"/>
  <c r="L50" i="132"/>
  <c r="K50" i="132"/>
  <c r="J50" i="132"/>
  <c r="I50" i="132"/>
  <c r="H50" i="132"/>
  <c r="G49" i="132"/>
  <c r="F49" i="132" s="1"/>
  <c r="R50" i="132" s="1"/>
  <c r="S48" i="132"/>
  <c r="Q48" i="132"/>
  <c r="P48" i="132"/>
  <c r="O48" i="132"/>
  <c r="M48" i="132"/>
  <c r="L48" i="132"/>
  <c r="K48" i="132"/>
  <c r="J48" i="132"/>
  <c r="I48" i="132"/>
  <c r="H48" i="132"/>
  <c r="G47" i="132"/>
  <c r="G48" i="132" s="1"/>
  <c r="Q46" i="132"/>
  <c r="P46" i="132"/>
  <c r="M46" i="132"/>
  <c r="L46" i="132"/>
  <c r="J46" i="132"/>
  <c r="I46" i="132"/>
  <c r="H46" i="132"/>
  <c r="G45" i="132"/>
  <c r="F45" i="132" s="1"/>
  <c r="S46" i="132" s="1"/>
  <c r="S44" i="132"/>
  <c r="Q44" i="132"/>
  <c r="P44" i="132"/>
  <c r="O44" i="132"/>
  <c r="M44" i="132"/>
  <c r="L44" i="132"/>
  <c r="K44" i="132"/>
  <c r="J44" i="132"/>
  <c r="I44" i="132"/>
  <c r="H44" i="132"/>
  <c r="G43" i="132"/>
  <c r="G44" i="132" s="1"/>
  <c r="S42" i="132"/>
  <c r="Q42" i="132"/>
  <c r="P42" i="132"/>
  <c r="O42" i="132"/>
  <c r="M42" i="132"/>
  <c r="L42" i="132"/>
  <c r="K42" i="132"/>
  <c r="J42" i="132"/>
  <c r="I42" i="132"/>
  <c r="H42" i="132"/>
  <c r="G41" i="132"/>
  <c r="F41" i="132" s="1"/>
  <c r="R42" i="132" s="1"/>
  <c r="S40" i="132"/>
  <c r="Q40" i="132"/>
  <c r="P40" i="132"/>
  <c r="O40" i="132"/>
  <c r="M40" i="132"/>
  <c r="L40" i="132"/>
  <c r="K40" i="132"/>
  <c r="J40" i="132"/>
  <c r="I40" i="132"/>
  <c r="H40" i="132"/>
  <c r="G39" i="132"/>
  <c r="G40" i="132" s="1"/>
  <c r="S38" i="132"/>
  <c r="Q38" i="132"/>
  <c r="P38" i="132"/>
  <c r="O38" i="132"/>
  <c r="M38" i="132"/>
  <c r="L38" i="132"/>
  <c r="K38" i="132"/>
  <c r="J38" i="132"/>
  <c r="I38" i="132"/>
  <c r="H38" i="132"/>
  <c r="G37" i="132"/>
  <c r="F37" i="132" s="1"/>
  <c r="R38" i="132" s="1"/>
  <c r="Q36" i="132"/>
  <c r="M36" i="132"/>
  <c r="K36" i="132"/>
  <c r="J36" i="132"/>
  <c r="I36" i="132"/>
  <c r="G35" i="132"/>
  <c r="L36" i="132" s="1"/>
  <c r="S34" i="132"/>
  <c r="Q34" i="132"/>
  <c r="P34" i="132"/>
  <c r="O34" i="132"/>
  <c r="M34" i="132"/>
  <c r="L34" i="132"/>
  <c r="K34" i="132"/>
  <c r="J34" i="132"/>
  <c r="I34" i="132"/>
  <c r="H34" i="132"/>
  <c r="G33" i="132"/>
  <c r="F33" i="132" s="1"/>
  <c r="S32" i="132"/>
  <c r="Q32" i="132"/>
  <c r="P32" i="132"/>
  <c r="O32" i="132"/>
  <c r="M32" i="132"/>
  <c r="L32" i="132"/>
  <c r="K32" i="132"/>
  <c r="J32" i="132"/>
  <c r="I32" i="132"/>
  <c r="H32" i="132"/>
  <c r="G31" i="132"/>
  <c r="G32" i="132" s="1"/>
  <c r="S30" i="132"/>
  <c r="Q30" i="132"/>
  <c r="P30" i="132"/>
  <c r="O30" i="132"/>
  <c r="M30" i="132"/>
  <c r="L30" i="132"/>
  <c r="K30" i="132"/>
  <c r="J30" i="132"/>
  <c r="I30" i="132"/>
  <c r="H30" i="132"/>
  <c r="G29" i="132"/>
  <c r="F29" i="132" s="1"/>
  <c r="R30" i="132" s="1"/>
  <c r="S28" i="132"/>
  <c r="Q28" i="132"/>
  <c r="P28" i="132"/>
  <c r="O28" i="132"/>
  <c r="M28" i="132"/>
  <c r="L28" i="132"/>
  <c r="K28" i="132"/>
  <c r="J28" i="132"/>
  <c r="I28" i="132"/>
  <c r="H28" i="132"/>
  <c r="G27" i="132"/>
  <c r="G28" i="132" s="1"/>
  <c r="S26" i="132"/>
  <c r="Q26" i="132"/>
  <c r="P26" i="132"/>
  <c r="O26" i="132"/>
  <c r="M26" i="132"/>
  <c r="L26" i="132"/>
  <c r="K26" i="132"/>
  <c r="J26" i="132"/>
  <c r="I26" i="132"/>
  <c r="H26" i="132"/>
  <c r="G25" i="132"/>
  <c r="F25" i="132" s="1"/>
  <c r="R26" i="132" s="1"/>
  <c r="Q24" i="132"/>
  <c r="P24" i="132"/>
  <c r="O24" i="132"/>
  <c r="M24" i="132"/>
  <c r="L24" i="132"/>
  <c r="K24" i="132"/>
  <c r="J24" i="132"/>
  <c r="I24" i="132"/>
  <c r="H24" i="132"/>
  <c r="G23" i="132"/>
  <c r="G24" i="132" s="1"/>
  <c r="Q100" i="133"/>
  <c r="P100" i="133"/>
  <c r="O100" i="133"/>
  <c r="M100" i="133"/>
  <c r="L100" i="133"/>
  <c r="K100" i="133"/>
  <c r="J100" i="133"/>
  <c r="I100" i="133"/>
  <c r="H100" i="133"/>
  <c r="G99" i="133"/>
  <c r="F99" i="133" s="1"/>
  <c r="S100" i="133" s="1"/>
  <c r="Q98" i="133"/>
  <c r="O98" i="133"/>
  <c r="M98" i="133"/>
  <c r="L98" i="133"/>
  <c r="K98" i="133"/>
  <c r="J98" i="133"/>
  <c r="I98" i="133"/>
  <c r="G97" i="133"/>
  <c r="P98" i="133" s="1"/>
  <c r="L96" i="133"/>
  <c r="K96" i="133"/>
  <c r="J96" i="133"/>
  <c r="G95" i="133"/>
  <c r="F95" i="133" s="1"/>
  <c r="R96" i="133" s="1"/>
  <c r="Q94" i="133"/>
  <c r="P94" i="133"/>
  <c r="M94" i="133"/>
  <c r="L94" i="133"/>
  <c r="K94" i="133"/>
  <c r="J94" i="133"/>
  <c r="G93" i="133"/>
  <c r="I94" i="133" s="1"/>
  <c r="Q92" i="133"/>
  <c r="P92" i="133"/>
  <c r="M92" i="133"/>
  <c r="L92" i="133"/>
  <c r="K92" i="133"/>
  <c r="J92" i="133"/>
  <c r="I92" i="133"/>
  <c r="G91" i="133"/>
  <c r="F91" i="133" s="1"/>
  <c r="R92" i="133" s="1"/>
  <c r="Q90" i="133"/>
  <c r="P90" i="133"/>
  <c r="L90" i="133"/>
  <c r="K90" i="133"/>
  <c r="J90" i="133"/>
  <c r="I90" i="133"/>
  <c r="H90" i="133"/>
  <c r="G89" i="133"/>
  <c r="Q88" i="133"/>
  <c r="P88" i="133"/>
  <c r="M88" i="133"/>
  <c r="L88" i="133"/>
  <c r="K88" i="133"/>
  <c r="J88" i="133"/>
  <c r="I88" i="133"/>
  <c r="G87" i="133"/>
  <c r="F87" i="133" s="1"/>
  <c r="S88" i="133" s="1"/>
  <c r="Q86" i="133"/>
  <c r="P86" i="133"/>
  <c r="L86" i="133"/>
  <c r="K86" i="133"/>
  <c r="J86" i="133"/>
  <c r="I86" i="133"/>
  <c r="H86" i="133"/>
  <c r="G85" i="133"/>
  <c r="O86" i="133" s="1"/>
  <c r="P84" i="133"/>
  <c r="K84" i="133"/>
  <c r="I84" i="133"/>
  <c r="G83" i="133"/>
  <c r="F83" i="133" s="1"/>
  <c r="G84" i="133" s="1"/>
  <c r="Q82" i="133"/>
  <c r="L82" i="133"/>
  <c r="J82" i="133"/>
  <c r="G81" i="133"/>
  <c r="K82" i="133" s="1"/>
  <c r="Q80" i="133"/>
  <c r="L80" i="133"/>
  <c r="K80" i="133"/>
  <c r="J80" i="133"/>
  <c r="G79" i="133"/>
  <c r="F79" i="133" s="1"/>
  <c r="R80" i="133" s="1"/>
  <c r="Q78" i="133"/>
  <c r="M78" i="133"/>
  <c r="K78" i="133"/>
  <c r="J78" i="133"/>
  <c r="I78" i="133"/>
  <c r="G77" i="133"/>
  <c r="P78" i="133" s="1"/>
  <c r="Q76" i="133"/>
  <c r="P76" i="133"/>
  <c r="O76" i="133"/>
  <c r="M76" i="133"/>
  <c r="L76" i="133"/>
  <c r="K76" i="133"/>
  <c r="J76" i="133"/>
  <c r="I76" i="133"/>
  <c r="H76" i="133"/>
  <c r="G75" i="133"/>
  <c r="F75" i="133" s="1"/>
  <c r="S76" i="133" s="1"/>
  <c r="Q74" i="133"/>
  <c r="L74" i="133"/>
  <c r="K74" i="133"/>
  <c r="J74" i="133"/>
  <c r="G73" i="133"/>
  <c r="Q72" i="133"/>
  <c r="P72" i="133"/>
  <c r="O72" i="133"/>
  <c r="M72" i="133"/>
  <c r="L72" i="133"/>
  <c r="K72" i="133"/>
  <c r="J72" i="133"/>
  <c r="I72" i="133"/>
  <c r="H72" i="133"/>
  <c r="G71" i="133"/>
  <c r="F71" i="133" s="1"/>
  <c r="S72" i="133" s="1"/>
  <c r="Q68" i="133"/>
  <c r="P68" i="133"/>
  <c r="O68" i="133"/>
  <c r="M68" i="133"/>
  <c r="L68" i="133"/>
  <c r="K68" i="133"/>
  <c r="J68" i="133"/>
  <c r="I68" i="133"/>
  <c r="H68" i="133"/>
  <c r="G67" i="133"/>
  <c r="F67" i="133" s="1"/>
  <c r="R68" i="133" s="1"/>
  <c r="Q66" i="133"/>
  <c r="M66" i="133"/>
  <c r="L66" i="133"/>
  <c r="K66" i="133"/>
  <c r="J66" i="133"/>
  <c r="G65" i="133"/>
  <c r="P66" i="133" s="1"/>
  <c r="Q64" i="133"/>
  <c r="P64" i="133"/>
  <c r="M64" i="133"/>
  <c r="L64" i="133"/>
  <c r="K64" i="133"/>
  <c r="J64" i="133"/>
  <c r="I64" i="133"/>
  <c r="G63" i="133"/>
  <c r="F63" i="133" s="1"/>
  <c r="R64" i="133" s="1"/>
  <c r="Q62" i="133"/>
  <c r="P62" i="133"/>
  <c r="O62" i="133"/>
  <c r="M62" i="133"/>
  <c r="L62" i="133"/>
  <c r="K62" i="133"/>
  <c r="J62" i="133"/>
  <c r="I62" i="133"/>
  <c r="H62" i="133"/>
  <c r="G61" i="133"/>
  <c r="G62" i="133" s="1"/>
  <c r="Q60" i="133"/>
  <c r="K60" i="133"/>
  <c r="J60" i="133"/>
  <c r="G59" i="133"/>
  <c r="F59" i="133" s="1"/>
  <c r="S60" i="133" s="1"/>
  <c r="R58" i="133"/>
  <c r="Q58" i="133"/>
  <c r="P58" i="133"/>
  <c r="M58" i="133"/>
  <c r="L58" i="133"/>
  <c r="J58" i="133"/>
  <c r="I58" i="133"/>
  <c r="H58" i="133"/>
  <c r="G57" i="133"/>
  <c r="O58" i="133" s="1"/>
  <c r="Q56" i="133"/>
  <c r="P56" i="133"/>
  <c r="M56" i="133"/>
  <c r="L56" i="133"/>
  <c r="K56" i="133"/>
  <c r="J56" i="133"/>
  <c r="G55" i="133"/>
  <c r="F55" i="133" s="1"/>
  <c r="S56" i="133" s="1"/>
  <c r="Q54" i="133"/>
  <c r="P54" i="133"/>
  <c r="M54" i="133"/>
  <c r="L54" i="133"/>
  <c r="K54" i="133"/>
  <c r="J54" i="133"/>
  <c r="H54" i="133"/>
  <c r="G53" i="133"/>
  <c r="I54" i="133" s="1"/>
  <c r="Q52" i="133"/>
  <c r="P52" i="133"/>
  <c r="L52" i="133"/>
  <c r="K52" i="133"/>
  <c r="J52" i="133"/>
  <c r="I52" i="133"/>
  <c r="H52" i="133"/>
  <c r="G51" i="133"/>
  <c r="F51" i="133" s="1"/>
  <c r="S52" i="133" s="1"/>
  <c r="R50" i="133"/>
  <c r="Q50" i="133"/>
  <c r="P50" i="133"/>
  <c r="M50" i="133"/>
  <c r="K50" i="133"/>
  <c r="J50" i="133"/>
  <c r="I50" i="133"/>
  <c r="H50" i="133"/>
  <c r="G49" i="133"/>
  <c r="L50" i="133" s="1"/>
  <c r="S48" i="133"/>
  <c r="Q48" i="133"/>
  <c r="P48" i="133"/>
  <c r="O48" i="133"/>
  <c r="M48" i="133"/>
  <c r="L48" i="133"/>
  <c r="K48" i="133"/>
  <c r="J48" i="133"/>
  <c r="I48" i="133"/>
  <c r="H48" i="133"/>
  <c r="G47" i="133"/>
  <c r="F47" i="133" s="1"/>
  <c r="R48" i="133" s="1"/>
  <c r="Q46" i="133"/>
  <c r="P46" i="133"/>
  <c r="O46" i="133"/>
  <c r="M46" i="133"/>
  <c r="L46" i="133"/>
  <c r="K46" i="133"/>
  <c r="J46" i="133"/>
  <c r="I46" i="133"/>
  <c r="H46" i="133"/>
  <c r="G45" i="133"/>
  <c r="G46" i="133" s="1"/>
  <c r="S44" i="133"/>
  <c r="Q44" i="133"/>
  <c r="P44" i="133"/>
  <c r="L44" i="133"/>
  <c r="K44" i="133"/>
  <c r="J44" i="133"/>
  <c r="I44" i="133"/>
  <c r="H44" i="133"/>
  <c r="G43" i="133"/>
  <c r="F43" i="133" s="1"/>
  <c r="R44" i="133" s="1"/>
  <c r="S42" i="133"/>
  <c r="Q42" i="133"/>
  <c r="P42" i="133"/>
  <c r="O42" i="133"/>
  <c r="M42" i="133"/>
  <c r="L42" i="133"/>
  <c r="K42" i="133"/>
  <c r="J42" i="133"/>
  <c r="I42" i="133"/>
  <c r="H42" i="133"/>
  <c r="G41" i="133"/>
  <c r="G42" i="133" s="1"/>
  <c r="S40" i="133"/>
  <c r="Q40" i="133"/>
  <c r="P40" i="133"/>
  <c r="O40" i="133"/>
  <c r="M40" i="133"/>
  <c r="L40" i="133"/>
  <c r="K40" i="133"/>
  <c r="J40" i="133"/>
  <c r="I40" i="133"/>
  <c r="H40" i="133"/>
  <c r="G39" i="133"/>
  <c r="F39" i="133" s="1"/>
  <c r="R40" i="133" s="1"/>
  <c r="R38" i="133"/>
  <c r="Q38" i="133"/>
  <c r="P38" i="133"/>
  <c r="O38" i="133"/>
  <c r="M38" i="133"/>
  <c r="L38" i="133"/>
  <c r="K38" i="133"/>
  <c r="J38" i="133"/>
  <c r="I38" i="133"/>
  <c r="H38" i="133"/>
  <c r="G37" i="133"/>
  <c r="G38" i="133" s="1"/>
  <c r="Q36" i="133"/>
  <c r="P36" i="133"/>
  <c r="M36" i="133"/>
  <c r="L36" i="133"/>
  <c r="K36" i="133"/>
  <c r="J36" i="133"/>
  <c r="I36" i="133"/>
  <c r="G35" i="133"/>
  <c r="F35" i="133" s="1"/>
  <c r="Q34" i="133"/>
  <c r="P34" i="133"/>
  <c r="O34" i="133"/>
  <c r="M34" i="133"/>
  <c r="L34" i="133"/>
  <c r="K34" i="133"/>
  <c r="J34" i="133"/>
  <c r="I34" i="133"/>
  <c r="H34" i="133"/>
  <c r="G33" i="133"/>
  <c r="G34" i="133" s="1"/>
  <c r="Q32" i="133"/>
  <c r="P32" i="133"/>
  <c r="M32" i="133"/>
  <c r="L32" i="133"/>
  <c r="K32" i="133"/>
  <c r="J32" i="133"/>
  <c r="I32" i="133"/>
  <c r="G31" i="133"/>
  <c r="F31" i="133" s="1"/>
  <c r="S32" i="133" s="1"/>
  <c r="Q30" i="133"/>
  <c r="O30" i="133"/>
  <c r="L30" i="133"/>
  <c r="K30" i="133"/>
  <c r="J30" i="133"/>
  <c r="I30" i="133"/>
  <c r="H30" i="133"/>
  <c r="G29" i="133"/>
  <c r="P30" i="133" s="1"/>
  <c r="S28" i="133"/>
  <c r="Q28" i="133"/>
  <c r="P28" i="133"/>
  <c r="O28" i="133"/>
  <c r="M28" i="133"/>
  <c r="L28" i="133"/>
  <c r="K28" i="133"/>
  <c r="J28" i="133"/>
  <c r="I28" i="133"/>
  <c r="H28" i="133"/>
  <c r="G27" i="133"/>
  <c r="F27" i="133" s="1"/>
  <c r="R28" i="133" s="1"/>
  <c r="Q26" i="133"/>
  <c r="O26" i="133"/>
  <c r="M26" i="133"/>
  <c r="L26" i="133"/>
  <c r="K26" i="133"/>
  <c r="J26" i="133"/>
  <c r="I26" i="133"/>
  <c r="G25" i="133"/>
  <c r="P26" i="133" s="1"/>
  <c r="Q24" i="133"/>
  <c r="P24" i="133"/>
  <c r="O24" i="133"/>
  <c r="M24" i="133"/>
  <c r="L24" i="133"/>
  <c r="K24" i="133"/>
  <c r="J24" i="133"/>
  <c r="I24" i="133"/>
  <c r="H24" i="133"/>
  <c r="G23" i="133"/>
  <c r="F23" i="133" s="1"/>
  <c r="R24" i="133" s="1"/>
  <c r="Q100" i="128"/>
  <c r="P100" i="128"/>
  <c r="O100" i="128"/>
  <c r="M100" i="128"/>
  <c r="L100" i="128"/>
  <c r="K100" i="128"/>
  <c r="J100" i="128"/>
  <c r="I100" i="128"/>
  <c r="H100" i="128"/>
  <c r="G99" i="128"/>
  <c r="G100" i="128" s="1"/>
  <c r="Q98" i="128"/>
  <c r="P98" i="128"/>
  <c r="O98" i="128"/>
  <c r="M98" i="128"/>
  <c r="L98" i="128"/>
  <c r="K98" i="128"/>
  <c r="J98" i="128"/>
  <c r="I98" i="128"/>
  <c r="H98" i="128"/>
  <c r="G97" i="128"/>
  <c r="F97" i="128" s="1"/>
  <c r="S98" i="128" s="1"/>
  <c r="Q96" i="128"/>
  <c r="P96" i="128"/>
  <c r="L96" i="128"/>
  <c r="K96" i="128"/>
  <c r="J96" i="128"/>
  <c r="I96" i="128"/>
  <c r="H96" i="128"/>
  <c r="G95" i="128"/>
  <c r="O96" i="128" s="1"/>
  <c r="Q94" i="128"/>
  <c r="P94" i="128"/>
  <c r="O94" i="128"/>
  <c r="M94" i="128"/>
  <c r="L94" i="128"/>
  <c r="K94" i="128"/>
  <c r="J94" i="128"/>
  <c r="I94" i="128"/>
  <c r="H94" i="128"/>
  <c r="G93" i="128"/>
  <c r="F93" i="128" s="1"/>
  <c r="S94" i="128" s="1"/>
  <c r="S92" i="128"/>
  <c r="Q92" i="128"/>
  <c r="P92" i="128"/>
  <c r="O92" i="128"/>
  <c r="M92" i="128"/>
  <c r="L92" i="128"/>
  <c r="K92" i="128"/>
  <c r="J92" i="128"/>
  <c r="I92" i="128"/>
  <c r="H92" i="128"/>
  <c r="G91" i="128"/>
  <c r="G92" i="128" s="1"/>
  <c r="Q90" i="128"/>
  <c r="O90" i="128"/>
  <c r="M90" i="128"/>
  <c r="L90" i="128"/>
  <c r="K90" i="128"/>
  <c r="J90" i="128"/>
  <c r="H90" i="128"/>
  <c r="G89" i="128"/>
  <c r="F89" i="128" s="1"/>
  <c r="S90" i="128" s="1"/>
  <c r="S88" i="128"/>
  <c r="Q88" i="128"/>
  <c r="P88" i="128"/>
  <c r="O88" i="128"/>
  <c r="M88" i="128"/>
  <c r="L88" i="128"/>
  <c r="K88" i="128"/>
  <c r="J88" i="128"/>
  <c r="I88" i="128"/>
  <c r="H88" i="128"/>
  <c r="G87" i="128"/>
  <c r="G88" i="128" s="1"/>
  <c r="S86" i="128"/>
  <c r="Q86" i="128"/>
  <c r="P86" i="128"/>
  <c r="L86" i="128"/>
  <c r="K86" i="128"/>
  <c r="J86" i="128"/>
  <c r="I86" i="128"/>
  <c r="H86" i="128"/>
  <c r="G85" i="128"/>
  <c r="F85" i="128" s="1"/>
  <c r="R86" i="128" s="1"/>
  <c r="S84" i="128"/>
  <c r="Q84" i="128"/>
  <c r="P84" i="128"/>
  <c r="O84" i="128"/>
  <c r="M84" i="128"/>
  <c r="L84" i="128"/>
  <c r="K84" i="128"/>
  <c r="J84" i="128"/>
  <c r="I84" i="128"/>
  <c r="H84" i="128"/>
  <c r="G83" i="128"/>
  <c r="G84" i="128" s="1"/>
  <c r="L82" i="128"/>
  <c r="K82" i="128"/>
  <c r="J82" i="128"/>
  <c r="G81" i="128"/>
  <c r="F81" i="128" s="1"/>
  <c r="S82" i="128" s="1"/>
  <c r="S80" i="128"/>
  <c r="Q80" i="128"/>
  <c r="P80" i="128"/>
  <c r="L80" i="128"/>
  <c r="K80" i="128"/>
  <c r="J80" i="128"/>
  <c r="I80" i="128"/>
  <c r="H80" i="128"/>
  <c r="G79" i="128"/>
  <c r="O80" i="128" s="1"/>
  <c r="Q78" i="128"/>
  <c r="P78" i="128"/>
  <c r="O78" i="128"/>
  <c r="M78" i="128"/>
  <c r="L78" i="128"/>
  <c r="K78" i="128"/>
  <c r="J78" i="128"/>
  <c r="I78" i="128"/>
  <c r="H78" i="128"/>
  <c r="G77" i="128"/>
  <c r="F77" i="128" s="1"/>
  <c r="S78" i="128" s="1"/>
  <c r="S76" i="128"/>
  <c r="Q76" i="128"/>
  <c r="P76" i="128"/>
  <c r="O76" i="128"/>
  <c r="M76" i="128"/>
  <c r="L76" i="128"/>
  <c r="K76" i="128"/>
  <c r="J76" i="128"/>
  <c r="I76" i="128"/>
  <c r="H76" i="128"/>
  <c r="G75" i="128"/>
  <c r="G76" i="128" s="1"/>
  <c r="Q74" i="128"/>
  <c r="P74" i="128"/>
  <c r="L74" i="128"/>
  <c r="K74" i="128"/>
  <c r="J74" i="128"/>
  <c r="I74" i="128"/>
  <c r="H74" i="128"/>
  <c r="G73" i="128"/>
  <c r="F73" i="128" s="1"/>
  <c r="S74" i="128" s="1"/>
  <c r="Q72" i="128"/>
  <c r="P72" i="128"/>
  <c r="O72" i="128"/>
  <c r="M72" i="128"/>
  <c r="L72" i="128"/>
  <c r="K72" i="128"/>
  <c r="J72" i="128"/>
  <c r="I72" i="128"/>
  <c r="H72" i="128"/>
  <c r="G71" i="128"/>
  <c r="G72" i="128" s="1"/>
  <c r="S68" i="128"/>
  <c r="Q68" i="128"/>
  <c r="P68" i="128"/>
  <c r="O68" i="128"/>
  <c r="M68" i="128"/>
  <c r="L68" i="128"/>
  <c r="K68" i="128"/>
  <c r="J68" i="128"/>
  <c r="I68" i="128"/>
  <c r="H68" i="128"/>
  <c r="G67" i="128"/>
  <c r="G68" i="128" s="1"/>
  <c r="Q66" i="128"/>
  <c r="P66" i="128"/>
  <c r="O66" i="128"/>
  <c r="M66" i="128"/>
  <c r="L66" i="128"/>
  <c r="K66" i="128"/>
  <c r="J66" i="128"/>
  <c r="I66" i="128"/>
  <c r="H66" i="128"/>
  <c r="G65" i="128"/>
  <c r="F65" i="128" s="1"/>
  <c r="S66" i="128" s="1"/>
  <c r="Q64" i="128"/>
  <c r="P64" i="128"/>
  <c r="O64" i="128"/>
  <c r="M64" i="128"/>
  <c r="L64" i="128"/>
  <c r="K64" i="128"/>
  <c r="J64" i="128"/>
  <c r="I64" i="128"/>
  <c r="H64" i="128"/>
  <c r="G63" i="128"/>
  <c r="G64" i="128" s="1"/>
  <c r="S62" i="128"/>
  <c r="Q62" i="128"/>
  <c r="P62" i="128"/>
  <c r="L62" i="128"/>
  <c r="K62" i="128"/>
  <c r="J62" i="128"/>
  <c r="I62" i="128"/>
  <c r="H62" i="128"/>
  <c r="G61" i="128"/>
  <c r="F61" i="128" s="1"/>
  <c r="R62" i="128" s="1"/>
  <c r="Q60" i="128"/>
  <c r="P60" i="128"/>
  <c r="L60" i="128"/>
  <c r="K60" i="128"/>
  <c r="J60" i="128"/>
  <c r="I60" i="128"/>
  <c r="G59" i="128"/>
  <c r="O60" i="128" s="1"/>
  <c r="S58" i="128"/>
  <c r="Q58" i="128"/>
  <c r="P58" i="128"/>
  <c r="O58" i="128"/>
  <c r="M58" i="128"/>
  <c r="L58" i="128"/>
  <c r="K58" i="128"/>
  <c r="J58" i="128"/>
  <c r="I58" i="128"/>
  <c r="H58" i="128"/>
  <c r="G57" i="128"/>
  <c r="F57" i="128" s="1"/>
  <c r="R58" i="128" s="1"/>
  <c r="Q56" i="128"/>
  <c r="P56" i="128"/>
  <c r="L56" i="128"/>
  <c r="K56" i="128"/>
  <c r="J56" i="128"/>
  <c r="I56" i="128"/>
  <c r="H56" i="128"/>
  <c r="G55" i="128"/>
  <c r="O56" i="128" s="1"/>
  <c r="S54" i="128"/>
  <c r="Q54" i="128"/>
  <c r="P54" i="128"/>
  <c r="O54" i="128"/>
  <c r="M54" i="128"/>
  <c r="L54" i="128"/>
  <c r="K54" i="128"/>
  <c r="J54" i="128"/>
  <c r="I54" i="128"/>
  <c r="H54" i="128"/>
  <c r="G53" i="128"/>
  <c r="F53" i="128" s="1"/>
  <c r="R54" i="128" s="1"/>
  <c r="S52" i="128"/>
  <c r="Q52" i="128"/>
  <c r="P52" i="128"/>
  <c r="O52" i="128"/>
  <c r="M52" i="128"/>
  <c r="L52" i="128"/>
  <c r="K52" i="128"/>
  <c r="J52" i="128"/>
  <c r="I52" i="128"/>
  <c r="H52" i="128"/>
  <c r="G51" i="128"/>
  <c r="G52" i="128" s="1"/>
  <c r="S50" i="128"/>
  <c r="Q50" i="128"/>
  <c r="P50" i="128"/>
  <c r="O50" i="128"/>
  <c r="M50" i="128"/>
  <c r="L50" i="128"/>
  <c r="K50" i="128"/>
  <c r="J50" i="128"/>
  <c r="I50" i="128"/>
  <c r="H50" i="128"/>
  <c r="G49" i="128"/>
  <c r="F49" i="128" s="1"/>
  <c r="R50" i="128" s="1"/>
  <c r="S48" i="128"/>
  <c r="Q48" i="128"/>
  <c r="P48" i="128"/>
  <c r="O48" i="128"/>
  <c r="M48" i="128"/>
  <c r="L48" i="128"/>
  <c r="K48" i="128"/>
  <c r="J48" i="128"/>
  <c r="I48" i="128"/>
  <c r="H48" i="128"/>
  <c r="G47" i="128"/>
  <c r="G48" i="128" s="1"/>
  <c r="Q46" i="128"/>
  <c r="P46" i="128"/>
  <c r="L46" i="128"/>
  <c r="J46" i="128"/>
  <c r="I46" i="128"/>
  <c r="H46" i="128"/>
  <c r="G45" i="128"/>
  <c r="F45" i="128" s="1"/>
  <c r="S46" i="128" s="1"/>
  <c r="S44" i="128"/>
  <c r="Q44" i="128"/>
  <c r="P44" i="128"/>
  <c r="O44" i="128"/>
  <c r="M44" i="128"/>
  <c r="L44" i="128"/>
  <c r="K44" i="128"/>
  <c r="J44" i="128"/>
  <c r="I44" i="128"/>
  <c r="H44" i="128"/>
  <c r="G43" i="128"/>
  <c r="G44" i="128" s="1"/>
  <c r="S42" i="128"/>
  <c r="Q42" i="128"/>
  <c r="P42" i="128"/>
  <c r="O42" i="128"/>
  <c r="M42" i="128"/>
  <c r="L42" i="128"/>
  <c r="K42" i="128"/>
  <c r="J42" i="128"/>
  <c r="I42" i="128"/>
  <c r="H42" i="128"/>
  <c r="G41" i="128"/>
  <c r="F41" i="128" s="1"/>
  <c r="R42" i="128" s="1"/>
  <c r="S40" i="128"/>
  <c r="Q40" i="128"/>
  <c r="P40" i="128"/>
  <c r="O40" i="128"/>
  <c r="M40" i="128"/>
  <c r="L40" i="128"/>
  <c r="K40" i="128"/>
  <c r="J40" i="128"/>
  <c r="I40" i="128"/>
  <c r="H40" i="128"/>
  <c r="G39" i="128"/>
  <c r="G40" i="128" s="1"/>
  <c r="S38" i="128"/>
  <c r="Q38" i="128"/>
  <c r="P38" i="128"/>
  <c r="O38" i="128"/>
  <c r="M38" i="128"/>
  <c r="L38" i="128"/>
  <c r="K38" i="128"/>
  <c r="J38" i="128"/>
  <c r="I38" i="128"/>
  <c r="H38" i="128"/>
  <c r="G37" i="128"/>
  <c r="F37" i="128" s="1"/>
  <c r="R38" i="128" s="1"/>
  <c r="S36" i="128"/>
  <c r="Q36" i="128"/>
  <c r="P36" i="128"/>
  <c r="M36" i="128"/>
  <c r="L36" i="128"/>
  <c r="K36" i="128"/>
  <c r="J36" i="128"/>
  <c r="I36" i="128"/>
  <c r="G35" i="128"/>
  <c r="F35" i="128" s="1"/>
  <c r="R36" i="128" s="1"/>
  <c r="S34" i="128"/>
  <c r="Q34" i="128"/>
  <c r="P34" i="128"/>
  <c r="O34" i="128"/>
  <c r="M34" i="128"/>
  <c r="L34" i="128"/>
  <c r="K34" i="128"/>
  <c r="J34" i="128"/>
  <c r="I34" i="128"/>
  <c r="H34" i="128"/>
  <c r="G33" i="128"/>
  <c r="F33" i="128" s="1"/>
  <c r="R34" i="128" s="1"/>
  <c r="S32" i="128"/>
  <c r="Q32" i="128"/>
  <c r="P32" i="128"/>
  <c r="O32" i="128"/>
  <c r="M32" i="128"/>
  <c r="L32" i="128"/>
  <c r="K32" i="128"/>
  <c r="J32" i="128"/>
  <c r="I32" i="128"/>
  <c r="H32" i="128"/>
  <c r="G31" i="128"/>
  <c r="G32" i="128" s="1"/>
  <c r="S30" i="128"/>
  <c r="Q30" i="128"/>
  <c r="P30" i="128"/>
  <c r="O30" i="128"/>
  <c r="M30" i="128"/>
  <c r="L30" i="128"/>
  <c r="K30" i="128"/>
  <c r="J30" i="128"/>
  <c r="I30" i="128"/>
  <c r="H30" i="128"/>
  <c r="G29" i="128"/>
  <c r="F29" i="128" s="1"/>
  <c r="R30" i="128" s="1"/>
  <c r="S28" i="128"/>
  <c r="Q28" i="128"/>
  <c r="P28" i="128"/>
  <c r="O28" i="128"/>
  <c r="M28" i="128"/>
  <c r="L28" i="128"/>
  <c r="K28" i="128"/>
  <c r="J28" i="128"/>
  <c r="I28" i="128"/>
  <c r="H28" i="128"/>
  <c r="G27" i="128"/>
  <c r="G28" i="128" s="1"/>
  <c r="S26" i="128"/>
  <c r="Q26" i="128"/>
  <c r="P26" i="128"/>
  <c r="O26" i="128"/>
  <c r="M26" i="128"/>
  <c r="L26" i="128"/>
  <c r="K26" i="128"/>
  <c r="J26" i="128"/>
  <c r="I26" i="128"/>
  <c r="H26" i="128"/>
  <c r="G25" i="128"/>
  <c r="F25" i="128" s="1"/>
  <c r="R26" i="128" s="1"/>
  <c r="Q24" i="128"/>
  <c r="P24" i="128"/>
  <c r="O24" i="128"/>
  <c r="M24" i="128"/>
  <c r="L24" i="128"/>
  <c r="K24" i="128"/>
  <c r="J24" i="128"/>
  <c r="I24" i="128"/>
  <c r="H24" i="128"/>
  <c r="G23" i="128"/>
  <c r="G24" i="128" s="1"/>
  <c r="K22" i="133"/>
  <c r="I22" i="133"/>
  <c r="H22" i="133"/>
  <c r="G21" i="133"/>
  <c r="G17" i="133"/>
  <c r="Q18" i="133" s="1"/>
  <c r="K16" i="133"/>
  <c r="G15" i="133"/>
  <c r="O16" i="133" s="1"/>
  <c r="K14" i="133"/>
  <c r="G13" i="133"/>
  <c r="Q14" i="133" s="1"/>
  <c r="L12" i="133"/>
  <c r="K12" i="133"/>
  <c r="G11" i="133"/>
  <c r="Q12" i="133" s="1"/>
  <c r="K10" i="133"/>
  <c r="G9" i="133"/>
  <c r="P10" i="133" s="1"/>
  <c r="S7" i="133"/>
  <c r="R7" i="133"/>
  <c r="Q7" i="133"/>
  <c r="P7" i="133"/>
  <c r="O7" i="133"/>
  <c r="M7" i="133"/>
  <c r="L7" i="133"/>
  <c r="K7" i="133"/>
  <c r="J7" i="133"/>
  <c r="I7" i="133"/>
  <c r="H7" i="133"/>
  <c r="K22" i="132"/>
  <c r="I22" i="132"/>
  <c r="H22" i="132"/>
  <c r="G21" i="132"/>
  <c r="M22" i="132" s="1"/>
  <c r="G17" i="132"/>
  <c r="Q18" i="132" s="1"/>
  <c r="H16" i="132"/>
  <c r="G15" i="132"/>
  <c r="L16" i="132" s="1"/>
  <c r="K14" i="132"/>
  <c r="G13" i="132"/>
  <c r="Q14" i="132" s="1"/>
  <c r="P12" i="132"/>
  <c r="K12" i="132"/>
  <c r="I12" i="132"/>
  <c r="G11" i="132"/>
  <c r="Q12" i="132" s="1"/>
  <c r="K10" i="132"/>
  <c r="G9" i="132"/>
  <c r="H10" i="132" s="1"/>
  <c r="S7" i="132"/>
  <c r="R7" i="132"/>
  <c r="Q7" i="132"/>
  <c r="P7" i="132"/>
  <c r="O7" i="132"/>
  <c r="M7" i="132"/>
  <c r="L7" i="132"/>
  <c r="K7" i="132"/>
  <c r="J7" i="132"/>
  <c r="I7" i="132"/>
  <c r="H7" i="132"/>
  <c r="G21" i="131"/>
  <c r="G17" i="131"/>
  <c r="G15" i="131"/>
  <c r="G13" i="131"/>
  <c r="G11" i="131"/>
  <c r="G9" i="131"/>
  <c r="S7" i="131"/>
  <c r="R7" i="131"/>
  <c r="Q7" i="131"/>
  <c r="P7" i="131"/>
  <c r="O7" i="131"/>
  <c r="M7" i="131"/>
  <c r="L7" i="131"/>
  <c r="K7" i="131"/>
  <c r="J7" i="131"/>
  <c r="I7" i="131"/>
  <c r="H7" i="131"/>
  <c r="K22" i="130"/>
  <c r="G21" i="130"/>
  <c r="H22" i="130" s="1"/>
  <c r="G17" i="130"/>
  <c r="O18" i="130" s="1"/>
  <c r="K16" i="130"/>
  <c r="G15" i="130"/>
  <c r="L16" i="130" s="1"/>
  <c r="L14" i="130"/>
  <c r="K14" i="130"/>
  <c r="H14" i="130"/>
  <c r="G13" i="130"/>
  <c r="Q14" i="130" s="1"/>
  <c r="K12" i="130"/>
  <c r="I12" i="130"/>
  <c r="G11" i="130"/>
  <c r="O12" i="130" s="1"/>
  <c r="K10" i="130"/>
  <c r="G9" i="130"/>
  <c r="F9" i="130" s="1"/>
  <c r="S10" i="130" s="1"/>
  <c r="S7" i="130"/>
  <c r="R7" i="130"/>
  <c r="Q7" i="130"/>
  <c r="P7" i="130"/>
  <c r="O7" i="130"/>
  <c r="M7" i="130"/>
  <c r="L7" i="130"/>
  <c r="K7" i="130"/>
  <c r="J7" i="130"/>
  <c r="I7" i="130"/>
  <c r="H7" i="130"/>
  <c r="P22" i="129"/>
  <c r="K22" i="129"/>
  <c r="G21" i="129"/>
  <c r="J22" i="129" s="1"/>
  <c r="G17" i="129"/>
  <c r="O18" i="129" s="1"/>
  <c r="P16" i="129"/>
  <c r="K16" i="129"/>
  <c r="G15" i="129"/>
  <c r="L16" i="129" s="1"/>
  <c r="K14" i="129"/>
  <c r="G13" i="129"/>
  <c r="Q14" i="129" s="1"/>
  <c r="Q12" i="129"/>
  <c r="L12" i="129"/>
  <c r="K12" i="129"/>
  <c r="I12" i="129"/>
  <c r="G11" i="129"/>
  <c r="O12" i="129" s="1"/>
  <c r="K10" i="129"/>
  <c r="G9" i="129"/>
  <c r="J10" i="129" s="1"/>
  <c r="S7" i="129"/>
  <c r="R7" i="129"/>
  <c r="Q7" i="129"/>
  <c r="P7" i="129"/>
  <c r="O7" i="129"/>
  <c r="M7" i="129"/>
  <c r="L7" i="129"/>
  <c r="K7" i="129"/>
  <c r="J7" i="129"/>
  <c r="I7" i="129"/>
  <c r="H7" i="129"/>
  <c r="Q22" i="128"/>
  <c r="P22" i="128"/>
  <c r="K22" i="128"/>
  <c r="J22" i="128"/>
  <c r="I22" i="128"/>
  <c r="G17" i="128"/>
  <c r="L18" i="128" s="1"/>
  <c r="Q16" i="128"/>
  <c r="P16" i="128"/>
  <c r="K16" i="128"/>
  <c r="J16" i="128"/>
  <c r="I16" i="128"/>
  <c r="G15" i="128"/>
  <c r="L16" i="128" s="1"/>
  <c r="P14" i="128"/>
  <c r="K14" i="128"/>
  <c r="J14" i="128"/>
  <c r="I14" i="128"/>
  <c r="G13" i="128"/>
  <c r="L14" i="128" s="1"/>
  <c r="Q12" i="128"/>
  <c r="L12" i="128"/>
  <c r="K12" i="128"/>
  <c r="J12" i="128"/>
  <c r="H12" i="128"/>
  <c r="G11" i="128"/>
  <c r="P12" i="128" s="1"/>
  <c r="M10" i="128"/>
  <c r="K10" i="128"/>
  <c r="H10" i="128"/>
  <c r="Q10" i="128"/>
  <c r="P10" i="128"/>
  <c r="O10" i="128"/>
  <c r="H7" i="128"/>
  <c r="O7" i="128"/>
  <c r="Q7" i="128"/>
  <c r="P7" i="128"/>
  <c r="L10" i="128"/>
  <c r="L7" i="128"/>
  <c r="K7" i="128"/>
  <c r="J10" i="128"/>
  <c r="I10" i="128"/>
  <c r="S7" i="128"/>
  <c r="R7" i="128"/>
  <c r="M7" i="128"/>
  <c r="J7" i="128"/>
  <c r="I7" i="128"/>
  <c r="M38" i="127"/>
  <c r="M13" i="127"/>
  <c r="M7" i="127"/>
  <c r="F60" i="71" l="1"/>
  <c r="Q98" i="35"/>
  <c r="G78" i="35"/>
  <c r="G82" i="34"/>
  <c r="Q94" i="34"/>
  <c r="O14" i="34"/>
  <c r="G26" i="34"/>
  <c r="G96" i="34"/>
  <c r="N100" i="27"/>
  <c r="G54" i="128"/>
  <c r="G18" i="27"/>
  <c r="G100" i="27"/>
  <c r="I74" i="30"/>
  <c r="G96" i="31"/>
  <c r="N46" i="35"/>
  <c r="I14" i="36"/>
  <c r="G58" i="59"/>
  <c r="M14" i="60"/>
  <c r="M54" i="60"/>
  <c r="P64" i="60"/>
  <c r="F64" i="60" s="1"/>
  <c r="F100" i="27"/>
  <c r="I22" i="29"/>
  <c r="G92" i="27"/>
  <c r="F92" i="27" s="1"/>
  <c r="H82" i="132"/>
  <c r="J76" i="131"/>
  <c r="J22" i="29"/>
  <c r="H22" i="29" s="1"/>
  <c r="M68" i="27"/>
  <c r="G94" i="27"/>
  <c r="J86" i="14"/>
  <c r="I18" i="30"/>
  <c r="J30" i="30"/>
  <c r="O46" i="30"/>
  <c r="O74" i="30"/>
  <c r="J88" i="30"/>
  <c r="G92" i="30"/>
  <c r="K26" i="31"/>
  <c r="Q26" i="31"/>
  <c r="H52" i="31"/>
  <c r="G84" i="31"/>
  <c r="H96" i="31"/>
  <c r="O14" i="32"/>
  <c r="N22" i="32"/>
  <c r="I46" i="32"/>
  <c r="G56" i="32"/>
  <c r="G12" i="34"/>
  <c r="F76" i="34"/>
  <c r="G36" i="35"/>
  <c r="F38" i="35"/>
  <c r="H46" i="35"/>
  <c r="R87" i="40"/>
  <c r="F87" i="40" s="1"/>
  <c r="L12" i="60"/>
  <c r="Q22" i="60"/>
  <c r="M26" i="60"/>
  <c r="F30" i="60"/>
  <c r="L40" i="60"/>
  <c r="M50" i="60"/>
  <c r="L66" i="60"/>
  <c r="M68" i="60"/>
  <c r="P86" i="60"/>
  <c r="M92" i="60"/>
  <c r="Q100" i="60"/>
  <c r="Q62" i="121"/>
  <c r="Q14" i="122"/>
  <c r="H80" i="129"/>
  <c r="G98" i="27"/>
  <c r="I14" i="129"/>
  <c r="F67" i="130"/>
  <c r="R68" i="130" s="1"/>
  <c r="F68" i="130" s="1"/>
  <c r="R82" i="130"/>
  <c r="S64" i="129"/>
  <c r="I36" i="29"/>
  <c r="F68" i="27"/>
  <c r="P19" i="15"/>
  <c r="G16" i="30"/>
  <c r="O18" i="30"/>
  <c r="J34" i="30"/>
  <c r="N80" i="30"/>
  <c r="J92" i="30"/>
  <c r="O100" i="30"/>
  <c r="H18" i="31"/>
  <c r="I52" i="31"/>
  <c r="K88" i="31"/>
  <c r="M96" i="31"/>
  <c r="P14" i="32"/>
  <c r="J84" i="32"/>
  <c r="K96" i="32"/>
  <c r="P98" i="32"/>
  <c r="K86" i="33"/>
  <c r="Q22" i="34"/>
  <c r="F46" i="34"/>
  <c r="L54" i="34"/>
  <c r="P74" i="34"/>
  <c r="G76" i="34"/>
  <c r="H22" i="35"/>
  <c r="I68" i="59"/>
  <c r="L86" i="59"/>
  <c r="L94" i="59"/>
  <c r="G22" i="60"/>
  <c r="F22" i="60" s="1"/>
  <c r="L28" i="60"/>
  <c r="Q86" i="60"/>
  <c r="P96" i="60"/>
  <c r="L98" i="60"/>
  <c r="F28" i="122"/>
  <c r="P46" i="122"/>
  <c r="F46" i="122" s="1"/>
  <c r="O80" i="129"/>
  <c r="G82" i="130"/>
  <c r="H76" i="129"/>
  <c r="G66" i="128"/>
  <c r="R86" i="132"/>
  <c r="H80" i="131"/>
  <c r="J36" i="29"/>
  <c r="F72" i="29"/>
  <c r="G100" i="29"/>
  <c r="R19" i="15"/>
  <c r="R20" i="15" s="1"/>
  <c r="H16" i="30"/>
  <c r="J54" i="30"/>
  <c r="F54" i="30" s="1"/>
  <c r="J60" i="30"/>
  <c r="G98" i="30"/>
  <c r="I50" i="31"/>
  <c r="K76" i="31"/>
  <c r="M84" i="31"/>
  <c r="K12" i="32"/>
  <c r="H14" i="32"/>
  <c r="I56" i="32"/>
  <c r="J68" i="32"/>
  <c r="K84" i="32"/>
  <c r="Q52" i="33"/>
  <c r="M16" i="34"/>
  <c r="L30" i="34"/>
  <c r="K40" i="34"/>
  <c r="G46" i="34"/>
  <c r="H66" i="34"/>
  <c r="O100" i="34"/>
  <c r="G14" i="35"/>
  <c r="F16" i="35"/>
  <c r="F62" i="35"/>
  <c r="I80" i="35"/>
  <c r="K14" i="60"/>
  <c r="J14" i="60" s="1"/>
  <c r="L38" i="60"/>
  <c r="F58" i="60"/>
  <c r="K84" i="60"/>
  <c r="G44" i="121"/>
  <c r="F68" i="122"/>
  <c r="P74" i="122"/>
  <c r="P88" i="122"/>
  <c r="Q94" i="122"/>
  <c r="M82" i="130"/>
  <c r="L14" i="129"/>
  <c r="P36" i="132"/>
  <c r="R7" i="14"/>
  <c r="I16" i="30"/>
  <c r="N86" i="30"/>
  <c r="Q50" i="31"/>
  <c r="N12" i="32"/>
  <c r="I14" i="32"/>
  <c r="K40" i="32"/>
  <c r="K42" i="32"/>
  <c r="Q52" i="32"/>
  <c r="K54" i="32"/>
  <c r="Q54" i="32"/>
  <c r="J56" i="32"/>
  <c r="J66" i="32"/>
  <c r="Q66" i="32"/>
  <c r="H98" i="32"/>
  <c r="O10" i="33"/>
  <c r="I18" i="33"/>
  <c r="O44" i="33"/>
  <c r="H44" i="34"/>
  <c r="K64" i="34"/>
  <c r="I66" i="34"/>
  <c r="F96" i="34"/>
  <c r="G98" i="34"/>
  <c r="O12" i="35"/>
  <c r="K14" i="35"/>
  <c r="H62" i="35"/>
  <c r="P82" i="35"/>
  <c r="I12" i="36"/>
  <c r="L22" i="59"/>
  <c r="K66" i="59"/>
  <c r="M12" i="60"/>
  <c r="P18" i="60"/>
  <c r="M24" i="60"/>
  <c r="F44" i="60"/>
  <c r="M66" i="60"/>
  <c r="P88" i="121"/>
  <c r="P64" i="122"/>
  <c r="F44" i="27"/>
  <c r="O50" i="133"/>
  <c r="I100" i="34"/>
  <c r="G100" i="34"/>
  <c r="F100" i="34"/>
  <c r="F28" i="59"/>
  <c r="G28" i="59"/>
  <c r="P10" i="129"/>
  <c r="H18" i="132"/>
  <c r="K18" i="133"/>
  <c r="H82" i="128"/>
  <c r="G32" i="133"/>
  <c r="G88" i="133"/>
  <c r="R34" i="132"/>
  <c r="G54" i="132"/>
  <c r="F54" i="132" s="1"/>
  <c r="H60" i="132"/>
  <c r="H60" i="130"/>
  <c r="R98" i="130"/>
  <c r="H30" i="129"/>
  <c r="J12" i="29"/>
  <c r="M11" i="29"/>
  <c r="J16" i="29"/>
  <c r="M15" i="29"/>
  <c r="J24" i="29"/>
  <c r="M23" i="29"/>
  <c r="J60" i="29"/>
  <c r="M59" i="29"/>
  <c r="J74" i="29"/>
  <c r="M73" i="29"/>
  <c r="J78" i="29"/>
  <c r="M77" i="29"/>
  <c r="G82" i="29"/>
  <c r="G86" i="29"/>
  <c r="F86" i="29" s="1"/>
  <c r="G88" i="29"/>
  <c r="J94" i="29"/>
  <c r="H94" i="29" s="1"/>
  <c r="M93" i="29"/>
  <c r="G12" i="27"/>
  <c r="G16" i="27"/>
  <c r="N18" i="27"/>
  <c r="F18" i="27" s="1"/>
  <c r="F19" i="27"/>
  <c r="M70" i="27"/>
  <c r="G24" i="30"/>
  <c r="H32" i="30"/>
  <c r="H96" i="30"/>
  <c r="G30" i="31"/>
  <c r="G58" i="31"/>
  <c r="G66" i="31"/>
  <c r="H68" i="31"/>
  <c r="H80" i="31"/>
  <c r="G82" i="31"/>
  <c r="G94" i="31"/>
  <c r="Q10" i="32"/>
  <c r="J62" i="32"/>
  <c r="K62" i="32"/>
  <c r="Q62" i="32"/>
  <c r="M74" i="32"/>
  <c r="J74" i="32"/>
  <c r="I74" i="32"/>
  <c r="H74" i="32"/>
  <c r="I84" i="34"/>
  <c r="G84" i="34"/>
  <c r="J92" i="35"/>
  <c r="L92" i="35"/>
  <c r="F24" i="59"/>
  <c r="K24" i="59"/>
  <c r="F78" i="59"/>
  <c r="M78" i="59"/>
  <c r="G78" i="59"/>
  <c r="L64" i="60"/>
  <c r="J64" i="60" s="1"/>
  <c r="K64" i="60"/>
  <c r="P94" i="60"/>
  <c r="F94" i="60" s="1"/>
  <c r="G94" i="60"/>
  <c r="Q94" i="60"/>
  <c r="J40" i="29"/>
  <c r="M39" i="29"/>
  <c r="J88" i="29"/>
  <c r="M87" i="29"/>
  <c r="J100" i="29"/>
  <c r="M99" i="29"/>
  <c r="N32" i="30"/>
  <c r="J78" i="34"/>
  <c r="M78" i="34"/>
  <c r="I12" i="35"/>
  <c r="H12" i="35"/>
  <c r="I18" i="132"/>
  <c r="M18" i="133"/>
  <c r="G90" i="128"/>
  <c r="M84" i="133"/>
  <c r="O86" i="132"/>
  <c r="O80" i="131"/>
  <c r="R100" i="131"/>
  <c r="K46" i="130"/>
  <c r="R46" i="130"/>
  <c r="I60" i="130"/>
  <c r="P36" i="129"/>
  <c r="G12" i="29"/>
  <c r="I34" i="29"/>
  <c r="G36" i="29"/>
  <c r="J54" i="29"/>
  <c r="M53" i="29"/>
  <c r="I60" i="29"/>
  <c r="J64" i="29"/>
  <c r="M63" i="29"/>
  <c r="I88" i="29"/>
  <c r="H88" i="29" s="1"/>
  <c r="I98" i="29"/>
  <c r="N52" i="27"/>
  <c r="N70" i="27"/>
  <c r="M84" i="14"/>
  <c r="J12" i="30"/>
  <c r="I66" i="30"/>
  <c r="G82" i="30"/>
  <c r="J96" i="30"/>
  <c r="G12" i="31"/>
  <c r="J14" i="31"/>
  <c r="H64" i="31"/>
  <c r="G78" i="31"/>
  <c r="I90" i="31"/>
  <c r="H92" i="31"/>
  <c r="J10" i="32"/>
  <c r="O16" i="32"/>
  <c r="F14" i="34"/>
  <c r="H14" i="34"/>
  <c r="G14" i="34"/>
  <c r="N68" i="34"/>
  <c r="P68" i="34"/>
  <c r="F94" i="34"/>
  <c r="I94" i="34"/>
  <c r="H94" i="34"/>
  <c r="G94" i="34"/>
  <c r="J10" i="35"/>
  <c r="M10" i="35"/>
  <c r="O16" i="35"/>
  <c r="P16" i="35"/>
  <c r="N16" i="35"/>
  <c r="N7" i="35"/>
  <c r="N8" i="35" s="1"/>
  <c r="F74" i="35"/>
  <c r="I74" i="35"/>
  <c r="K34" i="60"/>
  <c r="L34" i="60"/>
  <c r="G58" i="122"/>
  <c r="Q58" i="122"/>
  <c r="Q78" i="122"/>
  <c r="P78" i="122"/>
  <c r="F78" i="122" s="1"/>
  <c r="G78" i="122"/>
  <c r="G98" i="122"/>
  <c r="P98" i="122"/>
  <c r="I82" i="29"/>
  <c r="M81" i="29"/>
  <c r="P10" i="32"/>
  <c r="F60" i="35"/>
  <c r="I60" i="35"/>
  <c r="G60" i="35"/>
  <c r="F50" i="36"/>
  <c r="G50" i="36"/>
  <c r="F54" i="59"/>
  <c r="L54" i="59"/>
  <c r="K54" i="59"/>
  <c r="O22" i="128"/>
  <c r="Q18" i="129"/>
  <c r="K18" i="132"/>
  <c r="I96" i="133"/>
  <c r="Q60" i="131"/>
  <c r="R96" i="131"/>
  <c r="H36" i="129"/>
  <c r="O46" i="129"/>
  <c r="M80" i="129"/>
  <c r="L24" i="29"/>
  <c r="J30" i="29"/>
  <c r="M29" i="29"/>
  <c r="J46" i="29"/>
  <c r="M45" i="29"/>
  <c r="J52" i="29"/>
  <c r="M51" i="29"/>
  <c r="J76" i="29"/>
  <c r="M75" i="29"/>
  <c r="L88" i="29"/>
  <c r="J98" i="29"/>
  <c r="M30" i="27"/>
  <c r="F52" i="27"/>
  <c r="N94" i="27"/>
  <c r="M96" i="27"/>
  <c r="H18" i="14"/>
  <c r="L96" i="14"/>
  <c r="G22" i="30"/>
  <c r="I24" i="30"/>
  <c r="L30" i="30"/>
  <c r="G34" i="30"/>
  <c r="F34" i="30" s="1"/>
  <c r="G44" i="30"/>
  <c r="G58" i="30"/>
  <c r="H76" i="30"/>
  <c r="G78" i="30"/>
  <c r="H82" i="30"/>
  <c r="L84" i="30"/>
  <c r="G88" i="30"/>
  <c r="K96" i="30"/>
  <c r="H12" i="31"/>
  <c r="P14" i="31"/>
  <c r="G22" i="31"/>
  <c r="I30" i="31"/>
  <c r="G34" i="31"/>
  <c r="G54" i="31"/>
  <c r="I66" i="31"/>
  <c r="G72" i="31"/>
  <c r="M82" i="31"/>
  <c r="J90" i="31"/>
  <c r="I92" i="31"/>
  <c r="K100" i="31"/>
  <c r="K10" i="32"/>
  <c r="H12" i="32"/>
  <c r="G16" i="32"/>
  <c r="Q58" i="32"/>
  <c r="I58" i="32"/>
  <c r="G58" i="32"/>
  <c r="G70" i="32"/>
  <c r="G72" i="32"/>
  <c r="Q72" i="32"/>
  <c r="K72" i="32"/>
  <c r="R82" i="33"/>
  <c r="K82" i="33"/>
  <c r="J98" i="33"/>
  <c r="G98" i="33"/>
  <c r="H22" i="34"/>
  <c r="I22" i="34"/>
  <c r="J36" i="34"/>
  <c r="K36" i="34"/>
  <c r="G92" i="34"/>
  <c r="H92" i="34"/>
  <c r="N98" i="34"/>
  <c r="P98" i="34"/>
  <c r="O98" i="34"/>
  <c r="P30" i="35"/>
  <c r="F58" i="35"/>
  <c r="H58" i="35"/>
  <c r="G58" i="35"/>
  <c r="I96" i="35"/>
  <c r="G96" i="35"/>
  <c r="F96" i="35"/>
  <c r="F18" i="59"/>
  <c r="I18" i="59"/>
  <c r="H18" i="59"/>
  <c r="F74" i="59"/>
  <c r="L74" i="59"/>
  <c r="G52" i="60"/>
  <c r="P52" i="60"/>
  <c r="F52" i="60" s="1"/>
  <c r="G74" i="60"/>
  <c r="Q74" i="60"/>
  <c r="F74" i="60" s="1"/>
  <c r="P74" i="60"/>
  <c r="G96" i="121"/>
  <c r="P96" i="121"/>
  <c r="G52" i="122"/>
  <c r="Q52" i="122"/>
  <c r="J50" i="29"/>
  <c r="M49" i="29"/>
  <c r="N12" i="27"/>
  <c r="P18" i="121"/>
  <c r="Q18" i="121"/>
  <c r="P18" i="132"/>
  <c r="O66" i="133"/>
  <c r="G74" i="132"/>
  <c r="M74" i="132"/>
  <c r="I60" i="131"/>
  <c r="R72" i="131"/>
  <c r="O98" i="130"/>
  <c r="I74" i="129"/>
  <c r="J14" i="29"/>
  <c r="M13" i="29"/>
  <c r="G18" i="29"/>
  <c r="K34" i="29"/>
  <c r="G52" i="29"/>
  <c r="J58" i="29"/>
  <c r="M57" i="29"/>
  <c r="J62" i="29"/>
  <c r="M61" i="29"/>
  <c r="I68" i="29"/>
  <c r="M67" i="29"/>
  <c r="G76" i="29"/>
  <c r="J80" i="29"/>
  <c r="M79" i="29"/>
  <c r="J84" i="29"/>
  <c r="M83" i="29"/>
  <c r="J92" i="29"/>
  <c r="M91" i="29"/>
  <c r="I96" i="29"/>
  <c r="M95" i="29"/>
  <c r="N98" i="27"/>
  <c r="Q7" i="14"/>
  <c r="M16" i="30"/>
  <c r="H22" i="30"/>
  <c r="J24" i="30"/>
  <c r="G30" i="30"/>
  <c r="G46" i="30"/>
  <c r="O66" i="30"/>
  <c r="H80" i="30"/>
  <c r="J82" i="30"/>
  <c r="H88" i="30"/>
  <c r="N96" i="30"/>
  <c r="K12" i="31"/>
  <c r="G46" i="31"/>
  <c r="J64" i="31"/>
  <c r="P64" i="31"/>
  <c r="I78" i="31"/>
  <c r="P78" i="31"/>
  <c r="I12" i="32"/>
  <c r="Q12" i="32"/>
  <c r="M14" i="32"/>
  <c r="O22" i="32"/>
  <c r="K26" i="32"/>
  <c r="Q26" i="32"/>
  <c r="K28" i="32"/>
  <c r="F52" i="34"/>
  <c r="G52" i="34"/>
  <c r="F74" i="34"/>
  <c r="H74" i="34"/>
  <c r="G74" i="34"/>
  <c r="J80" i="34"/>
  <c r="M80" i="34"/>
  <c r="L80" i="34"/>
  <c r="F36" i="59"/>
  <c r="L36" i="59"/>
  <c r="G22" i="122"/>
  <c r="Q22" i="122"/>
  <c r="I86" i="29"/>
  <c r="M85" i="29"/>
  <c r="N16" i="27"/>
  <c r="F16" i="27" s="1"/>
  <c r="I100" i="36"/>
  <c r="F100" i="36"/>
  <c r="F12" i="59"/>
  <c r="M12" i="59"/>
  <c r="L12" i="59"/>
  <c r="G78" i="60"/>
  <c r="Q78" i="60"/>
  <c r="P78" i="60"/>
  <c r="F21" i="128"/>
  <c r="H22" i="129"/>
  <c r="M16" i="132"/>
  <c r="O82" i="128"/>
  <c r="H66" i="133"/>
  <c r="G72" i="133"/>
  <c r="S80" i="133"/>
  <c r="H84" i="133"/>
  <c r="G30" i="132"/>
  <c r="O56" i="132"/>
  <c r="O60" i="132"/>
  <c r="P82" i="132"/>
  <c r="F77" i="131"/>
  <c r="R78" i="131" s="1"/>
  <c r="O46" i="130"/>
  <c r="S66" i="130"/>
  <c r="G44" i="129"/>
  <c r="I66" i="129"/>
  <c r="G72" i="129"/>
  <c r="G14" i="29"/>
  <c r="I18" i="29"/>
  <c r="H18" i="29" s="1"/>
  <c r="J26" i="29"/>
  <c r="M25" i="29"/>
  <c r="H28" i="29"/>
  <c r="J56" i="29"/>
  <c r="H56" i="29" s="1"/>
  <c r="M55" i="29"/>
  <c r="J66" i="29"/>
  <c r="M65" i="29"/>
  <c r="I76" i="29"/>
  <c r="G96" i="29"/>
  <c r="P69" i="14"/>
  <c r="H30" i="30"/>
  <c r="F30" i="30" s="1"/>
  <c r="I46" i="30"/>
  <c r="I48" i="30"/>
  <c r="G50" i="30"/>
  <c r="J78" i="30"/>
  <c r="H86" i="30"/>
  <c r="I100" i="30"/>
  <c r="G16" i="31"/>
  <c r="J40" i="31"/>
  <c r="J46" i="31"/>
  <c r="I72" i="31"/>
  <c r="Q76" i="31"/>
  <c r="J78" i="31"/>
  <c r="P88" i="31"/>
  <c r="O90" i="31"/>
  <c r="Q100" i="31"/>
  <c r="J12" i="32"/>
  <c r="I16" i="32"/>
  <c r="G30" i="32"/>
  <c r="Q30" i="32"/>
  <c r="K30" i="32"/>
  <c r="I30" i="32"/>
  <c r="R78" i="33"/>
  <c r="K78" i="33"/>
  <c r="Q78" i="33"/>
  <c r="J90" i="34"/>
  <c r="K90" i="34"/>
  <c r="F18" i="35"/>
  <c r="H18" i="35"/>
  <c r="N94" i="35"/>
  <c r="P94" i="35"/>
  <c r="G11" i="40"/>
  <c r="R11" i="40"/>
  <c r="Q11" i="40"/>
  <c r="G90" i="60"/>
  <c r="Q90" i="60"/>
  <c r="P90" i="60"/>
  <c r="F69" i="32"/>
  <c r="I70" i="32" s="1"/>
  <c r="M96" i="32"/>
  <c r="M18" i="60"/>
  <c r="M34" i="60"/>
  <c r="M86" i="60"/>
  <c r="M100" i="60"/>
  <c r="K50" i="32"/>
  <c r="Q50" i="32"/>
  <c r="K64" i="32"/>
  <c r="Q64" i="32"/>
  <c r="O70" i="32"/>
  <c r="G76" i="32"/>
  <c r="O76" i="32"/>
  <c r="Q80" i="32"/>
  <c r="Q82" i="32"/>
  <c r="J94" i="32"/>
  <c r="G96" i="32"/>
  <c r="O96" i="32"/>
  <c r="J98" i="32"/>
  <c r="G100" i="32"/>
  <c r="N16" i="33"/>
  <c r="Q24" i="33"/>
  <c r="G36" i="33"/>
  <c r="G64" i="33"/>
  <c r="Q72" i="33"/>
  <c r="P10" i="34"/>
  <c r="P24" i="34"/>
  <c r="H26" i="34"/>
  <c r="M54" i="34"/>
  <c r="Q64" i="34"/>
  <c r="P66" i="34"/>
  <c r="H68" i="34"/>
  <c r="M76" i="34"/>
  <c r="G78" i="34"/>
  <c r="F80" i="34"/>
  <c r="K86" i="34"/>
  <c r="I90" i="34"/>
  <c r="O96" i="34"/>
  <c r="H98" i="34"/>
  <c r="I10" i="35"/>
  <c r="O14" i="35"/>
  <c r="L16" i="35"/>
  <c r="F26" i="35"/>
  <c r="M36" i="35"/>
  <c r="F72" i="35"/>
  <c r="L76" i="35"/>
  <c r="M80" i="35"/>
  <c r="F92" i="35"/>
  <c r="H94" i="35"/>
  <c r="H48" i="59"/>
  <c r="H56" i="59"/>
  <c r="L58" i="59"/>
  <c r="I88" i="59"/>
  <c r="H92" i="59"/>
  <c r="J12" i="60"/>
  <c r="G18" i="60"/>
  <c r="F18" i="60" s="1"/>
  <c r="F28" i="60"/>
  <c r="M30" i="60"/>
  <c r="M44" i="60"/>
  <c r="M48" i="60"/>
  <c r="M52" i="60"/>
  <c r="K54" i="60"/>
  <c r="M60" i="60"/>
  <c r="F62" i="60"/>
  <c r="P68" i="60"/>
  <c r="M74" i="60"/>
  <c r="M78" i="60"/>
  <c r="M90" i="60"/>
  <c r="M94" i="60"/>
  <c r="K96" i="60"/>
  <c r="J96" i="60" s="1"/>
  <c r="Q72" i="121"/>
  <c r="P60" i="122"/>
  <c r="Q62" i="122"/>
  <c r="F62" i="122" s="1"/>
  <c r="G76" i="122"/>
  <c r="P82" i="122"/>
  <c r="P84" i="122"/>
  <c r="G90" i="122"/>
  <c r="G92" i="122"/>
  <c r="G94" i="122"/>
  <c r="F94" i="122" s="1"/>
  <c r="G96" i="122"/>
  <c r="Q38" i="32"/>
  <c r="Q40" i="32"/>
  <c r="F54" i="32"/>
  <c r="O84" i="32"/>
  <c r="K94" i="32"/>
  <c r="P96" i="32"/>
  <c r="O18" i="33"/>
  <c r="O60" i="33"/>
  <c r="N69" i="34"/>
  <c r="O70" i="34" s="1"/>
  <c r="H12" i="34"/>
  <c r="O50" i="34"/>
  <c r="I68" i="34"/>
  <c r="O76" i="34"/>
  <c r="P96" i="34"/>
  <c r="P14" i="35"/>
  <c r="N22" i="35"/>
  <c r="H26" i="35"/>
  <c r="N58" i="35"/>
  <c r="N80" i="35"/>
  <c r="H88" i="35"/>
  <c r="I10" i="36"/>
  <c r="F14" i="36"/>
  <c r="R55" i="40"/>
  <c r="R91" i="40"/>
  <c r="G52" i="59"/>
  <c r="L56" i="59"/>
  <c r="G64" i="59"/>
  <c r="L84" i="59"/>
  <c r="M88" i="59"/>
  <c r="M92" i="59"/>
  <c r="P12" i="60"/>
  <c r="P16" i="60"/>
  <c r="J26" i="60"/>
  <c r="J28" i="60"/>
  <c r="J40" i="60"/>
  <c r="F42" i="60"/>
  <c r="M82" i="60"/>
  <c r="F38" i="122"/>
  <c r="P80" i="122"/>
  <c r="Q82" i="122"/>
  <c r="G88" i="122"/>
  <c r="F88" i="122" s="1"/>
  <c r="J82" i="32"/>
  <c r="P84" i="32"/>
  <c r="J86" i="32"/>
  <c r="O88" i="32"/>
  <c r="Q92" i="32"/>
  <c r="I96" i="32"/>
  <c r="Q96" i="32"/>
  <c r="I100" i="32"/>
  <c r="Q100" i="32"/>
  <c r="Q18" i="33"/>
  <c r="Q36" i="33"/>
  <c r="G56" i="33"/>
  <c r="G94" i="33"/>
  <c r="O94" i="33"/>
  <c r="H10" i="34"/>
  <c r="O12" i="34"/>
  <c r="F16" i="34"/>
  <c r="F30" i="34"/>
  <c r="F50" i="34"/>
  <c r="M52" i="34"/>
  <c r="F54" i="34"/>
  <c r="K60" i="34"/>
  <c r="Q8" i="35"/>
  <c r="P18" i="35"/>
  <c r="O22" i="35"/>
  <c r="H56" i="35"/>
  <c r="P56" i="35"/>
  <c r="G82" i="35"/>
  <c r="G84" i="35"/>
  <c r="G14" i="36"/>
  <c r="H82" i="36"/>
  <c r="R89" i="40"/>
  <c r="G34" i="59"/>
  <c r="M56" i="59"/>
  <c r="L72" i="59"/>
  <c r="L76" i="59"/>
  <c r="H80" i="59"/>
  <c r="Q16" i="60"/>
  <c r="F38" i="60"/>
  <c r="M40" i="60"/>
  <c r="P40" i="60"/>
  <c r="F40" i="60" s="1"/>
  <c r="M62" i="60"/>
  <c r="P72" i="60"/>
  <c r="F72" i="60" s="1"/>
  <c r="P88" i="60"/>
  <c r="P92" i="60"/>
  <c r="P98" i="60"/>
  <c r="Q12" i="121"/>
  <c r="P52" i="121"/>
  <c r="F52" i="121" s="1"/>
  <c r="P90" i="121"/>
  <c r="P100" i="121"/>
  <c r="P18" i="122"/>
  <c r="F54" i="122"/>
  <c r="G86" i="122"/>
  <c r="F86" i="122" s="1"/>
  <c r="K80" i="32"/>
  <c r="K82" i="32"/>
  <c r="I84" i="32"/>
  <c r="Q84" i="32"/>
  <c r="P94" i="32"/>
  <c r="J96" i="32"/>
  <c r="O98" i="32"/>
  <c r="K100" i="32"/>
  <c r="K36" i="33"/>
  <c r="Q86" i="33"/>
  <c r="Q90" i="33"/>
  <c r="N96" i="33"/>
  <c r="N19" i="34"/>
  <c r="Q20" i="34" s="1"/>
  <c r="P12" i="34"/>
  <c r="N14" i="34"/>
  <c r="L16" i="34"/>
  <c r="K24" i="34"/>
  <c r="O46" i="34"/>
  <c r="I64" i="34"/>
  <c r="H72" i="34"/>
  <c r="M100" i="34"/>
  <c r="M12" i="35"/>
  <c r="G22" i="35"/>
  <c r="Q22" i="35"/>
  <c r="O52" i="35"/>
  <c r="H76" i="35"/>
  <c r="F80" i="35"/>
  <c r="H82" i="35"/>
  <c r="N84" i="35"/>
  <c r="G90" i="35"/>
  <c r="N96" i="35"/>
  <c r="H100" i="35"/>
  <c r="H58" i="36"/>
  <c r="J16" i="59"/>
  <c r="K48" i="59"/>
  <c r="L68" i="59"/>
  <c r="G90" i="59"/>
  <c r="H94" i="59"/>
  <c r="M98" i="59"/>
  <c r="M22" i="60"/>
  <c r="M32" i="60"/>
  <c r="F34" i="60"/>
  <c r="M36" i="60"/>
  <c r="J38" i="60"/>
  <c r="L44" i="60"/>
  <c r="J44" i="60" s="1"/>
  <c r="K48" i="60"/>
  <c r="J48" i="60" s="1"/>
  <c r="M76" i="60"/>
  <c r="Q76" i="60"/>
  <c r="K78" i="60"/>
  <c r="G88" i="60"/>
  <c r="F88" i="60" s="1"/>
  <c r="Q92" i="60"/>
  <c r="F92" i="60" s="1"/>
  <c r="Q16" i="121"/>
  <c r="G46" i="121"/>
  <c r="Q52" i="121"/>
  <c r="P80" i="121"/>
  <c r="P94" i="121"/>
  <c r="P16" i="122"/>
  <c r="F16" i="122" s="1"/>
  <c r="Q18" i="122"/>
  <c r="Q66" i="122"/>
  <c r="P76" i="122"/>
  <c r="G84" i="122"/>
  <c r="P96" i="122"/>
  <c r="G100" i="122"/>
  <c r="J9" i="26"/>
  <c r="H11" i="26"/>
  <c r="J19" i="26"/>
  <c r="H47" i="26"/>
  <c r="H15" i="20"/>
  <c r="O23" i="25"/>
  <c r="L21" i="85"/>
  <c r="J45" i="85"/>
  <c r="H41" i="72"/>
  <c r="N48" i="72"/>
  <c r="L12" i="18"/>
  <c r="J46" i="18"/>
  <c r="N9" i="17"/>
  <c r="N12" i="17"/>
  <c r="H34" i="17"/>
  <c r="H43" i="17"/>
  <c r="L12" i="10"/>
  <c r="L12" i="9"/>
  <c r="L51" i="9"/>
  <c r="P9" i="7"/>
  <c r="H35" i="7"/>
  <c r="J44" i="7"/>
  <c r="J48" i="7"/>
  <c r="J14" i="5"/>
  <c r="H47" i="5"/>
  <c r="N51" i="5"/>
  <c r="J10" i="3"/>
  <c r="J27" i="3"/>
  <c r="J30" i="3"/>
  <c r="H44" i="117"/>
  <c r="J14" i="116"/>
  <c r="H37" i="113"/>
  <c r="J43" i="113"/>
  <c r="J53" i="113"/>
  <c r="J32" i="114"/>
  <c r="P33" i="114"/>
  <c r="L53" i="114"/>
  <c r="H22" i="2"/>
  <c r="T36" i="2"/>
  <c r="T41" i="2"/>
  <c r="N9" i="37"/>
  <c r="H18" i="37"/>
  <c r="H49" i="37"/>
  <c r="L11" i="38"/>
  <c r="L44" i="38"/>
  <c r="N16" i="92"/>
  <c r="H42" i="92"/>
  <c r="L9" i="26"/>
  <c r="J10" i="72"/>
  <c r="N12" i="72"/>
  <c r="L18" i="72"/>
  <c r="J21" i="18"/>
  <c r="H33" i="18"/>
  <c r="H52" i="18"/>
  <c r="N43" i="17"/>
  <c r="N45" i="17"/>
  <c r="H47" i="17"/>
  <c r="N50" i="17"/>
  <c r="N12" i="10"/>
  <c r="H49" i="9"/>
  <c r="J16" i="7"/>
  <c r="L44" i="7"/>
  <c r="H11" i="5"/>
  <c r="P14" i="3"/>
  <c r="H21" i="117"/>
  <c r="L31" i="115"/>
  <c r="L27" i="114"/>
  <c r="L28" i="114"/>
  <c r="L32" i="114"/>
  <c r="L45" i="114"/>
  <c r="L51" i="114"/>
  <c r="H19" i="2"/>
  <c r="T9" i="2"/>
  <c r="T16" i="2"/>
  <c r="T24" i="2"/>
  <c r="T53" i="2"/>
  <c r="N40" i="37"/>
  <c r="L49" i="37"/>
  <c r="L51" i="37"/>
  <c r="L28" i="38"/>
  <c r="L34" i="38"/>
  <c r="L36" i="38"/>
  <c r="N26" i="92"/>
  <c r="N45" i="92"/>
  <c r="J40" i="26"/>
  <c r="L25" i="20"/>
  <c r="O43" i="25"/>
  <c r="J52" i="18"/>
  <c r="N10" i="17"/>
  <c r="H36" i="17"/>
  <c r="N40" i="16"/>
  <c r="L15" i="7"/>
  <c r="J40" i="7"/>
  <c r="N44" i="7"/>
  <c r="P48" i="7"/>
  <c r="H23" i="5"/>
  <c r="H42" i="5"/>
  <c r="H52" i="5"/>
  <c r="P26" i="4"/>
  <c r="H12" i="117"/>
  <c r="H16" i="117"/>
  <c r="H36" i="117"/>
  <c r="H51" i="117"/>
  <c r="J43" i="116"/>
  <c r="J16" i="114"/>
  <c r="H16" i="2"/>
  <c r="V9" i="2"/>
  <c r="T47" i="2"/>
  <c r="V53" i="2"/>
  <c r="H36" i="37"/>
  <c r="L31" i="38"/>
  <c r="J49" i="91"/>
  <c r="H31" i="92"/>
  <c r="H41" i="92"/>
  <c r="J12" i="26"/>
  <c r="L40" i="26"/>
  <c r="J37" i="20"/>
  <c r="L46" i="85"/>
  <c r="J11" i="18"/>
  <c r="H44" i="17"/>
  <c r="H51" i="17"/>
  <c r="N10" i="10"/>
  <c r="N10" i="7"/>
  <c r="L40" i="7"/>
  <c r="H18" i="5"/>
  <c r="J23" i="5"/>
  <c r="H49" i="5"/>
  <c r="J18" i="3"/>
  <c r="J21" i="3"/>
  <c r="J9" i="116"/>
  <c r="J36" i="116"/>
  <c r="H14" i="113"/>
  <c r="H40" i="112"/>
  <c r="L44" i="114"/>
  <c r="H14" i="2"/>
  <c r="H36" i="2"/>
  <c r="T11" i="2"/>
  <c r="V47" i="2"/>
  <c r="L10" i="38"/>
  <c r="L12" i="38"/>
  <c r="L33" i="38"/>
  <c r="L53" i="38"/>
  <c r="H31" i="91"/>
  <c r="J43" i="91"/>
  <c r="N44" i="92"/>
  <c r="J26" i="7"/>
  <c r="L45" i="7"/>
  <c r="H12" i="5"/>
  <c r="H36" i="5"/>
  <c r="N35" i="4"/>
  <c r="H50" i="117"/>
  <c r="J21" i="116"/>
  <c r="J26" i="116"/>
  <c r="J35" i="116"/>
  <c r="J53" i="116"/>
  <c r="L10" i="115"/>
  <c r="H25" i="2"/>
  <c r="H31" i="2"/>
  <c r="T14" i="2"/>
  <c r="T20" i="2"/>
  <c r="T26" i="2"/>
  <c r="T30" i="2"/>
  <c r="T39" i="2"/>
  <c r="T45" i="2"/>
  <c r="T49" i="2"/>
  <c r="H11" i="37"/>
  <c r="L26" i="37"/>
  <c r="L18" i="38"/>
  <c r="L26" i="38"/>
  <c r="L43" i="38"/>
  <c r="L43" i="26"/>
  <c r="H43" i="26"/>
  <c r="J46" i="26"/>
  <c r="H46" i="26"/>
  <c r="J40" i="20"/>
  <c r="H40" i="20"/>
  <c r="J49" i="20"/>
  <c r="H49" i="20"/>
  <c r="J50" i="85"/>
  <c r="L50" i="85"/>
  <c r="J47" i="72"/>
  <c r="H47" i="72"/>
  <c r="J30" i="18"/>
  <c r="H30" i="18"/>
  <c r="J49" i="18"/>
  <c r="H49" i="18"/>
  <c r="J29" i="17"/>
  <c r="H29" i="17"/>
  <c r="L53" i="16"/>
  <c r="J53" i="16"/>
  <c r="H53" i="16"/>
  <c r="N42" i="10"/>
  <c r="L42" i="10"/>
  <c r="J46" i="10"/>
  <c r="N46" i="10"/>
  <c r="L46" i="10"/>
  <c r="J50" i="10"/>
  <c r="N50" i="10"/>
  <c r="L50" i="10"/>
  <c r="J51" i="7"/>
  <c r="N51" i="7"/>
  <c r="N33" i="5"/>
  <c r="H33" i="5"/>
  <c r="L37" i="5"/>
  <c r="H37" i="5"/>
  <c r="L16" i="3"/>
  <c r="J16" i="3"/>
  <c r="H16" i="3"/>
  <c r="J15" i="113"/>
  <c r="H15" i="113"/>
  <c r="L30" i="114"/>
  <c r="J30" i="114"/>
  <c r="N48" i="91"/>
  <c r="J48" i="91"/>
  <c r="H48" i="91"/>
  <c r="H18" i="92"/>
  <c r="L18" i="92"/>
  <c r="N37" i="92"/>
  <c r="H37" i="92"/>
  <c r="J50" i="92"/>
  <c r="N50" i="92"/>
  <c r="L50" i="92"/>
  <c r="H50" i="92"/>
  <c r="H15" i="26"/>
  <c r="L16" i="26"/>
  <c r="L26" i="26"/>
  <c r="L33" i="26"/>
  <c r="H41" i="26"/>
  <c r="L41" i="26"/>
  <c r="L46" i="26"/>
  <c r="N52" i="26"/>
  <c r="J18" i="20"/>
  <c r="H18" i="20"/>
  <c r="J21" i="20"/>
  <c r="H21" i="20"/>
  <c r="L40" i="20"/>
  <c r="O49" i="25"/>
  <c r="L48" i="85"/>
  <c r="J48" i="85"/>
  <c r="H35" i="72"/>
  <c r="L35" i="72"/>
  <c r="L44" i="72"/>
  <c r="N44" i="72"/>
  <c r="L47" i="72"/>
  <c r="P42" i="17"/>
  <c r="H42" i="17"/>
  <c r="J53" i="17"/>
  <c r="H53" i="17"/>
  <c r="N35" i="10"/>
  <c r="L35" i="10"/>
  <c r="L40" i="9"/>
  <c r="N40" i="9"/>
  <c r="L46" i="9"/>
  <c r="N46" i="9"/>
  <c r="L30" i="7"/>
  <c r="L43" i="7"/>
  <c r="L45" i="5"/>
  <c r="H45" i="5"/>
  <c r="H9" i="3"/>
  <c r="J9" i="3"/>
  <c r="H53" i="3"/>
  <c r="J53" i="3"/>
  <c r="H28" i="116"/>
  <c r="J28" i="116"/>
  <c r="H25" i="114"/>
  <c r="L25" i="114"/>
  <c r="V10" i="2"/>
  <c r="L10" i="2"/>
  <c r="T10" i="2"/>
  <c r="F7" i="2"/>
  <c r="N7" i="2" s="1"/>
  <c r="R10" i="2"/>
  <c r="L45" i="91"/>
  <c r="N45" i="91"/>
  <c r="L39" i="26"/>
  <c r="H44" i="26"/>
  <c r="J44" i="26"/>
  <c r="J51" i="26"/>
  <c r="L51" i="26"/>
  <c r="J9" i="20"/>
  <c r="L9" i="20"/>
  <c r="H16" i="20"/>
  <c r="J16" i="20"/>
  <c r="O44" i="25"/>
  <c r="L53" i="72"/>
  <c r="H53" i="72"/>
  <c r="J44" i="18"/>
  <c r="L44" i="18"/>
  <c r="J46" i="17"/>
  <c r="H46" i="17"/>
  <c r="J49" i="17"/>
  <c r="H49" i="17"/>
  <c r="N43" i="7"/>
  <c r="J45" i="7"/>
  <c r="H45" i="7"/>
  <c r="H52" i="7"/>
  <c r="J52" i="7"/>
  <c r="L34" i="5"/>
  <c r="H34" i="5"/>
  <c r="N28" i="4"/>
  <c r="L34" i="113"/>
  <c r="H34" i="113"/>
  <c r="L12" i="114"/>
  <c r="P12" i="114"/>
  <c r="N12" i="114"/>
  <c r="J12" i="114"/>
  <c r="H12" i="114"/>
  <c r="H37" i="114"/>
  <c r="J37" i="114"/>
  <c r="N12" i="37"/>
  <c r="H12" i="37"/>
  <c r="J9" i="38"/>
  <c r="L9" i="38"/>
  <c r="J40" i="38"/>
  <c r="L40" i="38"/>
  <c r="J12" i="91"/>
  <c r="L12" i="91"/>
  <c r="L49" i="26"/>
  <c r="H49" i="26"/>
  <c r="N43" i="9"/>
  <c r="H43" i="9"/>
  <c r="J48" i="5"/>
  <c r="H48" i="5"/>
  <c r="P30" i="114"/>
  <c r="L43" i="37"/>
  <c r="H43" i="37"/>
  <c r="J44" i="20"/>
  <c r="L44" i="20"/>
  <c r="L9" i="85"/>
  <c r="N9" i="85"/>
  <c r="L26" i="85"/>
  <c r="J26" i="85"/>
  <c r="N9" i="72"/>
  <c r="H9" i="72"/>
  <c r="J35" i="17"/>
  <c r="H35" i="17"/>
  <c r="H9" i="16"/>
  <c r="L9" i="16"/>
  <c r="J9" i="16"/>
  <c r="H11" i="3"/>
  <c r="J11" i="3"/>
  <c r="H27" i="26"/>
  <c r="J11" i="20"/>
  <c r="H11" i="20"/>
  <c r="J27" i="20"/>
  <c r="H27" i="20"/>
  <c r="L14" i="85"/>
  <c r="J14" i="85"/>
  <c r="N52" i="85"/>
  <c r="L52" i="85"/>
  <c r="J18" i="18"/>
  <c r="H18" i="18"/>
  <c r="H39" i="16"/>
  <c r="L39" i="16"/>
  <c r="L53" i="5"/>
  <c r="N53" i="5"/>
  <c r="H53" i="5"/>
  <c r="H51" i="3"/>
  <c r="J51" i="3"/>
  <c r="H48" i="113"/>
  <c r="J48" i="113"/>
  <c r="H15" i="114"/>
  <c r="J15" i="114"/>
  <c r="J50" i="114"/>
  <c r="L50" i="114"/>
  <c r="P44" i="2"/>
  <c r="V44" i="2"/>
  <c r="T44" i="2"/>
  <c r="R44" i="2"/>
  <c r="P52" i="2"/>
  <c r="V52" i="2"/>
  <c r="T52" i="2"/>
  <c r="R52" i="2"/>
  <c r="H14" i="92"/>
  <c r="N14" i="92"/>
  <c r="J14" i="92"/>
  <c r="O31" i="25"/>
  <c r="J15" i="18"/>
  <c r="H15" i="18"/>
  <c r="H21" i="7"/>
  <c r="J21" i="7"/>
  <c r="L23" i="3"/>
  <c r="J23" i="3"/>
  <c r="H40" i="3"/>
  <c r="J40" i="3"/>
  <c r="J33" i="115"/>
  <c r="L33" i="115"/>
  <c r="L34" i="26"/>
  <c r="J30" i="20"/>
  <c r="H30" i="20"/>
  <c r="J33" i="20"/>
  <c r="H33" i="20"/>
  <c r="J36" i="20"/>
  <c r="H36" i="20"/>
  <c r="H43" i="72"/>
  <c r="L43" i="72"/>
  <c r="J18" i="17"/>
  <c r="H18" i="17"/>
  <c r="J32" i="17"/>
  <c r="H32" i="17"/>
  <c r="J52" i="17"/>
  <c r="H52" i="17"/>
  <c r="N25" i="10"/>
  <c r="L25" i="10"/>
  <c r="L43" i="9"/>
  <c r="L16" i="5"/>
  <c r="H16" i="5"/>
  <c r="J20" i="5"/>
  <c r="H20" i="5"/>
  <c r="L30" i="5"/>
  <c r="H30" i="5"/>
  <c r="J43" i="5"/>
  <c r="H43" i="5"/>
  <c r="H12" i="3"/>
  <c r="P12" i="3"/>
  <c r="J12" i="3"/>
  <c r="J34" i="117"/>
  <c r="H34" i="117"/>
  <c r="J48" i="117"/>
  <c r="H48" i="117"/>
  <c r="H32" i="38"/>
  <c r="L32" i="38"/>
  <c r="O26" i="25"/>
  <c r="O36" i="25"/>
  <c r="J29" i="72"/>
  <c r="L36" i="72"/>
  <c r="J41" i="72"/>
  <c r="N31" i="17"/>
  <c r="N44" i="17"/>
  <c r="L39" i="9"/>
  <c r="J50" i="9"/>
  <c r="L34" i="7"/>
  <c r="L36" i="7"/>
  <c r="L48" i="7"/>
  <c r="J49" i="7"/>
  <c r="L14" i="5"/>
  <c r="P33" i="4"/>
  <c r="H42" i="3"/>
  <c r="J42" i="3"/>
  <c r="H12" i="116"/>
  <c r="J12" i="116"/>
  <c r="J29" i="113"/>
  <c r="H29" i="113"/>
  <c r="P12" i="2"/>
  <c r="V12" i="2"/>
  <c r="T12" i="2"/>
  <c r="R12" i="2"/>
  <c r="L15" i="2"/>
  <c r="T15" i="2"/>
  <c r="R15" i="2"/>
  <c r="H15" i="2"/>
  <c r="P29" i="2"/>
  <c r="V29" i="2"/>
  <c r="T29" i="2"/>
  <c r="R29" i="2"/>
  <c r="P34" i="2"/>
  <c r="R34" i="2"/>
  <c r="P37" i="2"/>
  <c r="T37" i="2"/>
  <c r="T51" i="2"/>
  <c r="H39" i="37"/>
  <c r="L39" i="37"/>
  <c r="H52" i="37"/>
  <c r="N52" i="37"/>
  <c r="H35" i="38"/>
  <c r="L35" i="38"/>
  <c r="J45" i="38"/>
  <c r="L45" i="38"/>
  <c r="N48" i="92"/>
  <c r="J48" i="92"/>
  <c r="N40" i="26"/>
  <c r="H53" i="26"/>
  <c r="J34" i="20"/>
  <c r="H46" i="20"/>
  <c r="O45" i="25"/>
  <c r="O50" i="25"/>
  <c r="H12" i="85"/>
  <c r="J51" i="85"/>
  <c r="H40" i="18"/>
  <c r="H9" i="17"/>
  <c r="H11" i="17"/>
  <c r="H14" i="17"/>
  <c r="H26" i="17"/>
  <c r="H33" i="17"/>
  <c r="N47" i="17"/>
  <c r="H50" i="17"/>
  <c r="N51" i="17"/>
  <c r="J10" i="16"/>
  <c r="L43" i="16"/>
  <c r="N33" i="9"/>
  <c r="L10" i="7"/>
  <c r="L20" i="7"/>
  <c r="L21" i="7"/>
  <c r="L24" i="7"/>
  <c r="L29" i="7"/>
  <c r="L46" i="7"/>
  <c r="N48" i="7"/>
  <c r="L49" i="7"/>
  <c r="L52" i="7"/>
  <c r="H10" i="5"/>
  <c r="N14" i="5"/>
  <c r="H26" i="5"/>
  <c r="H32" i="5"/>
  <c r="H35" i="5"/>
  <c r="L15" i="3"/>
  <c r="J15" i="3"/>
  <c r="H21" i="114"/>
  <c r="L21" i="114"/>
  <c r="J43" i="114"/>
  <c r="L43" i="114"/>
  <c r="R11" i="2"/>
  <c r="N11" i="2"/>
  <c r="P32" i="2"/>
  <c r="R32" i="2"/>
  <c r="T34" i="2"/>
  <c r="H37" i="91"/>
  <c r="N37" i="91"/>
  <c r="N34" i="92"/>
  <c r="H34" i="92"/>
  <c r="L45" i="26"/>
  <c r="O12" i="25"/>
  <c r="N21" i="25"/>
  <c r="L51" i="7"/>
  <c r="H29" i="3"/>
  <c r="J29" i="3"/>
  <c r="H48" i="3"/>
  <c r="J48" i="3"/>
  <c r="L52" i="117"/>
  <c r="H52" i="117"/>
  <c r="L11" i="114"/>
  <c r="N11" i="114"/>
  <c r="J11" i="114"/>
  <c r="H11" i="114"/>
  <c r="H26" i="114"/>
  <c r="P26" i="114"/>
  <c r="L26" i="114"/>
  <c r="H31" i="114"/>
  <c r="L31" i="114"/>
  <c r="J31" i="114"/>
  <c r="J40" i="114"/>
  <c r="L40" i="114"/>
  <c r="J21" i="38"/>
  <c r="L21" i="38"/>
  <c r="N10" i="92"/>
  <c r="L10" i="92"/>
  <c r="J10" i="92"/>
  <c r="H10" i="92"/>
  <c r="N47" i="92"/>
  <c r="H47" i="92"/>
  <c r="J19" i="20"/>
  <c r="J31" i="20"/>
  <c r="O11" i="25"/>
  <c r="O18" i="25"/>
  <c r="O29" i="25"/>
  <c r="H45" i="85"/>
  <c r="L49" i="72"/>
  <c r="H10" i="17"/>
  <c r="H12" i="17"/>
  <c r="H16" i="17"/>
  <c r="H31" i="17"/>
  <c r="H41" i="17"/>
  <c r="H48" i="17"/>
  <c r="L40" i="16"/>
  <c r="N44" i="16"/>
  <c r="L40" i="10"/>
  <c r="J11" i="7"/>
  <c r="L39" i="7"/>
  <c r="L50" i="7"/>
  <c r="H15" i="5"/>
  <c r="H29" i="5"/>
  <c r="H50" i="5"/>
  <c r="J43" i="3"/>
  <c r="H45" i="3"/>
  <c r="J45" i="3"/>
  <c r="H11" i="117"/>
  <c r="L14" i="117"/>
  <c r="H14" i="117"/>
  <c r="H35" i="117"/>
  <c r="L45" i="117"/>
  <c r="H45" i="117"/>
  <c r="H16" i="115"/>
  <c r="H16" i="113"/>
  <c r="J52" i="113"/>
  <c r="H20" i="114"/>
  <c r="L20" i="114"/>
  <c r="J20" i="114"/>
  <c r="J26" i="114"/>
  <c r="J35" i="114"/>
  <c r="J52" i="114"/>
  <c r="L52" i="114"/>
  <c r="P43" i="2"/>
  <c r="R43" i="2"/>
  <c r="P51" i="2"/>
  <c r="R51" i="2"/>
  <c r="J16" i="38"/>
  <c r="L16" i="38"/>
  <c r="J52" i="38"/>
  <c r="L52" i="38"/>
  <c r="N51" i="91"/>
  <c r="F7" i="114"/>
  <c r="P7" i="114" s="1"/>
  <c r="R21" i="2"/>
  <c r="R25" i="2"/>
  <c r="R31" i="2"/>
  <c r="R33" i="2"/>
  <c r="R35" i="2"/>
  <c r="R40" i="2"/>
  <c r="R42" i="2"/>
  <c r="R48" i="2"/>
  <c r="R50" i="2"/>
  <c r="N26" i="91"/>
  <c r="N43" i="91"/>
  <c r="N49" i="91"/>
  <c r="H33" i="117"/>
  <c r="J11" i="116"/>
  <c r="J33" i="116"/>
  <c r="J40" i="116"/>
  <c r="J52" i="116"/>
  <c r="F7" i="115"/>
  <c r="N7" i="115" s="1"/>
  <c r="L12" i="115"/>
  <c r="L36" i="115"/>
  <c r="H21" i="113"/>
  <c r="H28" i="113"/>
  <c r="H36" i="113"/>
  <c r="H7" i="114"/>
  <c r="H8" i="114"/>
  <c r="H9" i="114"/>
  <c r="H10" i="114"/>
  <c r="J29" i="114"/>
  <c r="J34" i="114"/>
  <c r="H18" i="2"/>
  <c r="H26" i="2"/>
  <c r="H35" i="2"/>
  <c r="T17" i="2"/>
  <c r="T19" i="2"/>
  <c r="T21" i="2"/>
  <c r="T23" i="2"/>
  <c r="T25" i="2"/>
  <c r="T27" i="2"/>
  <c r="T31" i="2"/>
  <c r="T33" i="2"/>
  <c r="T35" i="2"/>
  <c r="T40" i="2"/>
  <c r="T42" i="2"/>
  <c r="T46" i="2"/>
  <c r="T48" i="2"/>
  <c r="T50" i="2"/>
  <c r="L50" i="38"/>
  <c r="H10" i="91"/>
  <c r="N14" i="91"/>
  <c r="H12" i="92"/>
  <c r="H23" i="92"/>
  <c r="H10" i="117"/>
  <c r="J45" i="116"/>
  <c r="J51" i="116"/>
  <c r="N12" i="115"/>
  <c r="N21" i="115"/>
  <c r="H20" i="113"/>
  <c r="H26" i="113"/>
  <c r="H33" i="113"/>
  <c r="J51" i="113"/>
  <c r="J10" i="114"/>
  <c r="J18" i="114"/>
  <c r="J23" i="114"/>
  <c r="L29" i="114"/>
  <c r="L34" i="114"/>
  <c r="J36" i="114"/>
  <c r="L42" i="114"/>
  <c r="F38" i="2"/>
  <c r="J38" i="2" s="1"/>
  <c r="V40" i="2"/>
  <c r="V48" i="2"/>
  <c r="J14" i="37"/>
  <c r="J36" i="91"/>
  <c r="L44" i="91"/>
  <c r="L50" i="91"/>
  <c r="L12" i="92"/>
  <c r="H53" i="92"/>
  <c r="J14" i="3"/>
  <c r="J19" i="3"/>
  <c r="J26" i="3"/>
  <c r="J31" i="3"/>
  <c r="J41" i="3"/>
  <c r="J44" i="3"/>
  <c r="J52" i="3"/>
  <c r="H9" i="117"/>
  <c r="H43" i="117"/>
  <c r="J10" i="116"/>
  <c r="J31" i="116"/>
  <c r="J44" i="116"/>
  <c r="J50" i="116"/>
  <c r="L11" i="115"/>
  <c r="P12" i="115"/>
  <c r="L35" i="115"/>
  <c r="H18" i="113"/>
  <c r="H25" i="113"/>
  <c r="H32" i="113"/>
  <c r="H35" i="113"/>
  <c r="J45" i="113"/>
  <c r="J50" i="113"/>
  <c r="J14" i="114"/>
  <c r="L18" i="114"/>
  <c r="J27" i="114"/>
  <c r="J33" i="114"/>
  <c r="L48" i="114"/>
  <c r="H20" i="2"/>
  <c r="H27" i="2"/>
  <c r="H38" i="2"/>
  <c r="R9" i="2"/>
  <c r="R14" i="2"/>
  <c r="R16" i="2"/>
  <c r="R18" i="2"/>
  <c r="R26" i="2"/>
  <c r="R28" i="2"/>
  <c r="R30" i="2"/>
  <c r="R36" i="2"/>
  <c r="R39" i="2"/>
  <c r="R41" i="2"/>
  <c r="R45" i="2"/>
  <c r="R47" i="2"/>
  <c r="R49" i="2"/>
  <c r="R53" i="2"/>
  <c r="J11" i="91"/>
  <c r="H23" i="91"/>
  <c r="H29" i="91"/>
  <c r="N44" i="91"/>
  <c r="N50" i="91"/>
  <c r="H9" i="92"/>
  <c r="N12" i="92"/>
  <c r="H19" i="92"/>
  <c r="N53" i="92"/>
  <c r="S74" i="130"/>
  <c r="M10" i="132"/>
  <c r="O82" i="131"/>
  <c r="M22" i="128"/>
  <c r="I18" i="129"/>
  <c r="H14" i="132"/>
  <c r="P16" i="133"/>
  <c r="G50" i="128"/>
  <c r="R66" i="128"/>
  <c r="R74" i="128"/>
  <c r="I82" i="128"/>
  <c r="P82" i="128"/>
  <c r="G48" i="133"/>
  <c r="G56" i="133"/>
  <c r="K58" i="133"/>
  <c r="G46" i="132"/>
  <c r="R60" i="131"/>
  <c r="H82" i="131"/>
  <c r="P82" i="131"/>
  <c r="G38" i="130"/>
  <c r="O60" i="130"/>
  <c r="G74" i="130"/>
  <c r="M74" i="130"/>
  <c r="G94" i="130"/>
  <c r="H96" i="130"/>
  <c r="O96" i="130"/>
  <c r="G68" i="129"/>
  <c r="F68" i="129" s="1"/>
  <c r="O74" i="129"/>
  <c r="H82" i="129"/>
  <c r="H84" i="129"/>
  <c r="G88" i="129"/>
  <c r="G96" i="129"/>
  <c r="R96" i="129"/>
  <c r="J84" i="132"/>
  <c r="M14" i="129"/>
  <c r="L18" i="129"/>
  <c r="H12" i="132"/>
  <c r="I14" i="132"/>
  <c r="K16" i="132"/>
  <c r="L18" i="132"/>
  <c r="P22" i="132"/>
  <c r="G19" i="133"/>
  <c r="H20" i="133" s="1"/>
  <c r="Q82" i="128"/>
  <c r="O86" i="128"/>
  <c r="I90" i="128"/>
  <c r="P90" i="128"/>
  <c r="F53" i="133"/>
  <c r="G54" i="133" s="1"/>
  <c r="R56" i="133"/>
  <c r="O46" i="132"/>
  <c r="P62" i="132"/>
  <c r="S82" i="132"/>
  <c r="L84" i="132"/>
  <c r="M86" i="132"/>
  <c r="G90" i="132"/>
  <c r="G72" i="131"/>
  <c r="F72" i="131" s="1"/>
  <c r="I76" i="131"/>
  <c r="I82" i="131"/>
  <c r="G34" i="130"/>
  <c r="O74" i="130"/>
  <c r="H92" i="130"/>
  <c r="F23" i="129"/>
  <c r="S24" i="129" s="1"/>
  <c r="G36" i="129"/>
  <c r="O36" i="129"/>
  <c r="H74" i="129"/>
  <c r="G80" i="129"/>
  <c r="M46" i="128"/>
  <c r="O94" i="129"/>
  <c r="H14" i="128"/>
  <c r="K18" i="128"/>
  <c r="M10" i="130"/>
  <c r="M14" i="132"/>
  <c r="I10" i="133"/>
  <c r="G36" i="128"/>
  <c r="G46" i="128"/>
  <c r="O46" i="128"/>
  <c r="G94" i="128"/>
  <c r="G64" i="133"/>
  <c r="I66" i="133"/>
  <c r="L78" i="133"/>
  <c r="P96" i="133"/>
  <c r="O74" i="132"/>
  <c r="O84" i="132"/>
  <c r="P98" i="132"/>
  <c r="H56" i="131"/>
  <c r="R56" i="131"/>
  <c r="M60" i="131"/>
  <c r="H64" i="131"/>
  <c r="R64" i="131"/>
  <c r="O78" i="131"/>
  <c r="I80" i="131"/>
  <c r="O82" i="130"/>
  <c r="O86" i="130"/>
  <c r="G48" i="129"/>
  <c r="F48" i="129" s="1"/>
  <c r="G56" i="129"/>
  <c r="M76" i="129"/>
  <c r="O84" i="129"/>
  <c r="R100" i="129"/>
  <c r="F30" i="132"/>
  <c r="M18" i="128"/>
  <c r="M22" i="130"/>
  <c r="O14" i="132"/>
  <c r="R78" i="128"/>
  <c r="G82" i="128"/>
  <c r="M82" i="128"/>
  <c r="S24" i="133"/>
  <c r="G52" i="133"/>
  <c r="M52" i="133"/>
  <c r="H64" i="133"/>
  <c r="O64" i="133"/>
  <c r="R84" i="133"/>
  <c r="K46" i="132"/>
  <c r="R46" i="132"/>
  <c r="O82" i="132"/>
  <c r="I98" i="132"/>
  <c r="G60" i="131"/>
  <c r="M76" i="131"/>
  <c r="H78" i="131"/>
  <c r="M82" i="131"/>
  <c r="G46" i="130"/>
  <c r="G98" i="130"/>
  <c r="F98" i="130" s="1"/>
  <c r="M98" i="130"/>
  <c r="O54" i="129"/>
  <c r="G76" i="129"/>
  <c r="F76" i="129" s="1"/>
  <c r="O76" i="129"/>
  <c r="Q80" i="129"/>
  <c r="N12" i="15"/>
  <c r="P12" i="15"/>
  <c r="R12" i="15"/>
  <c r="Q12" i="15"/>
  <c r="N22" i="15"/>
  <c r="P22" i="15"/>
  <c r="Q22" i="15"/>
  <c r="M50" i="15"/>
  <c r="P50" i="15"/>
  <c r="L50" i="15"/>
  <c r="F50" i="15" s="1"/>
  <c r="N64" i="15"/>
  <c r="P64" i="15"/>
  <c r="N88" i="15"/>
  <c r="P88" i="15"/>
  <c r="K14" i="15"/>
  <c r="P14" i="15"/>
  <c r="Q14" i="15"/>
  <c r="R14" i="15"/>
  <c r="L28" i="15"/>
  <c r="P28" i="15"/>
  <c r="N40" i="15"/>
  <c r="P40" i="15"/>
  <c r="M42" i="15"/>
  <c r="P42" i="15"/>
  <c r="N54" i="15"/>
  <c r="P54" i="15"/>
  <c r="N58" i="15"/>
  <c r="P58" i="15"/>
  <c r="N60" i="15"/>
  <c r="P60" i="15"/>
  <c r="N62" i="15"/>
  <c r="P62" i="15"/>
  <c r="Q62" i="15"/>
  <c r="N66" i="15"/>
  <c r="P66" i="15"/>
  <c r="K68" i="15"/>
  <c r="P68" i="15"/>
  <c r="Q68" i="15"/>
  <c r="N72" i="15"/>
  <c r="P72" i="15"/>
  <c r="R72" i="15"/>
  <c r="K74" i="15"/>
  <c r="Q74" i="15"/>
  <c r="R74" i="15"/>
  <c r="P74" i="15"/>
  <c r="N84" i="15"/>
  <c r="P84" i="15"/>
  <c r="K90" i="15"/>
  <c r="P90" i="15"/>
  <c r="Q90" i="15"/>
  <c r="R90" i="15"/>
  <c r="N100" i="15"/>
  <c r="Q100" i="15"/>
  <c r="R100" i="15"/>
  <c r="P100" i="15"/>
  <c r="Q69" i="15"/>
  <c r="N32" i="15"/>
  <c r="P32" i="15"/>
  <c r="K52" i="15"/>
  <c r="P52" i="15"/>
  <c r="Q52" i="15"/>
  <c r="K56" i="15"/>
  <c r="Q56" i="15"/>
  <c r="P56" i="15"/>
  <c r="K86" i="15"/>
  <c r="Q86" i="15"/>
  <c r="P86" i="15"/>
  <c r="I90" i="15"/>
  <c r="K98" i="15"/>
  <c r="Q98" i="15"/>
  <c r="P98" i="15"/>
  <c r="I14" i="15"/>
  <c r="K18" i="15"/>
  <c r="R18" i="15"/>
  <c r="P18" i="15"/>
  <c r="Q18" i="15"/>
  <c r="L26" i="15"/>
  <c r="P26" i="15"/>
  <c r="Q26" i="15"/>
  <c r="N30" i="15"/>
  <c r="P30" i="15"/>
  <c r="Q30" i="15"/>
  <c r="M34" i="15"/>
  <c r="P34" i="15"/>
  <c r="J44" i="15"/>
  <c r="P44" i="15"/>
  <c r="Q44" i="15"/>
  <c r="I74" i="15"/>
  <c r="K78" i="15"/>
  <c r="P78" i="15"/>
  <c r="Q78" i="15"/>
  <c r="N80" i="15"/>
  <c r="R80" i="15"/>
  <c r="Q80" i="15"/>
  <c r="P80" i="15"/>
  <c r="N92" i="15"/>
  <c r="R92" i="15"/>
  <c r="P92" i="15"/>
  <c r="Q92" i="15"/>
  <c r="N16" i="15"/>
  <c r="P16" i="15"/>
  <c r="Q16" i="15"/>
  <c r="K24" i="15"/>
  <c r="P24" i="15"/>
  <c r="Q24" i="15"/>
  <c r="N36" i="15"/>
  <c r="P36" i="15"/>
  <c r="N46" i="15"/>
  <c r="Q46" i="15"/>
  <c r="P46" i="15"/>
  <c r="L48" i="15"/>
  <c r="P48" i="15"/>
  <c r="N76" i="15"/>
  <c r="Q76" i="15"/>
  <c r="P76" i="15"/>
  <c r="K94" i="15"/>
  <c r="Q94" i="15"/>
  <c r="P94" i="15"/>
  <c r="N96" i="15"/>
  <c r="P96" i="15"/>
  <c r="Q96" i="15"/>
  <c r="P69" i="15"/>
  <c r="N38" i="15"/>
  <c r="P38" i="15"/>
  <c r="K82" i="15"/>
  <c r="P82" i="15"/>
  <c r="Q82" i="15"/>
  <c r="R82" i="15"/>
  <c r="R69" i="15"/>
  <c r="M12" i="14"/>
  <c r="P12" i="14"/>
  <c r="Q12" i="14"/>
  <c r="R12" i="14"/>
  <c r="N32" i="14"/>
  <c r="L40" i="14"/>
  <c r="P40" i="14"/>
  <c r="M40" i="14"/>
  <c r="L66" i="14"/>
  <c r="P66" i="14"/>
  <c r="M68" i="14"/>
  <c r="P68" i="14"/>
  <c r="Q68" i="14"/>
  <c r="K82" i="14"/>
  <c r="R82" i="14"/>
  <c r="Q82" i="14"/>
  <c r="P82" i="14"/>
  <c r="H12" i="14"/>
  <c r="K18" i="14"/>
  <c r="M34" i="14"/>
  <c r="P34" i="14"/>
  <c r="N40" i="14"/>
  <c r="L50" i="14"/>
  <c r="P50" i="14"/>
  <c r="H82" i="14"/>
  <c r="K90" i="14"/>
  <c r="Q90" i="14"/>
  <c r="P90" i="14"/>
  <c r="R90" i="14"/>
  <c r="P7" i="14"/>
  <c r="K14" i="14"/>
  <c r="P14" i="14"/>
  <c r="R14" i="14"/>
  <c r="Q14" i="14"/>
  <c r="P19" i="14"/>
  <c r="L28" i="14"/>
  <c r="P28" i="14"/>
  <c r="L36" i="14"/>
  <c r="F36" i="14" s="1"/>
  <c r="P36" i="14"/>
  <c r="M42" i="14"/>
  <c r="P42" i="14"/>
  <c r="M52" i="14"/>
  <c r="Q52" i="14"/>
  <c r="P52" i="14"/>
  <c r="N54" i="14"/>
  <c r="P54" i="14"/>
  <c r="L54" i="14"/>
  <c r="F54" i="14" s="1"/>
  <c r="Q69" i="14"/>
  <c r="N72" i="14"/>
  <c r="P72" i="14"/>
  <c r="R72" i="14"/>
  <c r="K74" i="14"/>
  <c r="P74" i="14"/>
  <c r="Q74" i="14"/>
  <c r="R74" i="14"/>
  <c r="M92" i="14"/>
  <c r="Q92" i="14"/>
  <c r="R92" i="14"/>
  <c r="P92" i="14"/>
  <c r="M100" i="14"/>
  <c r="Q100" i="14"/>
  <c r="R100" i="14"/>
  <c r="P100" i="14"/>
  <c r="G20" i="14"/>
  <c r="R19" i="14"/>
  <c r="R20" i="14" s="1"/>
  <c r="N98" i="14"/>
  <c r="Q98" i="14"/>
  <c r="P98" i="14"/>
  <c r="L16" i="14"/>
  <c r="P16" i="14"/>
  <c r="Q16" i="14"/>
  <c r="G18" i="14"/>
  <c r="P18" i="14"/>
  <c r="R18" i="14"/>
  <c r="Q18" i="14"/>
  <c r="N24" i="14"/>
  <c r="P24" i="14"/>
  <c r="Q24" i="14"/>
  <c r="M26" i="14"/>
  <c r="P26" i="14"/>
  <c r="Q26" i="14"/>
  <c r="M30" i="14"/>
  <c r="P30" i="14"/>
  <c r="Q30" i="14"/>
  <c r="N38" i="14"/>
  <c r="F38" i="14" s="1"/>
  <c r="P38" i="14"/>
  <c r="M44" i="14"/>
  <c r="P44" i="14"/>
  <c r="Q44" i="14"/>
  <c r="M56" i="14"/>
  <c r="Q56" i="14"/>
  <c r="P56" i="14"/>
  <c r="N58" i="14"/>
  <c r="P58" i="14"/>
  <c r="M60" i="14"/>
  <c r="P60" i="14"/>
  <c r="N60" i="14"/>
  <c r="M64" i="14"/>
  <c r="P64" i="14"/>
  <c r="L76" i="14"/>
  <c r="P76" i="14"/>
  <c r="Q76" i="14"/>
  <c r="N78" i="14"/>
  <c r="P78" i="14"/>
  <c r="Q78" i="14"/>
  <c r="M80" i="14"/>
  <c r="P80" i="14"/>
  <c r="R80" i="14"/>
  <c r="Q80" i="14"/>
  <c r="N84" i="14"/>
  <c r="F84" i="14" s="1"/>
  <c r="K94" i="14"/>
  <c r="Q94" i="14"/>
  <c r="P94" i="14"/>
  <c r="M96" i="14"/>
  <c r="P96" i="14"/>
  <c r="Q96" i="14"/>
  <c r="K10" i="14"/>
  <c r="Q10" i="14"/>
  <c r="P10" i="14"/>
  <c r="R10" i="14"/>
  <c r="M22" i="14"/>
  <c r="Q22" i="14"/>
  <c r="P22" i="14"/>
  <c r="M32" i="14"/>
  <c r="K46" i="14"/>
  <c r="P46" i="14"/>
  <c r="Q46" i="14"/>
  <c r="L48" i="14"/>
  <c r="F48" i="14" s="1"/>
  <c r="P48" i="14"/>
  <c r="K62" i="14"/>
  <c r="P62" i="14"/>
  <c r="Q62" i="14"/>
  <c r="M86" i="14"/>
  <c r="Q86" i="14"/>
  <c r="P86" i="14"/>
  <c r="M88" i="14"/>
  <c r="P88" i="14"/>
  <c r="Q70" i="57"/>
  <c r="P20" i="57"/>
  <c r="G22" i="123"/>
  <c r="Q22" i="123"/>
  <c r="P22" i="123"/>
  <c r="G46" i="123"/>
  <c r="F46" i="123" s="1"/>
  <c r="P46" i="123"/>
  <c r="G58" i="123"/>
  <c r="Q58" i="123"/>
  <c r="P58" i="123"/>
  <c r="Q72" i="123"/>
  <c r="P72" i="123"/>
  <c r="G84" i="123"/>
  <c r="Q84" i="123"/>
  <c r="P84" i="123"/>
  <c r="G96" i="123"/>
  <c r="Q96" i="123"/>
  <c r="P96" i="123"/>
  <c r="G24" i="123"/>
  <c r="Q24" i="123"/>
  <c r="G36" i="123"/>
  <c r="P36" i="123"/>
  <c r="G48" i="123"/>
  <c r="P48" i="123"/>
  <c r="G60" i="123"/>
  <c r="P60" i="123"/>
  <c r="G74" i="123"/>
  <c r="Q74" i="123"/>
  <c r="P74" i="123"/>
  <c r="G86" i="123"/>
  <c r="Q86" i="123"/>
  <c r="P86" i="123"/>
  <c r="G98" i="123"/>
  <c r="Q98" i="123"/>
  <c r="P98" i="123"/>
  <c r="G12" i="123"/>
  <c r="P12" i="123"/>
  <c r="Q12" i="123"/>
  <c r="G26" i="123"/>
  <c r="P26" i="123"/>
  <c r="G50" i="123"/>
  <c r="P50" i="123"/>
  <c r="G62" i="123"/>
  <c r="Q62" i="123"/>
  <c r="P62" i="123"/>
  <c r="G76" i="123"/>
  <c r="P76" i="123"/>
  <c r="Q76" i="123"/>
  <c r="G88" i="123"/>
  <c r="P88" i="123"/>
  <c r="Q88" i="123"/>
  <c r="G100" i="123"/>
  <c r="P100" i="123"/>
  <c r="Q100" i="123"/>
  <c r="G14" i="123"/>
  <c r="Q14" i="123"/>
  <c r="P14" i="123"/>
  <c r="G52" i="123"/>
  <c r="Q52" i="123"/>
  <c r="P52" i="123"/>
  <c r="G64" i="123"/>
  <c r="P64" i="123"/>
  <c r="G78" i="123"/>
  <c r="Q78" i="123"/>
  <c r="P78" i="123"/>
  <c r="G90" i="123"/>
  <c r="Q90" i="123"/>
  <c r="P90" i="123"/>
  <c r="G16" i="123"/>
  <c r="Q16" i="123"/>
  <c r="P16" i="123"/>
  <c r="G30" i="123"/>
  <c r="F30" i="123" s="1"/>
  <c r="P30" i="123"/>
  <c r="G54" i="123"/>
  <c r="P54" i="123"/>
  <c r="G66" i="123"/>
  <c r="P66" i="123"/>
  <c r="Q66" i="123"/>
  <c r="G80" i="123"/>
  <c r="Q80" i="123"/>
  <c r="P80" i="123"/>
  <c r="G92" i="123"/>
  <c r="Q92" i="123"/>
  <c r="P92" i="123"/>
  <c r="G18" i="123"/>
  <c r="P18" i="123"/>
  <c r="Q18" i="123"/>
  <c r="G44" i="123"/>
  <c r="Q44" i="123"/>
  <c r="G56" i="123"/>
  <c r="Q56" i="123"/>
  <c r="P56" i="123"/>
  <c r="G68" i="123"/>
  <c r="P68" i="123"/>
  <c r="G82" i="123"/>
  <c r="P82" i="123"/>
  <c r="Q82" i="123"/>
  <c r="G94" i="123"/>
  <c r="Q94" i="123"/>
  <c r="P94" i="123"/>
  <c r="F56" i="122"/>
  <c r="G26" i="122"/>
  <c r="F26" i="122" s="1"/>
  <c r="G30" i="122"/>
  <c r="F30" i="122" s="1"/>
  <c r="G32" i="122"/>
  <c r="F32" i="122" s="1"/>
  <c r="G34" i="122"/>
  <c r="F34" i="122" s="1"/>
  <c r="G36" i="122"/>
  <c r="F36" i="122" s="1"/>
  <c r="F42" i="122"/>
  <c r="P12" i="122"/>
  <c r="F18" i="122"/>
  <c r="P44" i="122"/>
  <c r="F50" i="122"/>
  <c r="P56" i="122"/>
  <c r="Q74" i="122"/>
  <c r="F74" i="122" s="1"/>
  <c r="Q98" i="122"/>
  <c r="P100" i="122"/>
  <c r="F100" i="122" s="1"/>
  <c r="Q12" i="122"/>
  <c r="Q44" i="122"/>
  <c r="F48" i="122"/>
  <c r="Q56" i="122"/>
  <c r="F60" i="122"/>
  <c r="Q72" i="122"/>
  <c r="F72" i="122" s="1"/>
  <c r="P22" i="122"/>
  <c r="F22" i="122" s="1"/>
  <c r="Q24" i="122"/>
  <c r="F24" i="122" s="1"/>
  <c r="P52" i="122"/>
  <c r="F58" i="122"/>
  <c r="P66" i="122"/>
  <c r="F66" i="122" s="1"/>
  <c r="F82" i="122"/>
  <c r="F84" i="122"/>
  <c r="F90" i="122"/>
  <c r="F92" i="122"/>
  <c r="F80" i="122"/>
  <c r="F64" i="122"/>
  <c r="F40" i="122"/>
  <c r="F14" i="122"/>
  <c r="Q100" i="121"/>
  <c r="F100" i="121" s="1"/>
  <c r="Q14" i="121"/>
  <c r="Q22" i="121"/>
  <c r="P36" i="121"/>
  <c r="Q58" i="121"/>
  <c r="Q66" i="121"/>
  <c r="Q76" i="121"/>
  <c r="Q82" i="121"/>
  <c r="P92" i="121"/>
  <c r="P98" i="121"/>
  <c r="Q56" i="121"/>
  <c r="F66" i="121"/>
  <c r="G32" i="121"/>
  <c r="F32" i="121" s="1"/>
  <c r="G30" i="121"/>
  <c r="F30" i="121" s="1"/>
  <c r="Q80" i="121"/>
  <c r="F80" i="121" s="1"/>
  <c r="G12" i="121"/>
  <c r="G14" i="121"/>
  <c r="G16" i="121"/>
  <c r="F16" i="121" s="1"/>
  <c r="G18" i="121"/>
  <c r="F18" i="121" s="1"/>
  <c r="G22" i="121"/>
  <c r="F54" i="121"/>
  <c r="G56" i="121"/>
  <c r="G60" i="121"/>
  <c r="F60" i="121" s="1"/>
  <c r="G62" i="121"/>
  <c r="G74" i="121"/>
  <c r="F74" i="121" s="1"/>
  <c r="G76" i="121"/>
  <c r="G78" i="121"/>
  <c r="F78" i="121" s="1"/>
  <c r="P26" i="121"/>
  <c r="F26" i="121" s="1"/>
  <c r="F34" i="121"/>
  <c r="P86" i="121"/>
  <c r="Q88" i="121"/>
  <c r="F88" i="121" s="1"/>
  <c r="Q90" i="121"/>
  <c r="F90" i="121" s="1"/>
  <c r="Q92" i="121"/>
  <c r="Q94" i="121"/>
  <c r="Q96" i="121"/>
  <c r="F96" i="121" s="1"/>
  <c r="Q98" i="121"/>
  <c r="F50" i="121"/>
  <c r="P84" i="121"/>
  <c r="Q86" i="121"/>
  <c r="Q24" i="121"/>
  <c r="F24" i="121" s="1"/>
  <c r="F36" i="121"/>
  <c r="F38" i="121"/>
  <c r="F42" i="121"/>
  <c r="F44" i="121"/>
  <c r="F46" i="121"/>
  <c r="F48" i="121"/>
  <c r="P82" i="121"/>
  <c r="F82" i="121" s="1"/>
  <c r="Q84" i="121"/>
  <c r="F72" i="121"/>
  <c r="F40" i="121"/>
  <c r="F68" i="121"/>
  <c r="F28" i="121"/>
  <c r="F58" i="121"/>
  <c r="F64" i="121"/>
  <c r="J78" i="60"/>
  <c r="K24" i="60"/>
  <c r="J24" i="60" s="1"/>
  <c r="K50" i="60"/>
  <c r="J50" i="60" s="1"/>
  <c r="K52" i="60"/>
  <c r="J52" i="60" s="1"/>
  <c r="K62" i="60"/>
  <c r="J62" i="60" s="1"/>
  <c r="K76" i="60"/>
  <c r="J76" i="60" s="1"/>
  <c r="K92" i="60"/>
  <c r="J92" i="60" s="1"/>
  <c r="K94" i="60"/>
  <c r="J94" i="60" s="1"/>
  <c r="J54" i="60"/>
  <c r="K18" i="60"/>
  <c r="J18" i="60" s="1"/>
  <c r="K22" i="60"/>
  <c r="J22" i="60" s="1"/>
  <c r="K36" i="60"/>
  <c r="J36" i="60" s="1"/>
  <c r="K72" i="60"/>
  <c r="J72" i="60" s="1"/>
  <c r="K74" i="60"/>
  <c r="J74" i="60" s="1"/>
  <c r="K82" i="60"/>
  <c r="J82" i="60" s="1"/>
  <c r="K90" i="60"/>
  <c r="J90" i="60" s="1"/>
  <c r="K100" i="60"/>
  <c r="J100" i="60" s="1"/>
  <c r="J16" i="60"/>
  <c r="K58" i="60"/>
  <c r="J58" i="60" s="1"/>
  <c r="K60" i="60"/>
  <c r="J60" i="60" s="1"/>
  <c r="K86" i="60"/>
  <c r="J86" i="60" s="1"/>
  <c r="K88" i="60"/>
  <c r="J88" i="60" s="1"/>
  <c r="K30" i="60"/>
  <c r="J30" i="60" s="1"/>
  <c r="K32" i="60"/>
  <c r="J32" i="60" s="1"/>
  <c r="K46" i="60"/>
  <c r="J46" i="60" s="1"/>
  <c r="K68" i="60"/>
  <c r="J68" i="60" s="1"/>
  <c r="J98" i="60"/>
  <c r="J42" i="60"/>
  <c r="J66" i="60"/>
  <c r="J80" i="60"/>
  <c r="J84" i="60"/>
  <c r="F66" i="60"/>
  <c r="Q12" i="60"/>
  <c r="Q14" i="60"/>
  <c r="F14" i="60" s="1"/>
  <c r="F24" i="60"/>
  <c r="Q66" i="60"/>
  <c r="Q68" i="60"/>
  <c r="Q96" i="60"/>
  <c r="F96" i="60" s="1"/>
  <c r="Q98" i="60"/>
  <c r="F98" i="60" s="1"/>
  <c r="F16" i="60"/>
  <c r="G32" i="60"/>
  <c r="F32" i="60" s="1"/>
  <c r="G36" i="60"/>
  <c r="P56" i="60"/>
  <c r="P60" i="60"/>
  <c r="F60" i="60" s="1"/>
  <c r="F68" i="60"/>
  <c r="F76" i="60"/>
  <c r="F26" i="60"/>
  <c r="F12" i="60"/>
  <c r="P26" i="60"/>
  <c r="G46" i="60"/>
  <c r="F46" i="60" s="1"/>
  <c r="Q56" i="60"/>
  <c r="G80" i="60"/>
  <c r="G82" i="60"/>
  <c r="P84" i="60"/>
  <c r="P36" i="60"/>
  <c r="P48" i="60"/>
  <c r="F48" i="60" s="1"/>
  <c r="P80" i="60"/>
  <c r="P82" i="60"/>
  <c r="Q84" i="60"/>
  <c r="F84" i="60" s="1"/>
  <c r="F54" i="60"/>
  <c r="F86" i="60"/>
  <c r="P100" i="60"/>
  <c r="F100" i="60" s="1"/>
  <c r="N9" i="53"/>
  <c r="J10" i="53"/>
  <c r="H9" i="53"/>
  <c r="L11" i="53"/>
  <c r="H12" i="53"/>
  <c r="N12" i="53"/>
  <c r="J9" i="53"/>
  <c r="L10" i="53"/>
  <c r="N11" i="53"/>
  <c r="H15" i="53"/>
  <c r="L23" i="53"/>
  <c r="L29" i="53"/>
  <c r="N30" i="53"/>
  <c r="H33" i="53"/>
  <c r="L42" i="53"/>
  <c r="N43" i="53"/>
  <c r="H46" i="53"/>
  <c r="N49" i="53"/>
  <c r="H52" i="53"/>
  <c r="J53" i="53"/>
  <c r="N10" i="53"/>
  <c r="J15" i="53"/>
  <c r="J21" i="53"/>
  <c r="J27" i="53"/>
  <c r="J33" i="53"/>
  <c r="J46" i="53"/>
  <c r="J52" i="53"/>
  <c r="L53" i="53"/>
  <c r="L27" i="53"/>
  <c r="L33" i="53"/>
  <c r="H37" i="53"/>
  <c r="J39" i="53"/>
  <c r="H44" i="53"/>
  <c r="J45" i="53"/>
  <c r="L46" i="53"/>
  <c r="H50" i="53"/>
  <c r="J51" i="53"/>
  <c r="H11" i="53"/>
  <c r="J12" i="53"/>
  <c r="L14" i="53"/>
  <c r="J19" i="53"/>
  <c r="J25" i="53"/>
  <c r="H30" i="53"/>
  <c r="J31" i="53"/>
  <c r="H36" i="53"/>
  <c r="J37" i="53"/>
  <c r="H43" i="53"/>
  <c r="J44" i="53"/>
  <c r="J50" i="53"/>
  <c r="K16" i="59"/>
  <c r="L18" i="59"/>
  <c r="H26" i="59"/>
  <c r="J30" i="59"/>
  <c r="L34" i="59"/>
  <c r="L40" i="59"/>
  <c r="L44" i="59"/>
  <c r="H60" i="59"/>
  <c r="H62" i="59"/>
  <c r="L64" i="59"/>
  <c r="L66" i="59"/>
  <c r="M74" i="59"/>
  <c r="J80" i="59"/>
  <c r="I82" i="59"/>
  <c r="M86" i="59"/>
  <c r="J92" i="59"/>
  <c r="I94" i="59"/>
  <c r="M96" i="59"/>
  <c r="G14" i="59"/>
  <c r="L16" i="59"/>
  <c r="M18" i="59"/>
  <c r="J24" i="59"/>
  <c r="I26" i="59"/>
  <c r="K30" i="59"/>
  <c r="L38" i="59"/>
  <c r="J60" i="59"/>
  <c r="K80" i="59"/>
  <c r="K92" i="59"/>
  <c r="I100" i="59"/>
  <c r="H12" i="59"/>
  <c r="L14" i="59"/>
  <c r="M16" i="59"/>
  <c r="L26" i="59"/>
  <c r="K60" i="59"/>
  <c r="L62" i="59"/>
  <c r="G72" i="59"/>
  <c r="H74" i="59"/>
  <c r="H76" i="59"/>
  <c r="L78" i="59"/>
  <c r="L80" i="59"/>
  <c r="M82" i="59"/>
  <c r="H86" i="59"/>
  <c r="H88" i="59"/>
  <c r="L90" i="59"/>
  <c r="L92" i="59"/>
  <c r="H98" i="59"/>
  <c r="L100" i="59"/>
  <c r="I12" i="59"/>
  <c r="M14" i="59"/>
  <c r="G22" i="59"/>
  <c r="M30" i="59"/>
  <c r="J36" i="59"/>
  <c r="H42" i="59"/>
  <c r="G46" i="59"/>
  <c r="I56" i="59"/>
  <c r="L60" i="59"/>
  <c r="M62" i="59"/>
  <c r="H66" i="59"/>
  <c r="J74" i="59"/>
  <c r="M80" i="59"/>
  <c r="J86" i="59"/>
  <c r="K98" i="59"/>
  <c r="M100" i="59"/>
  <c r="K36" i="59"/>
  <c r="G40" i="59"/>
  <c r="L46" i="59"/>
  <c r="L52" i="59"/>
  <c r="J66" i="59"/>
  <c r="K74" i="59"/>
  <c r="G84" i="59"/>
  <c r="K86" i="59"/>
  <c r="L88" i="59"/>
  <c r="G96" i="59"/>
  <c r="L98" i="59"/>
  <c r="J12" i="59"/>
  <c r="H14" i="59"/>
  <c r="J18" i="59"/>
  <c r="H22" i="59"/>
  <c r="J26" i="59"/>
  <c r="H28" i="59"/>
  <c r="H34" i="59"/>
  <c r="H40" i="59"/>
  <c r="J44" i="59"/>
  <c r="H46" i="59"/>
  <c r="H52" i="59"/>
  <c r="J56" i="59"/>
  <c r="H58" i="59"/>
  <c r="J62" i="59"/>
  <c r="H64" i="59"/>
  <c r="J68" i="59"/>
  <c r="J76" i="59"/>
  <c r="H78" i="59"/>
  <c r="J82" i="59"/>
  <c r="H84" i="59"/>
  <c r="J88" i="59"/>
  <c r="H90" i="59"/>
  <c r="J94" i="59"/>
  <c r="H96" i="59"/>
  <c r="J100" i="59"/>
  <c r="K12" i="59"/>
  <c r="I14" i="59"/>
  <c r="G16" i="59"/>
  <c r="K18" i="59"/>
  <c r="I22" i="59"/>
  <c r="G24" i="59"/>
  <c r="K26" i="59"/>
  <c r="G30" i="59"/>
  <c r="K32" i="59"/>
  <c r="I34" i="59"/>
  <c r="G36" i="59"/>
  <c r="G42" i="59"/>
  <c r="K44" i="59"/>
  <c r="I46" i="59"/>
  <c r="G48" i="59"/>
  <c r="K50" i="59"/>
  <c r="G54" i="59"/>
  <c r="K56" i="59"/>
  <c r="G60" i="59"/>
  <c r="K62" i="59"/>
  <c r="I64" i="59"/>
  <c r="G66" i="59"/>
  <c r="K68" i="59"/>
  <c r="G74" i="59"/>
  <c r="K76" i="59"/>
  <c r="I78" i="59"/>
  <c r="G80" i="59"/>
  <c r="K82" i="59"/>
  <c r="I84" i="59"/>
  <c r="G86" i="59"/>
  <c r="K88" i="59"/>
  <c r="I90" i="59"/>
  <c r="G92" i="59"/>
  <c r="K94" i="59"/>
  <c r="I96" i="59"/>
  <c r="G98" i="59"/>
  <c r="K100" i="59"/>
  <c r="J14" i="59"/>
  <c r="H16" i="59"/>
  <c r="J22" i="59"/>
  <c r="H24" i="59"/>
  <c r="J28" i="59"/>
  <c r="H30" i="59"/>
  <c r="J34" i="59"/>
  <c r="H36" i="59"/>
  <c r="J40" i="59"/>
  <c r="J46" i="59"/>
  <c r="J52" i="59"/>
  <c r="J58" i="59"/>
  <c r="J64" i="59"/>
  <c r="J72" i="59"/>
  <c r="J78" i="59"/>
  <c r="J84" i="59"/>
  <c r="J90" i="59"/>
  <c r="J96" i="59"/>
  <c r="G12" i="59"/>
  <c r="K14" i="59"/>
  <c r="I16" i="59"/>
  <c r="G18" i="59"/>
  <c r="K22" i="59"/>
  <c r="I24" i="59"/>
  <c r="G26" i="59"/>
  <c r="G32" i="59"/>
  <c r="K34" i="59"/>
  <c r="I36" i="59"/>
  <c r="K40" i="59"/>
  <c r="G44" i="59"/>
  <c r="K46" i="59"/>
  <c r="G50" i="59"/>
  <c r="K52" i="59"/>
  <c r="G56" i="59"/>
  <c r="K58" i="59"/>
  <c r="I60" i="59"/>
  <c r="G62" i="59"/>
  <c r="K64" i="59"/>
  <c r="I66" i="59"/>
  <c r="G68" i="59"/>
  <c r="K72" i="59"/>
  <c r="I74" i="59"/>
  <c r="G76" i="59"/>
  <c r="K78" i="59"/>
  <c r="I80" i="59"/>
  <c r="G82" i="59"/>
  <c r="K84" i="59"/>
  <c r="I86" i="59"/>
  <c r="G88" i="59"/>
  <c r="K90" i="59"/>
  <c r="I92" i="59"/>
  <c r="G94" i="59"/>
  <c r="K96" i="59"/>
  <c r="I98" i="59"/>
  <c r="G100" i="59"/>
  <c r="J98" i="59"/>
  <c r="H100" i="59"/>
  <c r="G77" i="40"/>
  <c r="G79" i="40"/>
  <c r="F79" i="40" s="1"/>
  <c r="G81" i="40"/>
  <c r="G83" i="40"/>
  <c r="G85" i="40"/>
  <c r="F11" i="40"/>
  <c r="Q17" i="40"/>
  <c r="F17" i="40" s="1"/>
  <c r="R97" i="40"/>
  <c r="F97" i="40" s="1"/>
  <c r="Q15" i="40"/>
  <c r="R17" i="40"/>
  <c r="F23" i="40"/>
  <c r="F49" i="40"/>
  <c r="R95" i="40"/>
  <c r="Q13" i="40"/>
  <c r="F13" i="40" s="1"/>
  <c r="R15" i="40"/>
  <c r="F21" i="40"/>
  <c r="R29" i="40"/>
  <c r="Q77" i="40"/>
  <c r="Q81" i="40"/>
  <c r="R85" i="40"/>
  <c r="F85" i="40" s="1"/>
  <c r="R13" i="40"/>
  <c r="R61" i="40"/>
  <c r="R73" i="40"/>
  <c r="F73" i="40" s="1"/>
  <c r="G43" i="40"/>
  <c r="F91" i="40"/>
  <c r="F57" i="40"/>
  <c r="F33" i="40"/>
  <c r="F31" i="40"/>
  <c r="F75" i="40"/>
  <c r="F25" i="40"/>
  <c r="F37" i="40"/>
  <c r="F41" i="40"/>
  <c r="F43" i="40"/>
  <c r="F45" i="40"/>
  <c r="F59" i="40"/>
  <c r="F53" i="40"/>
  <c r="F63" i="40"/>
  <c r="F15" i="40"/>
  <c r="F27" i="40"/>
  <c r="Q51" i="40"/>
  <c r="F55" i="40"/>
  <c r="G89" i="40"/>
  <c r="F89" i="40" s="1"/>
  <c r="G95" i="40"/>
  <c r="F39" i="40"/>
  <c r="G35" i="40"/>
  <c r="F35" i="40" s="1"/>
  <c r="F51" i="40"/>
  <c r="Q61" i="40"/>
  <c r="F61" i="40" s="1"/>
  <c r="F65" i="40"/>
  <c r="F67" i="40"/>
  <c r="Q71" i="40"/>
  <c r="F71" i="40" s="1"/>
  <c r="G99" i="40"/>
  <c r="F99" i="40" s="1"/>
  <c r="F77" i="40"/>
  <c r="F83" i="40"/>
  <c r="F93" i="40"/>
  <c r="F47" i="40"/>
  <c r="F29" i="40"/>
  <c r="J9" i="92"/>
  <c r="N11" i="92"/>
  <c r="H21" i="92"/>
  <c r="H27" i="92"/>
  <c r="N36" i="92"/>
  <c r="H40" i="92"/>
  <c r="N43" i="92"/>
  <c r="H46" i="92"/>
  <c r="N49" i="92"/>
  <c r="H52" i="92"/>
  <c r="J53" i="92"/>
  <c r="J40" i="92"/>
  <c r="J46" i="92"/>
  <c r="H51" i="92"/>
  <c r="J52" i="92"/>
  <c r="L40" i="92"/>
  <c r="L46" i="92"/>
  <c r="H36" i="92"/>
  <c r="H43" i="92"/>
  <c r="H49" i="92"/>
  <c r="N52" i="92"/>
  <c r="H9" i="91"/>
  <c r="J10" i="91"/>
  <c r="L11" i="91"/>
  <c r="N12" i="91"/>
  <c r="H16" i="91"/>
  <c r="L18" i="91"/>
  <c r="H34" i="91"/>
  <c r="H41" i="91"/>
  <c r="H47" i="91"/>
  <c r="H53" i="91"/>
  <c r="J9" i="91"/>
  <c r="L10" i="91"/>
  <c r="N11" i="91"/>
  <c r="H21" i="91"/>
  <c r="H27" i="91"/>
  <c r="N36" i="91"/>
  <c r="H40" i="91"/>
  <c r="H46" i="91"/>
  <c r="H52" i="91"/>
  <c r="J53" i="91"/>
  <c r="L9" i="91"/>
  <c r="H14" i="91"/>
  <c r="J40" i="91"/>
  <c r="H45" i="91"/>
  <c r="J46" i="91"/>
  <c r="H51" i="91"/>
  <c r="J52" i="91"/>
  <c r="L53" i="91"/>
  <c r="H12" i="91"/>
  <c r="J14" i="91"/>
  <c r="H19" i="91"/>
  <c r="L40" i="91"/>
  <c r="H44" i="91"/>
  <c r="J45" i="91"/>
  <c r="L46" i="91"/>
  <c r="H50" i="91"/>
  <c r="J51" i="91"/>
  <c r="L52" i="91"/>
  <c r="N9" i="38"/>
  <c r="N10" i="38"/>
  <c r="N11" i="38"/>
  <c r="N12" i="38"/>
  <c r="N14" i="38"/>
  <c r="N15" i="38"/>
  <c r="N21" i="38"/>
  <c r="N26" i="38"/>
  <c r="N31" i="38"/>
  <c r="N33" i="38"/>
  <c r="N34" i="38"/>
  <c r="N35" i="38"/>
  <c r="N36" i="38"/>
  <c r="N40" i="38"/>
  <c r="N41" i="38"/>
  <c r="N43" i="38"/>
  <c r="N44" i="38"/>
  <c r="N45" i="38"/>
  <c r="N46" i="38"/>
  <c r="N50" i="38"/>
  <c r="N51" i="38"/>
  <c r="N53" i="38"/>
  <c r="P9" i="38"/>
  <c r="P10" i="38"/>
  <c r="P12" i="38"/>
  <c r="P32" i="38"/>
  <c r="P34" i="38"/>
  <c r="P40" i="38"/>
  <c r="P42" i="38"/>
  <c r="P43" i="38"/>
  <c r="P44" i="38"/>
  <c r="P46" i="38"/>
  <c r="P47" i="38"/>
  <c r="P51" i="38"/>
  <c r="H9" i="38"/>
  <c r="H10" i="38"/>
  <c r="H12" i="38"/>
  <c r="H16" i="38"/>
  <c r="H21" i="38"/>
  <c r="H23" i="38"/>
  <c r="H29" i="38"/>
  <c r="H31" i="38"/>
  <c r="H40" i="38"/>
  <c r="H41" i="38"/>
  <c r="H43" i="38"/>
  <c r="H44" i="38"/>
  <c r="H45" i="38"/>
  <c r="H48" i="38"/>
  <c r="H50" i="38"/>
  <c r="H51" i="38"/>
  <c r="H52" i="38"/>
  <c r="H53" i="38"/>
  <c r="J9" i="37"/>
  <c r="L10" i="37"/>
  <c r="H27" i="37"/>
  <c r="L29" i="37"/>
  <c r="J34" i="37"/>
  <c r="H40" i="37"/>
  <c r="H46" i="37"/>
  <c r="J47" i="37"/>
  <c r="L48" i="37"/>
  <c r="J53" i="37"/>
  <c r="L9" i="37"/>
  <c r="L16" i="37"/>
  <c r="L34" i="37"/>
  <c r="J40" i="37"/>
  <c r="L41" i="37"/>
  <c r="L47" i="37"/>
  <c r="H51" i="37"/>
  <c r="L53" i="37"/>
  <c r="H31" i="37"/>
  <c r="H44" i="37"/>
  <c r="H50" i="37"/>
  <c r="J51" i="37"/>
  <c r="H10" i="37"/>
  <c r="L12" i="37"/>
  <c r="H42" i="37"/>
  <c r="J43" i="37"/>
  <c r="L44" i="37"/>
  <c r="H48" i="37"/>
  <c r="H10" i="36"/>
  <c r="G16" i="36"/>
  <c r="I18" i="36"/>
  <c r="F22" i="36"/>
  <c r="G60" i="36"/>
  <c r="F74" i="36"/>
  <c r="F19" i="36"/>
  <c r="F20" i="36" s="1"/>
  <c r="I54" i="36"/>
  <c r="H100" i="36"/>
  <c r="H44" i="36"/>
  <c r="H66" i="36"/>
  <c r="G96" i="36"/>
  <c r="F69" i="36"/>
  <c r="F70" i="36" s="1"/>
  <c r="H96" i="36"/>
  <c r="G18" i="36"/>
  <c r="I96" i="36"/>
  <c r="I16" i="35"/>
  <c r="K22" i="35"/>
  <c r="G52" i="35"/>
  <c r="F54" i="35"/>
  <c r="F66" i="35"/>
  <c r="O8" i="35"/>
  <c r="G10" i="35"/>
  <c r="O10" i="35"/>
  <c r="F12" i="35"/>
  <c r="L14" i="35"/>
  <c r="K16" i="35"/>
  <c r="Q16" i="35"/>
  <c r="I18" i="35"/>
  <c r="Q18" i="35"/>
  <c r="I26" i="35"/>
  <c r="G30" i="35"/>
  <c r="K36" i="35"/>
  <c r="P62" i="35"/>
  <c r="H64" i="35"/>
  <c r="G66" i="35"/>
  <c r="N66" i="35"/>
  <c r="G74" i="35"/>
  <c r="F76" i="35"/>
  <c r="M76" i="35"/>
  <c r="I82" i="35"/>
  <c r="Q82" i="35"/>
  <c r="H84" i="35"/>
  <c r="G86" i="35"/>
  <c r="F88" i="35"/>
  <c r="L90" i="35"/>
  <c r="K92" i="35"/>
  <c r="I94" i="35"/>
  <c r="H96" i="35"/>
  <c r="O96" i="35"/>
  <c r="G98" i="35"/>
  <c r="O98" i="35"/>
  <c r="F100" i="35"/>
  <c r="L18" i="35"/>
  <c r="F30" i="35"/>
  <c r="G40" i="35"/>
  <c r="J7" i="35"/>
  <c r="J8" i="35" s="1"/>
  <c r="P8" i="35"/>
  <c r="H10" i="35"/>
  <c r="P10" i="35"/>
  <c r="G12" i="35"/>
  <c r="N12" i="35"/>
  <c r="K18" i="35"/>
  <c r="N19" i="35"/>
  <c r="N20" i="35" s="1"/>
  <c r="F22" i="35"/>
  <c r="L36" i="35"/>
  <c r="G56" i="35"/>
  <c r="L60" i="35"/>
  <c r="Q64" i="35"/>
  <c r="G68" i="35"/>
  <c r="H74" i="35"/>
  <c r="P74" i="35"/>
  <c r="N76" i="35"/>
  <c r="L80" i="35"/>
  <c r="K82" i="35"/>
  <c r="I84" i="35"/>
  <c r="H86" i="35"/>
  <c r="P86" i="35"/>
  <c r="N88" i="35"/>
  <c r="K94" i="35"/>
  <c r="H98" i="35"/>
  <c r="P98" i="35"/>
  <c r="G100" i="35"/>
  <c r="N100" i="35"/>
  <c r="F7" i="35"/>
  <c r="F8" i="35" s="1"/>
  <c r="H14" i="35"/>
  <c r="G16" i="35"/>
  <c r="M18" i="35"/>
  <c r="O36" i="35"/>
  <c r="P76" i="35"/>
  <c r="H78" i="35"/>
  <c r="G80" i="35"/>
  <c r="M82" i="35"/>
  <c r="L84" i="35"/>
  <c r="H90" i="35"/>
  <c r="G92" i="35"/>
  <c r="L96" i="35"/>
  <c r="P100" i="35"/>
  <c r="L82" i="35"/>
  <c r="K84" i="35"/>
  <c r="L94" i="35"/>
  <c r="K96" i="35"/>
  <c r="L10" i="35"/>
  <c r="K12" i="35"/>
  <c r="I14" i="35"/>
  <c r="Q14" i="35"/>
  <c r="G18" i="35"/>
  <c r="O18" i="35"/>
  <c r="H24" i="35"/>
  <c r="H36" i="35"/>
  <c r="P36" i="35"/>
  <c r="H48" i="35"/>
  <c r="H60" i="35"/>
  <c r="P60" i="35"/>
  <c r="N69" i="35"/>
  <c r="N70" i="35" s="1"/>
  <c r="L74" i="35"/>
  <c r="I78" i="35"/>
  <c r="O82" i="35"/>
  <c r="M84" i="35"/>
  <c r="K88" i="35"/>
  <c r="I90" i="35"/>
  <c r="O94" i="35"/>
  <c r="M96" i="35"/>
  <c r="L98" i="35"/>
  <c r="K22" i="34"/>
  <c r="I42" i="34"/>
  <c r="M56" i="34"/>
  <c r="O78" i="34"/>
  <c r="M10" i="34"/>
  <c r="I12" i="34"/>
  <c r="Q12" i="34"/>
  <c r="I14" i="34"/>
  <c r="P14" i="34"/>
  <c r="G16" i="34"/>
  <c r="O16" i="34"/>
  <c r="G18" i="34"/>
  <c r="N18" i="34"/>
  <c r="L22" i="34"/>
  <c r="L24" i="34"/>
  <c r="I26" i="34"/>
  <c r="G30" i="34"/>
  <c r="O30" i="34"/>
  <c r="G32" i="34"/>
  <c r="F34" i="34"/>
  <c r="M36" i="34"/>
  <c r="L38" i="34"/>
  <c r="L40" i="34"/>
  <c r="K44" i="34"/>
  <c r="H52" i="34"/>
  <c r="P52" i="34"/>
  <c r="G56" i="34"/>
  <c r="O56" i="34"/>
  <c r="F58" i="34"/>
  <c r="M60" i="34"/>
  <c r="L62" i="34"/>
  <c r="L64" i="34"/>
  <c r="K66" i="34"/>
  <c r="K68" i="34"/>
  <c r="I74" i="34"/>
  <c r="H76" i="34"/>
  <c r="H78" i="34"/>
  <c r="P78" i="34"/>
  <c r="O82" i="34"/>
  <c r="F84" i="34"/>
  <c r="M84" i="34"/>
  <c r="M86" i="34"/>
  <c r="L88" i="34"/>
  <c r="L90" i="34"/>
  <c r="K92" i="34"/>
  <c r="K94" i="34"/>
  <c r="Q96" i="34"/>
  <c r="I98" i="34"/>
  <c r="H100" i="34"/>
  <c r="P100" i="34"/>
  <c r="K34" i="34"/>
  <c r="L82" i="34"/>
  <c r="L36" i="34"/>
  <c r="M82" i="34"/>
  <c r="J10" i="34"/>
  <c r="L10" i="34"/>
  <c r="K12" i="34"/>
  <c r="K14" i="34"/>
  <c r="H16" i="34"/>
  <c r="H18" i="34"/>
  <c r="O18" i="34"/>
  <c r="F22" i="34"/>
  <c r="M22" i="34"/>
  <c r="K26" i="34"/>
  <c r="G36" i="34"/>
  <c r="O36" i="34"/>
  <c r="F38" i="34"/>
  <c r="K46" i="34"/>
  <c r="I52" i="34"/>
  <c r="H54" i="34"/>
  <c r="H56" i="34"/>
  <c r="G58" i="34"/>
  <c r="G60" i="34"/>
  <c r="O60" i="34"/>
  <c r="F62" i="34"/>
  <c r="M64" i="34"/>
  <c r="L66" i="34"/>
  <c r="L68" i="34"/>
  <c r="K74" i="34"/>
  <c r="Q76" i="34"/>
  <c r="I78" i="34"/>
  <c r="H80" i="34"/>
  <c r="H82" i="34"/>
  <c r="P82" i="34"/>
  <c r="O84" i="34"/>
  <c r="G86" i="34"/>
  <c r="O86" i="34"/>
  <c r="F88" i="34"/>
  <c r="M90" i="34"/>
  <c r="L92" i="34"/>
  <c r="L94" i="34"/>
  <c r="K96" i="34"/>
  <c r="K98" i="34"/>
  <c r="Q100" i="34"/>
  <c r="K58" i="34"/>
  <c r="G10" i="34"/>
  <c r="K62" i="34"/>
  <c r="L86" i="34"/>
  <c r="K88" i="34"/>
  <c r="F10" i="34"/>
  <c r="L12" i="34"/>
  <c r="L14" i="34"/>
  <c r="I18" i="34"/>
  <c r="P18" i="34"/>
  <c r="G22" i="34"/>
  <c r="G24" i="34"/>
  <c r="L26" i="34"/>
  <c r="H36" i="34"/>
  <c r="G40" i="34"/>
  <c r="M42" i="34"/>
  <c r="L46" i="34"/>
  <c r="L48" i="34"/>
  <c r="K52" i="34"/>
  <c r="I56" i="34"/>
  <c r="H60" i="34"/>
  <c r="P60" i="34"/>
  <c r="G62" i="34"/>
  <c r="G64" i="34"/>
  <c r="O64" i="34"/>
  <c r="F66" i="34"/>
  <c r="M66" i="34"/>
  <c r="M68" i="34"/>
  <c r="L72" i="34"/>
  <c r="L74" i="34"/>
  <c r="K78" i="34"/>
  <c r="Q80" i="34"/>
  <c r="I82" i="34"/>
  <c r="Q82" i="34"/>
  <c r="H84" i="34"/>
  <c r="P84" i="34"/>
  <c r="H86" i="34"/>
  <c r="P86" i="34"/>
  <c r="G88" i="34"/>
  <c r="O88" i="34"/>
  <c r="G90" i="34"/>
  <c r="F92" i="34"/>
  <c r="M92" i="34"/>
  <c r="M94" i="34"/>
  <c r="L96" i="34"/>
  <c r="L98" i="34"/>
  <c r="K100" i="34"/>
  <c r="L18" i="34"/>
  <c r="L56" i="34"/>
  <c r="K84" i="34"/>
  <c r="J69" i="34"/>
  <c r="M70" i="34" s="1"/>
  <c r="M18" i="34"/>
  <c r="L34" i="34"/>
  <c r="L58" i="34"/>
  <c r="L60" i="34"/>
  <c r="L84" i="34"/>
  <c r="I92" i="34"/>
  <c r="N7" i="34"/>
  <c r="Q10" i="34"/>
  <c r="M12" i="34"/>
  <c r="M14" i="34"/>
  <c r="K16" i="34"/>
  <c r="K18" i="34"/>
  <c r="H24" i="34"/>
  <c r="M26" i="34"/>
  <c r="K30" i="34"/>
  <c r="K32" i="34"/>
  <c r="I36" i="34"/>
  <c r="H40" i="34"/>
  <c r="L50" i="34"/>
  <c r="L52" i="34"/>
  <c r="K56" i="34"/>
  <c r="I60" i="34"/>
  <c r="H64" i="34"/>
  <c r="O66" i="34"/>
  <c r="M74" i="34"/>
  <c r="L76" i="34"/>
  <c r="L78" i="34"/>
  <c r="K80" i="34"/>
  <c r="K82" i="34"/>
  <c r="Q84" i="34"/>
  <c r="H90" i="34"/>
  <c r="P90" i="34"/>
  <c r="O92" i="34"/>
  <c r="O94" i="34"/>
  <c r="M96" i="34"/>
  <c r="M98" i="34"/>
  <c r="L100" i="34"/>
  <c r="G14" i="33"/>
  <c r="J18" i="33"/>
  <c r="K24" i="33"/>
  <c r="F24" i="33" s="1"/>
  <c r="R24" i="33"/>
  <c r="Q48" i="33"/>
  <c r="K52" i="33"/>
  <c r="O54" i="33"/>
  <c r="Q60" i="33"/>
  <c r="O74" i="33"/>
  <c r="K90" i="33"/>
  <c r="M96" i="33"/>
  <c r="Q14" i="33"/>
  <c r="K14" i="33"/>
  <c r="K18" i="33"/>
  <c r="Q42" i="33"/>
  <c r="R48" i="33"/>
  <c r="K60" i="33"/>
  <c r="G82" i="33"/>
  <c r="O82" i="33"/>
  <c r="G86" i="33"/>
  <c r="Q98" i="33"/>
  <c r="M14" i="33"/>
  <c r="M18" i="33"/>
  <c r="K28" i="33"/>
  <c r="F28" i="33" s="1"/>
  <c r="Q32" i="33"/>
  <c r="K40" i="33"/>
  <c r="Q40" i="33"/>
  <c r="R46" i="33"/>
  <c r="K48" i="33"/>
  <c r="M50" i="33"/>
  <c r="G52" i="33"/>
  <c r="Q74" i="33"/>
  <c r="K94" i="33"/>
  <c r="O96" i="33"/>
  <c r="K98" i="33"/>
  <c r="G18" i="33"/>
  <c r="H52" i="33"/>
  <c r="Q62" i="33"/>
  <c r="K64" i="33"/>
  <c r="F64" i="33" s="1"/>
  <c r="Q64" i="33"/>
  <c r="K74" i="33"/>
  <c r="R74" i="33"/>
  <c r="I82" i="33"/>
  <c r="Q82" i="33"/>
  <c r="P96" i="33"/>
  <c r="P14" i="33"/>
  <c r="O66" i="33"/>
  <c r="L46" i="33"/>
  <c r="R80" i="33"/>
  <c r="O12" i="33"/>
  <c r="H14" i="33"/>
  <c r="G16" i="33"/>
  <c r="L18" i="33"/>
  <c r="R18" i="33"/>
  <c r="O22" i="33"/>
  <c r="M26" i="33"/>
  <c r="K30" i="33"/>
  <c r="Q30" i="33"/>
  <c r="H36" i="33"/>
  <c r="K42" i="33"/>
  <c r="L52" i="33"/>
  <c r="K54" i="33"/>
  <c r="J56" i="33"/>
  <c r="O58" i="33"/>
  <c r="K66" i="33"/>
  <c r="Q66" i="33"/>
  <c r="L74" i="33"/>
  <c r="K76" i="33"/>
  <c r="Q76" i="33"/>
  <c r="G84" i="33"/>
  <c r="L86" i="33"/>
  <c r="K88" i="33"/>
  <c r="Q88" i="33"/>
  <c r="G96" i="33"/>
  <c r="L98" i="33"/>
  <c r="R98" i="33"/>
  <c r="K100" i="33"/>
  <c r="Q100" i="33"/>
  <c r="L12" i="33"/>
  <c r="R34" i="33"/>
  <c r="R92" i="33"/>
  <c r="K10" i="33"/>
  <c r="Q10" i="33"/>
  <c r="P12" i="33"/>
  <c r="I14" i="33"/>
  <c r="O14" i="33"/>
  <c r="P22" i="33"/>
  <c r="L30" i="33"/>
  <c r="R30" i="33"/>
  <c r="K32" i="33"/>
  <c r="K44" i="33"/>
  <c r="Q44" i="33"/>
  <c r="F44" i="33" s="1"/>
  <c r="O48" i="33"/>
  <c r="L54" i="33"/>
  <c r="R54" i="33"/>
  <c r="K56" i="33"/>
  <c r="Q56" i="33"/>
  <c r="H62" i="33"/>
  <c r="L66" i="33"/>
  <c r="R66" i="33"/>
  <c r="K68" i="33"/>
  <c r="Q68" i="33"/>
  <c r="F68" i="33" s="1"/>
  <c r="L76" i="33"/>
  <c r="R76" i="33"/>
  <c r="J80" i="33"/>
  <c r="L88" i="33"/>
  <c r="R88" i="33"/>
  <c r="L100" i="33"/>
  <c r="R100" i="33"/>
  <c r="R22" i="33"/>
  <c r="L92" i="33"/>
  <c r="L10" i="33"/>
  <c r="K12" i="33"/>
  <c r="Q12" i="33"/>
  <c r="J14" i="33"/>
  <c r="K22" i="33"/>
  <c r="Q22" i="33"/>
  <c r="L32" i="33"/>
  <c r="K34" i="33"/>
  <c r="K46" i="33"/>
  <c r="F46" i="33" s="1"/>
  <c r="Q46" i="33"/>
  <c r="L56" i="33"/>
  <c r="K58" i="33"/>
  <c r="O62" i="33"/>
  <c r="L78" i="33"/>
  <c r="K80" i="33"/>
  <c r="Q80" i="33"/>
  <c r="J82" i="33"/>
  <c r="L90" i="33"/>
  <c r="F90" i="33" s="1"/>
  <c r="K92" i="33"/>
  <c r="G100" i="33"/>
  <c r="M100" i="33"/>
  <c r="R58" i="33"/>
  <c r="G12" i="33"/>
  <c r="L14" i="33"/>
  <c r="K16" i="33"/>
  <c r="Q16" i="33"/>
  <c r="G22" i="33"/>
  <c r="M22" i="33"/>
  <c r="K26" i="33"/>
  <c r="Q26" i="33"/>
  <c r="L36" i="33"/>
  <c r="Q38" i="33"/>
  <c r="K50" i="33"/>
  <c r="L60" i="33"/>
  <c r="K62" i="33"/>
  <c r="F69" i="33"/>
  <c r="K72" i="33"/>
  <c r="G80" i="33"/>
  <c r="L82" i="33"/>
  <c r="K84" i="33"/>
  <c r="Q84" i="33"/>
  <c r="L94" i="33"/>
  <c r="K96" i="33"/>
  <c r="Q96" i="33"/>
  <c r="O100" i="33"/>
  <c r="R12" i="33"/>
  <c r="F86" i="33"/>
  <c r="L16" i="33"/>
  <c r="L26" i="33"/>
  <c r="L38" i="33"/>
  <c r="L72" i="33"/>
  <c r="L84" i="33"/>
  <c r="F94" i="33"/>
  <c r="L96" i="33"/>
  <c r="L18" i="32"/>
  <c r="R18" i="32"/>
  <c r="L90" i="32"/>
  <c r="G18" i="32"/>
  <c r="M18" i="32"/>
  <c r="G48" i="32"/>
  <c r="M60" i="32"/>
  <c r="L80" i="32"/>
  <c r="R92" i="32"/>
  <c r="L10" i="32"/>
  <c r="R10" i="32"/>
  <c r="H18" i="32"/>
  <c r="N18" i="32"/>
  <c r="G26" i="32"/>
  <c r="F38" i="32"/>
  <c r="F50" i="32"/>
  <c r="J70" i="32"/>
  <c r="P70" i="32"/>
  <c r="G80" i="32"/>
  <c r="M80" i="32"/>
  <c r="L82" i="32"/>
  <c r="R82" i="32"/>
  <c r="G92" i="32"/>
  <c r="M92" i="32"/>
  <c r="L94" i="32"/>
  <c r="R94" i="32"/>
  <c r="L24" i="32"/>
  <c r="N70" i="32"/>
  <c r="R90" i="32"/>
  <c r="G24" i="32"/>
  <c r="R26" i="32"/>
  <c r="G60" i="32"/>
  <c r="L62" i="32"/>
  <c r="M70" i="32"/>
  <c r="G78" i="32"/>
  <c r="G90" i="32"/>
  <c r="G10" i="32"/>
  <c r="M10" i="32"/>
  <c r="L12" i="32"/>
  <c r="R12" i="32"/>
  <c r="K14" i="32"/>
  <c r="Q14" i="32"/>
  <c r="J16" i="32"/>
  <c r="P16" i="32"/>
  <c r="I18" i="32"/>
  <c r="O18" i="32"/>
  <c r="J22" i="32"/>
  <c r="I24" i="32"/>
  <c r="F28" i="32"/>
  <c r="K32" i="32"/>
  <c r="F32" i="32" s="1"/>
  <c r="O36" i="32"/>
  <c r="F40" i="32"/>
  <c r="K44" i="32"/>
  <c r="F44" i="32" s="1"/>
  <c r="G52" i="32"/>
  <c r="K56" i="32"/>
  <c r="Q56" i="32"/>
  <c r="L66" i="32"/>
  <c r="R66" i="32"/>
  <c r="K68" i="32"/>
  <c r="Q68" i="32"/>
  <c r="K70" i="32"/>
  <c r="Q70" i="32"/>
  <c r="K74" i="32"/>
  <c r="Q74" i="32"/>
  <c r="J76" i="32"/>
  <c r="G82" i="32"/>
  <c r="M82" i="32"/>
  <c r="K86" i="32"/>
  <c r="Q86" i="32"/>
  <c r="J88" i="32"/>
  <c r="I90" i="32"/>
  <c r="L96" i="32"/>
  <c r="R96" i="32"/>
  <c r="K98" i="32"/>
  <c r="Q98" i="32"/>
  <c r="J100" i="32"/>
  <c r="F100" i="32" s="1"/>
  <c r="R24" i="32"/>
  <c r="L48" i="32"/>
  <c r="M36" i="32"/>
  <c r="R80" i="32"/>
  <c r="L92" i="32"/>
  <c r="G12" i="32"/>
  <c r="L14" i="32"/>
  <c r="K16" i="32"/>
  <c r="Q16" i="32"/>
  <c r="J18" i="32"/>
  <c r="P18" i="32"/>
  <c r="F19" i="32"/>
  <c r="K22" i="32"/>
  <c r="Q22" i="32"/>
  <c r="K34" i="32"/>
  <c r="J36" i="32"/>
  <c r="P36" i="32"/>
  <c r="F42" i="32"/>
  <c r="K46" i="32"/>
  <c r="Q46" i="32"/>
  <c r="L56" i="32"/>
  <c r="K58" i="32"/>
  <c r="F58" i="32" s="1"/>
  <c r="J60" i="32"/>
  <c r="I62" i="32"/>
  <c r="L70" i="32"/>
  <c r="R70" i="32"/>
  <c r="L74" i="32"/>
  <c r="R74" i="32"/>
  <c r="K76" i="32"/>
  <c r="J78" i="32"/>
  <c r="H82" i="32"/>
  <c r="G84" i="32"/>
  <c r="F84" i="32" s="1"/>
  <c r="M84" i="32"/>
  <c r="L86" i="32"/>
  <c r="R86" i="32"/>
  <c r="K88" i="32"/>
  <c r="Q88" i="32"/>
  <c r="J90" i="32"/>
  <c r="I92" i="32"/>
  <c r="O92" i="32"/>
  <c r="N94" i="32"/>
  <c r="L98" i="32"/>
  <c r="R98" i="32"/>
  <c r="F34" i="32"/>
  <c r="R48" i="32"/>
  <c r="L60" i="32"/>
  <c r="M90" i="32"/>
  <c r="F7" i="32"/>
  <c r="O8" i="32" s="1"/>
  <c r="L16" i="32"/>
  <c r="K18" i="32"/>
  <c r="L22" i="32"/>
  <c r="K24" i="32"/>
  <c r="K36" i="32"/>
  <c r="L46" i="32"/>
  <c r="K48" i="32"/>
  <c r="K60" i="32"/>
  <c r="F68" i="32"/>
  <c r="G74" i="32"/>
  <c r="K78" i="32"/>
  <c r="J80" i="32"/>
  <c r="I82" i="32"/>
  <c r="K90" i="32"/>
  <c r="I94" i="32"/>
  <c r="L100" i="32"/>
  <c r="R74" i="31"/>
  <c r="R86" i="31"/>
  <c r="L12" i="31"/>
  <c r="R12" i="31"/>
  <c r="K14" i="31"/>
  <c r="Q14" i="31"/>
  <c r="P16" i="31"/>
  <c r="I18" i="31"/>
  <c r="O18" i="31"/>
  <c r="G24" i="31"/>
  <c r="R26" i="31"/>
  <c r="K28" i="31"/>
  <c r="F28" i="31" s="1"/>
  <c r="P30" i="31"/>
  <c r="I32" i="31"/>
  <c r="G36" i="31"/>
  <c r="K40" i="31"/>
  <c r="Q40" i="31"/>
  <c r="I44" i="31"/>
  <c r="H46" i="31"/>
  <c r="N46" i="31"/>
  <c r="G48" i="31"/>
  <c r="K52" i="31"/>
  <c r="Q52" i="31"/>
  <c r="J54" i="31"/>
  <c r="I56" i="31"/>
  <c r="G60" i="31"/>
  <c r="L62" i="31"/>
  <c r="R62" i="31"/>
  <c r="Q64" i="31"/>
  <c r="J66" i="31"/>
  <c r="P66" i="31"/>
  <c r="I68" i="31"/>
  <c r="G74" i="31"/>
  <c r="M74" i="31"/>
  <c r="K78" i="31"/>
  <c r="J80" i="31"/>
  <c r="P80" i="31"/>
  <c r="I82" i="31"/>
  <c r="O82" i="31"/>
  <c r="H84" i="31"/>
  <c r="G86" i="31"/>
  <c r="M86" i="31"/>
  <c r="L88" i="31"/>
  <c r="F88" i="31" s="1"/>
  <c r="R88" i="31"/>
  <c r="K90" i="31"/>
  <c r="Q90" i="31"/>
  <c r="J92" i="31"/>
  <c r="P92" i="31"/>
  <c r="I94" i="31"/>
  <c r="O94" i="31"/>
  <c r="G98" i="31"/>
  <c r="L100" i="31"/>
  <c r="R100" i="31"/>
  <c r="R24" i="31"/>
  <c r="L48" i="31"/>
  <c r="L86" i="31"/>
  <c r="L98" i="31"/>
  <c r="R98" i="31"/>
  <c r="M12" i="31"/>
  <c r="L14" i="31"/>
  <c r="R14" i="31"/>
  <c r="Q16" i="31"/>
  <c r="J18" i="31"/>
  <c r="P18" i="31"/>
  <c r="I22" i="31"/>
  <c r="G26" i="31"/>
  <c r="K30" i="31"/>
  <c r="F30" i="31" s="1"/>
  <c r="F38" i="31"/>
  <c r="Q42" i="31"/>
  <c r="F42" i="31" s="1"/>
  <c r="I46" i="31"/>
  <c r="F50" i="31"/>
  <c r="J56" i="31"/>
  <c r="P56" i="31"/>
  <c r="I58" i="31"/>
  <c r="H60" i="31"/>
  <c r="G62" i="31"/>
  <c r="K66" i="31"/>
  <c r="Q66" i="31"/>
  <c r="P68" i="31"/>
  <c r="F68" i="31" s="1"/>
  <c r="H74" i="31"/>
  <c r="G76" i="31"/>
  <c r="K80" i="31"/>
  <c r="Q80" i="31"/>
  <c r="J82" i="31"/>
  <c r="P82" i="31"/>
  <c r="I84" i="31"/>
  <c r="O84" i="31"/>
  <c r="L90" i="31"/>
  <c r="R90" i="31"/>
  <c r="K92" i="31"/>
  <c r="Q92" i="31"/>
  <c r="J94" i="31"/>
  <c r="P94" i="31"/>
  <c r="I96" i="31"/>
  <c r="O96" i="31"/>
  <c r="H98" i="31"/>
  <c r="G100" i="31"/>
  <c r="M100" i="31"/>
  <c r="R48" i="31"/>
  <c r="G14" i="31"/>
  <c r="M14" i="31"/>
  <c r="L16" i="31"/>
  <c r="R16" i="31"/>
  <c r="K18" i="31"/>
  <c r="Q18" i="31"/>
  <c r="J22" i="31"/>
  <c r="P22" i="31"/>
  <c r="I24" i="31"/>
  <c r="O24" i="31"/>
  <c r="K32" i="31"/>
  <c r="I36" i="31"/>
  <c r="G40" i="31"/>
  <c r="F40" i="31" s="1"/>
  <c r="K44" i="31"/>
  <c r="I48" i="31"/>
  <c r="G52" i="31"/>
  <c r="K56" i="31"/>
  <c r="Q56" i="31"/>
  <c r="J58" i="31"/>
  <c r="I60" i="31"/>
  <c r="L66" i="31"/>
  <c r="R66" i="31"/>
  <c r="Q68" i="31"/>
  <c r="I74" i="31"/>
  <c r="O74" i="31"/>
  <c r="L80" i="31"/>
  <c r="R80" i="31"/>
  <c r="K82" i="31"/>
  <c r="Q82" i="31"/>
  <c r="J84" i="31"/>
  <c r="P84" i="31"/>
  <c r="I86" i="31"/>
  <c r="G90" i="31"/>
  <c r="M90" i="31"/>
  <c r="L92" i="31"/>
  <c r="R92" i="31"/>
  <c r="K94" i="31"/>
  <c r="Q94" i="31"/>
  <c r="J96" i="31"/>
  <c r="P96" i="31"/>
  <c r="I98" i="31"/>
  <c r="H100" i="31"/>
  <c r="L24" i="31"/>
  <c r="F34" i="31"/>
  <c r="F54" i="31"/>
  <c r="L74" i="31"/>
  <c r="I12" i="31"/>
  <c r="O12" i="31"/>
  <c r="H14" i="31"/>
  <c r="N14" i="31"/>
  <c r="M16" i="31"/>
  <c r="L18" i="31"/>
  <c r="R18" i="31"/>
  <c r="K22" i="31"/>
  <c r="Q22" i="31"/>
  <c r="J36" i="31"/>
  <c r="P36" i="31"/>
  <c r="K46" i="31"/>
  <c r="Q46" i="31"/>
  <c r="L56" i="31"/>
  <c r="R56" i="31"/>
  <c r="J60" i="31"/>
  <c r="P60" i="31"/>
  <c r="I62" i="31"/>
  <c r="L68" i="31"/>
  <c r="K72" i="31"/>
  <c r="F72" i="31" s="1"/>
  <c r="J74" i="31"/>
  <c r="I76" i="31"/>
  <c r="L82" i="31"/>
  <c r="K84" i="31"/>
  <c r="J86" i="31"/>
  <c r="P86" i="31"/>
  <c r="G92" i="31"/>
  <c r="L94" i="31"/>
  <c r="K96" i="31"/>
  <c r="Q96" i="31"/>
  <c r="J98" i="31"/>
  <c r="P98" i="31"/>
  <c r="I100" i="31"/>
  <c r="O100" i="31"/>
  <c r="J12" i="31"/>
  <c r="I14" i="31"/>
  <c r="G18" i="31"/>
  <c r="L22" i="31"/>
  <c r="F32" i="31"/>
  <c r="K36" i="31"/>
  <c r="L46" i="31"/>
  <c r="K74" i="31"/>
  <c r="J76" i="31"/>
  <c r="K86" i="31"/>
  <c r="L96" i="31"/>
  <c r="K98" i="31"/>
  <c r="J100" i="31"/>
  <c r="F32" i="30"/>
  <c r="K12" i="30"/>
  <c r="G14" i="30"/>
  <c r="M14" i="30"/>
  <c r="N16" i="30"/>
  <c r="J18" i="30"/>
  <c r="L22" i="30"/>
  <c r="J26" i="30"/>
  <c r="G36" i="30"/>
  <c r="M36" i="30"/>
  <c r="H44" i="30"/>
  <c r="N44" i="30"/>
  <c r="F44" i="30" s="1"/>
  <c r="J46" i="30"/>
  <c r="H50" i="30"/>
  <c r="F50" i="30" s="1"/>
  <c r="N50" i="30"/>
  <c r="J52" i="30"/>
  <c r="G56" i="30"/>
  <c r="M56" i="30"/>
  <c r="K60" i="30"/>
  <c r="G62" i="30"/>
  <c r="M62" i="30"/>
  <c r="J66" i="30"/>
  <c r="L68" i="30"/>
  <c r="H72" i="30"/>
  <c r="N72" i="30"/>
  <c r="J74" i="30"/>
  <c r="L76" i="30"/>
  <c r="H78" i="30"/>
  <c r="F78" i="30" s="1"/>
  <c r="N78" i="30"/>
  <c r="I80" i="30"/>
  <c r="O80" i="30"/>
  <c r="G84" i="30"/>
  <c r="M84" i="30"/>
  <c r="I86" i="30"/>
  <c r="O86" i="30"/>
  <c r="G90" i="30"/>
  <c r="M90" i="30"/>
  <c r="H92" i="30"/>
  <c r="N92" i="30"/>
  <c r="J94" i="30"/>
  <c r="L96" i="30"/>
  <c r="N98" i="30"/>
  <c r="J100" i="30"/>
  <c r="L14" i="30"/>
  <c r="L56" i="30"/>
  <c r="L12" i="30"/>
  <c r="H14" i="30"/>
  <c r="N14" i="30"/>
  <c r="O16" i="30"/>
  <c r="K18" i="30"/>
  <c r="M22" i="30"/>
  <c r="O24" i="30"/>
  <c r="J32" i="30"/>
  <c r="H36" i="30"/>
  <c r="N36" i="30"/>
  <c r="L40" i="30"/>
  <c r="G42" i="30"/>
  <c r="F42" i="30" s="1"/>
  <c r="G48" i="30"/>
  <c r="K52" i="30"/>
  <c r="H56" i="30"/>
  <c r="N56" i="30"/>
  <c r="J58" i="30"/>
  <c r="L60" i="30"/>
  <c r="H62" i="30"/>
  <c r="N62" i="30"/>
  <c r="J64" i="30"/>
  <c r="G68" i="30"/>
  <c r="F68" i="30" s="1"/>
  <c r="K74" i="30"/>
  <c r="G76" i="30"/>
  <c r="M76" i="30"/>
  <c r="J80" i="30"/>
  <c r="L82" i="30"/>
  <c r="H84" i="30"/>
  <c r="N84" i="30"/>
  <c r="J86" i="30"/>
  <c r="L88" i="30"/>
  <c r="H90" i="30"/>
  <c r="N90" i="30"/>
  <c r="I92" i="30"/>
  <c r="O92" i="30"/>
  <c r="K94" i="30"/>
  <c r="G96" i="30"/>
  <c r="M96" i="30"/>
  <c r="I98" i="30"/>
  <c r="O98" i="30"/>
  <c r="K100" i="30"/>
  <c r="G12" i="30"/>
  <c r="M12" i="30"/>
  <c r="I14" i="30"/>
  <c r="O14" i="30"/>
  <c r="J16" i="30"/>
  <c r="F16" i="30" s="1"/>
  <c r="L18" i="30"/>
  <c r="N22" i="30"/>
  <c r="L26" i="30"/>
  <c r="H28" i="30"/>
  <c r="F28" i="30" s="1"/>
  <c r="G40" i="30"/>
  <c r="F40" i="30" s="1"/>
  <c r="L46" i="30"/>
  <c r="L52" i="30"/>
  <c r="I56" i="30"/>
  <c r="O56" i="30"/>
  <c r="G60" i="30"/>
  <c r="M60" i="30"/>
  <c r="L66" i="30"/>
  <c r="H68" i="30"/>
  <c r="L74" i="30"/>
  <c r="O84" i="30"/>
  <c r="I90" i="30"/>
  <c r="O90" i="30"/>
  <c r="L94" i="30"/>
  <c r="L100" i="30"/>
  <c r="F58" i="30"/>
  <c r="L62" i="30"/>
  <c r="H12" i="30"/>
  <c r="N12" i="30"/>
  <c r="G18" i="30"/>
  <c r="M18" i="30"/>
  <c r="I22" i="30"/>
  <c r="O22" i="30"/>
  <c r="G26" i="30"/>
  <c r="J36" i="30"/>
  <c r="L38" i="30"/>
  <c r="F38" i="30" s="1"/>
  <c r="O48" i="30"/>
  <c r="G52" i="30"/>
  <c r="L64" i="30"/>
  <c r="G66" i="30"/>
  <c r="M66" i="30"/>
  <c r="O68" i="30"/>
  <c r="G74" i="30"/>
  <c r="M74" i="30"/>
  <c r="L80" i="30"/>
  <c r="N82" i="30"/>
  <c r="J84" i="30"/>
  <c r="L86" i="30"/>
  <c r="J90" i="30"/>
  <c r="K92" i="30"/>
  <c r="G94" i="30"/>
  <c r="M94" i="30"/>
  <c r="I96" i="30"/>
  <c r="F96" i="30" s="1"/>
  <c r="K98" i="30"/>
  <c r="G100" i="30"/>
  <c r="M100" i="30"/>
  <c r="L90" i="30"/>
  <c r="I12" i="30"/>
  <c r="H18" i="30"/>
  <c r="H26" i="30"/>
  <c r="H46" i="30"/>
  <c r="H52" i="30"/>
  <c r="G64" i="30"/>
  <c r="F64" i="30" s="1"/>
  <c r="H66" i="30"/>
  <c r="H74" i="30"/>
  <c r="G80" i="30"/>
  <c r="I82" i="30"/>
  <c r="G86" i="30"/>
  <c r="H94" i="30"/>
  <c r="H100" i="30"/>
  <c r="F9" i="133"/>
  <c r="R10" i="133" s="1"/>
  <c r="P12" i="133"/>
  <c r="H16" i="133"/>
  <c r="I18" i="133"/>
  <c r="P22" i="133"/>
  <c r="H56" i="133"/>
  <c r="O56" i="133"/>
  <c r="G60" i="133"/>
  <c r="M60" i="133"/>
  <c r="S64" i="133"/>
  <c r="S68" i="133"/>
  <c r="I80" i="133"/>
  <c r="P80" i="133"/>
  <c r="I82" i="133"/>
  <c r="P82" i="133"/>
  <c r="O84" i="133"/>
  <c r="M90" i="133"/>
  <c r="S92" i="133"/>
  <c r="S96" i="133"/>
  <c r="R100" i="133"/>
  <c r="H12" i="133"/>
  <c r="L14" i="133"/>
  <c r="I16" i="133"/>
  <c r="H32" i="133"/>
  <c r="O32" i="133"/>
  <c r="H36" i="133"/>
  <c r="O36" i="133"/>
  <c r="G40" i="133"/>
  <c r="M44" i="133"/>
  <c r="R52" i="133"/>
  <c r="I56" i="133"/>
  <c r="H60" i="133"/>
  <c r="O60" i="133"/>
  <c r="R72" i="133"/>
  <c r="H88" i="133"/>
  <c r="O88" i="133"/>
  <c r="O90" i="133"/>
  <c r="G92" i="133"/>
  <c r="M96" i="133"/>
  <c r="H10" i="133"/>
  <c r="I12" i="133"/>
  <c r="M14" i="133"/>
  <c r="L18" i="133"/>
  <c r="O44" i="133"/>
  <c r="F48" i="133"/>
  <c r="I60" i="133"/>
  <c r="P60" i="133"/>
  <c r="R76" i="133"/>
  <c r="J84" i="133"/>
  <c r="Q84" i="133"/>
  <c r="H92" i="133"/>
  <c r="O92" i="133"/>
  <c r="H94" i="133"/>
  <c r="O94" i="133"/>
  <c r="H96" i="133"/>
  <c r="O96" i="133"/>
  <c r="H98" i="133"/>
  <c r="G100" i="133"/>
  <c r="O14" i="133"/>
  <c r="M74" i="133"/>
  <c r="H14" i="133"/>
  <c r="P14" i="133"/>
  <c r="P18" i="133"/>
  <c r="K20" i="133"/>
  <c r="R32" i="133"/>
  <c r="F32" i="133" s="1"/>
  <c r="R36" i="133"/>
  <c r="O52" i="133"/>
  <c r="R60" i="133"/>
  <c r="H74" i="133"/>
  <c r="O74" i="133"/>
  <c r="G76" i="133"/>
  <c r="F76" i="133" s="1"/>
  <c r="M80" i="133"/>
  <c r="M82" i="133"/>
  <c r="L84" i="133"/>
  <c r="S84" i="133"/>
  <c r="F84" i="133" s="1"/>
  <c r="R88" i="133"/>
  <c r="F88" i="133" s="1"/>
  <c r="Q96" i="133"/>
  <c r="M12" i="133"/>
  <c r="I14" i="133"/>
  <c r="H18" i="133"/>
  <c r="M20" i="133"/>
  <c r="H26" i="133"/>
  <c r="G28" i="133"/>
  <c r="F28" i="133" s="1"/>
  <c r="M30" i="133"/>
  <c r="S36" i="133"/>
  <c r="O54" i="133"/>
  <c r="L60" i="133"/>
  <c r="I74" i="133"/>
  <c r="P74" i="133"/>
  <c r="H78" i="133"/>
  <c r="O78" i="133"/>
  <c r="H80" i="133"/>
  <c r="O80" i="133"/>
  <c r="H82" i="133"/>
  <c r="O82" i="133"/>
  <c r="M86" i="133"/>
  <c r="S78" i="132"/>
  <c r="P14" i="132"/>
  <c r="F17" i="132"/>
  <c r="G18" i="132" s="1"/>
  <c r="M18" i="132"/>
  <c r="G42" i="132"/>
  <c r="F42" i="132" s="1"/>
  <c r="G78" i="132"/>
  <c r="M82" i="132"/>
  <c r="R90" i="132"/>
  <c r="O18" i="132"/>
  <c r="F46" i="132"/>
  <c r="R66" i="132"/>
  <c r="R94" i="132"/>
  <c r="R98" i="132"/>
  <c r="L12" i="132"/>
  <c r="M60" i="132"/>
  <c r="S66" i="132"/>
  <c r="F90" i="132"/>
  <c r="L98" i="132"/>
  <c r="M76" i="132"/>
  <c r="M12" i="132"/>
  <c r="F62" i="132"/>
  <c r="M64" i="132"/>
  <c r="R74" i="132"/>
  <c r="G94" i="132"/>
  <c r="O12" i="132"/>
  <c r="H36" i="132"/>
  <c r="O36" i="132"/>
  <c r="G38" i="132"/>
  <c r="F38" i="132" s="1"/>
  <c r="F39" i="132"/>
  <c r="I56" i="132"/>
  <c r="P56" i="132"/>
  <c r="P60" i="132"/>
  <c r="O64" i="132"/>
  <c r="L76" i="132"/>
  <c r="J86" i="132"/>
  <c r="H94" i="132"/>
  <c r="O94" i="132"/>
  <c r="H96" i="132"/>
  <c r="O96" i="132"/>
  <c r="H100" i="132"/>
  <c r="O100" i="132"/>
  <c r="R36" i="131"/>
  <c r="K16" i="131"/>
  <c r="M16" i="131"/>
  <c r="H16" i="131"/>
  <c r="O16" i="131"/>
  <c r="I16" i="131"/>
  <c r="R48" i="131"/>
  <c r="G84" i="131"/>
  <c r="M84" i="131"/>
  <c r="L18" i="131"/>
  <c r="M18" i="131"/>
  <c r="H18" i="131"/>
  <c r="O18" i="131"/>
  <c r="K18" i="131"/>
  <c r="I18" i="131"/>
  <c r="P18" i="131"/>
  <c r="J18" i="131"/>
  <c r="Q18" i="131"/>
  <c r="M50" i="131"/>
  <c r="O50" i="131"/>
  <c r="K76" i="131"/>
  <c r="R76" i="131"/>
  <c r="F76" i="131" s="1"/>
  <c r="H84" i="131"/>
  <c r="O84" i="131"/>
  <c r="G86" i="131"/>
  <c r="F86" i="131" s="1"/>
  <c r="M86" i="131"/>
  <c r="M96" i="131"/>
  <c r="F13" i="131"/>
  <c r="K14" i="131"/>
  <c r="I14" i="131"/>
  <c r="M14" i="131"/>
  <c r="H14" i="131"/>
  <c r="O14" i="131"/>
  <c r="H22" i="131"/>
  <c r="O22" i="131"/>
  <c r="I22" i="131"/>
  <c r="P22" i="131"/>
  <c r="M22" i="131"/>
  <c r="K22" i="131"/>
  <c r="L22" i="131"/>
  <c r="R28" i="131"/>
  <c r="G36" i="131"/>
  <c r="F36" i="131" s="1"/>
  <c r="H36" i="131"/>
  <c r="K36" i="131"/>
  <c r="O36" i="131"/>
  <c r="M36" i="131"/>
  <c r="F51" i="131"/>
  <c r="R52" i="131" s="1"/>
  <c r="O52" i="131"/>
  <c r="H52" i="131"/>
  <c r="F60" i="131"/>
  <c r="M62" i="131"/>
  <c r="M64" i="131"/>
  <c r="M74" i="131"/>
  <c r="R80" i="131"/>
  <c r="H86" i="131"/>
  <c r="O86" i="131"/>
  <c r="H88" i="131"/>
  <c r="O88" i="131"/>
  <c r="H90" i="131"/>
  <c r="O90" i="131"/>
  <c r="H92" i="131"/>
  <c r="O92" i="131"/>
  <c r="H94" i="131"/>
  <c r="O94" i="131"/>
  <c r="H96" i="131"/>
  <c r="O96" i="131"/>
  <c r="H98" i="131"/>
  <c r="G100" i="131"/>
  <c r="F100" i="131" s="1"/>
  <c r="L84" i="131"/>
  <c r="H10" i="131"/>
  <c r="O10" i="131"/>
  <c r="I10" i="131"/>
  <c r="P10" i="131"/>
  <c r="J10" i="131"/>
  <c r="M10" i="131"/>
  <c r="G28" i="131"/>
  <c r="H60" i="131"/>
  <c r="O60" i="131"/>
  <c r="H62" i="131"/>
  <c r="O62" i="131"/>
  <c r="O64" i="131"/>
  <c r="H66" i="131"/>
  <c r="O66" i="131"/>
  <c r="H74" i="131"/>
  <c r="O74" i="131"/>
  <c r="J84" i="131"/>
  <c r="I86" i="131"/>
  <c r="I88" i="131"/>
  <c r="I90" i="131"/>
  <c r="I92" i="131"/>
  <c r="I94" i="131"/>
  <c r="I96" i="131"/>
  <c r="H100" i="131"/>
  <c r="O100" i="131"/>
  <c r="K46" i="131"/>
  <c r="H46" i="131"/>
  <c r="O46" i="131"/>
  <c r="I12" i="131"/>
  <c r="J12" i="131"/>
  <c r="O12" i="131"/>
  <c r="H12" i="131"/>
  <c r="M12" i="131"/>
  <c r="H30" i="131"/>
  <c r="O30" i="131"/>
  <c r="I30" i="131"/>
  <c r="F43" i="131"/>
  <c r="H44" i="131"/>
  <c r="O44" i="131"/>
  <c r="O56" i="131"/>
  <c r="I62" i="131"/>
  <c r="I64" i="131"/>
  <c r="I66" i="131"/>
  <c r="I74" i="131"/>
  <c r="H76" i="131"/>
  <c r="O76" i="131"/>
  <c r="R84" i="131"/>
  <c r="Q96" i="131"/>
  <c r="F31" i="131"/>
  <c r="G48" i="131"/>
  <c r="F48" i="131" s="1"/>
  <c r="G56" i="131"/>
  <c r="F56" i="131" s="1"/>
  <c r="I56" i="131"/>
  <c r="P56" i="131"/>
  <c r="G34" i="131"/>
  <c r="G40" i="131"/>
  <c r="F40" i="131" s="1"/>
  <c r="G52" i="131"/>
  <c r="F52" i="131" s="1"/>
  <c r="K18" i="130"/>
  <c r="S78" i="130"/>
  <c r="H10" i="130"/>
  <c r="H12" i="130"/>
  <c r="O16" i="130"/>
  <c r="P18" i="130"/>
  <c r="G54" i="130"/>
  <c r="F54" i="130" s="1"/>
  <c r="F59" i="130"/>
  <c r="H76" i="130"/>
  <c r="G78" i="130"/>
  <c r="R90" i="130"/>
  <c r="G96" i="130"/>
  <c r="M16" i="130"/>
  <c r="M76" i="130"/>
  <c r="S96" i="130"/>
  <c r="F17" i="130"/>
  <c r="S18" i="130" s="1"/>
  <c r="O22" i="130"/>
  <c r="F34" i="130"/>
  <c r="O56" i="130"/>
  <c r="M60" i="130"/>
  <c r="F63" i="130"/>
  <c r="G64" i="130" s="1"/>
  <c r="P76" i="130"/>
  <c r="F82" i="130"/>
  <c r="M86" i="130"/>
  <c r="F87" i="130"/>
  <c r="R88" i="130" s="1"/>
  <c r="F88" i="130" s="1"/>
  <c r="O10" i="130"/>
  <c r="P12" i="130"/>
  <c r="H16" i="130"/>
  <c r="H18" i="130"/>
  <c r="F40" i="130"/>
  <c r="J56" i="130"/>
  <c r="G69" i="130"/>
  <c r="H70" i="130" s="1"/>
  <c r="R74" i="130"/>
  <c r="F74" i="130" s="1"/>
  <c r="P82" i="130"/>
  <c r="P84" i="130"/>
  <c r="G92" i="130"/>
  <c r="F92" i="130" s="1"/>
  <c r="R94" i="130"/>
  <c r="F38" i="130"/>
  <c r="G7" i="130"/>
  <c r="M8" i="130" s="1"/>
  <c r="F11" i="130"/>
  <c r="I18" i="130"/>
  <c r="F46" i="130"/>
  <c r="F51" i="130"/>
  <c r="R52" i="130" s="1"/>
  <c r="Q60" i="130"/>
  <c r="O64" i="130"/>
  <c r="S60" i="129"/>
  <c r="F88" i="129"/>
  <c r="H12" i="129"/>
  <c r="H14" i="129"/>
  <c r="P14" i="129"/>
  <c r="H18" i="129"/>
  <c r="R36" i="129"/>
  <c r="F36" i="129" s="1"/>
  <c r="I40" i="129"/>
  <c r="J56" i="129"/>
  <c r="P60" i="129"/>
  <c r="M74" i="129"/>
  <c r="R80" i="129"/>
  <c r="H96" i="129"/>
  <c r="O96" i="129"/>
  <c r="H98" i="129"/>
  <c r="O98" i="129"/>
  <c r="H100" i="129"/>
  <c r="O100" i="129"/>
  <c r="O26" i="129"/>
  <c r="G28" i="129"/>
  <c r="F28" i="129" s="1"/>
  <c r="L36" i="129"/>
  <c r="H50" i="129"/>
  <c r="O50" i="129"/>
  <c r="G52" i="129"/>
  <c r="F52" i="129" s="1"/>
  <c r="R56" i="129"/>
  <c r="J64" i="129"/>
  <c r="I96" i="129"/>
  <c r="P96" i="129"/>
  <c r="H10" i="129"/>
  <c r="H16" i="129"/>
  <c r="K18" i="129"/>
  <c r="F37" i="129"/>
  <c r="G38" i="129" s="1"/>
  <c r="F38" i="129" s="1"/>
  <c r="G54" i="129"/>
  <c r="M82" i="129"/>
  <c r="M84" i="129"/>
  <c r="M86" i="129"/>
  <c r="L60" i="129"/>
  <c r="H38" i="129"/>
  <c r="G40" i="129"/>
  <c r="F40" i="129" s="1"/>
  <c r="I54" i="129"/>
  <c r="O56" i="129"/>
  <c r="G60" i="129"/>
  <c r="F60" i="129" s="1"/>
  <c r="M60" i="129"/>
  <c r="M64" i="129"/>
  <c r="M66" i="129"/>
  <c r="R72" i="129"/>
  <c r="F72" i="129" s="1"/>
  <c r="J76" i="129"/>
  <c r="I82" i="129"/>
  <c r="P82" i="129"/>
  <c r="I84" i="129"/>
  <c r="G92" i="129"/>
  <c r="F92" i="129" s="1"/>
  <c r="M94" i="129"/>
  <c r="O14" i="129"/>
  <c r="O40" i="129"/>
  <c r="F44" i="129"/>
  <c r="M46" i="129"/>
  <c r="H60" i="129"/>
  <c r="O60" i="129"/>
  <c r="O64" i="129"/>
  <c r="O66" i="129"/>
  <c r="J82" i="129"/>
  <c r="J84" i="129"/>
  <c r="F96" i="129"/>
  <c r="M98" i="129"/>
  <c r="F54" i="128"/>
  <c r="H16" i="128"/>
  <c r="H60" i="128"/>
  <c r="G62" i="128"/>
  <c r="F62" i="128" s="1"/>
  <c r="M62" i="128"/>
  <c r="R82" i="128"/>
  <c r="O16" i="128"/>
  <c r="K46" i="128"/>
  <c r="R46" i="128"/>
  <c r="O62" i="128"/>
  <c r="F66" i="128"/>
  <c r="M74" i="128"/>
  <c r="M80" i="128"/>
  <c r="R90" i="128"/>
  <c r="M60" i="128"/>
  <c r="F36" i="128"/>
  <c r="O74" i="128"/>
  <c r="F82" i="128"/>
  <c r="M86" i="128"/>
  <c r="R94" i="128"/>
  <c r="R98" i="128"/>
  <c r="G19" i="128"/>
  <c r="H20" i="128" s="1"/>
  <c r="M56" i="128"/>
  <c r="M14" i="128"/>
  <c r="H18" i="128"/>
  <c r="H36" i="128"/>
  <c r="O36" i="128"/>
  <c r="M16" i="128"/>
  <c r="F50" i="128"/>
  <c r="M96" i="128"/>
  <c r="I54" i="29"/>
  <c r="I12" i="29"/>
  <c r="F19" i="29"/>
  <c r="G20" i="29" s="1"/>
  <c r="K50" i="29"/>
  <c r="F50" i="29" s="1"/>
  <c r="I64" i="29"/>
  <c r="H64" i="29" s="1"/>
  <c r="I74" i="29"/>
  <c r="H74" i="29" s="1"/>
  <c r="I80" i="29"/>
  <c r="K90" i="29"/>
  <c r="F90" i="29" s="1"/>
  <c r="I94" i="29"/>
  <c r="J96" i="29"/>
  <c r="L12" i="29"/>
  <c r="F12" i="29" s="1"/>
  <c r="G44" i="29"/>
  <c r="F44" i="29" s="1"/>
  <c r="G46" i="29"/>
  <c r="K62" i="29"/>
  <c r="F62" i="29" s="1"/>
  <c r="L64" i="29"/>
  <c r="F64" i="29" s="1"/>
  <c r="K94" i="29"/>
  <c r="F94" i="29" s="1"/>
  <c r="K96" i="29"/>
  <c r="F96" i="29" s="1"/>
  <c r="G22" i="29"/>
  <c r="G24" i="29"/>
  <c r="I46" i="29"/>
  <c r="H46" i="29" s="1"/>
  <c r="K60" i="29"/>
  <c r="H82" i="29"/>
  <c r="H86" i="29"/>
  <c r="F34" i="29"/>
  <c r="H40" i="29"/>
  <c r="H76" i="29"/>
  <c r="H19" i="29"/>
  <c r="M19" i="29" s="1"/>
  <c r="H44" i="29"/>
  <c r="F56" i="29"/>
  <c r="H68" i="29"/>
  <c r="F30" i="29"/>
  <c r="H38" i="29"/>
  <c r="H72" i="29"/>
  <c r="F48" i="29"/>
  <c r="F66" i="29"/>
  <c r="H69" i="29"/>
  <c r="H54" i="29"/>
  <c r="F88" i="29"/>
  <c r="J20" i="29"/>
  <c r="F28" i="29"/>
  <c r="L60" i="29"/>
  <c r="F60" i="29" s="1"/>
  <c r="H100" i="29"/>
  <c r="I14" i="29"/>
  <c r="H14" i="29" s="1"/>
  <c r="K18" i="29"/>
  <c r="F18" i="29" s="1"/>
  <c r="K22" i="29"/>
  <c r="H24" i="29"/>
  <c r="I30" i="29"/>
  <c r="H30" i="29" s="1"/>
  <c r="K36" i="29"/>
  <c r="G40" i="29"/>
  <c r="F40" i="29" s="1"/>
  <c r="F52" i="29"/>
  <c r="K54" i="29"/>
  <c r="F54" i="29" s="1"/>
  <c r="G58" i="29"/>
  <c r="F58" i="29" s="1"/>
  <c r="I66" i="29"/>
  <c r="H66" i="29" s="1"/>
  <c r="K74" i="29"/>
  <c r="K80" i="29"/>
  <c r="H90" i="29"/>
  <c r="G92" i="29"/>
  <c r="K98" i="29"/>
  <c r="F98" i="29" s="1"/>
  <c r="F69" i="29"/>
  <c r="G70" i="29" s="1"/>
  <c r="K68" i="29"/>
  <c r="K84" i="29"/>
  <c r="L92" i="29"/>
  <c r="L16" i="29"/>
  <c r="G16" i="29"/>
  <c r="G26" i="29"/>
  <c r="F26" i="29" s="1"/>
  <c r="H32" i="29"/>
  <c r="F42" i="29"/>
  <c r="H48" i="29"/>
  <c r="I58" i="29"/>
  <c r="G68" i="29"/>
  <c r="F68" i="29" s="1"/>
  <c r="L74" i="29"/>
  <c r="G78" i="29"/>
  <c r="F78" i="29" s="1"/>
  <c r="L80" i="29"/>
  <c r="G84" i="29"/>
  <c r="H92" i="29"/>
  <c r="F38" i="29"/>
  <c r="H7" i="29"/>
  <c r="M7" i="29" s="1"/>
  <c r="K14" i="29"/>
  <c r="F14" i="29" s="1"/>
  <c r="I16" i="29"/>
  <c r="H16" i="29" s="1"/>
  <c r="H26" i="29"/>
  <c r="H34" i="29"/>
  <c r="H42" i="29"/>
  <c r="I50" i="29"/>
  <c r="H50" i="29" s="1"/>
  <c r="H60" i="29"/>
  <c r="K76" i="29"/>
  <c r="F76" i="29" s="1"/>
  <c r="I78" i="29"/>
  <c r="H78" i="29" s="1"/>
  <c r="K82" i="29"/>
  <c r="F82" i="29" s="1"/>
  <c r="I84" i="29"/>
  <c r="H84" i="29" s="1"/>
  <c r="F32" i="29"/>
  <c r="F46" i="29"/>
  <c r="F100" i="29"/>
  <c r="H12" i="29"/>
  <c r="H52" i="29"/>
  <c r="H62" i="29"/>
  <c r="N20" i="27"/>
  <c r="F28" i="27"/>
  <c r="M50" i="27"/>
  <c r="F50" i="27" s="1"/>
  <c r="M40" i="27"/>
  <c r="F40" i="27" s="1"/>
  <c r="G14" i="27"/>
  <c r="N14" i="27"/>
  <c r="G20" i="27"/>
  <c r="M26" i="27"/>
  <c r="F26" i="27" s="1"/>
  <c r="M36" i="27"/>
  <c r="F36" i="27" s="1"/>
  <c r="M46" i="27"/>
  <c r="F46" i="27" s="1"/>
  <c r="M56" i="27"/>
  <c r="F56" i="27" s="1"/>
  <c r="M62" i="27"/>
  <c r="G66" i="27"/>
  <c r="N66" i="27"/>
  <c r="H70" i="27"/>
  <c r="M74" i="27"/>
  <c r="M80" i="27"/>
  <c r="M86" i="27"/>
  <c r="F86" i="27" s="1"/>
  <c r="G96" i="27"/>
  <c r="I20" i="27"/>
  <c r="M78" i="27"/>
  <c r="G34" i="27"/>
  <c r="F34" i="27" s="1"/>
  <c r="G60" i="27"/>
  <c r="F60" i="27" s="1"/>
  <c r="N90" i="27"/>
  <c r="G62" i="27"/>
  <c r="G74" i="27"/>
  <c r="G80" i="27"/>
  <c r="J20" i="27"/>
  <c r="F12" i="27"/>
  <c r="M90" i="27"/>
  <c r="F90" i="27" s="1"/>
  <c r="F72" i="27"/>
  <c r="G78" i="27"/>
  <c r="G84" i="27"/>
  <c r="F84" i="27" s="1"/>
  <c r="M22" i="27"/>
  <c r="M76" i="27"/>
  <c r="M82" i="27"/>
  <c r="M88" i="27"/>
  <c r="F88" i="27" s="1"/>
  <c r="F98" i="27"/>
  <c r="K20" i="27"/>
  <c r="J70" i="27"/>
  <c r="F94" i="27"/>
  <c r="F24" i="27"/>
  <c r="F48" i="27"/>
  <c r="F58" i="27"/>
  <c r="G76" i="27"/>
  <c r="G82" i="27"/>
  <c r="M20" i="27"/>
  <c r="F20" i="27" s="1"/>
  <c r="K70" i="27"/>
  <c r="H10" i="26"/>
  <c r="J11" i="26"/>
  <c r="L12" i="26"/>
  <c r="L19" i="26"/>
  <c r="H23" i="26"/>
  <c r="H29" i="26"/>
  <c r="L31" i="26"/>
  <c r="J36" i="26"/>
  <c r="H42" i="26"/>
  <c r="J43" i="26"/>
  <c r="L44" i="26"/>
  <c r="H48" i="26"/>
  <c r="J49" i="26"/>
  <c r="L50" i="26"/>
  <c r="J10" i="26"/>
  <c r="N12" i="26"/>
  <c r="J42" i="26"/>
  <c r="N44" i="26"/>
  <c r="J48" i="26"/>
  <c r="H51" i="26"/>
  <c r="F80" i="71"/>
  <c r="F90" i="71"/>
  <c r="F72" i="71"/>
  <c r="F92" i="71"/>
  <c r="H74" i="71"/>
  <c r="F74" i="71" s="1"/>
  <c r="H66" i="71"/>
  <c r="F66" i="71" s="1"/>
  <c r="H98" i="71"/>
  <c r="F98" i="71" s="1"/>
  <c r="H58" i="71"/>
  <c r="F58" i="71" s="1"/>
  <c r="H76" i="71"/>
  <c r="F76" i="71" s="1"/>
  <c r="H96" i="71"/>
  <c r="F96" i="71" s="1"/>
  <c r="K46" i="71"/>
  <c r="G46" i="71"/>
  <c r="M46" i="71"/>
  <c r="H46" i="71"/>
  <c r="J46" i="71"/>
  <c r="J24" i="71"/>
  <c r="G24" i="71"/>
  <c r="F24" i="71" s="1"/>
  <c r="J36" i="71"/>
  <c r="K36" i="71"/>
  <c r="G36" i="71"/>
  <c r="F36" i="71" s="1"/>
  <c r="J48" i="71"/>
  <c r="H48" i="71"/>
  <c r="F48" i="71" s="1"/>
  <c r="G12" i="71"/>
  <c r="M12" i="71"/>
  <c r="H12" i="71"/>
  <c r="K12" i="71"/>
  <c r="J12" i="71"/>
  <c r="J26" i="71"/>
  <c r="K26" i="71"/>
  <c r="H26" i="71"/>
  <c r="F26" i="71" s="1"/>
  <c r="M26" i="71"/>
  <c r="J38" i="71"/>
  <c r="G38" i="71"/>
  <c r="F38" i="71" s="1"/>
  <c r="J50" i="71"/>
  <c r="G50" i="71"/>
  <c r="F50" i="71" s="1"/>
  <c r="G34" i="71"/>
  <c r="F34" i="71" s="1"/>
  <c r="J34" i="71"/>
  <c r="H40" i="71"/>
  <c r="J40" i="71"/>
  <c r="G40" i="71"/>
  <c r="G52" i="71"/>
  <c r="F52" i="71" s="1"/>
  <c r="J52" i="71"/>
  <c r="K52" i="71"/>
  <c r="K16" i="71"/>
  <c r="J16" i="71"/>
  <c r="L16" i="71"/>
  <c r="G16" i="71"/>
  <c r="H16" i="71"/>
  <c r="G30" i="71"/>
  <c r="H30" i="71"/>
  <c r="J30" i="71"/>
  <c r="G54" i="71"/>
  <c r="I54" i="71"/>
  <c r="J54" i="71"/>
  <c r="K22" i="71"/>
  <c r="G22" i="71"/>
  <c r="M22" i="71"/>
  <c r="J22" i="71"/>
  <c r="H22" i="71"/>
  <c r="J18" i="71"/>
  <c r="K18" i="71"/>
  <c r="I18" i="71"/>
  <c r="L18" i="71"/>
  <c r="G18" i="71"/>
  <c r="M18" i="71"/>
  <c r="H18" i="71"/>
  <c r="G32" i="71"/>
  <c r="F32" i="71" s="1"/>
  <c r="J32" i="71"/>
  <c r="G44" i="71"/>
  <c r="F44" i="71" s="1"/>
  <c r="J44" i="71"/>
  <c r="K92" i="71"/>
  <c r="J72" i="71"/>
  <c r="K62" i="71"/>
  <c r="J94" i="71"/>
  <c r="L60" i="71"/>
  <c r="J74" i="71"/>
  <c r="K74" i="71"/>
  <c r="M80" i="71"/>
  <c r="K90" i="71"/>
  <c r="M62" i="71"/>
  <c r="L82" i="71"/>
  <c r="M92" i="71"/>
  <c r="J100" i="71"/>
  <c r="J14" i="71"/>
  <c r="G62" i="71"/>
  <c r="F62" i="71" s="1"/>
  <c r="K76" i="71"/>
  <c r="M82" i="71"/>
  <c r="M14" i="71"/>
  <c r="I88" i="71"/>
  <c r="K56" i="71"/>
  <c r="J58" i="71"/>
  <c r="J84" i="71"/>
  <c r="J88" i="71"/>
  <c r="J90" i="71"/>
  <c r="J92" i="71"/>
  <c r="I94" i="71"/>
  <c r="F94" i="71" s="1"/>
  <c r="J96" i="71"/>
  <c r="M98" i="71"/>
  <c r="J60" i="71"/>
  <c r="M66" i="71"/>
  <c r="J82" i="71"/>
  <c r="M86" i="71"/>
  <c r="M90" i="71"/>
  <c r="K96" i="71"/>
  <c r="J98" i="71"/>
  <c r="I14" i="71"/>
  <c r="K60" i="71"/>
  <c r="J78" i="71"/>
  <c r="J80" i="71"/>
  <c r="K82" i="71"/>
  <c r="M84" i="71"/>
  <c r="M94" i="71"/>
  <c r="M100" i="71"/>
  <c r="J64" i="71"/>
  <c r="G68" i="71"/>
  <c r="F68" i="71" s="1"/>
  <c r="J76" i="71"/>
  <c r="K80" i="71"/>
  <c r="M96" i="71"/>
  <c r="K14" i="71"/>
  <c r="G56" i="71"/>
  <c r="K64" i="71"/>
  <c r="J66" i="71"/>
  <c r="M78" i="71"/>
  <c r="H86" i="71"/>
  <c r="L14" i="71"/>
  <c r="J56" i="71"/>
  <c r="L64" i="71"/>
  <c r="K66" i="71"/>
  <c r="J68" i="71"/>
  <c r="J86" i="71"/>
  <c r="H88" i="71"/>
  <c r="H56" i="71"/>
  <c r="H78" i="71"/>
  <c r="H82" i="71"/>
  <c r="H84" i="71"/>
  <c r="G64" i="71"/>
  <c r="F64" i="71" s="1"/>
  <c r="G14" i="71"/>
  <c r="H100" i="71"/>
  <c r="K78" i="71"/>
  <c r="G82" i="71"/>
  <c r="F82" i="71" s="1"/>
  <c r="K84" i="71"/>
  <c r="I86" i="71"/>
  <c r="K94" i="71"/>
  <c r="K100" i="71"/>
  <c r="G88" i="71"/>
  <c r="G78" i="71"/>
  <c r="G84" i="71"/>
  <c r="F84" i="71" s="1"/>
  <c r="K86" i="71"/>
  <c r="G100" i="71"/>
  <c r="H42" i="20"/>
  <c r="H45" i="20"/>
  <c r="H51" i="20"/>
  <c r="J10" i="20"/>
  <c r="J14" i="20"/>
  <c r="J20" i="20"/>
  <c r="J23" i="20"/>
  <c r="J26" i="20"/>
  <c r="J29" i="20"/>
  <c r="J32" i="20"/>
  <c r="J35" i="20"/>
  <c r="J39" i="20"/>
  <c r="J48" i="20"/>
  <c r="H9" i="20"/>
  <c r="L10" i="20"/>
  <c r="H12" i="20"/>
  <c r="H41" i="20"/>
  <c r="H44" i="20"/>
  <c r="H47" i="20"/>
  <c r="H50" i="20"/>
  <c r="H53" i="20"/>
  <c r="O15" i="25"/>
  <c r="O35" i="25"/>
  <c r="O42" i="25"/>
  <c r="O10" i="25"/>
  <c r="O25" i="25"/>
  <c r="O33" i="25"/>
  <c r="O41" i="25"/>
  <c r="O47" i="25"/>
  <c r="O53" i="25"/>
  <c r="O9" i="25"/>
  <c r="O32" i="25"/>
  <c r="O40" i="25"/>
  <c r="O52" i="25"/>
  <c r="G13" i="25"/>
  <c r="O13" i="25" s="1"/>
  <c r="O37" i="25"/>
  <c r="O51" i="25"/>
  <c r="F13" i="25"/>
  <c r="N14" i="25"/>
  <c r="F38" i="25"/>
  <c r="G38" i="25"/>
  <c r="H9" i="85"/>
  <c r="J10" i="85"/>
  <c r="L11" i="85"/>
  <c r="N12" i="85"/>
  <c r="J42" i="85"/>
  <c r="L43" i="85"/>
  <c r="N44" i="85"/>
  <c r="L49" i="85"/>
  <c r="J9" i="85"/>
  <c r="L10" i="85"/>
  <c r="H46" i="85"/>
  <c r="J53" i="85"/>
  <c r="H26" i="85"/>
  <c r="J40" i="85"/>
  <c r="H51" i="85"/>
  <c r="J52" i="85"/>
  <c r="J12" i="85"/>
  <c r="J19" i="85"/>
  <c r="J44" i="85"/>
  <c r="H49" i="85"/>
  <c r="L51" i="85"/>
  <c r="J9" i="72"/>
  <c r="L10" i="72"/>
  <c r="H40" i="72"/>
  <c r="N43" i="72"/>
  <c r="H46" i="72"/>
  <c r="H52" i="72"/>
  <c r="J53" i="72"/>
  <c r="L9" i="72"/>
  <c r="H14" i="72"/>
  <c r="H26" i="72"/>
  <c r="J27" i="72"/>
  <c r="J33" i="72"/>
  <c r="J40" i="72"/>
  <c r="H45" i="72"/>
  <c r="J46" i="72"/>
  <c r="H51" i="72"/>
  <c r="J52" i="72"/>
  <c r="H12" i="72"/>
  <c r="J26" i="72"/>
  <c r="L33" i="72"/>
  <c r="L40" i="72"/>
  <c r="H44" i="72"/>
  <c r="J45" i="72"/>
  <c r="H50" i="72"/>
  <c r="J51" i="72"/>
  <c r="L52" i="72"/>
  <c r="H11" i="72"/>
  <c r="J12" i="72"/>
  <c r="J19" i="72"/>
  <c r="J44" i="72"/>
  <c r="H49" i="72"/>
  <c r="J50" i="72"/>
  <c r="H10" i="18"/>
  <c r="H14" i="18"/>
  <c r="H23" i="18"/>
  <c r="H26" i="18"/>
  <c r="H29" i="18"/>
  <c r="H32" i="18"/>
  <c r="H35" i="18"/>
  <c r="H42" i="18"/>
  <c r="H45" i="18"/>
  <c r="H48" i="18"/>
  <c r="H51" i="18"/>
  <c r="H9" i="18"/>
  <c r="H12" i="18"/>
  <c r="H16" i="18"/>
  <c r="H25" i="18"/>
  <c r="H31" i="18"/>
  <c r="H34" i="18"/>
  <c r="H37" i="18"/>
  <c r="H41" i="18"/>
  <c r="H44" i="18"/>
  <c r="H47" i="18"/>
  <c r="H50" i="18"/>
  <c r="H53" i="18"/>
  <c r="L9" i="17"/>
  <c r="L10" i="17"/>
  <c r="L11" i="17"/>
  <c r="L12" i="17"/>
  <c r="L14" i="17"/>
  <c r="L29" i="17"/>
  <c r="L32" i="17"/>
  <c r="L33" i="17"/>
  <c r="L34" i="17"/>
  <c r="L36" i="17"/>
  <c r="L43" i="17"/>
  <c r="L44" i="17"/>
  <c r="L52" i="17"/>
  <c r="L53" i="17"/>
  <c r="P9" i="17"/>
  <c r="P10" i="17"/>
  <c r="P11" i="17"/>
  <c r="P12" i="17"/>
  <c r="P14" i="17"/>
  <c r="P36" i="17"/>
  <c r="P43" i="17"/>
  <c r="P44" i="17"/>
  <c r="P45" i="17"/>
  <c r="P49" i="17"/>
  <c r="P50" i="17"/>
  <c r="P51" i="17"/>
  <c r="P52" i="17"/>
  <c r="P53" i="17"/>
  <c r="H34" i="16"/>
  <c r="J48" i="16"/>
  <c r="H50" i="16"/>
  <c r="J42" i="16"/>
  <c r="H47" i="16"/>
  <c r="L48" i="16"/>
  <c r="H44" i="16"/>
  <c r="J47" i="16"/>
  <c r="J36" i="16"/>
  <c r="H40" i="16"/>
  <c r="J44" i="16"/>
  <c r="L29" i="16"/>
  <c r="J43" i="16"/>
  <c r="H46" i="16"/>
  <c r="N49" i="16"/>
  <c r="J51" i="16"/>
  <c r="L36" i="16"/>
  <c r="L49" i="16"/>
  <c r="H14" i="16"/>
  <c r="N42" i="16"/>
  <c r="H45" i="16"/>
  <c r="J46" i="16"/>
  <c r="H51" i="16"/>
  <c r="H11" i="16"/>
  <c r="H18" i="16"/>
  <c r="H49" i="16"/>
  <c r="L51" i="16"/>
  <c r="L34" i="15"/>
  <c r="L46" i="15"/>
  <c r="L62" i="15"/>
  <c r="I12" i="15"/>
  <c r="L14" i="15"/>
  <c r="L18" i="15"/>
  <c r="L24" i="15"/>
  <c r="I26" i="15"/>
  <c r="L36" i="15"/>
  <c r="F38" i="15"/>
  <c r="L40" i="15"/>
  <c r="L52" i="15"/>
  <c r="L56" i="15"/>
  <c r="L60" i="15"/>
  <c r="L68" i="15"/>
  <c r="L74" i="15"/>
  <c r="L78" i="15"/>
  <c r="I80" i="15"/>
  <c r="L82" i="15"/>
  <c r="L86" i="15"/>
  <c r="F88" i="15"/>
  <c r="L90" i="15"/>
  <c r="I92" i="15"/>
  <c r="L94" i="15"/>
  <c r="I96" i="15"/>
  <c r="L98" i="15"/>
  <c r="L22" i="15"/>
  <c r="L54" i="15"/>
  <c r="F54" i="15" s="1"/>
  <c r="L66" i="15"/>
  <c r="L76" i="15"/>
  <c r="J12" i="15"/>
  <c r="M14" i="15"/>
  <c r="G18" i="15"/>
  <c r="M18" i="15"/>
  <c r="J22" i="15"/>
  <c r="M24" i="15"/>
  <c r="J26" i="15"/>
  <c r="F28" i="15"/>
  <c r="J30" i="15"/>
  <c r="M32" i="15"/>
  <c r="F32" i="15" s="1"/>
  <c r="M40" i="15"/>
  <c r="M44" i="15"/>
  <c r="F44" i="15" s="1"/>
  <c r="F48" i="15"/>
  <c r="M52" i="15"/>
  <c r="M56" i="15"/>
  <c r="M60" i="15"/>
  <c r="M64" i="15"/>
  <c r="M68" i="15"/>
  <c r="F68" i="15" s="1"/>
  <c r="M74" i="15"/>
  <c r="J80" i="15"/>
  <c r="G82" i="15"/>
  <c r="M82" i="15"/>
  <c r="M86" i="15"/>
  <c r="G90" i="15"/>
  <c r="M90" i="15"/>
  <c r="J92" i="15"/>
  <c r="J96" i="15"/>
  <c r="M98" i="15"/>
  <c r="J100" i="15"/>
  <c r="L16" i="15"/>
  <c r="L30" i="15"/>
  <c r="L58" i="15"/>
  <c r="L72" i="15"/>
  <c r="K12" i="15"/>
  <c r="H14" i="15"/>
  <c r="N14" i="15"/>
  <c r="K16" i="15"/>
  <c r="H18" i="15"/>
  <c r="N18" i="15"/>
  <c r="K22" i="15"/>
  <c r="N24" i="15"/>
  <c r="K26" i="15"/>
  <c r="K46" i="15"/>
  <c r="N52" i="15"/>
  <c r="N56" i="15"/>
  <c r="K62" i="15"/>
  <c r="H74" i="15"/>
  <c r="N74" i="15"/>
  <c r="K76" i="15"/>
  <c r="N78" i="15"/>
  <c r="K80" i="15"/>
  <c r="H82" i="15"/>
  <c r="N82" i="15"/>
  <c r="N86" i="15"/>
  <c r="H90" i="15"/>
  <c r="N90" i="15"/>
  <c r="K92" i="15"/>
  <c r="N94" i="15"/>
  <c r="K96" i="15"/>
  <c r="N98" i="15"/>
  <c r="K100" i="15"/>
  <c r="L12" i="15"/>
  <c r="L92" i="15"/>
  <c r="G12" i="15"/>
  <c r="M12" i="15"/>
  <c r="J14" i="15"/>
  <c r="M16" i="15"/>
  <c r="M22" i="15"/>
  <c r="M26" i="15"/>
  <c r="M30" i="15"/>
  <c r="F42" i="15"/>
  <c r="M58" i="15"/>
  <c r="M62" i="15"/>
  <c r="M66" i="15"/>
  <c r="J74" i="15"/>
  <c r="M76" i="15"/>
  <c r="G80" i="15"/>
  <c r="M80" i="15"/>
  <c r="J82" i="15"/>
  <c r="M84" i="15"/>
  <c r="J86" i="15"/>
  <c r="M88" i="15"/>
  <c r="J90" i="15"/>
  <c r="G92" i="15"/>
  <c r="M92" i="15"/>
  <c r="M96" i="15"/>
  <c r="G100" i="15"/>
  <c r="M100" i="15"/>
  <c r="L80" i="15"/>
  <c r="H12" i="15"/>
  <c r="H72" i="15"/>
  <c r="H92" i="15"/>
  <c r="H10" i="14"/>
  <c r="I12" i="14"/>
  <c r="H14" i="14"/>
  <c r="N16" i="14"/>
  <c r="M18" i="14"/>
  <c r="L24" i="14"/>
  <c r="I26" i="14"/>
  <c r="L34" i="14"/>
  <c r="M50" i="14"/>
  <c r="M58" i="14"/>
  <c r="M62" i="14"/>
  <c r="M66" i="14"/>
  <c r="H74" i="14"/>
  <c r="N76" i="14"/>
  <c r="K78" i="14"/>
  <c r="I80" i="14"/>
  <c r="J82" i="14"/>
  <c r="L86" i="14"/>
  <c r="H90" i="14"/>
  <c r="I92" i="14"/>
  <c r="N96" i="14"/>
  <c r="K98" i="14"/>
  <c r="L46" i="14"/>
  <c r="L58" i="14"/>
  <c r="J10" i="14"/>
  <c r="J12" i="14"/>
  <c r="J14" i="14"/>
  <c r="N18" i="14"/>
  <c r="M24" i="14"/>
  <c r="J26" i="14"/>
  <c r="L30" i="14"/>
  <c r="J44" i="14"/>
  <c r="F44" i="14" s="1"/>
  <c r="N46" i="14"/>
  <c r="K52" i="14"/>
  <c r="F52" i="14" s="1"/>
  <c r="K56" i="14"/>
  <c r="N62" i="14"/>
  <c r="N66" i="14"/>
  <c r="K68" i="14"/>
  <c r="L72" i="14"/>
  <c r="J74" i="14"/>
  <c r="L78" i="14"/>
  <c r="J80" i="14"/>
  <c r="L82" i="14"/>
  <c r="N86" i="14"/>
  <c r="J90" i="14"/>
  <c r="J92" i="14"/>
  <c r="I94" i="14"/>
  <c r="L98" i="14"/>
  <c r="J100" i="14"/>
  <c r="L10" i="14"/>
  <c r="L12" i="14"/>
  <c r="L14" i="14"/>
  <c r="J22" i="14"/>
  <c r="L26" i="14"/>
  <c r="N30" i="14"/>
  <c r="L52" i="14"/>
  <c r="L56" i="14"/>
  <c r="F56" i="14" s="1"/>
  <c r="L60" i="14"/>
  <c r="F60" i="14" s="1"/>
  <c r="L68" i="14"/>
  <c r="L74" i="14"/>
  <c r="L80" i="14"/>
  <c r="N82" i="14"/>
  <c r="L90" i="14"/>
  <c r="L92" i="14"/>
  <c r="M98" i="14"/>
  <c r="K100" i="14"/>
  <c r="L62" i="14"/>
  <c r="N10" i="14"/>
  <c r="N12" i="14"/>
  <c r="N14" i="14"/>
  <c r="K16" i="14"/>
  <c r="K22" i="14"/>
  <c r="H72" i="14"/>
  <c r="F72" i="14" s="1"/>
  <c r="N74" i="14"/>
  <c r="K76" i="14"/>
  <c r="N80" i="14"/>
  <c r="N90" i="14"/>
  <c r="N92" i="14"/>
  <c r="L94" i="14"/>
  <c r="I96" i="14"/>
  <c r="L100" i="14"/>
  <c r="L22" i="14"/>
  <c r="N100" i="14"/>
  <c r="F7" i="14"/>
  <c r="G8" i="14" s="1"/>
  <c r="F64" i="14"/>
  <c r="G90" i="14"/>
  <c r="K12" i="14"/>
  <c r="K26" i="14"/>
  <c r="K80" i="14"/>
  <c r="K92" i="14"/>
  <c r="K96" i="14"/>
  <c r="M10" i="14"/>
  <c r="F28" i="14"/>
  <c r="G82" i="14"/>
  <c r="I10" i="14"/>
  <c r="I14" i="14"/>
  <c r="I18" i="14"/>
  <c r="I74" i="14"/>
  <c r="I82" i="14"/>
  <c r="I90" i="14"/>
  <c r="M74" i="14"/>
  <c r="G12" i="14"/>
  <c r="F42" i="14"/>
  <c r="G80" i="14"/>
  <c r="F88" i="14"/>
  <c r="G92" i="14"/>
  <c r="G100" i="14"/>
  <c r="G10" i="14"/>
  <c r="M14" i="14"/>
  <c r="F32" i="14"/>
  <c r="M82" i="14"/>
  <c r="M90" i="14"/>
  <c r="H9" i="10"/>
  <c r="J9" i="10"/>
  <c r="J51" i="10"/>
  <c r="H51" i="10"/>
  <c r="L9" i="10"/>
  <c r="L11" i="10"/>
  <c r="L14" i="10"/>
  <c r="L16" i="10"/>
  <c r="L30" i="10"/>
  <c r="L39" i="10"/>
  <c r="L41" i="10"/>
  <c r="L43" i="10"/>
  <c r="L49" i="10"/>
  <c r="L51" i="10"/>
  <c r="L53" i="10"/>
  <c r="N9" i="10"/>
  <c r="N43" i="10"/>
  <c r="N49" i="10"/>
  <c r="N51" i="10"/>
  <c r="N53" i="10"/>
  <c r="H10" i="10"/>
  <c r="J10" i="10"/>
  <c r="H44" i="10"/>
  <c r="J44" i="10"/>
  <c r="H48" i="10"/>
  <c r="J48" i="10"/>
  <c r="H10" i="9"/>
  <c r="L25" i="9"/>
  <c r="L31" i="9"/>
  <c r="L37" i="9"/>
  <c r="L44" i="9"/>
  <c r="H48" i="9"/>
  <c r="L50" i="9"/>
  <c r="N51" i="9"/>
  <c r="H9" i="9"/>
  <c r="J10" i="9"/>
  <c r="L11" i="9"/>
  <c r="N12" i="9"/>
  <c r="L30" i="9"/>
  <c r="N44" i="9"/>
  <c r="J48" i="9"/>
  <c r="L49" i="9"/>
  <c r="J9" i="9"/>
  <c r="L10" i="9"/>
  <c r="L35" i="9"/>
  <c r="H40" i="9"/>
  <c r="J41" i="9"/>
  <c r="L42" i="9"/>
  <c r="L48" i="9"/>
  <c r="J53" i="9"/>
  <c r="L9" i="9"/>
  <c r="L16" i="9"/>
  <c r="J46" i="9"/>
  <c r="H51" i="9"/>
  <c r="L53" i="9"/>
  <c r="H31" i="7"/>
  <c r="H53" i="7"/>
  <c r="R12" i="7"/>
  <c r="H18" i="7"/>
  <c r="H36" i="7"/>
  <c r="R9" i="7"/>
  <c r="P10" i="7"/>
  <c r="J12" i="7"/>
  <c r="H14" i="7"/>
  <c r="L17" i="7"/>
  <c r="H23" i="7"/>
  <c r="L26" i="7"/>
  <c r="J31" i="7"/>
  <c r="H32" i="7"/>
  <c r="L35" i="7"/>
  <c r="J41" i="7"/>
  <c r="H42" i="7"/>
  <c r="J46" i="7"/>
  <c r="H50" i="7"/>
  <c r="P51" i="7"/>
  <c r="J53" i="7"/>
  <c r="R53" i="7"/>
  <c r="H12" i="7"/>
  <c r="R42" i="7"/>
  <c r="H46" i="7"/>
  <c r="H9" i="7"/>
  <c r="R10" i="7"/>
  <c r="L12" i="7"/>
  <c r="H19" i="7"/>
  <c r="L22" i="7"/>
  <c r="H28" i="7"/>
  <c r="L31" i="7"/>
  <c r="H33" i="7"/>
  <c r="H37" i="7"/>
  <c r="R39" i="7"/>
  <c r="N40" i="7"/>
  <c r="L41" i="7"/>
  <c r="H43" i="7"/>
  <c r="R43" i="7"/>
  <c r="P44" i="7"/>
  <c r="H47" i="7"/>
  <c r="R51" i="7"/>
  <c r="L53" i="7"/>
  <c r="H10" i="7"/>
  <c r="L14" i="7"/>
  <c r="L23" i="7"/>
  <c r="H29" i="7"/>
  <c r="L32" i="7"/>
  <c r="H39" i="7"/>
  <c r="L42" i="7"/>
  <c r="R44" i="7"/>
  <c r="N49" i="7"/>
  <c r="H51" i="7"/>
  <c r="L9" i="7"/>
  <c r="L19" i="7"/>
  <c r="L28" i="7"/>
  <c r="L37" i="7"/>
  <c r="H40" i="7"/>
  <c r="J10" i="5"/>
  <c r="J11" i="5"/>
  <c r="J12" i="5"/>
  <c r="J16" i="5"/>
  <c r="J21" i="5"/>
  <c r="J26" i="5"/>
  <c r="J33" i="5"/>
  <c r="J34" i="5"/>
  <c r="J35" i="5"/>
  <c r="J36" i="5"/>
  <c r="J37" i="5"/>
  <c r="J44" i="5"/>
  <c r="J45" i="5"/>
  <c r="J50" i="5"/>
  <c r="J51" i="5"/>
  <c r="J52" i="5"/>
  <c r="J53" i="5"/>
  <c r="L11" i="5"/>
  <c r="L12" i="5"/>
  <c r="L21" i="5"/>
  <c r="L33" i="5"/>
  <c r="L51" i="5"/>
  <c r="N12" i="5"/>
  <c r="N11" i="4"/>
  <c r="N14" i="4"/>
  <c r="N52" i="4"/>
  <c r="N21" i="4"/>
  <c r="P30" i="4"/>
  <c r="N36" i="4"/>
  <c r="N12" i="4"/>
  <c r="P12" i="4"/>
  <c r="N26" i="4"/>
  <c r="N31" i="4"/>
  <c r="N45" i="4"/>
  <c r="N51" i="4"/>
  <c r="H9" i="4"/>
  <c r="H10" i="4"/>
  <c r="H11" i="4"/>
  <c r="H12" i="4"/>
  <c r="H14" i="4"/>
  <c r="H15" i="4"/>
  <c r="H16" i="4"/>
  <c r="H18" i="4"/>
  <c r="H20" i="4"/>
  <c r="H21" i="4"/>
  <c r="H25" i="4"/>
  <c r="H26" i="4"/>
  <c r="H27" i="4"/>
  <c r="H29" i="4"/>
  <c r="H31" i="4"/>
  <c r="H32" i="4"/>
  <c r="H33" i="4"/>
  <c r="H34" i="4"/>
  <c r="H35" i="4"/>
  <c r="H36" i="4"/>
  <c r="H37" i="4"/>
  <c r="H39" i="4"/>
  <c r="H40" i="4"/>
  <c r="H41" i="4"/>
  <c r="H42" i="4"/>
  <c r="H43" i="4"/>
  <c r="H44" i="4"/>
  <c r="H45" i="4"/>
  <c r="H47" i="4"/>
  <c r="H48" i="4"/>
  <c r="H50" i="4"/>
  <c r="H51" i="4"/>
  <c r="H52" i="4"/>
  <c r="H53" i="4"/>
  <c r="J10" i="4"/>
  <c r="J11" i="4"/>
  <c r="J12" i="4"/>
  <c r="J14" i="4"/>
  <c r="J15" i="4"/>
  <c r="J18" i="4"/>
  <c r="J20" i="4"/>
  <c r="J21" i="4"/>
  <c r="J23" i="4"/>
  <c r="J25" i="4"/>
  <c r="J26" i="4"/>
  <c r="J27" i="4"/>
  <c r="J29" i="4"/>
  <c r="J30" i="4"/>
  <c r="J31" i="4"/>
  <c r="J33" i="4"/>
  <c r="J34" i="4"/>
  <c r="J35" i="4"/>
  <c r="J36" i="4"/>
  <c r="J37" i="4"/>
  <c r="J40" i="4"/>
  <c r="J41" i="4"/>
  <c r="J42" i="4"/>
  <c r="J43" i="4"/>
  <c r="J44" i="4"/>
  <c r="J50" i="4"/>
  <c r="J51" i="4"/>
  <c r="J52" i="4"/>
  <c r="J53" i="4"/>
  <c r="L10" i="3"/>
  <c r="L11" i="3"/>
  <c r="L12" i="3"/>
  <c r="L14" i="3"/>
  <c r="L18" i="3"/>
  <c r="L20" i="3"/>
  <c r="L21" i="3"/>
  <c r="L25" i="3"/>
  <c r="L26" i="3"/>
  <c r="L27" i="3"/>
  <c r="L28" i="3"/>
  <c r="L29" i="3"/>
  <c r="L30" i="3"/>
  <c r="L31" i="3"/>
  <c r="L32" i="3"/>
  <c r="L33" i="3"/>
  <c r="L34" i="3"/>
  <c r="L35" i="3"/>
  <c r="L36" i="3"/>
  <c r="L37" i="3"/>
  <c r="L40" i="3"/>
  <c r="L41" i="3"/>
  <c r="L42" i="3"/>
  <c r="L43" i="3"/>
  <c r="L44" i="3"/>
  <c r="L45" i="3"/>
  <c r="L47" i="3"/>
  <c r="L48" i="3"/>
  <c r="L50" i="3"/>
  <c r="L51" i="3"/>
  <c r="L52" i="3"/>
  <c r="L53" i="3"/>
  <c r="N11" i="3"/>
  <c r="N12" i="3"/>
  <c r="N14" i="3"/>
  <c r="N21" i="3"/>
  <c r="N26" i="3"/>
  <c r="N31" i="3"/>
  <c r="N33" i="3"/>
  <c r="N34" i="3"/>
  <c r="N36" i="3"/>
  <c r="N50" i="3"/>
  <c r="N51" i="3"/>
  <c r="N52" i="3"/>
  <c r="P21" i="3"/>
  <c r="P26" i="3"/>
  <c r="P33" i="3"/>
  <c r="P35" i="3"/>
  <c r="P36" i="3"/>
  <c r="P45" i="3"/>
  <c r="P51" i="3"/>
  <c r="P53" i="3"/>
  <c r="J10" i="117"/>
  <c r="J11" i="117"/>
  <c r="J12" i="117"/>
  <c r="J14" i="117"/>
  <c r="J21" i="117"/>
  <c r="J44" i="117"/>
  <c r="J50" i="117"/>
  <c r="J51" i="117"/>
  <c r="J52" i="117"/>
  <c r="L12" i="117"/>
  <c r="L10" i="116"/>
  <c r="L12" i="116"/>
  <c r="L14" i="116"/>
  <c r="L21" i="116"/>
  <c r="L52" i="116"/>
  <c r="L53" i="116"/>
  <c r="F13" i="115"/>
  <c r="H13" i="115" s="1"/>
  <c r="P14" i="115"/>
  <c r="H40" i="115"/>
  <c r="H42" i="115"/>
  <c r="H43" i="115"/>
  <c r="H44" i="115"/>
  <c r="H45" i="115"/>
  <c r="H48" i="115"/>
  <c r="H49" i="115"/>
  <c r="H50" i="115"/>
  <c r="H51" i="115"/>
  <c r="H52" i="115"/>
  <c r="H53" i="115"/>
  <c r="H8" i="115"/>
  <c r="H9" i="115"/>
  <c r="H10" i="115"/>
  <c r="H11" i="115"/>
  <c r="H12" i="115"/>
  <c r="H14" i="115"/>
  <c r="H15" i="115"/>
  <c r="H21" i="115"/>
  <c r="H25" i="115"/>
  <c r="H26" i="115"/>
  <c r="H28" i="115"/>
  <c r="H29" i="115"/>
  <c r="H30" i="115"/>
  <c r="H31" i="115"/>
  <c r="H33" i="115"/>
  <c r="H34" i="115"/>
  <c r="H36" i="115"/>
  <c r="H37" i="115"/>
  <c r="J43" i="115"/>
  <c r="J44" i="115"/>
  <c r="J50" i="115"/>
  <c r="J51" i="115"/>
  <c r="J52" i="115"/>
  <c r="J53" i="115"/>
  <c r="L13" i="115"/>
  <c r="H7" i="113"/>
  <c r="H8" i="113"/>
  <c r="H9" i="113"/>
  <c r="H10" i="113"/>
  <c r="H11" i="113"/>
  <c r="H12" i="113"/>
  <c r="J14" i="113"/>
  <c r="J16" i="113"/>
  <c r="J21" i="113"/>
  <c r="J23" i="113"/>
  <c r="J33" i="113"/>
  <c r="J34" i="113"/>
  <c r="J35" i="113"/>
  <c r="J36" i="113"/>
  <c r="L47" i="113"/>
  <c r="L51" i="113"/>
  <c r="J7" i="113"/>
  <c r="J10" i="113"/>
  <c r="J11" i="113"/>
  <c r="J12" i="113"/>
  <c r="L33" i="113"/>
  <c r="L7" i="113"/>
  <c r="L12" i="113"/>
  <c r="P51" i="113"/>
  <c r="N7" i="113"/>
  <c r="N12" i="113"/>
  <c r="P7" i="113"/>
  <c r="N28" i="112"/>
  <c r="L53" i="112"/>
  <c r="H12" i="112"/>
  <c r="J14" i="112"/>
  <c r="J16" i="112"/>
  <c r="H19" i="112"/>
  <c r="H22" i="112"/>
  <c r="P26" i="112"/>
  <c r="J32" i="112"/>
  <c r="J34" i="112"/>
  <c r="J36" i="112"/>
  <c r="J43" i="112"/>
  <c r="H46" i="112"/>
  <c r="J20" i="112"/>
  <c r="H10" i="112"/>
  <c r="P30" i="112"/>
  <c r="J50" i="112"/>
  <c r="J51" i="112"/>
  <c r="J21" i="112"/>
  <c r="J27" i="112"/>
  <c r="J42" i="112"/>
  <c r="H45" i="112"/>
  <c r="H49" i="112"/>
  <c r="L50" i="112"/>
  <c r="J52" i="112"/>
  <c r="J23" i="112"/>
  <c r="H47" i="112"/>
  <c r="H9" i="112"/>
  <c r="J15" i="112"/>
  <c r="J18" i="112"/>
  <c r="J25" i="112"/>
  <c r="J29" i="112"/>
  <c r="J35" i="112"/>
  <c r="J37" i="112"/>
  <c r="J41" i="112"/>
  <c r="J39" i="112"/>
  <c r="F7" i="112"/>
  <c r="P7" i="112" s="1"/>
  <c r="H11" i="112"/>
  <c r="H17" i="112"/>
  <c r="N21" i="112"/>
  <c r="H24" i="112"/>
  <c r="L29" i="112"/>
  <c r="J31" i="112"/>
  <c r="P33" i="112"/>
  <c r="J40" i="112"/>
  <c r="H41" i="112"/>
  <c r="J44" i="112"/>
  <c r="L45" i="112"/>
  <c r="J48" i="112"/>
  <c r="J7" i="114"/>
  <c r="L14" i="114"/>
  <c r="L15" i="114"/>
  <c r="L16" i="114"/>
  <c r="L35" i="114"/>
  <c r="L36" i="114"/>
  <c r="L37" i="114"/>
  <c r="N45" i="114"/>
  <c r="N51" i="114"/>
  <c r="L7" i="114"/>
  <c r="N14" i="114"/>
  <c r="N21" i="114"/>
  <c r="N26" i="114"/>
  <c r="N31" i="114"/>
  <c r="N33" i="114"/>
  <c r="N34" i="114"/>
  <c r="N35" i="114"/>
  <c r="N36" i="114"/>
  <c r="P51" i="114"/>
  <c r="N7" i="114"/>
  <c r="P21" i="114"/>
  <c r="H39" i="114"/>
  <c r="H40" i="114"/>
  <c r="H41" i="114"/>
  <c r="H42" i="114"/>
  <c r="H43" i="114"/>
  <c r="H44" i="114"/>
  <c r="H45" i="114"/>
  <c r="H48" i="114"/>
  <c r="H50" i="114"/>
  <c r="H51" i="114"/>
  <c r="H52" i="114"/>
  <c r="H53" i="114"/>
  <c r="P13" i="115"/>
  <c r="N14" i="112"/>
  <c r="L25" i="112"/>
  <c r="L34" i="112"/>
  <c r="L37" i="112"/>
  <c r="N45" i="112"/>
  <c r="N51" i="112"/>
  <c r="N52" i="112"/>
  <c r="L20" i="112"/>
  <c r="L27" i="112"/>
  <c r="L28" i="112"/>
  <c r="L31" i="112"/>
  <c r="N31" i="112"/>
  <c r="L36" i="112"/>
  <c r="L15" i="112"/>
  <c r="H42" i="112"/>
  <c r="H43" i="112"/>
  <c r="H44" i="112"/>
  <c r="H48" i="112"/>
  <c r="H50" i="112"/>
  <c r="H51" i="112"/>
  <c r="H52" i="112"/>
  <c r="P12" i="112"/>
  <c r="L18" i="112"/>
  <c r="L26" i="112"/>
  <c r="L30" i="112"/>
  <c r="N33" i="112"/>
  <c r="L35" i="112"/>
  <c r="F13" i="114"/>
  <c r="L13" i="114" s="1"/>
  <c r="G7" i="132"/>
  <c r="G36" i="133"/>
  <c r="G68" i="133"/>
  <c r="G80" i="133"/>
  <c r="F81" i="133"/>
  <c r="G82" i="133" s="1"/>
  <c r="G96" i="133"/>
  <c r="G34" i="132"/>
  <c r="F34" i="132" s="1"/>
  <c r="F35" i="132"/>
  <c r="G36" i="132" s="1"/>
  <c r="G50" i="132"/>
  <c r="F50" i="132" s="1"/>
  <c r="F51" i="132"/>
  <c r="G66" i="132"/>
  <c r="G82" i="132"/>
  <c r="G98" i="132"/>
  <c r="F23" i="131"/>
  <c r="G44" i="131"/>
  <c r="G64" i="131"/>
  <c r="F65" i="131"/>
  <c r="G88" i="131"/>
  <c r="F88" i="131" s="1"/>
  <c r="G69" i="133"/>
  <c r="H70" i="133" s="1"/>
  <c r="F21" i="131"/>
  <c r="R22" i="131" s="1"/>
  <c r="F40" i="133"/>
  <c r="F57" i="133"/>
  <c r="S58" i="133" s="1"/>
  <c r="F23" i="132"/>
  <c r="F86" i="132"/>
  <c r="F87" i="132"/>
  <c r="R88" i="132" s="1"/>
  <c r="F88" i="132" s="1"/>
  <c r="F33" i="131"/>
  <c r="G80" i="131"/>
  <c r="G92" i="131"/>
  <c r="F92" i="131" s="1"/>
  <c r="F93" i="131"/>
  <c r="G94" i="131" s="1"/>
  <c r="G19" i="132"/>
  <c r="K20" i="132" s="1"/>
  <c r="G69" i="132"/>
  <c r="F15" i="131"/>
  <c r="G24" i="133"/>
  <c r="G44" i="133"/>
  <c r="F44" i="133" s="1"/>
  <c r="F45" i="133"/>
  <c r="F25" i="131"/>
  <c r="G68" i="131"/>
  <c r="F68" i="131" s="1"/>
  <c r="G19" i="131"/>
  <c r="G69" i="131"/>
  <c r="M70" i="131" s="1"/>
  <c r="G26" i="132"/>
  <c r="F26" i="132" s="1"/>
  <c r="F27" i="132"/>
  <c r="G58" i="132"/>
  <c r="F58" i="132" s="1"/>
  <c r="F75" i="132"/>
  <c r="R76" i="132" s="1"/>
  <c r="F9" i="131"/>
  <c r="F11" i="132"/>
  <c r="G12" i="132" s="1"/>
  <c r="F33" i="133"/>
  <c r="F65" i="133"/>
  <c r="F77" i="133"/>
  <c r="F93" i="133"/>
  <c r="F63" i="132"/>
  <c r="F61" i="131"/>
  <c r="R62" i="131" s="1"/>
  <c r="G96" i="131"/>
  <c r="G26" i="130"/>
  <c r="F26" i="130" s="1"/>
  <c r="G50" i="130"/>
  <c r="F50" i="130" s="1"/>
  <c r="G62" i="130"/>
  <c r="F62" i="130" s="1"/>
  <c r="K70" i="130"/>
  <c r="G86" i="130"/>
  <c r="F86" i="130" s="1"/>
  <c r="G30" i="130"/>
  <c r="F30" i="130" s="1"/>
  <c r="F31" i="130"/>
  <c r="R32" i="130" s="1"/>
  <c r="F32" i="130" s="1"/>
  <c r="F41" i="130"/>
  <c r="R42" i="130" s="1"/>
  <c r="F42" i="130" s="1"/>
  <c r="F99" i="130"/>
  <c r="G19" i="130"/>
  <c r="L20" i="130" s="1"/>
  <c r="G90" i="130"/>
  <c r="F90" i="130" s="1"/>
  <c r="F23" i="130"/>
  <c r="F43" i="130"/>
  <c r="R44" i="130" s="1"/>
  <c r="G58" i="130"/>
  <c r="F58" i="130" s="1"/>
  <c r="G66" i="130"/>
  <c r="F66" i="130" s="1"/>
  <c r="G84" i="129"/>
  <c r="F84" i="129" s="1"/>
  <c r="F85" i="129"/>
  <c r="R86" i="129" s="1"/>
  <c r="G100" i="129"/>
  <c r="F100" i="129" s="1"/>
  <c r="G69" i="129"/>
  <c r="M70" i="129" s="1"/>
  <c r="G32" i="129"/>
  <c r="F32" i="129" s="1"/>
  <c r="F45" i="129"/>
  <c r="F61" i="129"/>
  <c r="R62" i="129" s="1"/>
  <c r="G19" i="129"/>
  <c r="F17" i="129"/>
  <c r="S18" i="129" s="1"/>
  <c r="F77" i="129"/>
  <c r="F93" i="129"/>
  <c r="G94" i="129" s="1"/>
  <c r="G64" i="129"/>
  <c r="F64" i="129" s="1"/>
  <c r="G42" i="128"/>
  <c r="F42" i="128" s="1"/>
  <c r="G58" i="128"/>
  <c r="F58" i="128" s="1"/>
  <c r="K70" i="128"/>
  <c r="G74" i="128"/>
  <c r="F74" i="128" s="1"/>
  <c r="G86" i="128"/>
  <c r="F86" i="128" s="1"/>
  <c r="G98" i="128"/>
  <c r="F98" i="128" s="1"/>
  <c r="F99" i="128"/>
  <c r="F46" i="128"/>
  <c r="G78" i="128"/>
  <c r="F79" i="128"/>
  <c r="G80" i="128" s="1"/>
  <c r="F90" i="128"/>
  <c r="F91" i="128"/>
  <c r="G69" i="128"/>
  <c r="M70" i="128" s="1"/>
  <c r="F51" i="128"/>
  <c r="R52" i="128" s="1"/>
  <c r="F52" i="128" s="1"/>
  <c r="F67" i="128"/>
  <c r="R68" i="128" s="1"/>
  <c r="F68" i="128" s="1"/>
  <c r="F83" i="128"/>
  <c r="F95" i="128"/>
  <c r="F42" i="27"/>
  <c r="F38" i="27"/>
  <c r="F62" i="27"/>
  <c r="F22" i="27"/>
  <c r="F66" i="27"/>
  <c r="F30" i="27"/>
  <c r="F54" i="27"/>
  <c r="F78" i="27"/>
  <c r="J9" i="112"/>
  <c r="J12" i="112"/>
  <c r="L7" i="112"/>
  <c r="L10" i="112"/>
  <c r="L11" i="112"/>
  <c r="L12" i="112"/>
  <c r="H14" i="112"/>
  <c r="H15" i="112"/>
  <c r="H16" i="112"/>
  <c r="H18" i="112"/>
  <c r="H20" i="112"/>
  <c r="H21" i="112"/>
  <c r="H25" i="112"/>
  <c r="H26" i="112"/>
  <c r="H27" i="112"/>
  <c r="H29" i="112"/>
  <c r="H31" i="112"/>
  <c r="H32" i="112"/>
  <c r="H33" i="112"/>
  <c r="H34" i="112"/>
  <c r="H35" i="112"/>
  <c r="H36" i="112"/>
  <c r="H37" i="112"/>
  <c r="J7" i="112"/>
  <c r="J10" i="112"/>
  <c r="J11" i="112"/>
  <c r="N7" i="112"/>
  <c r="N11" i="112"/>
  <c r="N12" i="112"/>
  <c r="J26" i="112"/>
  <c r="J30" i="112"/>
  <c r="J33" i="112"/>
  <c r="H53" i="112"/>
  <c r="J53" i="112"/>
  <c r="F13" i="112"/>
  <c r="H7" i="112"/>
  <c r="H8" i="112"/>
  <c r="J14" i="2"/>
  <c r="J15" i="2"/>
  <c r="J16" i="2"/>
  <c r="J18" i="2"/>
  <c r="J21" i="2"/>
  <c r="J26" i="2"/>
  <c r="J27" i="2"/>
  <c r="J29" i="2"/>
  <c r="J30" i="2"/>
  <c r="J31" i="2"/>
  <c r="J32" i="2"/>
  <c r="J33" i="2"/>
  <c r="J34" i="2"/>
  <c r="J36" i="2"/>
  <c r="J37" i="2"/>
  <c r="H39" i="2"/>
  <c r="H40" i="2"/>
  <c r="H41" i="2"/>
  <c r="H42" i="2"/>
  <c r="H43" i="2"/>
  <c r="H44" i="2"/>
  <c r="H45" i="2"/>
  <c r="H46" i="2"/>
  <c r="H47" i="2"/>
  <c r="H48" i="2"/>
  <c r="H49" i="2"/>
  <c r="H50" i="2"/>
  <c r="H51" i="2"/>
  <c r="H53" i="2"/>
  <c r="F13" i="2"/>
  <c r="J13" i="2" s="1"/>
  <c r="L14" i="2"/>
  <c r="L18" i="2"/>
  <c r="L21" i="2"/>
  <c r="L23" i="2"/>
  <c r="L26" i="2"/>
  <c r="L29" i="2"/>
  <c r="L30" i="2"/>
  <c r="L31" i="2"/>
  <c r="L32" i="2"/>
  <c r="L33" i="2"/>
  <c r="L34" i="2"/>
  <c r="L35" i="2"/>
  <c r="L36" i="2"/>
  <c r="L37" i="2"/>
  <c r="J40" i="2"/>
  <c r="J41" i="2"/>
  <c r="J42" i="2"/>
  <c r="J43" i="2"/>
  <c r="J44" i="2"/>
  <c r="J45" i="2"/>
  <c r="J46" i="2"/>
  <c r="J48" i="2"/>
  <c r="J49" i="2"/>
  <c r="J50" i="2"/>
  <c r="J51" i="2"/>
  <c r="J53" i="2"/>
  <c r="H7" i="2"/>
  <c r="N14" i="2"/>
  <c r="N21" i="2"/>
  <c r="N26" i="2"/>
  <c r="N28" i="2"/>
  <c r="N29" i="2"/>
  <c r="N31" i="2"/>
  <c r="N33" i="2"/>
  <c r="N34" i="2"/>
  <c r="N35" i="2"/>
  <c r="N36" i="2"/>
  <c r="L40" i="2"/>
  <c r="L41" i="2"/>
  <c r="L42" i="2"/>
  <c r="L43" i="2"/>
  <c r="L44" i="2"/>
  <c r="L45" i="2"/>
  <c r="L46" i="2"/>
  <c r="L47" i="2"/>
  <c r="L48" i="2"/>
  <c r="L49" i="2"/>
  <c r="L50" i="2"/>
  <c r="L51" i="2"/>
  <c r="L52" i="2"/>
  <c r="L53" i="2"/>
  <c r="N40" i="2"/>
  <c r="N42" i="2"/>
  <c r="N43" i="2"/>
  <c r="N44" i="2"/>
  <c r="N45" i="2"/>
  <c r="N49" i="2"/>
  <c r="N50" i="2"/>
  <c r="N51" i="2"/>
  <c r="N52" i="2"/>
  <c r="N53" i="2"/>
  <c r="Q8" i="57"/>
  <c r="P8" i="57"/>
  <c r="Q20" i="57"/>
  <c r="P70" i="57"/>
  <c r="F7" i="36"/>
  <c r="G20" i="36"/>
  <c r="J19" i="35"/>
  <c r="J20" i="35" s="1"/>
  <c r="J69" i="35"/>
  <c r="J70" i="35" s="1"/>
  <c r="F19" i="35"/>
  <c r="F20" i="35" s="1"/>
  <c r="F69" i="35"/>
  <c r="F70" i="35" s="1"/>
  <c r="F7" i="34"/>
  <c r="I8" i="34" s="1"/>
  <c r="J19" i="34"/>
  <c r="J20" i="34" s="1"/>
  <c r="Q8" i="34"/>
  <c r="N8" i="34"/>
  <c r="O8" i="34"/>
  <c r="L70" i="34"/>
  <c r="P8" i="34"/>
  <c r="F69" i="34"/>
  <c r="F19" i="34"/>
  <c r="G20" i="34" s="1"/>
  <c r="J7" i="34"/>
  <c r="P70" i="34"/>
  <c r="H70" i="33"/>
  <c r="F7" i="33"/>
  <c r="I8" i="33" s="1"/>
  <c r="F19" i="33"/>
  <c r="J8" i="32"/>
  <c r="H70" i="32"/>
  <c r="F38" i="114"/>
  <c r="L38" i="114" s="1"/>
  <c r="F38" i="112"/>
  <c r="F38" i="113"/>
  <c r="J38" i="113" s="1"/>
  <c r="F13" i="113"/>
  <c r="J13" i="113" s="1"/>
  <c r="F38" i="115"/>
  <c r="P38" i="115" s="1"/>
  <c r="F19" i="14"/>
  <c r="M20" i="14" s="1"/>
  <c r="F69" i="14"/>
  <c r="I70" i="14" s="1"/>
  <c r="H8" i="14"/>
  <c r="H70" i="129"/>
  <c r="L70" i="128"/>
  <c r="M20" i="129"/>
  <c r="F47" i="128"/>
  <c r="R48" i="128" s="1"/>
  <c r="F48" i="128" s="1"/>
  <c r="F99" i="132"/>
  <c r="F29" i="131"/>
  <c r="R30" i="131" s="1"/>
  <c r="F37" i="131"/>
  <c r="F49" i="131"/>
  <c r="G36" i="130"/>
  <c r="F35" i="130"/>
  <c r="F29" i="129"/>
  <c r="R30" i="129" s="1"/>
  <c r="F54" i="129"/>
  <c r="F23" i="128"/>
  <c r="G26" i="128"/>
  <c r="F26" i="128" s="1"/>
  <c r="F27" i="128"/>
  <c r="R28" i="128" s="1"/>
  <c r="F28" i="128" s="1"/>
  <c r="G30" i="128"/>
  <c r="F30" i="128" s="1"/>
  <c r="F31" i="128"/>
  <c r="R32" i="128" s="1"/>
  <c r="F32" i="128" s="1"/>
  <c r="G34" i="128"/>
  <c r="F34" i="128" s="1"/>
  <c r="G38" i="128"/>
  <c r="F38" i="128" s="1"/>
  <c r="F39" i="128"/>
  <c r="F59" i="128"/>
  <c r="F71" i="128"/>
  <c r="F25" i="133"/>
  <c r="F37" i="133"/>
  <c r="S38" i="133" s="1"/>
  <c r="F38" i="133" s="1"/>
  <c r="F49" i="133"/>
  <c r="S50" i="133" s="1"/>
  <c r="F61" i="133"/>
  <c r="F73" i="133"/>
  <c r="G74" i="133" s="1"/>
  <c r="F85" i="133"/>
  <c r="G86" i="133" s="1"/>
  <c r="F97" i="133"/>
  <c r="F31" i="132"/>
  <c r="R32" i="132" s="1"/>
  <c r="F32" i="132" s="1"/>
  <c r="F43" i="132"/>
  <c r="R44" i="132" s="1"/>
  <c r="F44" i="132" s="1"/>
  <c r="F55" i="132"/>
  <c r="F67" i="132"/>
  <c r="R68" i="132" s="1"/>
  <c r="F68" i="132" s="1"/>
  <c r="F79" i="132"/>
  <c r="F91" i="132"/>
  <c r="R92" i="132" s="1"/>
  <c r="F92" i="132" s="1"/>
  <c r="G28" i="130"/>
  <c r="F27" i="130"/>
  <c r="F44" i="130"/>
  <c r="F79" i="130"/>
  <c r="F41" i="131"/>
  <c r="R42" i="131" s="1"/>
  <c r="F42" i="131" s="1"/>
  <c r="F53" i="131"/>
  <c r="F97" i="131"/>
  <c r="G98" i="131" s="1"/>
  <c r="F63" i="128"/>
  <c r="F75" i="128"/>
  <c r="R76" i="128" s="1"/>
  <c r="F76" i="128" s="1"/>
  <c r="F29" i="133"/>
  <c r="F41" i="133"/>
  <c r="F89" i="133"/>
  <c r="F47" i="132"/>
  <c r="F59" i="132"/>
  <c r="F71" i="132"/>
  <c r="F83" i="132"/>
  <c r="R84" i="132" s="1"/>
  <c r="F95" i="132"/>
  <c r="G96" i="132" s="1"/>
  <c r="F89" i="131"/>
  <c r="G72" i="130"/>
  <c r="F71" i="130"/>
  <c r="F43" i="128"/>
  <c r="R44" i="128" s="1"/>
  <c r="F44" i="128" s="1"/>
  <c r="F55" i="128"/>
  <c r="F87" i="128"/>
  <c r="F45" i="131"/>
  <c r="F57" i="131"/>
  <c r="R58" i="131" s="1"/>
  <c r="F58" i="131" s="1"/>
  <c r="F52" i="130"/>
  <c r="F25" i="129"/>
  <c r="G26" i="129" s="1"/>
  <c r="F33" i="129"/>
  <c r="R34" i="129" s="1"/>
  <c r="F34" i="129" s="1"/>
  <c r="F73" i="131"/>
  <c r="F47" i="130"/>
  <c r="R48" i="130" s="1"/>
  <c r="F48" i="130" s="1"/>
  <c r="F55" i="130"/>
  <c r="G56" i="130" s="1"/>
  <c r="F75" i="130"/>
  <c r="R76" i="130" s="1"/>
  <c r="F83" i="130"/>
  <c r="R84" i="130" s="1"/>
  <c r="F41" i="129"/>
  <c r="F49" i="129"/>
  <c r="R50" i="129" s="1"/>
  <c r="F57" i="129"/>
  <c r="R58" i="129" s="1"/>
  <c r="F58" i="129" s="1"/>
  <c r="F65" i="129"/>
  <c r="F73" i="129"/>
  <c r="F81" i="129"/>
  <c r="G82" i="129" s="1"/>
  <c r="F89" i="129"/>
  <c r="F97" i="129"/>
  <c r="G98" i="129" s="1"/>
  <c r="F81" i="131"/>
  <c r="G22" i="132"/>
  <c r="F21" i="133"/>
  <c r="F21" i="132"/>
  <c r="F11" i="128"/>
  <c r="F13" i="128"/>
  <c r="S14" i="128" s="1"/>
  <c r="G7" i="128"/>
  <c r="K8" i="128" s="1"/>
  <c r="F17" i="128"/>
  <c r="G18" i="128" s="1"/>
  <c r="F15" i="133"/>
  <c r="S16" i="133" s="1"/>
  <c r="F17" i="133"/>
  <c r="F11" i="129"/>
  <c r="S12" i="129" s="1"/>
  <c r="F13" i="132"/>
  <c r="R14" i="132" s="1"/>
  <c r="F15" i="128"/>
  <c r="G16" i="128" s="1"/>
  <c r="F13" i="129"/>
  <c r="F11" i="133"/>
  <c r="G12" i="133" s="1"/>
  <c r="F13" i="133"/>
  <c r="S14" i="133" s="1"/>
  <c r="F9" i="128"/>
  <c r="H8" i="132"/>
  <c r="G10" i="130"/>
  <c r="G10" i="128"/>
  <c r="J10" i="133"/>
  <c r="J16" i="133"/>
  <c r="Q22" i="133"/>
  <c r="R16" i="133"/>
  <c r="L10" i="133"/>
  <c r="O12" i="133"/>
  <c r="J14" i="133"/>
  <c r="L16" i="133"/>
  <c r="O18" i="133"/>
  <c r="J20" i="133"/>
  <c r="Q20" i="133"/>
  <c r="L22" i="133"/>
  <c r="Q10" i="133"/>
  <c r="Q16" i="133"/>
  <c r="J22" i="133"/>
  <c r="G7" i="133"/>
  <c r="J8" i="133" s="1"/>
  <c r="M10" i="133"/>
  <c r="G16" i="133"/>
  <c r="M16" i="133"/>
  <c r="M22" i="133"/>
  <c r="O10" i="133"/>
  <c r="J12" i="133"/>
  <c r="J18" i="133"/>
  <c r="O22" i="133"/>
  <c r="L8" i="132"/>
  <c r="O10" i="132"/>
  <c r="J12" i="132"/>
  <c r="L14" i="132"/>
  <c r="O16" i="132"/>
  <c r="J18" i="132"/>
  <c r="O22" i="132"/>
  <c r="M8" i="132"/>
  <c r="F9" i="132"/>
  <c r="I10" i="132"/>
  <c r="P10" i="132"/>
  <c r="F15" i="132"/>
  <c r="I16" i="132"/>
  <c r="P16" i="132"/>
  <c r="J10" i="132"/>
  <c r="Q10" i="132"/>
  <c r="J16" i="132"/>
  <c r="Q16" i="132"/>
  <c r="J22" i="132"/>
  <c r="Q22" i="132"/>
  <c r="I8" i="132"/>
  <c r="R22" i="132"/>
  <c r="J8" i="132"/>
  <c r="L10" i="132"/>
  <c r="J14" i="132"/>
  <c r="J20" i="132"/>
  <c r="Q20" i="132"/>
  <c r="L22" i="132"/>
  <c r="G7" i="131"/>
  <c r="H8" i="131" s="1"/>
  <c r="G10" i="131"/>
  <c r="F11" i="131"/>
  <c r="G16" i="131"/>
  <c r="F17" i="131"/>
  <c r="G22" i="131"/>
  <c r="Q18" i="130"/>
  <c r="I10" i="130"/>
  <c r="P10" i="130"/>
  <c r="R12" i="130"/>
  <c r="M14" i="130"/>
  <c r="F15" i="130"/>
  <c r="I16" i="130"/>
  <c r="P16" i="130"/>
  <c r="R18" i="130"/>
  <c r="F21" i="130"/>
  <c r="I22" i="130"/>
  <c r="P22" i="130"/>
  <c r="Q12" i="130"/>
  <c r="J18" i="130"/>
  <c r="J10" i="130"/>
  <c r="Q10" i="130"/>
  <c r="L12" i="130"/>
  <c r="S12" i="130"/>
  <c r="O14" i="130"/>
  <c r="J16" i="130"/>
  <c r="Q16" i="130"/>
  <c r="L18" i="130"/>
  <c r="J22" i="130"/>
  <c r="Q22" i="130"/>
  <c r="J12" i="130"/>
  <c r="R10" i="130"/>
  <c r="M12" i="130"/>
  <c r="F13" i="130"/>
  <c r="G14" i="130" s="1"/>
  <c r="I14" i="130"/>
  <c r="P14" i="130"/>
  <c r="G18" i="130"/>
  <c r="M18" i="130"/>
  <c r="P20" i="130"/>
  <c r="L10" i="130"/>
  <c r="J14" i="130"/>
  <c r="L22" i="130"/>
  <c r="M10" i="129"/>
  <c r="J12" i="129"/>
  <c r="M16" i="129"/>
  <c r="J18" i="129"/>
  <c r="M22" i="129"/>
  <c r="O10" i="129"/>
  <c r="O16" i="129"/>
  <c r="O22" i="129"/>
  <c r="I10" i="129"/>
  <c r="Q10" i="129"/>
  <c r="M12" i="129"/>
  <c r="I16" i="129"/>
  <c r="Q16" i="129"/>
  <c r="M18" i="129"/>
  <c r="I22" i="129"/>
  <c r="Q22" i="129"/>
  <c r="G7" i="129"/>
  <c r="J8" i="129" s="1"/>
  <c r="F9" i="129"/>
  <c r="G10" i="129" s="1"/>
  <c r="P12" i="129"/>
  <c r="F15" i="129"/>
  <c r="G16" i="129" s="1"/>
  <c r="J16" i="129"/>
  <c r="P18" i="129"/>
  <c r="F21" i="129"/>
  <c r="G22" i="129" s="1"/>
  <c r="L10" i="129"/>
  <c r="L22" i="129"/>
  <c r="J14" i="129"/>
  <c r="J20" i="129"/>
  <c r="Q20" i="129"/>
  <c r="Q20" i="128"/>
  <c r="J20" i="128"/>
  <c r="P20" i="128"/>
  <c r="I20" i="128"/>
  <c r="O20" i="128"/>
  <c r="L20" i="128"/>
  <c r="L22" i="128"/>
  <c r="S22" i="128"/>
  <c r="O14" i="128"/>
  <c r="O18" i="128"/>
  <c r="I18" i="128"/>
  <c r="P18" i="128"/>
  <c r="M12" i="128"/>
  <c r="Q14" i="128"/>
  <c r="J18" i="128"/>
  <c r="Q18" i="128"/>
  <c r="O12" i="128"/>
  <c r="I12" i="128"/>
  <c r="L8" i="128"/>
  <c r="I8" i="128"/>
  <c r="J8" i="128"/>
  <c r="M8" i="128"/>
  <c r="F100" i="71" l="1"/>
  <c r="F16" i="71"/>
  <c r="F86" i="71"/>
  <c r="Q70" i="34"/>
  <c r="K70" i="34"/>
  <c r="J70" i="34"/>
  <c r="N70" i="34"/>
  <c r="I8" i="130"/>
  <c r="F24" i="133"/>
  <c r="F74" i="27"/>
  <c r="F78" i="132"/>
  <c r="F82" i="30"/>
  <c r="F72" i="30"/>
  <c r="F36" i="32"/>
  <c r="F74" i="33"/>
  <c r="F62" i="121"/>
  <c r="F98" i="122"/>
  <c r="R18" i="128"/>
  <c r="R18" i="129"/>
  <c r="H8" i="130"/>
  <c r="F94" i="15"/>
  <c r="F40" i="15"/>
  <c r="F36" i="29"/>
  <c r="F64" i="31"/>
  <c r="F98" i="32"/>
  <c r="F86" i="32"/>
  <c r="F70" i="32"/>
  <c r="F56" i="32"/>
  <c r="F32" i="33"/>
  <c r="F72" i="123"/>
  <c r="F78" i="60"/>
  <c r="F94" i="31"/>
  <c r="F84" i="30"/>
  <c r="K8" i="35"/>
  <c r="L8" i="130"/>
  <c r="K8" i="130"/>
  <c r="P20" i="34"/>
  <c r="N20" i="34"/>
  <c r="F98" i="132"/>
  <c r="F100" i="15"/>
  <c r="F96" i="130"/>
  <c r="F72" i="133"/>
  <c r="F22" i="30"/>
  <c r="F46" i="32"/>
  <c r="F34" i="33"/>
  <c r="F98" i="33"/>
  <c r="F48" i="33"/>
  <c r="I20" i="36"/>
  <c r="F44" i="122"/>
  <c r="F70" i="27"/>
  <c r="H36" i="29"/>
  <c r="J8" i="130"/>
  <c r="O20" i="34"/>
  <c r="F82" i="132"/>
  <c r="F96" i="133"/>
  <c r="F58" i="14"/>
  <c r="F86" i="14"/>
  <c r="F84" i="15"/>
  <c r="F58" i="15"/>
  <c r="F36" i="15"/>
  <c r="H58" i="29"/>
  <c r="F24" i="29"/>
  <c r="F52" i="32"/>
  <c r="F80" i="129"/>
  <c r="F46" i="31"/>
  <c r="F16" i="14"/>
  <c r="F46" i="14"/>
  <c r="F72" i="15"/>
  <c r="F14" i="71"/>
  <c r="F12" i="71"/>
  <c r="F62" i="32"/>
  <c r="F14" i="32"/>
  <c r="F78" i="32"/>
  <c r="F40" i="33"/>
  <c r="F34" i="14"/>
  <c r="F34" i="15"/>
  <c r="F52" i="15"/>
  <c r="F94" i="128"/>
  <c r="F96" i="122"/>
  <c r="F76" i="122"/>
  <c r="F64" i="32"/>
  <c r="F90" i="60"/>
  <c r="F30" i="32"/>
  <c r="F88" i="30"/>
  <c r="F24" i="30"/>
  <c r="H96" i="29"/>
  <c r="F16" i="32"/>
  <c r="H8" i="128"/>
  <c r="S12" i="128"/>
  <c r="S14" i="132"/>
  <c r="F74" i="15"/>
  <c r="F64" i="15"/>
  <c r="F76" i="27"/>
  <c r="F80" i="27"/>
  <c r="F14" i="27"/>
  <c r="I20" i="29"/>
  <c r="F36" i="30"/>
  <c r="F14" i="30"/>
  <c r="F24" i="31"/>
  <c r="F16" i="31"/>
  <c r="F26" i="31"/>
  <c r="F80" i="31"/>
  <c r="F44" i="31"/>
  <c r="F96" i="32"/>
  <c r="F38" i="33"/>
  <c r="F60" i="33"/>
  <c r="F42" i="33"/>
  <c r="F18" i="33"/>
  <c r="F82" i="33"/>
  <c r="G70" i="35"/>
  <c r="H20" i="36"/>
  <c r="F81" i="40"/>
  <c r="F76" i="121"/>
  <c r="F22" i="121"/>
  <c r="F94" i="123"/>
  <c r="F54" i="123"/>
  <c r="F58" i="123"/>
  <c r="F72" i="32"/>
  <c r="R22" i="128"/>
  <c r="K8" i="131"/>
  <c r="F86" i="15"/>
  <c r="F78" i="15"/>
  <c r="F22" i="29"/>
  <c r="H80" i="29"/>
  <c r="F78" i="130"/>
  <c r="F46" i="30"/>
  <c r="F92" i="30"/>
  <c r="F62" i="30"/>
  <c r="F66" i="31"/>
  <c r="F22" i="31"/>
  <c r="F78" i="31"/>
  <c r="F88" i="32"/>
  <c r="F12" i="32"/>
  <c r="F48" i="32"/>
  <c r="F22" i="33"/>
  <c r="M8" i="35"/>
  <c r="P20" i="35"/>
  <c r="H8" i="35"/>
  <c r="Q70" i="35"/>
  <c r="F52" i="122"/>
  <c r="F40" i="14"/>
  <c r="H98" i="29"/>
  <c r="F96" i="131"/>
  <c r="F24" i="14"/>
  <c r="F56" i="15"/>
  <c r="F78" i="71"/>
  <c r="F22" i="71"/>
  <c r="F96" i="31"/>
  <c r="F94" i="32"/>
  <c r="F76" i="32"/>
  <c r="F80" i="33"/>
  <c r="G8" i="35"/>
  <c r="F12" i="122"/>
  <c r="P20" i="14"/>
  <c r="F50" i="14"/>
  <c r="F100" i="31"/>
  <c r="G12" i="128"/>
  <c r="F12" i="128" s="1"/>
  <c r="O70" i="35"/>
  <c r="F80" i="131"/>
  <c r="F64" i="131"/>
  <c r="F80" i="133"/>
  <c r="F18" i="15"/>
  <c r="F94" i="130"/>
  <c r="G78" i="131"/>
  <c r="F78" i="131" s="1"/>
  <c r="F74" i="132"/>
  <c r="F48" i="30"/>
  <c r="F90" i="30"/>
  <c r="F82" i="31"/>
  <c r="F22" i="32"/>
  <c r="F78" i="33"/>
  <c r="F56" i="33"/>
  <c r="F94" i="121"/>
  <c r="F56" i="31"/>
  <c r="R12" i="128"/>
  <c r="G22" i="128"/>
  <c r="M20" i="128"/>
  <c r="G14" i="129"/>
  <c r="F68" i="133"/>
  <c r="N8" i="14"/>
  <c r="F76" i="15"/>
  <c r="F46" i="15"/>
  <c r="F16" i="15"/>
  <c r="F96" i="27"/>
  <c r="I70" i="29"/>
  <c r="M69" i="29"/>
  <c r="F56" i="129"/>
  <c r="F52" i="133"/>
  <c r="F60" i="30"/>
  <c r="F52" i="30"/>
  <c r="F12" i="31"/>
  <c r="F84" i="31"/>
  <c r="F58" i="31"/>
  <c r="F66" i="32"/>
  <c r="F92" i="33"/>
  <c r="F10" i="33"/>
  <c r="L8" i="35"/>
  <c r="H70" i="35"/>
  <c r="G70" i="36"/>
  <c r="F56" i="60"/>
  <c r="F92" i="121"/>
  <c r="F56" i="121"/>
  <c r="F12" i="121"/>
  <c r="F44" i="123"/>
  <c r="F64" i="133"/>
  <c r="F56" i="133"/>
  <c r="J34" i="60"/>
  <c r="L7" i="2"/>
  <c r="P7" i="2"/>
  <c r="H38" i="114"/>
  <c r="J7" i="2"/>
  <c r="P13" i="2"/>
  <c r="H13" i="2"/>
  <c r="L7" i="115"/>
  <c r="J38" i="115"/>
  <c r="H38" i="115"/>
  <c r="N38" i="2"/>
  <c r="P38" i="2"/>
  <c r="N13" i="115"/>
  <c r="L38" i="2"/>
  <c r="L13" i="2"/>
  <c r="P38" i="114"/>
  <c r="P7" i="115"/>
  <c r="J7" i="115"/>
  <c r="H7" i="115"/>
  <c r="R18" i="132"/>
  <c r="F92" i="133"/>
  <c r="G12" i="129"/>
  <c r="S18" i="132"/>
  <c r="G10" i="133"/>
  <c r="G86" i="129"/>
  <c r="F86" i="129" s="1"/>
  <c r="F94" i="132"/>
  <c r="S22" i="133"/>
  <c r="R16" i="128"/>
  <c r="G18" i="129"/>
  <c r="G12" i="130"/>
  <c r="F12" i="130" s="1"/>
  <c r="G22" i="133"/>
  <c r="F22" i="133" s="1"/>
  <c r="K8" i="133"/>
  <c r="K8" i="132"/>
  <c r="H20" i="130"/>
  <c r="F78" i="128"/>
  <c r="G84" i="132"/>
  <c r="F84" i="132" s="1"/>
  <c r="F100" i="133"/>
  <c r="S12" i="132"/>
  <c r="R22" i="133"/>
  <c r="G30" i="129"/>
  <c r="F30" i="129" s="1"/>
  <c r="R24" i="129"/>
  <c r="F24" i="129" s="1"/>
  <c r="F7" i="133"/>
  <c r="P8" i="133" s="1"/>
  <c r="O20" i="133"/>
  <c r="P20" i="133"/>
  <c r="I20" i="133"/>
  <c r="S16" i="128"/>
  <c r="S14" i="129"/>
  <c r="R14" i="129"/>
  <c r="F14" i="129" s="1"/>
  <c r="R12" i="132"/>
  <c r="F12" i="132" s="1"/>
  <c r="R14" i="133"/>
  <c r="G14" i="133"/>
  <c r="R54" i="133"/>
  <c r="S54" i="133"/>
  <c r="L20" i="133"/>
  <c r="F82" i="15"/>
  <c r="F60" i="15"/>
  <c r="F66" i="15"/>
  <c r="F30" i="15"/>
  <c r="F92" i="15"/>
  <c r="F14" i="15"/>
  <c r="F98" i="15"/>
  <c r="F90" i="15"/>
  <c r="F80" i="15"/>
  <c r="F62" i="15"/>
  <c r="F22" i="15"/>
  <c r="F24" i="15"/>
  <c r="F76" i="14"/>
  <c r="F94" i="14"/>
  <c r="P70" i="14"/>
  <c r="Q8" i="14"/>
  <c r="R8" i="14"/>
  <c r="Q20" i="14"/>
  <c r="F62" i="14"/>
  <c r="F78" i="14"/>
  <c r="F22" i="14"/>
  <c r="F30" i="14"/>
  <c r="L8" i="14"/>
  <c r="F68" i="14"/>
  <c r="R70" i="14"/>
  <c r="F98" i="14"/>
  <c r="J70" i="14"/>
  <c r="F66" i="14"/>
  <c r="Q70" i="14"/>
  <c r="P8" i="14"/>
  <c r="F18" i="123"/>
  <c r="F80" i="123"/>
  <c r="F64" i="123"/>
  <c r="F14" i="123"/>
  <c r="F88" i="123"/>
  <c r="F62" i="123"/>
  <c r="F60" i="123"/>
  <c r="F24" i="123"/>
  <c r="F84" i="123"/>
  <c r="F56" i="123"/>
  <c r="F90" i="123"/>
  <c r="F12" i="123"/>
  <c r="F86" i="123"/>
  <c r="F82" i="123"/>
  <c r="F50" i="123"/>
  <c r="F48" i="123"/>
  <c r="F92" i="123"/>
  <c r="F66" i="123"/>
  <c r="F52" i="123"/>
  <c r="F100" i="123"/>
  <c r="F76" i="123"/>
  <c r="F96" i="123"/>
  <c r="F68" i="123"/>
  <c r="F16" i="123"/>
  <c r="F78" i="123"/>
  <c r="F26" i="123"/>
  <c r="F98" i="123"/>
  <c r="F74" i="123"/>
  <c r="F36" i="123"/>
  <c r="F22" i="123"/>
  <c r="F14" i="121"/>
  <c r="F98" i="121"/>
  <c r="F84" i="121"/>
  <c r="F86" i="121"/>
  <c r="F82" i="60"/>
  <c r="F80" i="60"/>
  <c r="F36" i="60"/>
  <c r="F95" i="40"/>
  <c r="I70" i="36"/>
  <c r="F8" i="36"/>
  <c r="H8" i="36"/>
  <c r="G8" i="36"/>
  <c r="H70" i="36"/>
  <c r="I8" i="36"/>
  <c r="O20" i="35"/>
  <c r="K20" i="35"/>
  <c r="M20" i="35"/>
  <c r="L70" i="35"/>
  <c r="M70" i="35"/>
  <c r="K70" i="35"/>
  <c r="Q20" i="35"/>
  <c r="G20" i="35"/>
  <c r="I70" i="35"/>
  <c r="I8" i="35"/>
  <c r="L20" i="35"/>
  <c r="I20" i="35"/>
  <c r="H20" i="35"/>
  <c r="P70" i="35"/>
  <c r="M20" i="34"/>
  <c r="F8" i="34"/>
  <c r="H8" i="34"/>
  <c r="G8" i="34"/>
  <c r="L20" i="34"/>
  <c r="H20" i="34"/>
  <c r="K20" i="34"/>
  <c r="J70" i="33"/>
  <c r="P70" i="33"/>
  <c r="M70" i="33"/>
  <c r="N70" i="33"/>
  <c r="J20" i="33"/>
  <c r="O20" i="33"/>
  <c r="F26" i="33"/>
  <c r="L70" i="33"/>
  <c r="F76" i="33"/>
  <c r="M8" i="33"/>
  <c r="K70" i="33"/>
  <c r="F62" i="33"/>
  <c r="F52" i="33"/>
  <c r="N8" i="33"/>
  <c r="F50" i="33"/>
  <c r="F58" i="33"/>
  <c r="F88" i="33"/>
  <c r="I70" i="33"/>
  <c r="G20" i="33"/>
  <c r="P8" i="33"/>
  <c r="F36" i="33"/>
  <c r="R8" i="33"/>
  <c r="L20" i="33"/>
  <c r="F66" i="33"/>
  <c r="F84" i="33"/>
  <c r="F16" i="33"/>
  <c r="F54" i="33"/>
  <c r="H8" i="33"/>
  <c r="F100" i="33"/>
  <c r="F12" i="33"/>
  <c r="F30" i="33"/>
  <c r="G70" i="33"/>
  <c r="F96" i="33"/>
  <c r="F72" i="33"/>
  <c r="G8" i="33"/>
  <c r="Q8" i="33"/>
  <c r="J8" i="33"/>
  <c r="O8" i="33"/>
  <c r="Q20" i="33"/>
  <c r="R20" i="33"/>
  <c r="N20" i="33"/>
  <c r="M20" i="33"/>
  <c r="K20" i="33"/>
  <c r="Q70" i="33"/>
  <c r="O70" i="33"/>
  <c r="R70" i="33"/>
  <c r="H20" i="33"/>
  <c r="K8" i="33"/>
  <c r="F14" i="33"/>
  <c r="L8" i="33"/>
  <c r="I20" i="32"/>
  <c r="K20" i="32"/>
  <c r="G20" i="32"/>
  <c r="R8" i="32"/>
  <c r="O20" i="32"/>
  <c r="F10" i="32"/>
  <c r="F80" i="32"/>
  <c r="F26" i="32"/>
  <c r="F18" i="32"/>
  <c r="M8" i="32"/>
  <c r="L20" i="32"/>
  <c r="I8" i="32"/>
  <c r="F74" i="32"/>
  <c r="M20" i="32"/>
  <c r="R20" i="32"/>
  <c r="F82" i="32"/>
  <c r="N8" i="32"/>
  <c r="F60" i="32"/>
  <c r="N20" i="32"/>
  <c r="L8" i="32"/>
  <c r="Q8" i="32"/>
  <c r="H8" i="32"/>
  <c r="F92" i="32"/>
  <c r="H20" i="32"/>
  <c r="K8" i="32"/>
  <c r="J20" i="32"/>
  <c r="P8" i="32"/>
  <c r="P20" i="32"/>
  <c r="F90" i="32"/>
  <c r="F24" i="32"/>
  <c r="Q20" i="32"/>
  <c r="G8" i="32"/>
  <c r="F62" i="31"/>
  <c r="F48" i="31"/>
  <c r="F36" i="31"/>
  <c r="F76" i="31"/>
  <c r="F60" i="31"/>
  <c r="F92" i="31"/>
  <c r="F52" i="31"/>
  <c r="F86" i="31"/>
  <c r="F18" i="31"/>
  <c r="F14" i="31"/>
  <c r="F98" i="31"/>
  <c r="F90" i="31"/>
  <c r="F74" i="31"/>
  <c r="F86" i="30"/>
  <c r="F12" i="30"/>
  <c r="F56" i="30"/>
  <c r="F76" i="30"/>
  <c r="F80" i="30"/>
  <c r="F94" i="30"/>
  <c r="F66" i="30"/>
  <c r="F18" i="30"/>
  <c r="F100" i="30"/>
  <c r="F26" i="30"/>
  <c r="F98" i="30"/>
  <c r="F74" i="30"/>
  <c r="R42" i="133"/>
  <c r="F42" i="133" s="1"/>
  <c r="S30" i="133"/>
  <c r="R30" i="133"/>
  <c r="S34" i="133"/>
  <c r="R34" i="133"/>
  <c r="F34" i="133" s="1"/>
  <c r="S10" i="133"/>
  <c r="H8" i="133"/>
  <c r="R18" i="133"/>
  <c r="S18" i="133"/>
  <c r="R98" i="133"/>
  <c r="S98" i="133"/>
  <c r="R26" i="133"/>
  <c r="S26" i="133"/>
  <c r="G18" i="133"/>
  <c r="G26" i="133"/>
  <c r="L70" i="133"/>
  <c r="O70" i="133"/>
  <c r="S86" i="133"/>
  <c r="R86" i="133"/>
  <c r="F36" i="133"/>
  <c r="G30" i="133"/>
  <c r="G98" i="133"/>
  <c r="R66" i="133"/>
  <c r="S66" i="133"/>
  <c r="M70" i="133"/>
  <c r="J70" i="133"/>
  <c r="I70" i="133"/>
  <c r="Q70" i="133"/>
  <c r="P70" i="133"/>
  <c r="S74" i="133"/>
  <c r="R74" i="133"/>
  <c r="R94" i="133"/>
  <c r="S94" i="133"/>
  <c r="S82" i="133"/>
  <c r="R82" i="133"/>
  <c r="F82" i="133" s="1"/>
  <c r="F60" i="133"/>
  <c r="K70" i="133"/>
  <c r="S12" i="133"/>
  <c r="R12" i="133"/>
  <c r="S90" i="133"/>
  <c r="R90" i="133"/>
  <c r="S62" i="133"/>
  <c r="R62" i="133"/>
  <c r="R78" i="133"/>
  <c r="S78" i="133"/>
  <c r="R46" i="133"/>
  <c r="S46" i="133"/>
  <c r="G58" i="133"/>
  <c r="F58" i="133" s="1"/>
  <c r="G78" i="133"/>
  <c r="G50" i="133"/>
  <c r="F50" i="133" s="1"/>
  <c r="G94" i="133"/>
  <c r="G66" i="133"/>
  <c r="G90" i="133"/>
  <c r="S60" i="132"/>
  <c r="R60" i="132"/>
  <c r="R48" i="132"/>
  <c r="F48" i="132" s="1"/>
  <c r="R80" i="132"/>
  <c r="S80" i="132"/>
  <c r="S24" i="132"/>
  <c r="R24" i="132"/>
  <c r="S36" i="132"/>
  <c r="R36" i="132"/>
  <c r="S72" i="132"/>
  <c r="R72" i="132"/>
  <c r="S100" i="132"/>
  <c r="R100" i="132"/>
  <c r="S64" i="132"/>
  <c r="R64" i="132"/>
  <c r="R40" i="132"/>
  <c r="F40" i="132" s="1"/>
  <c r="G76" i="132"/>
  <c r="F76" i="132" s="1"/>
  <c r="R52" i="132"/>
  <c r="F52" i="132" s="1"/>
  <c r="S96" i="132"/>
  <c r="R96" i="132"/>
  <c r="S56" i="132"/>
  <c r="R56" i="132"/>
  <c r="I70" i="132"/>
  <c r="H70" i="132"/>
  <c r="P70" i="132"/>
  <c r="O70" i="132"/>
  <c r="L70" i="132"/>
  <c r="M70" i="132"/>
  <c r="J70" i="132"/>
  <c r="G60" i="132"/>
  <c r="R28" i="132"/>
  <c r="F28" i="132" s="1"/>
  <c r="H20" i="132"/>
  <c r="L20" i="132"/>
  <c r="I20" i="132"/>
  <c r="P20" i="132"/>
  <c r="O20" i="132"/>
  <c r="M20" i="132"/>
  <c r="F66" i="132"/>
  <c r="G100" i="132"/>
  <c r="G64" i="132"/>
  <c r="G56" i="132"/>
  <c r="S18" i="131"/>
  <c r="R18" i="131"/>
  <c r="S82" i="131"/>
  <c r="R82" i="131"/>
  <c r="R46" i="131"/>
  <c r="S46" i="131"/>
  <c r="R26" i="131"/>
  <c r="F26" i="131" s="1"/>
  <c r="G46" i="131"/>
  <c r="G30" i="131"/>
  <c r="F30" i="131" s="1"/>
  <c r="S74" i="131"/>
  <c r="R74" i="131"/>
  <c r="R34" i="131"/>
  <c r="F34" i="131" s="1"/>
  <c r="S66" i="131"/>
  <c r="R66" i="131"/>
  <c r="G66" i="131"/>
  <c r="R90" i="131"/>
  <c r="S90" i="131"/>
  <c r="R98" i="131"/>
  <c r="S98" i="131"/>
  <c r="G50" i="131"/>
  <c r="R50" i="131"/>
  <c r="R94" i="131"/>
  <c r="S94" i="131"/>
  <c r="R44" i="131"/>
  <c r="R12" i="131"/>
  <c r="S12" i="131"/>
  <c r="G90" i="131"/>
  <c r="G38" i="131"/>
  <c r="R38" i="131"/>
  <c r="Q70" i="131"/>
  <c r="J70" i="131"/>
  <c r="P70" i="131"/>
  <c r="I70" i="131"/>
  <c r="K70" i="131"/>
  <c r="L70" i="131"/>
  <c r="F44" i="131"/>
  <c r="G82" i="131"/>
  <c r="R54" i="131"/>
  <c r="R10" i="131"/>
  <c r="S10" i="131"/>
  <c r="H20" i="131"/>
  <c r="I20" i="131"/>
  <c r="M20" i="131"/>
  <c r="P20" i="131"/>
  <c r="Q20" i="131"/>
  <c r="L20" i="131"/>
  <c r="O20" i="131"/>
  <c r="K20" i="131"/>
  <c r="G24" i="131"/>
  <c r="R24" i="131"/>
  <c r="S24" i="131"/>
  <c r="G62" i="131"/>
  <c r="F62" i="131" s="1"/>
  <c r="G14" i="131"/>
  <c r="R14" i="131"/>
  <c r="S14" i="131"/>
  <c r="O70" i="131"/>
  <c r="R16" i="131"/>
  <c r="S16" i="131"/>
  <c r="G32" i="131"/>
  <c r="F32" i="131" s="1"/>
  <c r="R32" i="131"/>
  <c r="F28" i="131"/>
  <c r="G74" i="131"/>
  <c r="F84" i="131"/>
  <c r="H70" i="131"/>
  <c r="G54" i="131"/>
  <c r="R80" i="130"/>
  <c r="S80" i="130"/>
  <c r="S60" i="130"/>
  <c r="R60" i="130"/>
  <c r="M70" i="130"/>
  <c r="L70" i="130"/>
  <c r="G60" i="130"/>
  <c r="F60" i="130" s="1"/>
  <c r="Q20" i="130"/>
  <c r="O20" i="130"/>
  <c r="M20" i="130"/>
  <c r="S36" i="130"/>
  <c r="F36" i="130" s="1"/>
  <c r="R36" i="130"/>
  <c r="S100" i="130"/>
  <c r="R100" i="130"/>
  <c r="S72" i="130"/>
  <c r="R72" i="130"/>
  <c r="J20" i="130"/>
  <c r="I20" i="130"/>
  <c r="R56" i="130"/>
  <c r="S56" i="130"/>
  <c r="R28" i="130"/>
  <c r="F28" i="130" s="1"/>
  <c r="G76" i="130"/>
  <c r="F76" i="130" s="1"/>
  <c r="O70" i="130"/>
  <c r="F72" i="130"/>
  <c r="P70" i="130"/>
  <c r="R24" i="130"/>
  <c r="F24" i="130" s="1"/>
  <c r="S24" i="130"/>
  <c r="S64" i="130"/>
  <c r="R64" i="130"/>
  <c r="F64" i="130" s="1"/>
  <c r="G84" i="130"/>
  <c r="F84" i="130" s="1"/>
  <c r="K20" i="130"/>
  <c r="S90" i="129"/>
  <c r="R90" i="129"/>
  <c r="K8" i="129"/>
  <c r="R12" i="129"/>
  <c r="S74" i="129"/>
  <c r="R74" i="129"/>
  <c r="R78" i="129"/>
  <c r="S78" i="129"/>
  <c r="F12" i="129"/>
  <c r="S66" i="129"/>
  <c r="R66" i="129"/>
  <c r="G74" i="129"/>
  <c r="R98" i="129"/>
  <c r="S98" i="129"/>
  <c r="H8" i="129"/>
  <c r="P20" i="129"/>
  <c r="O20" i="129"/>
  <c r="L20" i="129"/>
  <c r="K20" i="129"/>
  <c r="I20" i="129"/>
  <c r="H20" i="129"/>
  <c r="G66" i="129"/>
  <c r="S46" i="129"/>
  <c r="R46" i="129"/>
  <c r="G62" i="129"/>
  <c r="F62" i="129" s="1"/>
  <c r="R42" i="129"/>
  <c r="F42" i="129" s="1"/>
  <c r="S82" i="129"/>
  <c r="R82" i="129"/>
  <c r="R26" i="129"/>
  <c r="F26" i="129" s="1"/>
  <c r="R94" i="129"/>
  <c r="S94" i="129"/>
  <c r="I70" i="129"/>
  <c r="Q70" i="129"/>
  <c r="P70" i="129"/>
  <c r="J70" i="129"/>
  <c r="O70" i="129"/>
  <c r="G46" i="129"/>
  <c r="G50" i="129"/>
  <c r="F50" i="129" s="1"/>
  <c r="R14" i="128"/>
  <c r="R88" i="128"/>
  <c r="F88" i="128" s="1"/>
  <c r="S96" i="128"/>
  <c r="R96" i="128"/>
  <c r="R92" i="128"/>
  <c r="F92" i="128" s="1"/>
  <c r="S56" i="128"/>
  <c r="R56" i="128"/>
  <c r="R40" i="128"/>
  <c r="F40" i="128" s="1"/>
  <c r="R84" i="128"/>
  <c r="F84" i="128" s="1"/>
  <c r="S60" i="128"/>
  <c r="R60" i="128"/>
  <c r="R64" i="128"/>
  <c r="S64" i="128"/>
  <c r="F19" i="128"/>
  <c r="R20" i="128" s="1"/>
  <c r="R24" i="128"/>
  <c r="S24" i="128"/>
  <c r="R80" i="128"/>
  <c r="F80" i="128" s="1"/>
  <c r="G96" i="128"/>
  <c r="K20" i="128"/>
  <c r="R10" i="128"/>
  <c r="S10" i="128"/>
  <c r="G14" i="128"/>
  <c r="R72" i="128"/>
  <c r="S72" i="128"/>
  <c r="O70" i="128"/>
  <c r="I70" i="128"/>
  <c r="H70" i="128"/>
  <c r="P70" i="128"/>
  <c r="S100" i="128"/>
  <c r="R100" i="128"/>
  <c r="G60" i="128"/>
  <c r="G56" i="128"/>
  <c r="Q70" i="128"/>
  <c r="L20" i="29"/>
  <c r="K20" i="29"/>
  <c r="H20" i="29"/>
  <c r="F92" i="29"/>
  <c r="J70" i="29"/>
  <c r="H70" i="29" s="1"/>
  <c r="F80" i="29"/>
  <c r="F74" i="29"/>
  <c r="F16" i="29"/>
  <c r="F84" i="29"/>
  <c r="L70" i="29"/>
  <c r="K70" i="29"/>
  <c r="F82" i="27"/>
  <c r="F88" i="71"/>
  <c r="F30" i="71"/>
  <c r="F56" i="71"/>
  <c r="F46" i="71"/>
  <c r="F18" i="71"/>
  <c r="F54" i="71"/>
  <c r="F40" i="71"/>
  <c r="N13" i="25"/>
  <c r="F12" i="15"/>
  <c r="F26" i="15"/>
  <c r="F96" i="15"/>
  <c r="F10" i="14"/>
  <c r="F18" i="14"/>
  <c r="F26" i="14"/>
  <c r="F100" i="14"/>
  <c r="L70" i="14"/>
  <c r="N70" i="14"/>
  <c r="F92" i="14"/>
  <c r="F12" i="14"/>
  <c r="L20" i="14"/>
  <c r="H70" i="14"/>
  <c r="F96" i="14"/>
  <c r="I20" i="14"/>
  <c r="N20" i="14"/>
  <c r="J20" i="14"/>
  <c r="J8" i="14"/>
  <c r="F14" i="14"/>
  <c r="F74" i="14"/>
  <c r="I8" i="14"/>
  <c r="G70" i="14"/>
  <c r="K70" i="14"/>
  <c r="F80" i="14"/>
  <c r="F90" i="14"/>
  <c r="K8" i="14"/>
  <c r="M8" i="14"/>
  <c r="M70" i="14"/>
  <c r="F82" i="14"/>
  <c r="K20" i="14"/>
  <c r="L38" i="115"/>
  <c r="J13" i="115"/>
  <c r="H38" i="113"/>
  <c r="P38" i="113"/>
  <c r="L13" i="113"/>
  <c r="N13" i="113"/>
  <c r="L38" i="113"/>
  <c r="H13" i="113"/>
  <c r="J38" i="112"/>
  <c r="J13" i="112"/>
  <c r="H13" i="112"/>
  <c r="J13" i="114"/>
  <c r="P13" i="114"/>
  <c r="N13" i="114"/>
  <c r="N38" i="114"/>
  <c r="H13" i="114"/>
  <c r="J38" i="114"/>
  <c r="N13" i="112"/>
  <c r="P13" i="112"/>
  <c r="F19" i="133"/>
  <c r="F19" i="131"/>
  <c r="F69" i="132"/>
  <c r="G70" i="132" s="1"/>
  <c r="F10" i="131"/>
  <c r="F18" i="132"/>
  <c r="F19" i="132"/>
  <c r="F69" i="133"/>
  <c r="G70" i="133" s="1"/>
  <c r="F69" i="131"/>
  <c r="F69" i="130"/>
  <c r="F19" i="130"/>
  <c r="S20" i="130" s="1"/>
  <c r="F19" i="129"/>
  <c r="F69" i="129"/>
  <c r="G70" i="129" s="1"/>
  <c r="F69" i="128"/>
  <c r="G70" i="128" s="1"/>
  <c r="F7" i="128"/>
  <c r="R8" i="128" s="1"/>
  <c r="N38" i="112"/>
  <c r="H38" i="112"/>
  <c r="L38" i="112"/>
  <c r="L13" i="112"/>
  <c r="N13" i="2"/>
  <c r="I70" i="34"/>
  <c r="F70" i="34"/>
  <c r="G70" i="34"/>
  <c r="L8" i="34"/>
  <c r="M8" i="34"/>
  <c r="J8" i="34"/>
  <c r="K8" i="34"/>
  <c r="I20" i="34"/>
  <c r="F20" i="34"/>
  <c r="H70" i="34"/>
  <c r="S22" i="132"/>
  <c r="F22" i="132" s="1"/>
  <c r="F22" i="128"/>
  <c r="F22" i="131"/>
  <c r="F7" i="131"/>
  <c r="R8" i="131" s="1"/>
  <c r="F16" i="128"/>
  <c r="G14" i="132"/>
  <c r="F14" i="132" s="1"/>
  <c r="S18" i="128"/>
  <c r="F18" i="128" s="1"/>
  <c r="F10" i="130"/>
  <c r="L8" i="133"/>
  <c r="M8" i="133"/>
  <c r="G8" i="133"/>
  <c r="I8" i="133"/>
  <c r="F16" i="133"/>
  <c r="S10" i="132"/>
  <c r="F7" i="132"/>
  <c r="R10" i="132"/>
  <c r="G10" i="132"/>
  <c r="S16" i="132"/>
  <c r="R16" i="132"/>
  <c r="G16" i="132"/>
  <c r="O8" i="131"/>
  <c r="Q8" i="131"/>
  <c r="M8" i="131"/>
  <c r="L8" i="131"/>
  <c r="I8" i="131"/>
  <c r="J8" i="131"/>
  <c r="G18" i="131"/>
  <c r="G12" i="131"/>
  <c r="F7" i="130"/>
  <c r="F18" i="130"/>
  <c r="S22" i="130"/>
  <c r="R22" i="130"/>
  <c r="G22" i="130"/>
  <c r="S16" i="130"/>
  <c r="R16" i="130"/>
  <c r="G16" i="130"/>
  <c r="S14" i="130"/>
  <c r="R14" i="130"/>
  <c r="M8" i="129"/>
  <c r="L8" i="129"/>
  <c r="I8" i="129"/>
  <c r="F18" i="129"/>
  <c r="S16" i="129"/>
  <c r="R16" i="129"/>
  <c r="S22" i="129"/>
  <c r="R22" i="129"/>
  <c r="S10" i="129"/>
  <c r="F7" i="129"/>
  <c r="R10" i="129"/>
  <c r="S20" i="128"/>
  <c r="P8" i="128"/>
  <c r="P8" i="131" l="1"/>
  <c r="F56" i="130"/>
  <c r="F98" i="131"/>
  <c r="F98" i="133"/>
  <c r="F54" i="133"/>
  <c r="R20" i="130"/>
  <c r="G20" i="130"/>
  <c r="F66" i="131"/>
  <c r="F20" i="29"/>
  <c r="F24" i="132"/>
  <c r="F100" i="132"/>
  <c r="F14" i="131"/>
  <c r="G8" i="128"/>
  <c r="F70" i="29"/>
  <c r="F16" i="131"/>
  <c r="F96" i="132"/>
  <c r="F72" i="132"/>
  <c r="O8" i="128"/>
  <c r="F8" i="32"/>
  <c r="G8" i="131"/>
  <c r="F100" i="128"/>
  <c r="F36" i="132"/>
  <c r="F80" i="132"/>
  <c r="F14" i="133"/>
  <c r="O8" i="133"/>
  <c r="F10" i="128"/>
  <c r="F90" i="131"/>
  <c r="F94" i="131"/>
  <c r="F46" i="131"/>
  <c r="F60" i="132"/>
  <c r="S8" i="128"/>
  <c r="F60" i="128"/>
  <c r="F94" i="129"/>
  <c r="F80" i="130"/>
  <c r="F90" i="133"/>
  <c r="F74" i="133"/>
  <c r="F54" i="131"/>
  <c r="Q8" i="128"/>
  <c r="F10" i="129"/>
  <c r="S8" i="131"/>
  <c r="F8" i="131" s="1"/>
  <c r="Q8" i="133"/>
  <c r="S8" i="133"/>
  <c r="F8" i="133" s="1"/>
  <c r="R8" i="133"/>
  <c r="F98" i="129"/>
  <c r="F86" i="133"/>
  <c r="F16" i="129"/>
  <c r="F64" i="128"/>
  <c r="F82" i="129"/>
  <c r="F74" i="129"/>
  <c r="F78" i="129"/>
  <c r="F90" i="129"/>
  <c r="F38" i="131"/>
  <c r="F12" i="133"/>
  <c r="F10" i="133"/>
  <c r="F70" i="33"/>
  <c r="F20" i="33"/>
  <c r="F8" i="33"/>
  <c r="F20" i="32"/>
  <c r="F30" i="133"/>
  <c r="S20" i="133"/>
  <c r="G20" i="133"/>
  <c r="R20" i="133"/>
  <c r="F66" i="133"/>
  <c r="F46" i="133"/>
  <c r="F26" i="133"/>
  <c r="F94" i="133"/>
  <c r="F18" i="133"/>
  <c r="R70" i="133"/>
  <c r="S70" i="133"/>
  <c r="F78" i="133"/>
  <c r="F62" i="133"/>
  <c r="G20" i="132"/>
  <c r="R20" i="132"/>
  <c r="S20" i="132"/>
  <c r="F56" i="132"/>
  <c r="S70" i="132"/>
  <c r="R70" i="132"/>
  <c r="F64" i="132"/>
  <c r="R20" i="131"/>
  <c r="S20" i="131"/>
  <c r="G70" i="131"/>
  <c r="F50" i="131"/>
  <c r="R70" i="131"/>
  <c r="S70" i="131"/>
  <c r="F12" i="131"/>
  <c r="F74" i="131"/>
  <c r="F24" i="131"/>
  <c r="F82" i="131"/>
  <c r="G20" i="131"/>
  <c r="S70" i="130"/>
  <c r="R70" i="130"/>
  <c r="G70" i="130"/>
  <c r="F100" i="130"/>
  <c r="F46" i="129"/>
  <c r="R70" i="129"/>
  <c r="S70" i="129"/>
  <c r="F66" i="129"/>
  <c r="R20" i="129"/>
  <c r="S20" i="129"/>
  <c r="G20" i="129"/>
  <c r="F24" i="128"/>
  <c r="G20" i="128"/>
  <c r="F20" i="128" s="1"/>
  <c r="S70" i="128"/>
  <c r="R70" i="128"/>
  <c r="F72" i="128"/>
  <c r="F96" i="128"/>
  <c r="F14" i="128"/>
  <c r="F56" i="128"/>
  <c r="F20" i="14"/>
  <c r="F8" i="14"/>
  <c r="F70" i="14"/>
  <c r="F22" i="130"/>
  <c r="F20" i="130"/>
  <c r="F22" i="129"/>
  <c r="F14" i="130"/>
  <c r="F18" i="131"/>
  <c r="R8" i="132"/>
  <c r="O8" i="132"/>
  <c r="Q8" i="132"/>
  <c r="P8" i="132"/>
  <c r="G8" i="132"/>
  <c r="S8" i="132"/>
  <c r="F10" i="132"/>
  <c r="F16" i="132"/>
  <c r="F16" i="130"/>
  <c r="R8" i="130"/>
  <c r="S8" i="130"/>
  <c r="Q8" i="130"/>
  <c r="P8" i="130"/>
  <c r="G8" i="130"/>
  <c r="O8" i="130"/>
  <c r="S8" i="129"/>
  <c r="P8" i="129"/>
  <c r="O8" i="129"/>
  <c r="Q8" i="129"/>
  <c r="R8" i="129"/>
  <c r="G8" i="129"/>
  <c r="F8" i="128" l="1"/>
  <c r="F20" i="133"/>
  <c r="F70" i="132"/>
  <c r="F70" i="133"/>
  <c r="F20" i="131"/>
  <c r="F70" i="129"/>
  <c r="F70" i="128"/>
  <c r="F20" i="129"/>
  <c r="F70" i="131"/>
  <c r="F20" i="132"/>
  <c r="F70" i="130"/>
  <c r="F8" i="132"/>
  <c r="F8" i="130"/>
  <c r="F8" i="129"/>
  <c r="O38" i="127" l="1"/>
  <c r="K38" i="127"/>
  <c r="I38" i="127"/>
  <c r="O13" i="127"/>
  <c r="K13" i="127"/>
  <c r="O7" i="127"/>
  <c r="K7" i="127"/>
  <c r="K13" i="23"/>
  <c r="L13" i="23" s="1"/>
  <c r="K7" i="23"/>
  <c r="Q69" i="123"/>
  <c r="P69" i="123"/>
  <c r="O69" i="123"/>
  <c r="N69" i="123"/>
  <c r="N70" i="123" s="1"/>
  <c r="M69" i="123"/>
  <c r="L69" i="123"/>
  <c r="L70" i="123" s="1"/>
  <c r="K69" i="123"/>
  <c r="J69" i="123"/>
  <c r="J70" i="123" s="1"/>
  <c r="H70" i="123"/>
  <c r="F9" i="123"/>
  <c r="Q7" i="123"/>
  <c r="P7" i="123"/>
  <c r="O7" i="123"/>
  <c r="N7" i="123"/>
  <c r="M7" i="123"/>
  <c r="L7" i="123"/>
  <c r="K7" i="123"/>
  <c r="J7" i="123"/>
  <c r="H7" i="123"/>
  <c r="I8" i="123" s="1"/>
  <c r="Q69" i="122"/>
  <c r="P69" i="122"/>
  <c r="O69" i="122"/>
  <c r="N69" i="122"/>
  <c r="M69" i="122"/>
  <c r="L69" i="122"/>
  <c r="K69" i="122"/>
  <c r="J69" i="122"/>
  <c r="J70" i="122" s="1"/>
  <c r="I69" i="122"/>
  <c r="H69" i="122"/>
  <c r="G69" i="122"/>
  <c r="Q19" i="122"/>
  <c r="P19" i="122"/>
  <c r="O19" i="122"/>
  <c r="N19" i="122"/>
  <c r="M19" i="122"/>
  <c r="L19" i="122"/>
  <c r="K19" i="122"/>
  <c r="J19" i="122"/>
  <c r="I19" i="122"/>
  <c r="H19" i="122"/>
  <c r="G19" i="122"/>
  <c r="O10" i="122"/>
  <c r="N10" i="122"/>
  <c r="M10" i="122"/>
  <c r="L10" i="122"/>
  <c r="K10" i="122"/>
  <c r="J10" i="122"/>
  <c r="I10" i="122"/>
  <c r="H10" i="122"/>
  <c r="F9" i="122"/>
  <c r="Q7" i="122"/>
  <c r="P7" i="122"/>
  <c r="O7" i="122"/>
  <c r="N7" i="122"/>
  <c r="M7" i="122"/>
  <c r="L7" i="122"/>
  <c r="K7" i="122"/>
  <c r="J7" i="122"/>
  <c r="I7" i="122"/>
  <c r="H7" i="122"/>
  <c r="G7" i="122"/>
  <c r="Q69" i="121"/>
  <c r="P69" i="121"/>
  <c r="O69" i="121"/>
  <c r="N69" i="121"/>
  <c r="M69" i="121"/>
  <c r="L69" i="121"/>
  <c r="K69" i="121"/>
  <c r="J69" i="121"/>
  <c r="I69" i="121"/>
  <c r="H69" i="121"/>
  <c r="G69" i="121"/>
  <c r="Q19" i="121"/>
  <c r="P19" i="121"/>
  <c r="O19" i="121"/>
  <c r="N19" i="121"/>
  <c r="N20" i="121" s="1"/>
  <c r="M19" i="121"/>
  <c r="L19" i="121"/>
  <c r="L20" i="121" s="1"/>
  <c r="K19" i="121"/>
  <c r="J19" i="121"/>
  <c r="J20" i="121" s="1"/>
  <c r="I19" i="121"/>
  <c r="H19" i="121"/>
  <c r="G19" i="121"/>
  <c r="O10" i="121"/>
  <c r="N10" i="121"/>
  <c r="M10" i="121"/>
  <c r="L10" i="121"/>
  <c r="K10" i="121"/>
  <c r="J10" i="121"/>
  <c r="I10" i="121"/>
  <c r="H10" i="121"/>
  <c r="F9" i="121"/>
  <c r="Q10" i="121" s="1"/>
  <c r="Q7" i="121"/>
  <c r="P7" i="121"/>
  <c r="O7" i="121"/>
  <c r="N7" i="121"/>
  <c r="N8" i="121" s="1"/>
  <c r="M7" i="121"/>
  <c r="L7" i="121"/>
  <c r="K7" i="121"/>
  <c r="J7" i="121"/>
  <c r="J8" i="121" s="1"/>
  <c r="I7" i="121"/>
  <c r="H7" i="121"/>
  <c r="O20" i="121" l="1"/>
  <c r="O8" i="122"/>
  <c r="O70" i="121"/>
  <c r="K20" i="122"/>
  <c r="I20" i="121"/>
  <c r="I8" i="122"/>
  <c r="F19" i="122"/>
  <c r="G20" i="122" s="1"/>
  <c r="K70" i="122"/>
  <c r="O8" i="123"/>
  <c r="G7" i="127"/>
  <c r="P7" i="127"/>
  <c r="Q10" i="123"/>
  <c r="P10" i="123"/>
  <c r="G10" i="123"/>
  <c r="Q10" i="122"/>
  <c r="G10" i="122"/>
  <c r="F69" i="122"/>
  <c r="I70" i="123"/>
  <c r="O70" i="123"/>
  <c r="K70" i="123"/>
  <c r="M70" i="123"/>
  <c r="H70" i="122"/>
  <c r="M20" i="121"/>
  <c r="I70" i="121"/>
  <c r="G10" i="121"/>
  <c r="G38" i="127"/>
  <c r="N38" i="127" s="1"/>
  <c r="G13" i="127"/>
  <c r="F69" i="121"/>
  <c r="P70" i="121" s="1"/>
  <c r="H70" i="121"/>
  <c r="O20" i="122"/>
  <c r="N8" i="123"/>
  <c r="F69" i="123"/>
  <c r="J70" i="121"/>
  <c r="F7" i="123"/>
  <c r="F19" i="123"/>
  <c r="K70" i="121"/>
  <c r="N70" i="122"/>
  <c r="N70" i="121"/>
  <c r="H8" i="122"/>
  <c r="H8" i="121"/>
  <c r="K20" i="121"/>
  <c r="J8" i="122"/>
  <c r="I20" i="122"/>
  <c r="N8" i="122"/>
  <c r="K8" i="121"/>
  <c r="F7" i="121"/>
  <c r="J8" i="123"/>
  <c r="L7" i="23"/>
  <c r="Q20" i="122"/>
  <c r="L8" i="121"/>
  <c r="P10" i="121"/>
  <c r="L70" i="121"/>
  <c r="F7" i="122"/>
  <c r="M8" i="122"/>
  <c r="L8" i="122"/>
  <c r="M8" i="121"/>
  <c r="H20" i="121"/>
  <c r="M70" i="121"/>
  <c r="J20" i="122"/>
  <c r="P20" i="122"/>
  <c r="L20" i="122"/>
  <c r="M70" i="122"/>
  <c r="L70" i="122"/>
  <c r="I8" i="121"/>
  <c r="O8" i="121"/>
  <c r="K8" i="122"/>
  <c r="F19" i="121"/>
  <c r="M20" i="122"/>
  <c r="I70" i="122"/>
  <c r="O70" i="122"/>
  <c r="L8" i="123"/>
  <c r="P10" i="122"/>
  <c r="H20" i="122"/>
  <c r="N20" i="122"/>
  <c r="H8" i="123"/>
  <c r="K8" i="123"/>
  <c r="M8" i="123"/>
  <c r="Q70" i="121" l="1"/>
  <c r="P38" i="127"/>
  <c r="J7" i="127"/>
  <c r="N7" i="127"/>
  <c r="L7" i="127"/>
  <c r="P70" i="123"/>
  <c r="Q70" i="123"/>
  <c r="G70" i="123"/>
  <c r="P8" i="123"/>
  <c r="Q20" i="123"/>
  <c r="F10" i="123"/>
  <c r="Q8" i="123"/>
  <c r="P20" i="123"/>
  <c r="G20" i="123"/>
  <c r="G8" i="123"/>
  <c r="F10" i="122"/>
  <c r="Q70" i="122"/>
  <c r="P70" i="122"/>
  <c r="G70" i="122"/>
  <c r="G70" i="121"/>
  <c r="F10" i="121"/>
  <c r="N13" i="127"/>
  <c r="J13" i="127"/>
  <c r="L13" i="127"/>
  <c r="L38" i="127"/>
  <c r="P13" i="127"/>
  <c r="J38" i="127"/>
  <c r="Q8" i="121"/>
  <c r="P8" i="121"/>
  <c r="G8" i="121"/>
  <c r="Q20" i="121"/>
  <c r="G8" i="122"/>
  <c r="P8" i="122"/>
  <c r="Q8" i="122"/>
  <c r="F20" i="122"/>
  <c r="G20" i="121"/>
  <c r="P20" i="121"/>
  <c r="G19" i="60"/>
  <c r="H19" i="60"/>
  <c r="I19" i="60"/>
  <c r="K19" i="60"/>
  <c r="L19" i="60"/>
  <c r="N19" i="60"/>
  <c r="O19" i="60"/>
  <c r="P19" i="60"/>
  <c r="Q19" i="60"/>
  <c r="G69" i="60"/>
  <c r="H69" i="60"/>
  <c r="I69" i="60"/>
  <c r="K69" i="60"/>
  <c r="L69" i="60"/>
  <c r="N69" i="60"/>
  <c r="O69" i="60"/>
  <c r="P69" i="60"/>
  <c r="Q69" i="60"/>
  <c r="F70" i="121" l="1"/>
  <c r="F70" i="123"/>
  <c r="J19" i="60"/>
  <c r="H38" i="127"/>
  <c r="H7" i="127"/>
  <c r="F8" i="123"/>
  <c r="F20" i="123"/>
  <c r="F70" i="122"/>
  <c r="F8" i="121"/>
  <c r="H13" i="127"/>
  <c r="F20" i="121"/>
  <c r="F8" i="122"/>
  <c r="M69" i="60"/>
  <c r="J69" i="60"/>
  <c r="M19" i="60"/>
  <c r="M69" i="59" l="1"/>
  <c r="L69" i="59"/>
  <c r="K69" i="59"/>
  <c r="J69" i="59"/>
  <c r="I69" i="59"/>
  <c r="H69" i="59"/>
  <c r="M19" i="59"/>
  <c r="L19" i="59"/>
  <c r="K19" i="59"/>
  <c r="J19" i="59"/>
  <c r="I19" i="59"/>
  <c r="H19" i="59"/>
  <c r="G19" i="59"/>
  <c r="L7" i="59"/>
  <c r="G69" i="59"/>
  <c r="N19" i="42"/>
  <c r="M19" i="42"/>
  <c r="L19" i="42"/>
  <c r="K19" i="42"/>
  <c r="J19" i="42"/>
  <c r="I19" i="42"/>
  <c r="H19" i="42"/>
  <c r="G19" i="42"/>
  <c r="N69" i="42"/>
  <c r="M69" i="42"/>
  <c r="L69" i="42"/>
  <c r="K69" i="42"/>
  <c r="J69" i="42"/>
  <c r="I69" i="42"/>
  <c r="H69" i="42"/>
  <c r="G69" i="42"/>
  <c r="F69" i="42"/>
  <c r="F19" i="42"/>
  <c r="I20" i="42" s="1"/>
  <c r="F7" i="42"/>
  <c r="G7" i="42"/>
  <c r="H7" i="42"/>
  <c r="I7" i="42"/>
  <c r="J7" i="42"/>
  <c r="K7" i="42"/>
  <c r="L7" i="42"/>
  <c r="M7" i="42"/>
  <c r="N7" i="42"/>
  <c r="H10" i="42"/>
  <c r="J10" i="42"/>
  <c r="K10" i="42"/>
  <c r="L10" i="42"/>
  <c r="M10" i="42"/>
  <c r="N10" i="42"/>
  <c r="F69" i="41"/>
  <c r="M69" i="41"/>
  <c r="L69" i="41"/>
  <c r="K69" i="41"/>
  <c r="J69" i="41"/>
  <c r="I69" i="41"/>
  <c r="H69" i="41"/>
  <c r="G69" i="41"/>
  <c r="G68" i="40"/>
  <c r="J70" i="42" l="1"/>
  <c r="G70" i="42"/>
  <c r="H70" i="42"/>
  <c r="N70" i="42"/>
  <c r="I70" i="42"/>
  <c r="G20" i="42"/>
  <c r="F19" i="59"/>
  <c r="I8" i="42"/>
  <c r="K70" i="42"/>
  <c r="L70" i="42"/>
  <c r="M70" i="42"/>
  <c r="K20" i="42"/>
  <c r="K8" i="42"/>
  <c r="G8" i="42"/>
  <c r="N8" i="42"/>
  <c r="J8" i="42"/>
  <c r="M8" i="42"/>
  <c r="L8" i="42"/>
  <c r="N20" i="42"/>
  <c r="M20" i="42"/>
  <c r="L20" i="42"/>
  <c r="J20" i="42"/>
  <c r="H20" i="42"/>
  <c r="H8" i="42"/>
  <c r="R68" i="40" l="1"/>
  <c r="Q68" i="40"/>
  <c r="P68" i="40"/>
  <c r="O68" i="40"/>
  <c r="N68" i="40"/>
  <c r="M68" i="40"/>
  <c r="L68" i="40"/>
  <c r="K68" i="40"/>
  <c r="K69" i="40" s="1"/>
  <c r="J68" i="40"/>
  <c r="I68" i="40"/>
  <c r="G7" i="86"/>
  <c r="F68" i="40" l="1"/>
  <c r="F9" i="27"/>
  <c r="T99" i="33"/>
  <c r="S99" i="33"/>
  <c r="T97" i="33"/>
  <c r="S97" i="33"/>
  <c r="T95" i="33"/>
  <c r="S95" i="33"/>
  <c r="T93" i="33"/>
  <c r="S93" i="33"/>
  <c r="T91" i="33"/>
  <c r="S91" i="33"/>
  <c r="T89" i="33"/>
  <c r="S89" i="33"/>
  <c r="T87" i="33"/>
  <c r="S87" i="33"/>
  <c r="T85" i="33"/>
  <c r="S85" i="33"/>
  <c r="T83" i="33"/>
  <c r="S83" i="33"/>
  <c r="T81" i="33"/>
  <c r="S81" i="33"/>
  <c r="T79" i="33"/>
  <c r="S79" i="33"/>
  <c r="T77" i="33"/>
  <c r="S77" i="33"/>
  <c r="T75" i="33"/>
  <c r="S75" i="33"/>
  <c r="T73" i="33"/>
  <c r="S73" i="33"/>
  <c r="T71" i="33"/>
  <c r="S71" i="33"/>
  <c r="T69" i="33"/>
  <c r="S69" i="33"/>
  <c r="T67" i="33"/>
  <c r="S67" i="33"/>
  <c r="T65" i="33"/>
  <c r="S65" i="33"/>
  <c r="T63" i="33"/>
  <c r="S63" i="33"/>
  <c r="T61" i="33"/>
  <c r="S61" i="33"/>
  <c r="T59" i="33"/>
  <c r="S59" i="33"/>
  <c r="T57" i="33"/>
  <c r="S57" i="33"/>
  <c r="T55" i="33"/>
  <c r="S55" i="33"/>
  <c r="T53" i="33"/>
  <c r="S53" i="33"/>
  <c r="T51" i="33"/>
  <c r="S51" i="33"/>
  <c r="T49" i="33"/>
  <c r="S49" i="33"/>
  <c r="T47" i="33"/>
  <c r="S47" i="33"/>
  <c r="T45" i="33"/>
  <c r="S45" i="33"/>
  <c r="T43" i="33"/>
  <c r="S43" i="33"/>
  <c r="T41" i="33"/>
  <c r="S41" i="33"/>
  <c r="T39" i="33"/>
  <c r="S39" i="33"/>
  <c r="T37" i="33"/>
  <c r="S37" i="33"/>
  <c r="T35" i="33"/>
  <c r="S35" i="33"/>
  <c r="T33" i="33"/>
  <c r="S33" i="33"/>
  <c r="T31" i="33"/>
  <c r="S31" i="33"/>
  <c r="T29" i="33"/>
  <c r="S29" i="33"/>
  <c r="T27" i="33"/>
  <c r="S27" i="33"/>
  <c r="T25" i="33"/>
  <c r="S25" i="33"/>
  <c r="T23" i="33"/>
  <c r="S23" i="33"/>
  <c r="T21" i="33"/>
  <c r="S21" i="33"/>
  <c r="T19" i="33"/>
  <c r="S19" i="33"/>
  <c r="T17" i="33"/>
  <c r="S17" i="33"/>
  <c r="T15" i="33"/>
  <c r="S15" i="33"/>
  <c r="T13" i="33"/>
  <c r="S13" i="33"/>
  <c r="T11" i="33"/>
  <c r="S11" i="33"/>
  <c r="T9" i="33"/>
  <c r="S9" i="33"/>
  <c r="T7" i="33"/>
  <c r="S7" i="33"/>
  <c r="T99" i="32"/>
  <c r="S99" i="32"/>
  <c r="T97" i="32"/>
  <c r="S97" i="32"/>
  <c r="T95" i="32"/>
  <c r="S95" i="32"/>
  <c r="T93" i="32"/>
  <c r="S93" i="32"/>
  <c r="T91" i="32"/>
  <c r="S91" i="32"/>
  <c r="T89" i="32"/>
  <c r="S89" i="32"/>
  <c r="T87" i="32"/>
  <c r="S87" i="32"/>
  <c r="T85" i="32"/>
  <c r="S85" i="32"/>
  <c r="T83" i="32"/>
  <c r="S83" i="32"/>
  <c r="T81" i="32"/>
  <c r="S81" i="32"/>
  <c r="T79" i="32"/>
  <c r="S79" i="32"/>
  <c r="T77" i="32"/>
  <c r="S77" i="32"/>
  <c r="T75" i="32"/>
  <c r="S75" i="32"/>
  <c r="T73" i="32"/>
  <c r="S73" i="32"/>
  <c r="T71" i="32"/>
  <c r="S71" i="32"/>
  <c r="T69" i="32"/>
  <c r="S69" i="32"/>
  <c r="T67" i="32"/>
  <c r="S67" i="32"/>
  <c r="T65" i="32"/>
  <c r="S65" i="32"/>
  <c r="T63" i="32"/>
  <c r="S63" i="32"/>
  <c r="T61" i="32"/>
  <c r="S61" i="32"/>
  <c r="T59" i="32"/>
  <c r="S59" i="32"/>
  <c r="T57" i="32"/>
  <c r="S57" i="32"/>
  <c r="T55" i="32"/>
  <c r="S55" i="32"/>
  <c r="T53" i="32"/>
  <c r="S53" i="32"/>
  <c r="T51" i="32"/>
  <c r="S51" i="32"/>
  <c r="T49" i="32"/>
  <c r="S49" i="32"/>
  <c r="T47" i="32"/>
  <c r="S47" i="32"/>
  <c r="T45" i="32"/>
  <c r="S45" i="32"/>
  <c r="T43" i="32"/>
  <c r="S43" i="32"/>
  <c r="T41" i="32"/>
  <c r="S41" i="32"/>
  <c r="T39" i="32"/>
  <c r="S39" i="32"/>
  <c r="T37" i="32"/>
  <c r="S37" i="32"/>
  <c r="T35" i="32"/>
  <c r="S35" i="32"/>
  <c r="T33" i="32"/>
  <c r="S33" i="32"/>
  <c r="T31" i="32"/>
  <c r="S31" i="32"/>
  <c r="T29" i="32"/>
  <c r="S29" i="32"/>
  <c r="T27" i="32"/>
  <c r="S27" i="32"/>
  <c r="T25" i="32"/>
  <c r="S25" i="32"/>
  <c r="T23" i="32"/>
  <c r="S23" i="32"/>
  <c r="T21" i="32"/>
  <c r="S21" i="32"/>
  <c r="T19" i="32"/>
  <c r="S19" i="32"/>
  <c r="T17" i="32"/>
  <c r="S17" i="32"/>
  <c r="T15" i="32"/>
  <c r="S15" i="32"/>
  <c r="T13" i="32"/>
  <c r="S13" i="32"/>
  <c r="T11" i="32"/>
  <c r="S11" i="32"/>
  <c r="T9" i="32"/>
  <c r="S9" i="32"/>
  <c r="T7" i="32"/>
  <c r="S7" i="32"/>
  <c r="T99" i="31"/>
  <c r="S99" i="31"/>
  <c r="T97" i="31"/>
  <c r="S97" i="31"/>
  <c r="T95" i="31"/>
  <c r="S95" i="31"/>
  <c r="T93" i="31"/>
  <c r="S93" i="31"/>
  <c r="T91" i="31"/>
  <c r="S91" i="31"/>
  <c r="T89" i="31"/>
  <c r="S89" i="31"/>
  <c r="T87" i="31"/>
  <c r="S87" i="31"/>
  <c r="T85" i="31"/>
  <c r="S85" i="31"/>
  <c r="T83" i="31"/>
  <c r="S83" i="31"/>
  <c r="T81" i="31"/>
  <c r="S81" i="31"/>
  <c r="T79" i="31"/>
  <c r="S79" i="31"/>
  <c r="T77" i="31"/>
  <c r="S77" i="31"/>
  <c r="T75" i="31"/>
  <c r="S75" i="31"/>
  <c r="T73" i="31"/>
  <c r="S73" i="31"/>
  <c r="T71" i="31"/>
  <c r="S71" i="31"/>
  <c r="T67" i="31"/>
  <c r="S67" i="31"/>
  <c r="T65" i="31"/>
  <c r="S65" i="31"/>
  <c r="T63" i="31"/>
  <c r="S63" i="31"/>
  <c r="T61" i="31"/>
  <c r="S61" i="31"/>
  <c r="T59" i="31"/>
  <c r="S59" i="31"/>
  <c r="T57" i="31"/>
  <c r="S57" i="31"/>
  <c r="T55" i="31"/>
  <c r="S55" i="31"/>
  <c r="T53" i="31"/>
  <c r="S53" i="31"/>
  <c r="T51" i="31"/>
  <c r="S51" i="31"/>
  <c r="T49" i="31"/>
  <c r="S49" i="31"/>
  <c r="T47" i="31"/>
  <c r="S47" i="31"/>
  <c r="T45" i="31"/>
  <c r="S45" i="31"/>
  <c r="T43" i="31"/>
  <c r="S43" i="31"/>
  <c r="T41" i="31"/>
  <c r="S41" i="31"/>
  <c r="T39" i="31"/>
  <c r="S39" i="31"/>
  <c r="T37" i="31"/>
  <c r="S37" i="31"/>
  <c r="T35" i="31"/>
  <c r="S35" i="31"/>
  <c r="T33" i="31"/>
  <c r="S33" i="31"/>
  <c r="T31" i="31"/>
  <c r="S31" i="31"/>
  <c r="T29" i="31"/>
  <c r="S29" i="31"/>
  <c r="T27" i="31"/>
  <c r="S27" i="31"/>
  <c r="T25" i="31"/>
  <c r="S25" i="31"/>
  <c r="T23" i="31"/>
  <c r="S23" i="31"/>
  <c r="T21" i="31"/>
  <c r="S21" i="31"/>
  <c r="T17" i="31"/>
  <c r="S17" i="31"/>
  <c r="T15" i="31"/>
  <c r="S15" i="31"/>
  <c r="T13" i="31"/>
  <c r="S13" i="31"/>
  <c r="T11" i="31"/>
  <c r="S11" i="31"/>
  <c r="T9" i="31"/>
  <c r="S9" i="31"/>
  <c r="P99" i="30"/>
  <c r="P97" i="30"/>
  <c r="P95" i="30"/>
  <c r="P93" i="30"/>
  <c r="P91" i="30"/>
  <c r="P89" i="30"/>
  <c r="P87" i="30"/>
  <c r="P85" i="30"/>
  <c r="P83" i="30"/>
  <c r="P81" i="30"/>
  <c r="P79" i="30"/>
  <c r="P77" i="30"/>
  <c r="P75" i="30"/>
  <c r="P73" i="30"/>
  <c r="P71" i="30"/>
  <c r="P67" i="30"/>
  <c r="P65" i="30"/>
  <c r="P63" i="30"/>
  <c r="P61" i="30"/>
  <c r="P59" i="30"/>
  <c r="P57" i="30"/>
  <c r="P55" i="30"/>
  <c r="P53" i="30"/>
  <c r="P51" i="30"/>
  <c r="P49" i="30"/>
  <c r="P47" i="30"/>
  <c r="P45" i="30"/>
  <c r="P43" i="30"/>
  <c r="P41" i="30"/>
  <c r="P39" i="30"/>
  <c r="P37" i="30"/>
  <c r="P35" i="30"/>
  <c r="P33" i="30"/>
  <c r="P31" i="30"/>
  <c r="P29" i="30"/>
  <c r="P27" i="30"/>
  <c r="P25" i="30"/>
  <c r="P23" i="30"/>
  <c r="P21" i="30"/>
  <c r="P17" i="30"/>
  <c r="P15" i="30"/>
  <c r="P13" i="30"/>
  <c r="P11" i="30"/>
  <c r="P9" i="30"/>
  <c r="P7" i="71" l="1"/>
  <c r="Q7" i="71" s="1"/>
  <c r="G38" i="20" l="1"/>
  <c r="G38" i="24"/>
  <c r="G7" i="24"/>
  <c r="H7" i="24" s="1"/>
  <c r="H8" i="23"/>
  <c r="H13" i="24" l="1"/>
  <c r="H38" i="24"/>
  <c r="H8" i="24"/>
  <c r="H10" i="24"/>
  <c r="H12" i="24"/>
  <c r="H15" i="24"/>
  <c r="H21" i="24"/>
  <c r="H23" i="24"/>
  <c r="H25" i="24"/>
  <c r="H27" i="24"/>
  <c r="H29" i="24"/>
  <c r="H31" i="24"/>
  <c r="H33" i="24"/>
  <c r="H35" i="24"/>
  <c r="H37" i="24"/>
  <c r="H40" i="24"/>
  <c r="H42" i="24"/>
  <c r="H44" i="24"/>
  <c r="H46" i="24"/>
  <c r="H48" i="24"/>
  <c r="H50" i="24"/>
  <c r="H52" i="24"/>
  <c r="H9" i="24"/>
  <c r="H11" i="24"/>
  <c r="H14" i="24"/>
  <c r="H16" i="24"/>
  <c r="H18" i="24"/>
  <c r="H20" i="24"/>
  <c r="H22" i="24"/>
  <c r="H26" i="24"/>
  <c r="H28" i="24"/>
  <c r="H30" i="24"/>
  <c r="H32" i="24"/>
  <c r="H34" i="24"/>
  <c r="H36" i="24"/>
  <c r="H39" i="24"/>
  <c r="H41" i="24"/>
  <c r="H43" i="24"/>
  <c r="H45" i="24"/>
  <c r="H47" i="24"/>
  <c r="H49" i="24"/>
  <c r="H51" i="24"/>
  <c r="H53" i="24"/>
  <c r="I13" i="10"/>
  <c r="K13" i="10"/>
  <c r="M38" i="9"/>
  <c r="K38" i="9"/>
  <c r="I38" i="9"/>
  <c r="F38" i="9" s="1"/>
  <c r="G38" i="9"/>
  <c r="G13" i="9"/>
  <c r="M13" i="9"/>
  <c r="K13" i="9"/>
  <c r="M53" i="119"/>
  <c r="M52" i="119"/>
  <c r="M51" i="119"/>
  <c r="M50" i="119"/>
  <c r="M49" i="119"/>
  <c r="M48" i="119"/>
  <c r="M47" i="119"/>
  <c r="M46" i="119"/>
  <c r="M45" i="119"/>
  <c r="M44" i="119"/>
  <c r="M43" i="119"/>
  <c r="M42" i="119"/>
  <c r="M41" i="119"/>
  <c r="M40" i="119"/>
  <c r="M39" i="119"/>
  <c r="M37" i="119"/>
  <c r="M36" i="119"/>
  <c r="M35" i="119"/>
  <c r="M34" i="119"/>
  <c r="M33" i="119"/>
  <c r="M32" i="119"/>
  <c r="M31" i="119"/>
  <c r="M30" i="119"/>
  <c r="M29" i="119"/>
  <c r="M28" i="119"/>
  <c r="M27" i="119"/>
  <c r="M26" i="119"/>
  <c r="M25" i="119"/>
  <c r="M24" i="119"/>
  <c r="M23" i="119"/>
  <c r="M22" i="119"/>
  <c r="M21" i="119"/>
  <c r="M20" i="119"/>
  <c r="M19" i="119"/>
  <c r="M18" i="119"/>
  <c r="M17" i="119"/>
  <c r="M16" i="119"/>
  <c r="M15" i="119"/>
  <c r="M14" i="119"/>
  <c r="M12" i="119"/>
  <c r="M11" i="119"/>
  <c r="M10" i="119"/>
  <c r="M9" i="119"/>
  <c r="M8" i="119"/>
  <c r="M53" i="118"/>
  <c r="M52" i="118"/>
  <c r="M51" i="118"/>
  <c r="M50" i="118"/>
  <c r="M49" i="118"/>
  <c r="M48" i="118"/>
  <c r="M47" i="118"/>
  <c r="M46" i="118"/>
  <c r="M45" i="118"/>
  <c r="M44" i="118"/>
  <c r="M43" i="118"/>
  <c r="M42" i="118"/>
  <c r="M41" i="118"/>
  <c r="M40" i="118"/>
  <c r="M39" i="118"/>
  <c r="M37" i="118"/>
  <c r="M36" i="118"/>
  <c r="M35" i="118"/>
  <c r="M34" i="118"/>
  <c r="M33" i="118"/>
  <c r="M32" i="118"/>
  <c r="M31" i="118"/>
  <c r="M30" i="118"/>
  <c r="M29" i="118"/>
  <c r="M28" i="118"/>
  <c r="M27" i="118"/>
  <c r="M26" i="118"/>
  <c r="M25" i="118"/>
  <c r="M24" i="118"/>
  <c r="M23" i="118"/>
  <c r="M22" i="118"/>
  <c r="M21" i="118"/>
  <c r="M20" i="118"/>
  <c r="M19" i="118"/>
  <c r="M18" i="118"/>
  <c r="M17" i="118"/>
  <c r="M16" i="118"/>
  <c r="M15" i="118"/>
  <c r="M14" i="118"/>
  <c r="M12" i="118"/>
  <c r="M11" i="118"/>
  <c r="M10" i="118"/>
  <c r="M9" i="118"/>
  <c r="M8" i="118"/>
  <c r="M53" i="6"/>
  <c r="M52" i="6"/>
  <c r="M51" i="6"/>
  <c r="M50" i="6"/>
  <c r="M49" i="6"/>
  <c r="M48" i="6"/>
  <c r="M47" i="6"/>
  <c r="M46" i="6"/>
  <c r="M45" i="6"/>
  <c r="M44" i="6"/>
  <c r="M43" i="6"/>
  <c r="M42" i="6"/>
  <c r="M41" i="6"/>
  <c r="M40" i="6"/>
  <c r="M39" i="6"/>
  <c r="M37" i="6"/>
  <c r="M36" i="6"/>
  <c r="M35" i="6"/>
  <c r="M34" i="6"/>
  <c r="M33" i="6"/>
  <c r="M32" i="6"/>
  <c r="M31" i="6"/>
  <c r="M30" i="6"/>
  <c r="M29" i="6"/>
  <c r="M28" i="6"/>
  <c r="M27" i="6"/>
  <c r="M26" i="6"/>
  <c r="M25" i="6"/>
  <c r="M24" i="6"/>
  <c r="M23" i="6"/>
  <c r="M22" i="6"/>
  <c r="M21" i="6"/>
  <c r="M20" i="6"/>
  <c r="M19" i="6"/>
  <c r="M18" i="6"/>
  <c r="M17" i="6"/>
  <c r="M16" i="6"/>
  <c r="M15" i="6"/>
  <c r="M14" i="6"/>
  <c r="M12" i="6"/>
  <c r="M11" i="6"/>
  <c r="M10" i="6"/>
  <c r="M9" i="6"/>
  <c r="J38" i="9" l="1"/>
  <c r="I38" i="119"/>
  <c r="G38" i="119"/>
  <c r="I13" i="119"/>
  <c r="L8" i="119"/>
  <c r="J8" i="119"/>
  <c r="I7" i="119"/>
  <c r="G7" i="119"/>
  <c r="I38" i="118"/>
  <c r="G38" i="118"/>
  <c r="I13" i="118"/>
  <c r="G13" i="118"/>
  <c r="L12" i="118"/>
  <c r="H12" i="118"/>
  <c r="L11" i="118"/>
  <c r="H11" i="118"/>
  <c r="L10" i="118"/>
  <c r="H10" i="118"/>
  <c r="L9" i="118"/>
  <c r="H9" i="118"/>
  <c r="L8" i="118"/>
  <c r="H8" i="118"/>
  <c r="I7" i="118"/>
  <c r="G7" i="118"/>
  <c r="P53" i="117"/>
  <c r="F53" i="117"/>
  <c r="H53" i="117" s="1"/>
  <c r="O38" i="117"/>
  <c r="M38" i="117"/>
  <c r="K38" i="117"/>
  <c r="I38" i="117"/>
  <c r="G38" i="117"/>
  <c r="O13" i="117"/>
  <c r="P13" i="117" s="1"/>
  <c r="M13" i="117"/>
  <c r="K13" i="117"/>
  <c r="I13" i="117"/>
  <c r="G13" i="117"/>
  <c r="P8" i="117"/>
  <c r="N8" i="117"/>
  <c r="L8" i="117"/>
  <c r="J8" i="117"/>
  <c r="F8" i="117"/>
  <c r="O7" i="117"/>
  <c r="M7" i="117"/>
  <c r="K7" i="117"/>
  <c r="I7" i="117"/>
  <c r="G7" i="117"/>
  <c r="O38" i="116"/>
  <c r="M38" i="116"/>
  <c r="K38" i="116"/>
  <c r="I38" i="116"/>
  <c r="G38" i="116"/>
  <c r="O13" i="116"/>
  <c r="M13" i="116"/>
  <c r="K13" i="116"/>
  <c r="I13" i="116"/>
  <c r="G13" i="116"/>
  <c r="P8" i="116"/>
  <c r="N8" i="116"/>
  <c r="L8" i="116"/>
  <c r="J8" i="116"/>
  <c r="F8" i="116"/>
  <c r="H8" i="116" s="1"/>
  <c r="O7" i="116"/>
  <c r="M7" i="116"/>
  <c r="K7" i="116"/>
  <c r="I7" i="116"/>
  <c r="G7" i="116"/>
  <c r="N53" i="117" l="1"/>
  <c r="J53" i="117"/>
  <c r="K13" i="119"/>
  <c r="J13" i="119" s="1"/>
  <c r="K13" i="118"/>
  <c r="L13" i="118" s="1"/>
  <c r="L53" i="117"/>
  <c r="H8" i="117"/>
  <c r="F13" i="117"/>
  <c r="H8" i="119"/>
  <c r="K38" i="119"/>
  <c r="M38" i="119" s="1"/>
  <c r="K7" i="119"/>
  <c r="H7" i="119" s="1"/>
  <c r="K38" i="118"/>
  <c r="H38" i="118" s="1"/>
  <c r="J8" i="118"/>
  <c r="J9" i="118"/>
  <c r="J10" i="118"/>
  <c r="J11" i="118"/>
  <c r="J12" i="118"/>
  <c r="K7" i="118"/>
  <c r="M7" i="118" s="1"/>
  <c r="N13" i="117"/>
  <c r="F7" i="117"/>
  <c r="F38" i="117"/>
  <c r="F13" i="116"/>
  <c r="L13" i="116" s="1"/>
  <c r="F7" i="116"/>
  <c r="H7" i="116" s="1"/>
  <c r="F38" i="116"/>
  <c r="H38" i="116" s="1"/>
  <c r="L13" i="119" l="1"/>
  <c r="J38" i="118"/>
  <c r="J13" i="117"/>
  <c r="H13" i="117"/>
  <c r="L13" i="117"/>
  <c r="L38" i="117"/>
  <c r="M7" i="119"/>
  <c r="J38" i="119"/>
  <c r="H13" i="119"/>
  <c r="M13" i="119"/>
  <c r="M38" i="118"/>
  <c r="J7" i="118"/>
  <c r="M13" i="118"/>
  <c r="H13" i="118"/>
  <c r="H7" i="118"/>
  <c r="J13" i="118"/>
  <c r="H38" i="119"/>
  <c r="L38" i="119"/>
  <c r="L7" i="119"/>
  <c r="J7" i="119"/>
  <c r="L38" i="118"/>
  <c r="L7" i="118"/>
  <c r="N38" i="117"/>
  <c r="H38" i="117"/>
  <c r="P38" i="117"/>
  <c r="J38" i="117"/>
  <c r="N7" i="117"/>
  <c r="H7" i="117"/>
  <c r="P7" i="117"/>
  <c r="J7" i="117"/>
  <c r="L7" i="117"/>
  <c r="N7" i="116"/>
  <c r="P13" i="116"/>
  <c r="J13" i="116"/>
  <c r="N13" i="116"/>
  <c r="H13" i="116"/>
  <c r="L38" i="116"/>
  <c r="P38" i="116"/>
  <c r="J38" i="116"/>
  <c r="N38" i="116"/>
  <c r="L7" i="116"/>
  <c r="P7" i="116"/>
  <c r="J7" i="116"/>
  <c r="U13" i="2" l="1"/>
  <c r="S13" i="2"/>
  <c r="Q13" i="2"/>
  <c r="Q38" i="2"/>
  <c r="S38" i="2"/>
  <c r="U38" i="2"/>
  <c r="M38" i="92" l="1"/>
  <c r="K38" i="92"/>
  <c r="I38" i="92"/>
  <c r="G38" i="92"/>
  <c r="M13" i="92"/>
  <c r="K13" i="92"/>
  <c r="I13" i="92"/>
  <c r="G13" i="92"/>
  <c r="F8" i="92"/>
  <c r="N8" i="92" s="1"/>
  <c r="M7" i="92"/>
  <c r="K7" i="92"/>
  <c r="I7" i="92"/>
  <c r="G7" i="92"/>
  <c r="F8" i="91"/>
  <c r="H8" i="91" s="1"/>
  <c r="M38" i="91"/>
  <c r="K38" i="91"/>
  <c r="I38" i="91"/>
  <c r="G38" i="91"/>
  <c r="M13" i="91"/>
  <c r="K13" i="91"/>
  <c r="I13" i="91"/>
  <c r="G13" i="91"/>
  <c r="M7" i="91"/>
  <c r="K7" i="91"/>
  <c r="I7" i="91"/>
  <c r="G7" i="91"/>
  <c r="O38" i="90"/>
  <c r="M38" i="90"/>
  <c r="K38" i="90"/>
  <c r="I38" i="90"/>
  <c r="G38" i="90"/>
  <c r="O13" i="90"/>
  <c r="M13" i="90"/>
  <c r="K13" i="90"/>
  <c r="I13" i="90"/>
  <c r="G13" i="90"/>
  <c r="P8" i="90"/>
  <c r="L8" i="90"/>
  <c r="J8" i="90"/>
  <c r="O7" i="90"/>
  <c r="M7" i="90"/>
  <c r="K7" i="90"/>
  <c r="I7" i="90"/>
  <c r="G7" i="90"/>
  <c r="H7" i="90" s="1"/>
  <c r="F8" i="83"/>
  <c r="F8" i="85"/>
  <c r="F8" i="72"/>
  <c r="O38" i="89"/>
  <c r="M38" i="89"/>
  <c r="K38" i="89"/>
  <c r="I38" i="89"/>
  <c r="G38" i="89"/>
  <c r="O13" i="89"/>
  <c r="M13" i="89"/>
  <c r="K13" i="89"/>
  <c r="I13" i="89"/>
  <c r="G13" i="89"/>
  <c r="O7" i="89"/>
  <c r="M7" i="89"/>
  <c r="K7" i="89"/>
  <c r="I7" i="89"/>
  <c r="G7" i="89"/>
  <c r="O38" i="86"/>
  <c r="O13" i="86"/>
  <c r="O7" i="86"/>
  <c r="Q38" i="86"/>
  <c r="M38" i="86"/>
  <c r="K38" i="86"/>
  <c r="I38" i="86"/>
  <c r="G38" i="86"/>
  <c r="Q13" i="86"/>
  <c r="M13" i="86"/>
  <c r="K13" i="86"/>
  <c r="I13" i="86"/>
  <c r="G13" i="86"/>
  <c r="Q7" i="86"/>
  <c r="M7" i="86"/>
  <c r="K7" i="86"/>
  <c r="I7" i="86"/>
  <c r="M38" i="85"/>
  <c r="K38" i="85"/>
  <c r="I38" i="85"/>
  <c r="G38" i="85"/>
  <c r="M13" i="85"/>
  <c r="K13" i="85"/>
  <c r="I13" i="85"/>
  <c r="G13" i="85"/>
  <c r="N8" i="85"/>
  <c r="H8" i="85"/>
  <c r="J8" i="85"/>
  <c r="M7" i="85"/>
  <c r="K7" i="85"/>
  <c r="I7" i="85"/>
  <c r="G7" i="85"/>
  <c r="M38" i="83"/>
  <c r="K38" i="83"/>
  <c r="I38" i="83"/>
  <c r="G38" i="83"/>
  <c r="M13" i="83"/>
  <c r="K13" i="83"/>
  <c r="I13" i="83"/>
  <c r="G13" i="83"/>
  <c r="M7" i="83"/>
  <c r="K7" i="83"/>
  <c r="I7" i="83"/>
  <c r="G7" i="83"/>
  <c r="F38" i="83" l="1"/>
  <c r="F13" i="83"/>
  <c r="L13" i="83" s="1"/>
  <c r="F7" i="83"/>
  <c r="N13" i="83"/>
  <c r="J13" i="83"/>
  <c r="L8" i="83"/>
  <c r="H8" i="83"/>
  <c r="N8" i="83"/>
  <c r="J8" i="83"/>
  <c r="F13" i="91"/>
  <c r="L13" i="91" s="1"/>
  <c r="F7" i="91"/>
  <c r="L7" i="91" s="1"/>
  <c r="J7" i="90"/>
  <c r="P7" i="90"/>
  <c r="F38" i="85"/>
  <c r="L38" i="83"/>
  <c r="F38" i="92"/>
  <c r="L38" i="92" s="1"/>
  <c r="L8" i="92"/>
  <c r="F13" i="92"/>
  <c r="J13" i="92" s="1"/>
  <c r="F38" i="91"/>
  <c r="H38" i="91" s="1"/>
  <c r="L7" i="90"/>
  <c r="N7" i="83"/>
  <c r="F7" i="85"/>
  <c r="F13" i="85"/>
  <c r="F7" i="92"/>
  <c r="L7" i="92" s="1"/>
  <c r="H8" i="92"/>
  <c r="J8" i="92"/>
  <c r="J8" i="91"/>
  <c r="L8" i="91"/>
  <c r="N8" i="91"/>
  <c r="L38" i="91"/>
  <c r="J38" i="91"/>
  <c r="N38" i="91"/>
  <c r="N13" i="90"/>
  <c r="P13" i="90"/>
  <c r="N8" i="90"/>
  <c r="L13" i="90"/>
  <c r="H38" i="90"/>
  <c r="H13" i="90"/>
  <c r="N7" i="90"/>
  <c r="H8" i="90"/>
  <c r="J38" i="89"/>
  <c r="L38" i="89"/>
  <c r="P38" i="89"/>
  <c r="H8" i="89"/>
  <c r="P8" i="89"/>
  <c r="J8" i="89"/>
  <c r="H38" i="89"/>
  <c r="N38" i="89"/>
  <c r="L8" i="89"/>
  <c r="J13" i="89"/>
  <c r="N8" i="89"/>
  <c r="N8" i="86"/>
  <c r="H8" i="86"/>
  <c r="P8" i="86"/>
  <c r="J8" i="86"/>
  <c r="H7" i="86"/>
  <c r="L8" i="86"/>
  <c r="R38" i="86"/>
  <c r="P7" i="86"/>
  <c r="L7" i="86"/>
  <c r="R8" i="86"/>
  <c r="N7" i="86"/>
  <c r="L13" i="85"/>
  <c r="L8" i="85"/>
  <c r="J13" i="85"/>
  <c r="L7" i="83"/>
  <c r="J7" i="83"/>
  <c r="H7" i="83"/>
  <c r="L13" i="92" l="1"/>
  <c r="H7" i="91"/>
  <c r="J7" i="85"/>
  <c r="H13" i="91"/>
  <c r="N7" i="91"/>
  <c r="J38" i="92"/>
  <c r="J7" i="91"/>
  <c r="H13" i="92"/>
  <c r="N38" i="92"/>
  <c r="H13" i="83"/>
  <c r="J38" i="83"/>
  <c r="N38" i="83"/>
  <c r="H38" i="83"/>
  <c r="L7" i="85"/>
  <c r="N7" i="85"/>
  <c r="H7" i="85"/>
  <c r="H38" i="92"/>
  <c r="N13" i="92"/>
  <c r="R13" i="86"/>
  <c r="J13" i="86"/>
  <c r="J7" i="92"/>
  <c r="N7" i="92"/>
  <c r="H7" i="92"/>
  <c r="N13" i="91"/>
  <c r="J13" i="91"/>
  <c r="J13" i="90"/>
  <c r="L38" i="90"/>
  <c r="P38" i="90"/>
  <c r="J38" i="90"/>
  <c r="N38" i="90"/>
  <c r="N7" i="89"/>
  <c r="H7" i="89"/>
  <c r="P7" i="89"/>
  <c r="L7" i="89"/>
  <c r="N13" i="89"/>
  <c r="H13" i="89"/>
  <c r="P13" i="89"/>
  <c r="L13" i="89"/>
  <c r="J7" i="89"/>
  <c r="H38" i="86"/>
  <c r="P38" i="86"/>
  <c r="L13" i="86"/>
  <c r="J38" i="86"/>
  <c r="P13" i="86"/>
  <c r="H13" i="86"/>
  <c r="N13" i="86"/>
  <c r="L38" i="86"/>
  <c r="R7" i="86"/>
  <c r="N38" i="86"/>
  <c r="J7" i="86"/>
  <c r="L38" i="85"/>
  <c r="H38" i="85"/>
  <c r="N13" i="85"/>
  <c r="H13" i="85"/>
  <c r="J38" i="85"/>
  <c r="N38" i="85"/>
  <c r="F69" i="59" l="1"/>
  <c r="G70" i="59" s="1"/>
  <c r="G20" i="59"/>
  <c r="F9" i="59"/>
  <c r="M7" i="59"/>
  <c r="M10" i="59" l="1"/>
  <c r="L10" i="59"/>
  <c r="H10" i="59"/>
  <c r="G10" i="59"/>
  <c r="I10" i="59"/>
  <c r="K10" i="59"/>
  <c r="J10" i="59"/>
  <c r="F7" i="59"/>
  <c r="M8" i="59" s="1"/>
  <c r="F20" i="59"/>
  <c r="F70" i="59"/>
  <c r="F10" i="59"/>
  <c r="I8" i="59" l="1"/>
  <c r="H8" i="59"/>
  <c r="L8" i="59"/>
  <c r="K8" i="59"/>
  <c r="J8" i="59"/>
  <c r="G8" i="59"/>
  <c r="F8" i="59"/>
  <c r="T69" i="57"/>
  <c r="S69" i="57"/>
  <c r="R69" i="57"/>
  <c r="O69" i="57"/>
  <c r="N69" i="57"/>
  <c r="M69" i="57"/>
  <c r="L69" i="57"/>
  <c r="K69" i="57"/>
  <c r="J69" i="57"/>
  <c r="I69" i="57"/>
  <c r="H69" i="57"/>
  <c r="G69" i="57"/>
  <c r="H7" i="60" l="1"/>
  <c r="Q7" i="60"/>
  <c r="G7" i="60"/>
  <c r="I69" i="30" l="1"/>
  <c r="H69" i="30"/>
  <c r="G69" i="30"/>
  <c r="J69" i="30"/>
  <c r="J19" i="30"/>
  <c r="K7" i="30"/>
  <c r="J7" i="30"/>
  <c r="G19" i="30"/>
  <c r="K10" i="27" l="1"/>
  <c r="K7" i="27"/>
  <c r="M38" i="26"/>
  <c r="K38" i="26"/>
  <c r="I38" i="26"/>
  <c r="G38" i="26"/>
  <c r="M13" i="26"/>
  <c r="K13" i="26"/>
  <c r="I13" i="26"/>
  <c r="G7" i="26"/>
  <c r="F8" i="25"/>
  <c r="F7" i="25" s="1"/>
  <c r="M7" i="23"/>
  <c r="I7" i="23"/>
  <c r="G7" i="23"/>
  <c r="F13" i="26" l="1"/>
  <c r="J23" i="11" l="1"/>
  <c r="G13" i="7" l="1"/>
  <c r="Q7" i="7"/>
  <c r="O38" i="4"/>
  <c r="M38" i="4"/>
  <c r="K38" i="4"/>
  <c r="I38" i="4"/>
  <c r="G38" i="4"/>
  <c r="O13" i="4"/>
  <c r="M13" i="4"/>
  <c r="K13" i="4"/>
  <c r="I13" i="4"/>
  <c r="G13" i="4"/>
  <c r="O7" i="4"/>
  <c r="M7" i="4"/>
  <c r="K7" i="4"/>
  <c r="I7" i="4"/>
  <c r="G7" i="4"/>
  <c r="F8" i="4"/>
  <c r="F13" i="4" l="1"/>
  <c r="F7" i="4"/>
  <c r="R69" i="80" l="1"/>
  <c r="Q69" i="80"/>
  <c r="P69" i="80"/>
  <c r="O69" i="80"/>
  <c r="N69" i="80"/>
  <c r="M69" i="80"/>
  <c r="L69" i="80"/>
  <c r="K69" i="80"/>
  <c r="J69" i="80"/>
  <c r="I69" i="80"/>
  <c r="H69" i="80"/>
  <c r="G69" i="80"/>
  <c r="R19" i="80"/>
  <c r="Q19" i="80"/>
  <c r="P19" i="80"/>
  <c r="O19" i="80"/>
  <c r="N19" i="80"/>
  <c r="M19" i="80"/>
  <c r="L19" i="80"/>
  <c r="K19" i="80"/>
  <c r="J19" i="80"/>
  <c r="I19" i="80"/>
  <c r="H19" i="80"/>
  <c r="G19" i="80"/>
  <c r="R10" i="80"/>
  <c r="Q10" i="80"/>
  <c r="P10" i="80"/>
  <c r="O10" i="80"/>
  <c r="N10" i="80"/>
  <c r="M10" i="80"/>
  <c r="L10" i="80"/>
  <c r="K10" i="80"/>
  <c r="J10" i="80"/>
  <c r="I10" i="80"/>
  <c r="H10" i="80"/>
  <c r="G10" i="80"/>
  <c r="R7" i="80"/>
  <c r="Q7" i="80"/>
  <c r="P7" i="80"/>
  <c r="O7" i="80"/>
  <c r="N7" i="80"/>
  <c r="M7" i="80"/>
  <c r="L7" i="80"/>
  <c r="K7" i="80"/>
  <c r="J7" i="80"/>
  <c r="I7" i="80"/>
  <c r="H7" i="80"/>
  <c r="G7" i="80"/>
  <c r="Q69" i="77"/>
  <c r="Q19" i="77"/>
  <c r="Q10" i="77"/>
  <c r="Q7" i="77"/>
  <c r="P69" i="77"/>
  <c r="O69" i="77"/>
  <c r="N69" i="77"/>
  <c r="M69" i="77"/>
  <c r="L69" i="77"/>
  <c r="K69" i="77"/>
  <c r="J69" i="77"/>
  <c r="I69" i="77"/>
  <c r="H69" i="77"/>
  <c r="G69" i="77"/>
  <c r="P19" i="77"/>
  <c r="O19" i="77"/>
  <c r="O20" i="77" s="1"/>
  <c r="N19" i="77"/>
  <c r="M19" i="77"/>
  <c r="L19" i="77"/>
  <c r="K19" i="77"/>
  <c r="J19" i="77"/>
  <c r="I19" i="77"/>
  <c r="I20" i="77" s="1"/>
  <c r="H19" i="77"/>
  <c r="G19" i="77"/>
  <c r="P10" i="77"/>
  <c r="O10" i="77"/>
  <c r="N10" i="77"/>
  <c r="M10" i="77"/>
  <c r="L10" i="77"/>
  <c r="K10" i="77"/>
  <c r="J10" i="77"/>
  <c r="I10" i="77"/>
  <c r="H10" i="77"/>
  <c r="G10" i="77"/>
  <c r="P7" i="77"/>
  <c r="O7" i="77"/>
  <c r="N7" i="77"/>
  <c r="M7" i="77"/>
  <c r="L7" i="77"/>
  <c r="K7" i="77"/>
  <c r="J7" i="77"/>
  <c r="I7" i="77"/>
  <c r="H7" i="77"/>
  <c r="G7" i="77"/>
  <c r="L69" i="76"/>
  <c r="L19" i="76"/>
  <c r="L10" i="76"/>
  <c r="L7" i="76"/>
  <c r="K69" i="76"/>
  <c r="J69" i="76"/>
  <c r="I69" i="76"/>
  <c r="H69" i="76"/>
  <c r="G69" i="76"/>
  <c r="K19" i="76"/>
  <c r="J19" i="76"/>
  <c r="I19" i="76"/>
  <c r="I20" i="76" s="1"/>
  <c r="H19" i="76"/>
  <c r="G19" i="76"/>
  <c r="K10" i="76"/>
  <c r="J10" i="76"/>
  <c r="I10" i="76"/>
  <c r="H10" i="76"/>
  <c r="G10" i="76"/>
  <c r="K7" i="76"/>
  <c r="J7" i="76"/>
  <c r="I7" i="76"/>
  <c r="H7" i="76"/>
  <c r="G7" i="76"/>
  <c r="P69" i="75"/>
  <c r="O69" i="75"/>
  <c r="N69" i="75"/>
  <c r="M69" i="75"/>
  <c r="L69" i="75"/>
  <c r="K69" i="75"/>
  <c r="J69" i="75"/>
  <c r="I69" i="75"/>
  <c r="H69" i="75"/>
  <c r="G69" i="75"/>
  <c r="P19" i="75"/>
  <c r="O19" i="75"/>
  <c r="N19" i="75"/>
  <c r="M19" i="75"/>
  <c r="L19" i="75"/>
  <c r="K19" i="75"/>
  <c r="J19" i="75"/>
  <c r="J20" i="75" s="1"/>
  <c r="I19" i="75"/>
  <c r="H19" i="75"/>
  <c r="G19" i="75"/>
  <c r="P10" i="75"/>
  <c r="O10" i="75"/>
  <c r="N10" i="75"/>
  <c r="M10" i="75"/>
  <c r="L10" i="75"/>
  <c r="K10" i="75"/>
  <c r="J10" i="75"/>
  <c r="I10" i="75"/>
  <c r="H10" i="75"/>
  <c r="G10" i="75"/>
  <c r="P7" i="75"/>
  <c r="O7" i="75"/>
  <c r="N7" i="75"/>
  <c r="M7" i="75"/>
  <c r="L7" i="75"/>
  <c r="K7" i="75"/>
  <c r="J7" i="75"/>
  <c r="I7" i="75"/>
  <c r="H7" i="75"/>
  <c r="G7" i="75"/>
  <c r="M38" i="72"/>
  <c r="M13" i="72"/>
  <c r="M7" i="72"/>
  <c r="K38" i="72"/>
  <c r="I38" i="72"/>
  <c r="G38" i="72"/>
  <c r="K13" i="72"/>
  <c r="I13" i="72"/>
  <c r="G13" i="72"/>
  <c r="J8" i="72"/>
  <c r="K7" i="72"/>
  <c r="I7" i="72"/>
  <c r="G7" i="72"/>
  <c r="F7" i="72" l="1"/>
  <c r="Q8" i="77"/>
  <c r="I8" i="77"/>
  <c r="F38" i="72"/>
  <c r="I70" i="80"/>
  <c r="G8" i="80"/>
  <c r="M8" i="80"/>
  <c r="J70" i="80"/>
  <c r="P70" i="80"/>
  <c r="H8" i="80"/>
  <c r="N8" i="80"/>
  <c r="K8" i="80"/>
  <c r="G20" i="80"/>
  <c r="M20" i="80"/>
  <c r="K70" i="80"/>
  <c r="Q70" i="80"/>
  <c r="L8" i="80"/>
  <c r="Q20" i="80"/>
  <c r="O70" i="80"/>
  <c r="H20" i="80"/>
  <c r="N20" i="80"/>
  <c r="K20" i="80"/>
  <c r="L70" i="80"/>
  <c r="R70" i="80"/>
  <c r="R8" i="80"/>
  <c r="J8" i="80"/>
  <c r="P8" i="80"/>
  <c r="M70" i="80"/>
  <c r="Q8" i="80"/>
  <c r="J20" i="80"/>
  <c r="P20" i="80"/>
  <c r="H70" i="80"/>
  <c r="N70" i="80"/>
  <c r="G70" i="80"/>
  <c r="O70" i="77"/>
  <c r="I70" i="77"/>
  <c r="L8" i="77"/>
  <c r="P70" i="77"/>
  <c r="K70" i="77"/>
  <c r="K20" i="77"/>
  <c r="G20" i="77"/>
  <c r="M20" i="77"/>
  <c r="L70" i="77"/>
  <c r="Q20" i="77"/>
  <c r="O8" i="77"/>
  <c r="H20" i="77"/>
  <c r="N20" i="77"/>
  <c r="M70" i="77"/>
  <c r="Q70" i="77"/>
  <c r="J70" i="77"/>
  <c r="J8" i="77"/>
  <c r="P8" i="77"/>
  <c r="H70" i="77"/>
  <c r="N70" i="77"/>
  <c r="G8" i="76"/>
  <c r="K8" i="76"/>
  <c r="K70" i="76"/>
  <c r="G20" i="76"/>
  <c r="H20" i="76"/>
  <c r="G70" i="76"/>
  <c r="L8" i="76"/>
  <c r="L20" i="76"/>
  <c r="H70" i="76"/>
  <c r="L70" i="76"/>
  <c r="J20" i="76"/>
  <c r="I70" i="76"/>
  <c r="I8" i="75"/>
  <c r="O8" i="75"/>
  <c r="K70" i="75"/>
  <c r="K20" i="75"/>
  <c r="P8" i="75"/>
  <c r="G20" i="75"/>
  <c r="M20" i="75"/>
  <c r="L20" i="75"/>
  <c r="L70" i="75"/>
  <c r="G70" i="75"/>
  <c r="P70" i="75"/>
  <c r="K8" i="75"/>
  <c r="H20" i="75"/>
  <c r="N20" i="75"/>
  <c r="M70" i="75"/>
  <c r="J70" i="75"/>
  <c r="L8" i="75"/>
  <c r="H8" i="75"/>
  <c r="H70" i="75"/>
  <c r="N70" i="75"/>
  <c r="N8" i="75"/>
  <c r="J8" i="75"/>
  <c r="P20" i="75"/>
  <c r="I70" i="75"/>
  <c r="O70" i="75"/>
  <c r="F13" i="72"/>
  <c r="J70" i="76"/>
  <c r="J8" i="76"/>
  <c r="L38" i="72"/>
  <c r="N38" i="72"/>
  <c r="J38" i="72"/>
  <c r="H38" i="72"/>
  <c r="N8" i="72"/>
  <c r="I8" i="80"/>
  <c r="O8" i="80"/>
  <c r="I20" i="80"/>
  <c r="O20" i="80"/>
  <c r="L20" i="80"/>
  <c r="R20" i="80"/>
  <c r="K8" i="77"/>
  <c r="J20" i="77"/>
  <c r="P20" i="77"/>
  <c r="G70" i="77"/>
  <c r="G8" i="77"/>
  <c r="M8" i="77"/>
  <c r="L20" i="77"/>
  <c r="H8" i="77"/>
  <c r="N8" i="77"/>
  <c r="K20" i="76"/>
  <c r="H8" i="76"/>
  <c r="I8" i="76"/>
  <c r="G8" i="75"/>
  <c r="M8" i="75"/>
  <c r="I20" i="75"/>
  <c r="O20" i="75"/>
  <c r="L8" i="72"/>
  <c r="H8" i="72"/>
  <c r="J13" i="72" l="1"/>
  <c r="N7" i="72"/>
  <c r="L13" i="72"/>
  <c r="N13" i="72"/>
  <c r="H13" i="72"/>
  <c r="H7" i="72"/>
  <c r="L7" i="72"/>
  <c r="J7" i="72"/>
  <c r="I7" i="7" l="1"/>
  <c r="G7" i="7"/>
  <c r="K7" i="7" l="1"/>
  <c r="M7" i="71"/>
  <c r="L7" i="71"/>
  <c r="K7" i="71"/>
  <c r="I7" i="71"/>
  <c r="H7" i="71"/>
  <c r="G7" i="71"/>
  <c r="H70" i="71" l="1"/>
  <c r="K8" i="71"/>
  <c r="J26" i="11"/>
  <c r="J21" i="11"/>
  <c r="J22" i="11"/>
  <c r="J19" i="11"/>
  <c r="L20" i="71" l="1"/>
  <c r="J20" i="71"/>
  <c r="K20" i="71"/>
  <c r="G20" i="71"/>
  <c r="I20" i="71"/>
  <c r="H20" i="71"/>
  <c r="I8" i="71"/>
  <c r="I70" i="71"/>
  <c r="K70" i="71"/>
  <c r="J70" i="71"/>
  <c r="L70" i="71"/>
  <c r="M70" i="71"/>
  <c r="G70" i="71"/>
  <c r="L8" i="71"/>
  <c r="G8" i="71"/>
  <c r="J8" i="71"/>
  <c r="M8" i="71"/>
  <c r="H8" i="71"/>
  <c r="F8" i="71" l="1"/>
  <c r="F70" i="71"/>
  <c r="F20" i="71"/>
  <c r="I11" i="19"/>
  <c r="M70" i="59" l="1"/>
  <c r="F70" i="42" l="1"/>
  <c r="F20" i="42"/>
  <c r="F10" i="42"/>
  <c r="J9" i="40"/>
  <c r="F9" i="31" l="1"/>
  <c r="O69" i="30"/>
  <c r="N69" i="30"/>
  <c r="M69" i="30"/>
  <c r="L69" i="30"/>
  <c r="K69" i="30"/>
  <c r="O19" i="30"/>
  <c r="N19" i="30"/>
  <c r="M19" i="30"/>
  <c r="L19" i="30"/>
  <c r="K19" i="30"/>
  <c r="I19" i="30"/>
  <c r="H19" i="30"/>
  <c r="G7" i="30"/>
  <c r="P69" i="30" l="1"/>
  <c r="P19" i="30"/>
  <c r="F69" i="30"/>
  <c r="F19" i="30"/>
  <c r="G20" i="30" l="1"/>
  <c r="G8" i="25"/>
  <c r="G7" i="25" s="1"/>
  <c r="L70" i="59" l="1"/>
  <c r="O10" i="31" l="1"/>
  <c r="F9" i="30"/>
  <c r="M10" i="30" l="1"/>
  <c r="H10" i="31"/>
  <c r="L10" i="31"/>
  <c r="I10" i="31"/>
  <c r="M10" i="31"/>
  <c r="J10" i="31"/>
  <c r="N10" i="31"/>
  <c r="G10" i="31"/>
  <c r="K10" i="31"/>
  <c r="N10" i="30"/>
  <c r="J10" i="30"/>
  <c r="O10" i="30"/>
  <c r="K10" i="30"/>
  <c r="N7" i="15" l="1"/>
  <c r="M7" i="15"/>
  <c r="L7" i="15"/>
  <c r="K7" i="15"/>
  <c r="J7" i="15"/>
  <c r="I7" i="15"/>
  <c r="H7" i="15"/>
  <c r="G7" i="15"/>
  <c r="F8" i="9"/>
  <c r="P7" i="15" l="1"/>
  <c r="Q7" i="15"/>
  <c r="R7" i="15"/>
  <c r="F69" i="15"/>
  <c r="F19" i="15"/>
  <c r="R70" i="15" l="1"/>
  <c r="P70" i="15"/>
  <c r="Q70" i="15"/>
  <c r="Q20" i="15"/>
  <c r="P20" i="15"/>
  <c r="N70" i="57" l="1"/>
  <c r="O70" i="57"/>
  <c r="M70" i="57"/>
  <c r="O19" i="57"/>
  <c r="N19" i="57"/>
  <c r="M19" i="57"/>
  <c r="O10" i="57"/>
  <c r="N10" i="57"/>
  <c r="M10" i="57"/>
  <c r="O7" i="57"/>
  <c r="N7" i="57"/>
  <c r="M7" i="57"/>
  <c r="O20" i="57" l="1"/>
  <c r="M20" i="57"/>
  <c r="M8" i="57"/>
  <c r="N8" i="57"/>
  <c r="N20" i="57"/>
  <c r="O8" i="57"/>
  <c r="O10" i="60" l="1"/>
  <c r="N10" i="60"/>
  <c r="I38" i="24" l="1"/>
  <c r="J38" i="24" s="1"/>
  <c r="K38" i="24"/>
  <c r="L38" i="24" s="1"/>
  <c r="I7" i="60" l="1"/>
  <c r="P7" i="60"/>
  <c r="O7" i="60"/>
  <c r="F7" i="60" l="1"/>
  <c r="F69" i="60"/>
  <c r="F19" i="60"/>
  <c r="P20" i="60" s="1"/>
  <c r="I70" i="60"/>
  <c r="H70" i="60"/>
  <c r="P10" i="60"/>
  <c r="I20" i="60"/>
  <c r="H20" i="60"/>
  <c r="I10" i="60"/>
  <c r="H10" i="60"/>
  <c r="I8" i="60"/>
  <c r="H8" i="60"/>
  <c r="Q8" i="60" l="1"/>
  <c r="N70" i="60"/>
  <c r="N7" i="60" l="1"/>
  <c r="M7" i="60" l="1"/>
  <c r="O70" i="60" l="1"/>
  <c r="L7" i="19" l="1"/>
  <c r="K7" i="19"/>
  <c r="J7" i="19"/>
  <c r="I7" i="19"/>
  <c r="L8" i="19" l="1"/>
  <c r="I9" i="19"/>
  <c r="I8" i="19"/>
  <c r="K9" i="19"/>
  <c r="G38" i="17"/>
  <c r="O38" i="17"/>
  <c r="M38" i="17"/>
  <c r="K38" i="17"/>
  <c r="I38" i="17"/>
  <c r="F38" i="17" l="1"/>
  <c r="O13" i="17"/>
  <c r="M13" i="17"/>
  <c r="K13" i="17"/>
  <c r="I13" i="17"/>
  <c r="G13" i="17"/>
  <c r="O7" i="17"/>
  <c r="M7" i="17"/>
  <c r="K7" i="17"/>
  <c r="I7" i="17"/>
  <c r="G7" i="17"/>
  <c r="F13" i="17" l="1"/>
  <c r="F7" i="17"/>
  <c r="J27" i="11" l="1"/>
  <c r="K7" i="60" l="1"/>
  <c r="Q10" i="60"/>
  <c r="G10" i="60"/>
  <c r="N8" i="60" l="1"/>
  <c r="F10" i="60"/>
  <c r="K10" i="60"/>
  <c r="J7" i="60"/>
  <c r="M10" i="60"/>
  <c r="L10" i="60"/>
  <c r="M8" i="60" l="1"/>
  <c r="J10" i="60"/>
  <c r="P70" i="60"/>
  <c r="L7" i="60"/>
  <c r="O20" i="60" l="1"/>
  <c r="G8" i="60"/>
  <c r="O8" i="60"/>
  <c r="N20" i="60"/>
  <c r="K70" i="60"/>
  <c r="L8" i="60"/>
  <c r="K8" i="60"/>
  <c r="P8" i="60" l="1"/>
  <c r="J8" i="60"/>
  <c r="M70" i="60"/>
  <c r="L70" i="60"/>
  <c r="J70" i="60" s="1"/>
  <c r="G20" i="60"/>
  <c r="K20" i="60"/>
  <c r="L20" i="60"/>
  <c r="M20" i="60"/>
  <c r="Q70" i="60"/>
  <c r="G70" i="60"/>
  <c r="F70" i="60" s="1"/>
  <c r="Q20" i="60"/>
  <c r="F8" i="60" l="1"/>
  <c r="F20" i="60"/>
  <c r="J20" i="60"/>
  <c r="M7" i="25" l="1"/>
  <c r="J7" i="25"/>
  <c r="F38" i="24"/>
  <c r="F13" i="24"/>
  <c r="K11" i="19" l="1"/>
  <c r="F8" i="38" l="1"/>
  <c r="G13" i="23" l="1"/>
  <c r="H13" i="23" s="1"/>
  <c r="I13" i="23"/>
  <c r="J13" i="23" s="1"/>
  <c r="J47" i="11" l="1"/>
  <c r="M38" i="10" l="1"/>
  <c r="K38" i="10"/>
  <c r="I38" i="10"/>
  <c r="G38" i="10"/>
  <c r="M13" i="10"/>
  <c r="M7" i="10"/>
  <c r="K7" i="10"/>
  <c r="I7" i="10"/>
  <c r="G7" i="10"/>
  <c r="F7" i="10" s="1"/>
  <c r="F8" i="10"/>
  <c r="H8" i="10" l="1"/>
  <c r="J8" i="10"/>
  <c r="F38" i="10"/>
  <c r="F13" i="10"/>
  <c r="L13" i="10" l="1"/>
  <c r="H13" i="10"/>
  <c r="N13" i="10"/>
  <c r="L38" i="10"/>
  <c r="H38" i="10"/>
  <c r="J38" i="10"/>
  <c r="N38" i="10"/>
  <c r="J13" i="10"/>
  <c r="G7" i="57"/>
  <c r="H7" i="57"/>
  <c r="I7" i="57"/>
  <c r="J7" i="57"/>
  <c r="K7" i="57"/>
  <c r="L7" i="57"/>
  <c r="R7" i="57"/>
  <c r="S7" i="57"/>
  <c r="T7" i="57"/>
  <c r="T8" i="57"/>
  <c r="G10" i="57"/>
  <c r="H10" i="57"/>
  <c r="I10" i="57"/>
  <c r="J10" i="57"/>
  <c r="K10" i="57"/>
  <c r="L10" i="57"/>
  <c r="R10" i="57"/>
  <c r="S10" i="57"/>
  <c r="T10" i="57"/>
  <c r="G19" i="57"/>
  <c r="H19" i="57"/>
  <c r="I19" i="57"/>
  <c r="J19" i="57"/>
  <c r="K19" i="57"/>
  <c r="L19" i="57"/>
  <c r="R19" i="57"/>
  <c r="S19" i="57"/>
  <c r="T19" i="57"/>
  <c r="G70" i="57"/>
  <c r="H70" i="57"/>
  <c r="K70" i="57"/>
  <c r="L70" i="57"/>
  <c r="R70" i="57"/>
  <c r="S70" i="57"/>
  <c r="T70" i="57"/>
  <c r="I70" i="57"/>
  <c r="J70" i="57"/>
  <c r="G7" i="53"/>
  <c r="I7" i="53"/>
  <c r="K7" i="53"/>
  <c r="M7" i="53"/>
  <c r="G7" i="50"/>
  <c r="H7" i="50"/>
  <c r="I7" i="50"/>
  <c r="J7" i="50"/>
  <c r="K7" i="50"/>
  <c r="L7" i="50"/>
  <c r="M7" i="50"/>
  <c r="G10" i="50"/>
  <c r="H10" i="50"/>
  <c r="I10" i="50"/>
  <c r="J10" i="50"/>
  <c r="K10" i="50"/>
  <c r="L10" i="50"/>
  <c r="M10" i="50"/>
  <c r="G19" i="50"/>
  <c r="H19" i="50"/>
  <c r="I19" i="50"/>
  <c r="J19" i="50"/>
  <c r="K19" i="50"/>
  <c r="L19" i="50"/>
  <c r="M19" i="50"/>
  <c r="G69" i="50"/>
  <c r="H69" i="50"/>
  <c r="I69" i="50"/>
  <c r="J69" i="50"/>
  <c r="K69" i="50"/>
  <c r="L69" i="50"/>
  <c r="M69" i="50"/>
  <c r="I70" i="50"/>
  <c r="G7" i="49"/>
  <c r="H7" i="49"/>
  <c r="I7" i="49"/>
  <c r="J7" i="49"/>
  <c r="K7" i="49"/>
  <c r="L7" i="49"/>
  <c r="M7" i="49"/>
  <c r="G10" i="49"/>
  <c r="H10" i="49"/>
  <c r="I10" i="49"/>
  <c r="J10" i="49"/>
  <c r="K10" i="49"/>
  <c r="L10" i="49"/>
  <c r="M10" i="49"/>
  <c r="G19" i="49"/>
  <c r="H19" i="49"/>
  <c r="I19" i="49"/>
  <c r="J19" i="49"/>
  <c r="K19" i="49"/>
  <c r="L19" i="49"/>
  <c r="M19" i="49"/>
  <c r="H20" i="49"/>
  <c r="G69" i="49"/>
  <c r="H69" i="49"/>
  <c r="I69" i="49"/>
  <c r="J69" i="49"/>
  <c r="K69" i="49"/>
  <c r="L69" i="49"/>
  <c r="M69" i="49"/>
  <c r="G7" i="48"/>
  <c r="H7" i="48"/>
  <c r="I7" i="48"/>
  <c r="J7" i="48"/>
  <c r="K7" i="48"/>
  <c r="L7" i="48"/>
  <c r="M7" i="48"/>
  <c r="G10" i="48"/>
  <c r="H10" i="48"/>
  <c r="I10" i="48"/>
  <c r="J10" i="48"/>
  <c r="K10" i="48"/>
  <c r="L10" i="48"/>
  <c r="M10" i="48"/>
  <c r="G19" i="48"/>
  <c r="H19" i="48"/>
  <c r="I19" i="48"/>
  <c r="J19" i="48"/>
  <c r="K19" i="48"/>
  <c r="L19" i="48"/>
  <c r="M19" i="48"/>
  <c r="G69" i="48"/>
  <c r="H69" i="48"/>
  <c r="I69" i="48"/>
  <c r="J69" i="48"/>
  <c r="K69" i="48"/>
  <c r="L69" i="48"/>
  <c r="M69" i="48"/>
  <c r="H70" i="48"/>
  <c r="F7" i="41"/>
  <c r="G7" i="41"/>
  <c r="H7" i="41"/>
  <c r="I7" i="41"/>
  <c r="J7" i="41"/>
  <c r="K7" i="41"/>
  <c r="L7" i="41"/>
  <c r="M7" i="41"/>
  <c r="H8" i="41"/>
  <c r="F10" i="41"/>
  <c r="G10" i="41"/>
  <c r="H10" i="41"/>
  <c r="I10" i="41"/>
  <c r="J10" i="41"/>
  <c r="K10" i="41"/>
  <c r="L10" i="41"/>
  <c r="M10" i="41"/>
  <c r="F19" i="41"/>
  <c r="F20" i="41" s="1"/>
  <c r="H19" i="41"/>
  <c r="I19" i="41"/>
  <c r="J19" i="41"/>
  <c r="J20" i="41" s="1"/>
  <c r="K19" i="41"/>
  <c r="L19" i="41"/>
  <c r="M19" i="41"/>
  <c r="H70" i="41"/>
  <c r="J70" i="41"/>
  <c r="F70" i="41"/>
  <c r="I6" i="40"/>
  <c r="J6" i="40"/>
  <c r="K6" i="40"/>
  <c r="L6" i="40"/>
  <c r="M6" i="40"/>
  <c r="N6" i="40"/>
  <c r="O6" i="40"/>
  <c r="P6" i="40"/>
  <c r="Q6" i="40"/>
  <c r="R6" i="40"/>
  <c r="F8" i="40"/>
  <c r="I9" i="40"/>
  <c r="K9" i="40"/>
  <c r="L9" i="40"/>
  <c r="M9" i="40"/>
  <c r="N9" i="40"/>
  <c r="O9" i="40"/>
  <c r="P9" i="40"/>
  <c r="G18" i="40"/>
  <c r="I18" i="40"/>
  <c r="J18" i="40"/>
  <c r="K18" i="40"/>
  <c r="L18" i="40"/>
  <c r="M18" i="40"/>
  <c r="N18" i="40"/>
  <c r="O18" i="40"/>
  <c r="P18" i="40"/>
  <c r="Q18" i="40"/>
  <c r="R18" i="40"/>
  <c r="I69" i="40"/>
  <c r="M69" i="40"/>
  <c r="O69" i="40"/>
  <c r="G7" i="38"/>
  <c r="I7" i="38"/>
  <c r="K7" i="38"/>
  <c r="M7" i="38"/>
  <c r="O7" i="38"/>
  <c r="J8" i="38"/>
  <c r="H8" i="38"/>
  <c r="N8" i="38"/>
  <c r="P8" i="38"/>
  <c r="G13" i="38"/>
  <c r="I13" i="38"/>
  <c r="K13" i="38"/>
  <c r="M13" i="38"/>
  <c r="O13" i="38"/>
  <c r="G7" i="37"/>
  <c r="I7" i="37"/>
  <c r="K7" i="37"/>
  <c r="M7" i="37"/>
  <c r="F8" i="37"/>
  <c r="G13" i="37"/>
  <c r="I13" i="37"/>
  <c r="K13" i="37"/>
  <c r="M13" i="37"/>
  <c r="G38" i="37"/>
  <c r="I38" i="37"/>
  <c r="K38" i="37"/>
  <c r="M38" i="37"/>
  <c r="G7" i="31"/>
  <c r="H7" i="31"/>
  <c r="I7" i="31"/>
  <c r="J7" i="31"/>
  <c r="K7" i="31"/>
  <c r="L7" i="31"/>
  <c r="M7" i="31"/>
  <c r="N7" i="31"/>
  <c r="O7" i="31"/>
  <c r="P7" i="31"/>
  <c r="Q7" i="31"/>
  <c r="R7" i="31"/>
  <c r="Q10" i="31"/>
  <c r="R10" i="31"/>
  <c r="G19" i="31"/>
  <c r="H19" i="31"/>
  <c r="I19" i="31"/>
  <c r="J19" i="31"/>
  <c r="K19" i="31"/>
  <c r="L19" i="31"/>
  <c r="M19" i="31"/>
  <c r="N19" i="31"/>
  <c r="O19" i="31"/>
  <c r="P19" i="31"/>
  <c r="Q19" i="31"/>
  <c r="R19" i="31"/>
  <c r="G69" i="31"/>
  <c r="H69" i="31"/>
  <c r="I69" i="31"/>
  <c r="J69" i="31"/>
  <c r="K69" i="31"/>
  <c r="L69" i="31"/>
  <c r="M69" i="31"/>
  <c r="N69" i="31"/>
  <c r="O69" i="31"/>
  <c r="P69" i="31"/>
  <c r="Q69" i="31"/>
  <c r="R69" i="31"/>
  <c r="H7" i="30"/>
  <c r="I7" i="30"/>
  <c r="L7" i="30"/>
  <c r="M7" i="30"/>
  <c r="N7" i="30"/>
  <c r="O7" i="30"/>
  <c r="G7" i="29"/>
  <c r="I7" i="29"/>
  <c r="J7" i="29"/>
  <c r="K7" i="29"/>
  <c r="L7" i="29"/>
  <c r="F9" i="29"/>
  <c r="G7" i="27"/>
  <c r="H7" i="27"/>
  <c r="I7" i="27"/>
  <c r="J7" i="27"/>
  <c r="M7" i="27"/>
  <c r="N7" i="27"/>
  <c r="G10" i="27"/>
  <c r="H10" i="27"/>
  <c r="I10" i="27"/>
  <c r="J10" i="27"/>
  <c r="I7" i="26"/>
  <c r="K7" i="26"/>
  <c r="M7" i="26"/>
  <c r="F8" i="26"/>
  <c r="N8" i="25"/>
  <c r="J8" i="25"/>
  <c r="M8" i="25"/>
  <c r="N38" i="25"/>
  <c r="J38" i="25"/>
  <c r="M38" i="25"/>
  <c r="I7" i="24"/>
  <c r="J7" i="24" s="1"/>
  <c r="K7" i="24"/>
  <c r="I13" i="24"/>
  <c r="J13" i="24" s="1"/>
  <c r="K13" i="24"/>
  <c r="L13" i="24" s="1"/>
  <c r="H7" i="23"/>
  <c r="J7" i="23"/>
  <c r="N7" i="23"/>
  <c r="M13" i="23"/>
  <c r="N13" i="23" s="1"/>
  <c r="G7" i="20"/>
  <c r="I7" i="20"/>
  <c r="K7" i="20"/>
  <c r="F8" i="20"/>
  <c r="I13" i="20"/>
  <c r="K13" i="20"/>
  <c r="I38" i="20"/>
  <c r="K38" i="20"/>
  <c r="H9" i="19"/>
  <c r="G11" i="19"/>
  <c r="H11" i="19"/>
  <c r="J11" i="19"/>
  <c r="L11" i="19"/>
  <c r="I20" i="19"/>
  <c r="J20" i="19"/>
  <c r="K20" i="19"/>
  <c r="L20" i="19"/>
  <c r="L71" i="19"/>
  <c r="G7" i="18"/>
  <c r="I7" i="18"/>
  <c r="K7" i="18"/>
  <c r="F8" i="18"/>
  <c r="G13" i="18"/>
  <c r="I13" i="18"/>
  <c r="K13" i="18"/>
  <c r="G38" i="18"/>
  <c r="I38" i="18"/>
  <c r="K38" i="18"/>
  <c r="F8" i="17"/>
  <c r="G7" i="16"/>
  <c r="I7" i="16"/>
  <c r="K7" i="16"/>
  <c r="M7" i="16"/>
  <c r="F8" i="16"/>
  <c r="F9" i="15"/>
  <c r="I20" i="15"/>
  <c r="J8" i="11"/>
  <c r="J9" i="11"/>
  <c r="J10" i="11"/>
  <c r="J11" i="11"/>
  <c r="J12" i="11"/>
  <c r="J13" i="11"/>
  <c r="J14" i="11"/>
  <c r="J15" i="11"/>
  <c r="J16" i="11"/>
  <c r="J18" i="11"/>
  <c r="J20" i="11"/>
  <c r="J25" i="11"/>
  <c r="J28" i="11"/>
  <c r="J29" i="11"/>
  <c r="J30" i="11"/>
  <c r="J31" i="11"/>
  <c r="J32" i="11"/>
  <c r="J33" i="11"/>
  <c r="J34" i="11"/>
  <c r="J35" i="11"/>
  <c r="J36" i="11"/>
  <c r="J37" i="11"/>
  <c r="J38" i="11"/>
  <c r="J39" i="11"/>
  <c r="J40" i="11"/>
  <c r="J41" i="11"/>
  <c r="J42" i="11"/>
  <c r="J43" i="11"/>
  <c r="J44" i="11"/>
  <c r="J45" i="11"/>
  <c r="J46" i="11"/>
  <c r="J48" i="11"/>
  <c r="J49" i="11"/>
  <c r="J50" i="11"/>
  <c r="J51" i="11"/>
  <c r="J52" i="11"/>
  <c r="J53" i="11"/>
  <c r="H7" i="10"/>
  <c r="N8" i="10"/>
  <c r="L8" i="10"/>
  <c r="G7" i="9"/>
  <c r="I7" i="9"/>
  <c r="K7" i="9"/>
  <c r="M7" i="9"/>
  <c r="H8" i="9"/>
  <c r="I13" i="9"/>
  <c r="F13" i="9" s="1"/>
  <c r="M7" i="7"/>
  <c r="O7" i="7"/>
  <c r="I13" i="7"/>
  <c r="M13" i="7"/>
  <c r="O13" i="7"/>
  <c r="Q13" i="7"/>
  <c r="G38" i="7"/>
  <c r="I38" i="7"/>
  <c r="M38" i="7"/>
  <c r="O38" i="7"/>
  <c r="Q38" i="7"/>
  <c r="G7" i="5"/>
  <c r="I7" i="5"/>
  <c r="K7" i="5"/>
  <c r="M7" i="5"/>
  <c r="O7" i="5"/>
  <c r="F8" i="5"/>
  <c r="J8" i="5"/>
  <c r="L8" i="5"/>
  <c r="N8" i="5"/>
  <c r="P8" i="5"/>
  <c r="G13" i="5"/>
  <c r="I13" i="5"/>
  <c r="K13" i="5"/>
  <c r="M13" i="5"/>
  <c r="O13" i="5"/>
  <c r="G38" i="5"/>
  <c r="I38" i="5"/>
  <c r="K38" i="5"/>
  <c r="M38" i="5"/>
  <c r="O38" i="5"/>
  <c r="P8" i="4"/>
  <c r="G7" i="3"/>
  <c r="I7" i="3"/>
  <c r="K7" i="3"/>
  <c r="M7" i="3"/>
  <c r="O7" i="3"/>
  <c r="F8" i="3"/>
  <c r="J8" i="3"/>
  <c r="L8" i="3"/>
  <c r="N8" i="3"/>
  <c r="P8" i="3"/>
  <c r="G13" i="3"/>
  <c r="I13" i="3"/>
  <c r="K13" i="3"/>
  <c r="M13" i="3"/>
  <c r="O13" i="3"/>
  <c r="G38" i="3"/>
  <c r="I38" i="3"/>
  <c r="K38" i="3"/>
  <c r="M38" i="3"/>
  <c r="O38" i="3"/>
  <c r="Q7" i="2"/>
  <c r="S7" i="2"/>
  <c r="U7" i="2"/>
  <c r="F7" i="27" l="1"/>
  <c r="Q10" i="15"/>
  <c r="R10" i="15"/>
  <c r="P10" i="15"/>
  <c r="L70" i="48"/>
  <c r="L7" i="40"/>
  <c r="T69" i="31"/>
  <c r="S69" i="31"/>
  <c r="T19" i="31"/>
  <c r="S19" i="31"/>
  <c r="T7" i="31"/>
  <c r="S7" i="31"/>
  <c r="P7" i="30"/>
  <c r="L7" i="24"/>
  <c r="L70" i="50"/>
  <c r="K70" i="50"/>
  <c r="J70" i="50"/>
  <c r="H70" i="50"/>
  <c r="M70" i="50"/>
  <c r="G70" i="50"/>
  <c r="M70" i="49"/>
  <c r="G70" i="49"/>
  <c r="L70" i="49"/>
  <c r="K70" i="49"/>
  <c r="J70" i="49"/>
  <c r="J8" i="49"/>
  <c r="I70" i="49"/>
  <c r="H70" i="49"/>
  <c r="J70" i="48"/>
  <c r="I70" i="48"/>
  <c r="M70" i="48"/>
  <c r="G70" i="48"/>
  <c r="K8" i="48"/>
  <c r="K70" i="48"/>
  <c r="F8" i="41"/>
  <c r="I10" i="29"/>
  <c r="H8" i="27"/>
  <c r="K8" i="27"/>
  <c r="F7" i="26"/>
  <c r="J8" i="7"/>
  <c r="R20" i="57"/>
  <c r="S8" i="57"/>
  <c r="L8" i="57"/>
  <c r="J20" i="57"/>
  <c r="K8" i="57"/>
  <c r="I20" i="57"/>
  <c r="N8" i="37"/>
  <c r="L8" i="7"/>
  <c r="N8" i="4"/>
  <c r="L8" i="4"/>
  <c r="J8" i="4"/>
  <c r="J8" i="41"/>
  <c r="R8" i="2"/>
  <c r="H8" i="4"/>
  <c r="P13" i="5"/>
  <c r="H8" i="3"/>
  <c r="F7" i="9"/>
  <c r="J8" i="18"/>
  <c r="J10" i="29"/>
  <c r="N8" i="16"/>
  <c r="L8" i="17"/>
  <c r="L8" i="20"/>
  <c r="F19" i="31"/>
  <c r="G20" i="41"/>
  <c r="F7" i="7"/>
  <c r="F69" i="31"/>
  <c r="F7" i="31"/>
  <c r="Q9" i="40"/>
  <c r="I70" i="41"/>
  <c r="G8" i="41"/>
  <c r="M20" i="48"/>
  <c r="G20" i="48"/>
  <c r="L8" i="48"/>
  <c r="I8" i="48"/>
  <c r="H20" i="50"/>
  <c r="H8" i="50"/>
  <c r="H20" i="57"/>
  <c r="I19" i="40"/>
  <c r="K20" i="41"/>
  <c r="L20" i="48"/>
  <c r="H8" i="48"/>
  <c r="M20" i="49"/>
  <c r="G20" i="49"/>
  <c r="M8" i="49"/>
  <c r="I8" i="49"/>
  <c r="M20" i="50"/>
  <c r="G20" i="50"/>
  <c r="M8" i="50"/>
  <c r="G8" i="50"/>
  <c r="G20" i="57"/>
  <c r="R8" i="57"/>
  <c r="L8" i="37"/>
  <c r="K7" i="40"/>
  <c r="G70" i="41"/>
  <c r="K20" i="48"/>
  <c r="M8" i="48"/>
  <c r="G8" i="48"/>
  <c r="H8" i="49"/>
  <c r="L20" i="50"/>
  <c r="L8" i="50"/>
  <c r="L8" i="53"/>
  <c r="L20" i="57"/>
  <c r="H8" i="57"/>
  <c r="J7" i="40"/>
  <c r="J20" i="48"/>
  <c r="K20" i="49"/>
  <c r="G8" i="49"/>
  <c r="K20" i="50"/>
  <c r="K8" i="50"/>
  <c r="K20" i="57"/>
  <c r="G8" i="57"/>
  <c r="O7" i="40"/>
  <c r="I7" i="40"/>
  <c r="H20" i="41"/>
  <c r="K8" i="41"/>
  <c r="I20" i="48"/>
  <c r="J20" i="49"/>
  <c r="L8" i="49"/>
  <c r="J20" i="50"/>
  <c r="J8" i="50"/>
  <c r="T20" i="57"/>
  <c r="J8" i="57"/>
  <c r="H20" i="48"/>
  <c r="J8" i="48"/>
  <c r="L20" i="49"/>
  <c r="I20" i="49"/>
  <c r="K8" i="49"/>
  <c r="I20" i="50"/>
  <c r="I8" i="50"/>
  <c r="S20" i="57"/>
  <c r="I8" i="57"/>
  <c r="K38" i="7"/>
  <c r="R8" i="7"/>
  <c r="P8" i="7"/>
  <c r="H71" i="19"/>
  <c r="G71" i="19"/>
  <c r="F7" i="53"/>
  <c r="K70" i="41"/>
  <c r="L69" i="40"/>
  <c r="N69" i="40"/>
  <c r="J69" i="40"/>
  <c r="F7" i="38"/>
  <c r="N7" i="38" s="1"/>
  <c r="G10" i="30"/>
  <c r="H10" i="30"/>
  <c r="I10" i="30"/>
  <c r="O8" i="25"/>
  <c r="H8" i="20"/>
  <c r="G8" i="19"/>
  <c r="K8" i="19"/>
  <c r="J8" i="19"/>
  <c r="K71" i="19"/>
  <c r="N19" i="40"/>
  <c r="K21" i="19"/>
  <c r="F13" i="18"/>
  <c r="P8" i="17"/>
  <c r="H8" i="17"/>
  <c r="M19" i="40"/>
  <c r="F13" i="38"/>
  <c r="M20" i="41"/>
  <c r="I8" i="41"/>
  <c r="L20" i="41"/>
  <c r="I20" i="41"/>
  <c r="M8" i="41"/>
  <c r="J19" i="40"/>
  <c r="F18" i="40"/>
  <c r="P69" i="40"/>
  <c r="L19" i="40"/>
  <c r="R9" i="40"/>
  <c r="P19" i="40"/>
  <c r="G9" i="40"/>
  <c r="P7" i="40"/>
  <c r="N10" i="27"/>
  <c r="O38" i="25"/>
  <c r="J71" i="19"/>
  <c r="J9" i="19"/>
  <c r="N8" i="53"/>
  <c r="J8" i="53"/>
  <c r="H8" i="53"/>
  <c r="L8" i="38"/>
  <c r="F7" i="37"/>
  <c r="L7" i="37" s="1"/>
  <c r="F38" i="37"/>
  <c r="F38" i="26"/>
  <c r="J8" i="20"/>
  <c r="J8" i="17"/>
  <c r="N8" i="17"/>
  <c r="H10" i="15"/>
  <c r="L10" i="15"/>
  <c r="I10" i="15"/>
  <c r="M10" i="15"/>
  <c r="J10" i="15"/>
  <c r="N10" i="15"/>
  <c r="G10" i="15"/>
  <c r="K10" i="15"/>
  <c r="F13" i="3"/>
  <c r="N8" i="9"/>
  <c r="N8" i="7"/>
  <c r="H8" i="7"/>
  <c r="F13" i="5"/>
  <c r="V8" i="2"/>
  <c r="N7" i="37"/>
  <c r="N38" i="37"/>
  <c r="F13" i="37"/>
  <c r="K19" i="40"/>
  <c r="Q69" i="40"/>
  <c r="O19" i="40"/>
  <c r="M70" i="41"/>
  <c r="L70" i="41"/>
  <c r="F6" i="40"/>
  <c r="H8" i="37"/>
  <c r="J8" i="37"/>
  <c r="N7" i="40"/>
  <c r="M7" i="40"/>
  <c r="L8" i="41"/>
  <c r="F8" i="42"/>
  <c r="H8" i="26"/>
  <c r="J8" i="26"/>
  <c r="L8" i="26"/>
  <c r="G10" i="29"/>
  <c r="K10" i="29"/>
  <c r="L10" i="29"/>
  <c r="J13" i="25"/>
  <c r="N13" i="26"/>
  <c r="N8" i="26"/>
  <c r="J8" i="27"/>
  <c r="I8" i="27"/>
  <c r="L20" i="31"/>
  <c r="M10" i="27"/>
  <c r="F7" i="30"/>
  <c r="F7" i="29"/>
  <c r="O70" i="31"/>
  <c r="K70" i="31"/>
  <c r="L10" i="30"/>
  <c r="I20" i="31"/>
  <c r="P10" i="31"/>
  <c r="F10" i="31" s="1"/>
  <c r="N70" i="15"/>
  <c r="F7" i="15"/>
  <c r="H8" i="16"/>
  <c r="J8" i="16"/>
  <c r="L8" i="16"/>
  <c r="H7" i="17"/>
  <c r="L7" i="17"/>
  <c r="P7" i="17"/>
  <c r="G21" i="19"/>
  <c r="L21" i="19"/>
  <c r="H21" i="19"/>
  <c r="F7" i="20"/>
  <c r="J13" i="17"/>
  <c r="J7" i="17"/>
  <c r="H8" i="18"/>
  <c r="L8" i="18"/>
  <c r="J21" i="19"/>
  <c r="F13" i="20"/>
  <c r="K20" i="15"/>
  <c r="N7" i="17"/>
  <c r="F38" i="18"/>
  <c r="I21" i="19"/>
  <c r="P13" i="17"/>
  <c r="F7" i="18"/>
  <c r="F7" i="16"/>
  <c r="I71" i="19"/>
  <c r="F38" i="20"/>
  <c r="V7" i="2"/>
  <c r="T13" i="2"/>
  <c r="F38" i="3"/>
  <c r="T7" i="2"/>
  <c r="F7" i="5"/>
  <c r="H8" i="5"/>
  <c r="F7" i="3"/>
  <c r="H7" i="3" s="1"/>
  <c r="T8" i="2"/>
  <c r="F38" i="4"/>
  <c r="F38" i="5"/>
  <c r="F13" i="7"/>
  <c r="J7" i="10"/>
  <c r="L7" i="10"/>
  <c r="N7" i="10"/>
  <c r="F38" i="7"/>
  <c r="K13" i="7"/>
  <c r="L8" i="6"/>
  <c r="J8" i="9"/>
  <c r="L8" i="9"/>
  <c r="J8" i="6"/>
  <c r="P7" i="38" l="1"/>
  <c r="R8" i="15"/>
  <c r="P8" i="15"/>
  <c r="Q8" i="15"/>
  <c r="G7" i="40"/>
  <c r="L8" i="31"/>
  <c r="P8" i="31"/>
  <c r="G8" i="31"/>
  <c r="I8" i="31"/>
  <c r="M13" i="6"/>
  <c r="L13" i="6"/>
  <c r="H13" i="6"/>
  <c r="M38" i="6"/>
  <c r="L38" i="6"/>
  <c r="H38" i="6"/>
  <c r="J13" i="6"/>
  <c r="J38" i="6"/>
  <c r="F10" i="27"/>
  <c r="M7" i="6"/>
  <c r="J8" i="29"/>
  <c r="H10" i="29"/>
  <c r="G8" i="30"/>
  <c r="H7" i="9"/>
  <c r="H13" i="9"/>
  <c r="J8" i="30"/>
  <c r="J38" i="26"/>
  <c r="N38" i="26"/>
  <c r="H38" i="9"/>
  <c r="R7" i="7"/>
  <c r="J7" i="7"/>
  <c r="H13" i="7"/>
  <c r="N7" i="5"/>
  <c r="N13" i="3"/>
  <c r="J38" i="37"/>
  <c r="H13" i="18"/>
  <c r="J7" i="38"/>
  <c r="N13" i="9"/>
  <c r="L13" i="9"/>
  <c r="J38" i="3"/>
  <c r="J38" i="18"/>
  <c r="J7" i="20"/>
  <c r="H38" i="16"/>
  <c r="R13" i="2"/>
  <c r="J13" i="26"/>
  <c r="R69" i="40"/>
  <c r="N38" i="9"/>
  <c r="N13" i="37"/>
  <c r="L13" i="53"/>
  <c r="J7" i="37"/>
  <c r="P13" i="38"/>
  <c r="P7" i="3"/>
  <c r="V38" i="2"/>
  <c r="L13" i="4"/>
  <c r="H13" i="20"/>
  <c r="J38" i="53"/>
  <c r="L13" i="16"/>
  <c r="L38" i="9"/>
  <c r="H7" i="4"/>
  <c r="J38" i="5"/>
  <c r="K8" i="15"/>
  <c r="H7" i="16"/>
  <c r="L8" i="29"/>
  <c r="R7" i="40"/>
  <c r="L7" i="6"/>
  <c r="R19" i="40"/>
  <c r="H7" i="20"/>
  <c r="J7" i="5"/>
  <c r="H38" i="20"/>
  <c r="M8" i="30"/>
  <c r="H7" i="26"/>
  <c r="L13" i="5"/>
  <c r="J13" i="3"/>
  <c r="H38" i="26"/>
  <c r="H7" i="53"/>
  <c r="J13" i="9"/>
  <c r="L13" i="7"/>
  <c r="P38" i="7"/>
  <c r="N7" i="7"/>
  <c r="H7" i="7"/>
  <c r="R7" i="2"/>
  <c r="N7" i="53"/>
  <c r="J7" i="53"/>
  <c r="L7" i="53"/>
  <c r="Q19" i="40"/>
  <c r="H7" i="38"/>
  <c r="L13" i="38"/>
  <c r="L7" i="38"/>
  <c r="K8" i="31"/>
  <c r="R8" i="31"/>
  <c r="K8" i="30"/>
  <c r="L8" i="30"/>
  <c r="N8" i="30"/>
  <c r="O8" i="30"/>
  <c r="M70" i="30"/>
  <c r="O70" i="30"/>
  <c r="K70" i="30"/>
  <c r="J70" i="30"/>
  <c r="N70" i="30"/>
  <c r="L70" i="30"/>
  <c r="F10" i="30"/>
  <c r="H70" i="30"/>
  <c r="G70" i="30"/>
  <c r="I70" i="30"/>
  <c r="H8" i="30"/>
  <c r="I8" i="29"/>
  <c r="H8" i="29" s="1"/>
  <c r="G8" i="29"/>
  <c r="K8" i="29"/>
  <c r="L13" i="26"/>
  <c r="L38" i="26"/>
  <c r="N7" i="25"/>
  <c r="O7" i="25"/>
  <c r="L38" i="18"/>
  <c r="I8" i="15"/>
  <c r="I70" i="15"/>
  <c r="K70" i="15"/>
  <c r="H70" i="15"/>
  <c r="L13" i="18"/>
  <c r="J13" i="18"/>
  <c r="L7" i="7"/>
  <c r="P7" i="7"/>
  <c r="H38" i="7"/>
  <c r="L38" i="7"/>
  <c r="H7" i="6"/>
  <c r="J7" i="6"/>
  <c r="H13" i="4"/>
  <c r="H13" i="3"/>
  <c r="M20" i="31"/>
  <c r="J13" i="16"/>
  <c r="H13" i="16"/>
  <c r="N13" i="16"/>
  <c r="F9" i="40"/>
  <c r="G19" i="40"/>
  <c r="G69" i="40"/>
  <c r="Q7" i="40"/>
  <c r="M8" i="31"/>
  <c r="O8" i="31"/>
  <c r="N8" i="31"/>
  <c r="Q8" i="31"/>
  <c r="H8" i="31"/>
  <c r="J8" i="31"/>
  <c r="F10" i="29"/>
  <c r="H7" i="37"/>
  <c r="L38" i="37"/>
  <c r="H38" i="37"/>
  <c r="H13" i="26"/>
  <c r="L7" i="20"/>
  <c r="H38" i="18"/>
  <c r="L13" i="17"/>
  <c r="N13" i="17"/>
  <c r="L7" i="16"/>
  <c r="G70" i="15"/>
  <c r="L8" i="15"/>
  <c r="L20" i="15"/>
  <c r="J8" i="15"/>
  <c r="G8" i="15"/>
  <c r="J20" i="15"/>
  <c r="J70" i="15"/>
  <c r="M8" i="15"/>
  <c r="L70" i="15"/>
  <c r="N8" i="15"/>
  <c r="M70" i="15"/>
  <c r="H8" i="15"/>
  <c r="N20" i="15"/>
  <c r="H20" i="15"/>
  <c r="M20" i="15"/>
  <c r="G20" i="15"/>
  <c r="F10" i="15"/>
  <c r="V13" i="2"/>
  <c r="P13" i="3"/>
  <c r="L13" i="3"/>
  <c r="N13" i="5"/>
  <c r="J13" i="5"/>
  <c r="H13" i="5"/>
  <c r="P13" i="4"/>
  <c r="N13" i="53"/>
  <c r="J13" i="53"/>
  <c r="H13" i="53"/>
  <c r="H38" i="53"/>
  <c r="L38" i="53"/>
  <c r="N38" i="53"/>
  <c r="H13" i="38"/>
  <c r="L13" i="37"/>
  <c r="H13" i="37"/>
  <c r="J13" i="37"/>
  <c r="N13" i="38"/>
  <c r="J13" i="38"/>
  <c r="J38" i="38"/>
  <c r="N38" i="38"/>
  <c r="H38" i="38"/>
  <c r="L38" i="38"/>
  <c r="P38" i="38"/>
  <c r="L7" i="26"/>
  <c r="H20" i="31"/>
  <c r="Q20" i="31"/>
  <c r="I70" i="31"/>
  <c r="J70" i="31"/>
  <c r="P70" i="31"/>
  <c r="Q70" i="31"/>
  <c r="L70" i="31"/>
  <c r="H70" i="31"/>
  <c r="R70" i="31"/>
  <c r="M70" i="31"/>
  <c r="N70" i="31"/>
  <c r="M8" i="27"/>
  <c r="N8" i="27"/>
  <c r="G8" i="27"/>
  <c r="N7" i="26"/>
  <c r="J7" i="26"/>
  <c r="J20" i="31"/>
  <c r="N20" i="31"/>
  <c r="R20" i="31"/>
  <c r="K20" i="31"/>
  <c r="O20" i="31"/>
  <c r="G20" i="31"/>
  <c r="G70" i="31"/>
  <c r="I8" i="30"/>
  <c r="P20" i="31"/>
  <c r="L7" i="18"/>
  <c r="H7" i="18"/>
  <c r="J13" i="20"/>
  <c r="L13" i="20"/>
  <c r="J38" i="17"/>
  <c r="N38" i="17"/>
  <c r="L38" i="17"/>
  <c r="H38" i="17"/>
  <c r="H13" i="17"/>
  <c r="N38" i="16"/>
  <c r="J38" i="16"/>
  <c r="P38" i="17"/>
  <c r="J38" i="20"/>
  <c r="N7" i="16"/>
  <c r="J7" i="16"/>
  <c r="L38" i="20"/>
  <c r="J7" i="18"/>
  <c r="L38" i="16"/>
  <c r="J7" i="9"/>
  <c r="N7" i="9"/>
  <c r="L7" i="9"/>
  <c r="J38" i="4"/>
  <c r="N38" i="4"/>
  <c r="H38" i="4"/>
  <c r="L38" i="4"/>
  <c r="N7" i="3"/>
  <c r="J7" i="3"/>
  <c r="P38" i="4"/>
  <c r="T38" i="2"/>
  <c r="H38" i="3"/>
  <c r="P38" i="3"/>
  <c r="L38" i="3"/>
  <c r="N38" i="7"/>
  <c r="J38" i="7"/>
  <c r="R38" i="7"/>
  <c r="J13" i="7"/>
  <c r="N13" i="7"/>
  <c r="R13" i="7"/>
  <c r="P13" i="7"/>
  <c r="R38" i="2"/>
  <c r="P38" i="5"/>
  <c r="L38" i="5"/>
  <c r="H38" i="5"/>
  <c r="J7" i="4"/>
  <c r="N7" i="4"/>
  <c r="P7" i="4"/>
  <c r="L7" i="4"/>
  <c r="N38" i="3"/>
  <c r="H7" i="5"/>
  <c r="P7" i="5"/>
  <c r="L7" i="5"/>
  <c r="L7" i="3"/>
  <c r="N38" i="5"/>
  <c r="N13" i="4"/>
  <c r="J13" i="4"/>
  <c r="F8" i="27" l="1"/>
  <c r="F69" i="40"/>
  <c r="F8" i="29"/>
  <c r="F8" i="31"/>
  <c r="F8" i="30"/>
  <c r="F70" i="31"/>
  <c r="F20" i="31"/>
  <c r="F19" i="40"/>
  <c r="F70" i="30"/>
  <c r="F7" i="40"/>
  <c r="F20" i="15"/>
  <c r="F8" i="15"/>
  <c r="F70" i="15"/>
  <c r="M20" i="30"/>
  <c r="K20" i="30" l="1"/>
  <c r="N20" i="30"/>
  <c r="J20" i="30"/>
  <c r="I20" i="30"/>
  <c r="O20" i="30"/>
  <c r="L20" i="30"/>
  <c r="H20" i="30"/>
  <c r="F20" i="30" l="1"/>
</calcChain>
</file>

<file path=xl/comments1.xml><?xml version="1.0" encoding="utf-8"?>
<comments xmlns="http://schemas.openxmlformats.org/spreadsheetml/2006/main">
  <authors>
    <author>user</author>
  </authors>
  <commentList>
    <comment ref="H4" authorId="0" shapeId="0">
      <text>
        <r>
          <rPr>
            <b/>
            <sz val="9"/>
            <color indexed="81"/>
            <rFont val="MS P ゴシック"/>
            <family val="3"/>
            <charset val="128"/>
          </rPr>
          <t>H列：付表29‐3からコピー、挿入したもの</t>
        </r>
      </text>
    </comment>
  </commentList>
</comments>
</file>

<file path=xl/sharedStrings.xml><?xml version="1.0" encoding="utf-8"?>
<sst xmlns="http://schemas.openxmlformats.org/spreadsheetml/2006/main" count="5600" uniqueCount="672">
  <si>
    <t>サービス業
（他に分類されないもの）</t>
    <phoneticPr fontId="4"/>
  </si>
  <si>
    <t>複合サービス事業</t>
    <phoneticPr fontId="4"/>
  </si>
  <si>
    <t>医療，福祉</t>
    <phoneticPr fontId="4"/>
  </si>
  <si>
    <t>教育，学習支援業</t>
    <phoneticPr fontId="4"/>
  </si>
  <si>
    <t>生活関連サービス業，娯楽業</t>
    <phoneticPr fontId="4"/>
  </si>
  <si>
    <t>宿泊業，飲食サービス業</t>
    <phoneticPr fontId="4"/>
  </si>
  <si>
    <t>学術研究，専門・
技術サービス業</t>
    <rPh sb="15" eb="16">
      <t>ギョウ</t>
    </rPh>
    <phoneticPr fontId="4"/>
  </si>
  <si>
    <t>不動産業，物品賃貸業</t>
    <phoneticPr fontId="4"/>
  </si>
  <si>
    <t>金融業，保険業</t>
    <rPh sb="2" eb="3">
      <t>ギョウ</t>
    </rPh>
    <phoneticPr fontId="4"/>
  </si>
  <si>
    <t>卸売業，小売業</t>
    <rPh sb="2" eb="3">
      <t>ギョウ</t>
    </rPh>
    <phoneticPr fontId="4"/>
  </si>
  <si>
    <t>運輸業，郵便業</t>
    <phoneticPr fontId="4"/>
  </si>
  <si>
    <t>情報通信業</t>
    <phoneticPr fontId="4"/>
  </si>
  <si>
    <t>電気・ガス・熱供給・水道業</t>
    <rPh sb="0" eb="2">
      <t>デンキ</t>
    </rPh>
    <phoneticPr fontId="4"/>
  </si>
  <si>
    <t>建設業</t>
    <phoneticPr fontId="4"/>
  </si>
  <si>
    <t>鉱業，採石業，砂利採取業</t>
    <rPh sb="3" eb="5">
      <t>サイセキ</t>
    </rPh>
    <rPh sb="5" eb="6">
      <t>ギョウ</t>
    </rPh>
    <rPh sb="7" eb="9">
      <t>ジャリ</t>
    </rPh>
    <rPh sb="9" eb="11">
      <t>サイシュ</t>
    </rPh>
    <rPh sb="11" eb="12">
      <t>ギョウ</t>
    </rPh>
    <phoneticPr fontId="4"/>
  </si>
  <si>
    <t>小計</t>
    <rPh sb="0" eb="2">
      <t>ショウケイ</t>
    </rPh>
    <phoneticPr fontId="4"/>
  </si>
  <si>
    <t>非製造業</t>
    <rPh sb="0" eb="1">
      <t>ヒ</t>
    </rPh>
    <rPh sb="1" eb="3">
      <t>セイゾウ</t>
    </rPh>
    <rPh sb="3" eb="4">
      <t>ギョウ</t>
    </rPh>
    <phoneticPr fontId="4"/>
  </si>
  <si>
    <t>その他の製造業</t>
    <phoneticPr fontId="4"/>
  </si>
  <si>
    <t>輸送用機械器具製造業</t>
    <phoneticPr fontId="4"/>
  </si>
  <si>
    <t>情報通信機械器具製造業</t>
    <phoneticPr fontId="4"/>
  </si>
  <si>
    <t>電気機械器具製造業</t>
    <rPh sb="0" eb="2">
      <t>デンキ</t>
    </rPh>
    <phoneticPr fontId="4"/>
  </si>
  <si>
    <t>電子部品・デバイス・
電子回路製造業</t>
    <phoneticPr fontId="4"/>
  </si>
  <si>
    <t>業務用機械器具製造業</t>
    <phoneticPr fontId="4"/>
  </si>
  <si>
    <t>生産用機械器具製造業</t>
    <phoneticPr fontId="4"/>
  </si>
  <si>
    <t>はん用機械器具製造業</t>
    <phoneticPr fontId="4"/>
  </si>
  <si>
    <t>金属製品製造業</t>
    <phoneticPr fontId="4"/>
  </si>
  <si>
    <t>非鉄金属製造業</t>
    <phoneticPr fontId="4"/>
  </si>
  <si>
    <t>鉄鋼業</t>
    <phoneticPr fontId="4"/>
  </si>
  <si>
    <t>窯業・土石製品製造業</t>
    <phoneticPr fontId="4"/>
  </si>
  <si>
    <t>なめし革・同製品・毛皮製造業</t>
    <phoneticPr fontId="4"/>
  </si>
  <si>
    <t>ゴム製品製造業</t>
    <phoneticPr fontId="4"/>
  </si>
  <si>
    <t>プラスチック製品製造業</t>
    <phoneticPr fontId="4"/>
  </si>
  <si>
    <t>石油製品・石炭製品製造業</t>
    <phoneticPr fontId="4"/>
  </si>
  <si>
    <t>化学工業</t>
    <phoneticPr fontId="4"/>
  </si>
  <si>
    <t>印刷・同関連業</t>
    <phoneticPr fontId="4"/>
  </si>
  <si>
    <t>パルプ・紙・紙加工品製造業</t>
    <phoneticPr fontId="4"/>
  </si>
  <si>
    <t>家具・装備品製造業</t>
    <phoneticPr fontId="4"/>
  </si>
  <si>
    <t>木材・木製品製造業</t>
    <phoneticPr fontId="4"/>
  </si>
  <si>
    <t>繊維工業</t>
    <phoneticPr fontId="4"/>
  </si>
  <si>
    <t>飲料・たばこ・飼料製造業</t>
    <phoneticPr fontId="4"/>
  </si>
  <si>
    <t>食料品製造業</t>
    <phoneticPr fontId="4"/>
  </si>
  <si>
    <t>製造業</t>
    <rPh sb="0" eb="3">
      <t>セイゾウギョウ</t>
    </rPh>
    <phoneticPr fontId="4"/>
  </si>
  <si>
    <t>産業分類</t>
    <rPh sb="0" eb="2">
      <t>サンギョウ</t>
    </rPh>
    <rPh sb="2" eb="4">
      <t>ブンルイ</t>
    </rPh>
    <phoneticPr fontId="4"/>
  </si>
  <si>
    <t>500人以上</t>
  </si>
  <si>
    <t>300～499人</t>
  </si>
  <si>
    <t>100～299人</t>
  </si>
  <si>
    <t>30～ 99人</t>
  </si>
  <si>
    <t>5～ 29人</t>
  </si>
  <si>
    <t>企業規模</t>
    <rPh sb="0" eb="2">
      <t>キギョウ</t>
    </rPh>
    <rPh sb="2" eb="4">
      <t>キボ</t>
    </rPh>
    <phoneticPr fontId="4"/>
  </si>
  <si>
    <t>合　　　　　　　　計</t>
    <rPh sb="0" eb="1">
      <t>ア</t>
    </rPh>
    <rPh sb="9" eb="10">
      <t>ケイ</t>
    </rPh>
    <phoneticPr fontId="4"/>
  </si>
  <si>
    <t>割合
(%)</t>
    <rPh sb="0" eb="2">
      <t>ワリアイ</t>
    </rPh>
    <phoneticPr fontId="4"/>
  </si>
  <si>
    <t>事業
所数</t>
    <rPh sb="0" eb="2">
      <t>ジギョウ</t>
    </rPh>
    <rPh sb="3" eb="4">
      <t>ショ</t>
    </rPh>
    <rPh sb="4" eb="5">
      <t>スウ</t>
    </rPh>
    <phoneticPr fontId="4"/>
  </si>
  <si>
    <t>無回答</t>
    <rPh sb="0" eb="3">
      <t>ムカイトウ</t>
    </rPh>
    <phoneticPr fontId="10"/>
  </si>
  <si>
    <t>無</t>
    <rPh sb="0" eb="1">
      <t>ナ</t>
    </rPh>
    <phoneticPr fontId="10"/>
  </si>
  <si>
    <t>有</t>
    <rPh sb="0" eb="1">
      <t>ア</t>
    </rPh>
    <phoneticPr fontId="10"/>
  </si>
  <si>
    <t>500人以上</t>
    <rPh sb="3" eb="4">
      <t>ニン</t>
    </rPh>
    <rPh sb="4" eb="6">
      <t>イジョウ</t>
    </rPh>
    <phoneticPr fontId="10"/>
  </si>
  <si>
    <t>300～499人</t>
    <rPh sb="7" eb="8">
      <t>ニン</t>
    </rPh>
    <phoneticPr fontId="10"/>
  </si>
  <si>
    <t>100～299人</t>
    <rPh sb="7" eb="8">
      <t>ニン</t>
    </rPh>
    <phoneticPr fontId="10"/>
  </si>
  <si>
    <t>30～99人</t>
    <rPh sb="5" eb="6">
      <t>ニン</t>
    </rPh>
    <phoneticPr fontId="10"/>
  </si>
  <si>
    <t>5～29人</t>
    <rPh sb="4" eb="5">
      <t>ニン</t>
    </rPh>
    <phoneticPr fontId="10"/>
  </si>
  <si>
    <t>労働組合の有無</t>
    <rPh sb="0" eb="2">
      <t>ロウドウ</t>
    </rPh>
    <rPh sb="2" eb="4">
      <t>クミアイ</t>
    </rPh>
    <rPh sb="5" eb="7">
      <t>ウム</t>
    </rPh>
    <phoneticPr fontId="10"/>
  </si>
  <si>
    <t>企業全体の全常用労働者数</t>
    <rPh sb="0" eb="2">
      <t>キギョウ</t>
    </rPh>
    <rPh sb="2" eb="4">
      <t>ゼンタイ</t>
    </rPh>
    <rPh sb="5" eb="6">
      <t>ゼン</t>
    </rPh>
    <rPh sb="6" eb="8">
      <t>ジョウヨウ</t>
    </rPh>
    <rPh sb="8" eb="11">
      <t>ロウドウシャ</t>
    </rPh>
    <rPh sb="11" eb="12">
      <t>スウ</t>
    </rPh>
    <phoneticPr fontId="10"/>
  </si>
  <si>
    <t>集計
事業
所数</t>
    <rPh sb="0" eb="2">
      <t>シュウケイ</t>
    </rPh>
    <rPh sb="3" eb="5">
      <t>ジギョウ</t>
    </rPh>
    <rPh sb="6" eb="7">
      <t>ショ</t>
    </rPh>
    <rPh sb="7" eb="8">
      <t>スウ</t>
    </rPh>
    <phoneticPr fontId="4"/>
  </si>
  <si>
    <t>区　　　　　分</t>
    <rPh sb="0" eb="1">
      <t>ク</t>
    </rPh>
    <rPh sb="6" eb="7">
      <t>ブン</t>
    </rPh>
    <phoneticPr fontId="4"/>
  </si>
  <si>
    <t>付表１　企業の常用労働者数別・労働組合の有無別事業所数割合</t>
    <rPh sb="0" eb="2">
      <t>フヒョウ</t>
    </rPh>
    <phoneticPr fontId="4"/>
  </si>
  <si>
    <t>事業所の全常用労働者数（合計）</t>
    <rPh sb="0" eb="3">
      <t>ジギョウショ</t>
    </rPh>
    <rPh sb="4" eb="5">
      <t>ゼン</t>
    </rPh>
    <rPh sb="5" eb="7">
      <t>ジョウヨウ</t>
    </rPh>
    <rPh sb="7" eb="10">
      <t>ロウドウシャ</t>
    </rPh>
    <rPh sb="10" eb="11">
      <t>スウ</t>
    </rPh>
    <rPh sb="12" eb="14">
      <t>ゴウケイ</t>
    </rPh>
    <phoneticPr fontId="10"/>
  </si>
  <si>
    <t>0～29人</t>
    <rPh sb="4" eb="5">
      <t>ニン</t>
    </rPh>
    <phoneticPr fontId="10"/>
  </si>
  <si>
    <t>事業所の全常用労働者数（男性）</t>
    <rPh sb="0" eb="3">
      <t>ジギョウショ</t>
    </rPh>
    <rPh sb="4" eb="5">
      <t>ゼン</t>
    </rPh>
    <rPh sb="5" eb="7">
      <t>ジョウヨウ</t>
    </rPh>
    <rPh sb="7" eb="10">
      <t>ロウドウシャ</t>
    </rPh>
    <rPh sb="10" eb="11">
      <t>スウ</t>
    </rPh>
    <rPh sb="12" eb="14">
      <t>ダンセイ</t>
    </rPh>
    <phoneticPr fontId="10"/>
  </si>
  <si>
    <t>事業所の全常用労働者数（女性）</t>
    <rPh sb="0" eb="3">
      <t>ジギョウショ</t>
    </rPh>
    <rPh sb="4" eb="5">
      <t>ゼン</t>
    </rPh>
    <rPh sb="5" eb="7">
      <t>ジョウヨウ</t>
    </rPh>
    <rPh sb="7" eb="10">
      <t>ロウドウシャ</t>
    </rPh>
    <rPh sb="10" eb="11">
      <t>スウ</t>
    </rPh>
    <rPh sb="12" eb="14">
      <t>ジョセイ</t>
    </rPh>
    <phoneticPr fontId="10"/>
  </si>
  <si>
    <t>割合(%)</t>
    <rPh sb="0" eb="2">
      <t>ワリアイ</t>
    </rPh>
    <phoneticPr fontId="4"/>
  </si>
  <si>
    <t>労働者数</t>
    <rPh sb="0" eb="3">
      <t>ロウドウシャ</t>
    </rPh>
    <rPh sb="3" eb="4">
      <t>スウ</t>
    </rPh>
    <phoneticPr fontId="4"/>
  </si>
  <si>
    <t>合　計</t>
    <rPh sb="0" eb="1">
      <t>ゴウ</t>
    </rPh>
    <rPh sb="2" eb="3">
      <t>ケイ</t>
    </rPh>
    <phoneticPr fontId="10"/>
  </si>
  <si>
    <t>女　性</t>
    <rPh sb="0" eb="1">
      <t>オンナ</t>
    </rPh>
    <rPh sb="2" eb="3">
      <t>セイ</t>
    </rPh>
    <phoneticPr fontId="10"/>
  </si>
  <si>
    <t>男　性</t>
    <rPh sb="0" eb="1">
      <t>オトコ</t>
    </rPh>
    <rPh sb="2" eb="3">
      <t>セイ</t>
    </rPh>
    <phoneticPr fontId="10"/>
  </si>
  <si>
    <t>全常用労働者数</t>
    <rPh sb="0" eb="1">
      <t>ゼン</t>
    </rPh>
    <rPh sb="1" eb="3">
      <t>ジョウヨウ</t>
    </rPh>
    <rPh sb="3" eb="6">
      <t>ロウドウシャ</t>
    </rPh>
    <rPh sb="6" eb="7">
      <t>スウ</t>
    </rPh>
    <phoneticPr fontId="10"/>
  </si>
  <si>
    <t>付表３－１　週所定労働時間別事業所数割合</t>
    <rPh sb="0" eb="2">
      <t>フヒョウ</t>
    </rPh>
    <phoneticPr fontId="4"/>
  </si>
  <si>
    <t>サービス業
（他に分類されないもの）</t>
    <phoneticPr fontId="4"/>
  </si>
  <si>
    <t>複合サービス事業</t>
    <phoneticPr fontId="4"/>
  </si>
  <si>
    <t>医療，福祉</t>
    <phoneticPr fontId="4"/>
  </si>
  <si>
    <t>教育，学習支援業</t>
    <phoneticPr fontId="4"/>
  </si>
  <si>
    <t>生活関連サービス業，娯楽業</t>
    <phoneticPr fontId="4"/>
  </si>
  <si>
    <t>宿泊業，飲食サービス業</t>
    <phoneticPr fontId="4"/>
  </si>
  <si>
    <t>不動産業，物品賃貸業</t>
    <phoneticPr fontId="4"/>
  </si>
  <si>
    <t>運輸業，郵便業</t>
    <phoneticPr fontId="4"/>
  </si>
  <si>
    <t>情報通信業</t>
    <phoneticPr fontId="4"/>
  </si>
  <si>
    <t>建設業</t>
    <phoneticPr fontId="4"/>
  </si>
  <si>
    <t>その他の製造業</t>
    <phoneticPr fontId="4"/>
  </si>
  <si>
    <t>輸送用機械器具製造業</t>
    <phoneticPr fontId="4"/>
  </si>
  <si>
    <t>情報通信機械器具製造業</t>
    <phoneticPr fontId="4"/>
  </si>
  <si>
    <t>電子部品・デバイス・
電子回路製造業</t>
    <phoneticPr fontId="4"/>
  </si>
  <si>
    <t>業務用機械器具製造業</t>
    <phoneticPr fontId="4"/>
  </si>
  <si>
    <t>生産用機械器具製造業</t>
    <phoneticPr fontId="4"/>
  </si>
  <si>
    <t>はん用機械器具製造業</t>
    <phoneticPr fontId="4"/>
  </si>
  <si>
    <t>金属製品製造業</t>
    <phoneticPr fontId="4"/>
  </si>
  <si>
    <t>非鉄金属製造業</t>
    <phoneticPr fontId="4"/>
  </si>
  <si>
    <t>鉄鋼業</t>
    <phoneticPr fontId="4"/>
  </si>
  <si>
    <t>窯業・土石製品製造業</t>
    <phoneticPr fontId="4"/>
  </si>
  <si>
    <t>なめし革・同製品・毛皮製造業</t>
    <phoneticPr fontId="4"/>
  </si>
  <si>
    <t>ゴム製品製造業</t>
    <phoneticPr fontId="4"/>
  </si>
  <si>
    <t>プラスチック製品製造業</t>
    <phoneticPr fontId="4"/>
  </si>
  <si>
    <t>石油製品・石炭製品製造業</t>
    <phoneticPr fontId="4"/>
  </si>
  <si>
    <t>化学工業</t>
    <phoneticPr fontId="4"/>
  </si>
  <si>
    <t>印刷・同関連業</t>
    <phoneticPr fontId="4"/>
  </si>
  <si>
    <t>パルプ・紙・紙加工品製造業</t>
    <phoneticPr fontId="4"/>
  </si>
  <si>
    <t>家具・装備品製造業</t>
    <phoneticPr fontId="4"/>
  </si>
  <si>
    <t>木材・木製品製造業</t>
    <phoneticPr fontId="4"/>
  </si>
  <si>
    <t>繊維工業</t>
    <phoneticPr fontId="4"/>
  </si>
  <si>
    <t>飲料・たばこ・飼料製造業</t>
    <phoneticPr fontId="4"/>
  </si>
  <si>
    <t>食料品製造業</t>
    <phoneticPr fontId="4"/>
  </si>
  <si>
    <r>
      <t>何らかの</t>
    </r>
    <r>
      <rPr>
        <sz val="11"/>
        <color indexed="9"/>
        <rFont val="ＭＳ 明朝"/>
        <family val="1"/>
        <charset val="128"/>
      </rPr>
      <t>＊</t>
    </r>
    <r>
      <rPr>
        <sz val="11"/>
        <rFont val="ＭＳ 明朝"/>
        <family val="1"/>
        <charset val="128"/>
      </rPr>
      <t xml:space="preserve">
週休２日制</t>
    </r>
    <rPh sb="0" eb="1">
      <t>ナン</t>
    </rPh>
    <rPh sb="6" eb="8">
      <t>シュウキュウ</t>
    </rPh>
    <rPh sb="9" eb="11">
      <t>カセイ</t>
    </rPh>
    <phoneticPr fontId="10"/>
  </si>
  <si>
    <t>付表４－１　週休制の実施形態別事業所数割合</t>
    <rPh sb="0" eb="2">
      <t>フヒョウ</t>
    </rPh>
    <phoneticPr fontId="4"/>
  </si>
  <si>
    <t>集　　計
労働者数</t>
    <rPh sb="0" eb="1">
      <t>シュウ</t>
    </rPh>
    <rPh sb="3" eb="4">
      <t>ケイ</t>
    </rPh>
    <rPh sb="5" eb="8">
      <t>ロウドウシャ</t>
    </rPh>
    <rPh sb="8" eb="9">
      <t>スウ</t>
    </rPh>
    <phoneticPr fontId="4"/>
  </si>
  <si>
    <t xml:space="preserve">
平均取得率
（％）</t>
    <rPh sb="1" eb="3">
      <t>ヘイキン</t>
    </rPh>
    <rPh sb="3" eb="5">
      <t>シュトク</t>
    </rPh>
    <rPh sb="5" eb="6">
      <t>リツ</t>
    </rPh>
    <phoneticPr fontId="15"/>
  </si>
  <si>
    <t xml:space="preserve">
平均取得日数
（日）</t>
    <rPh sb="1" eb="3">
      <t>ヘイキン</t>
    </rPh>
    <rPh sb="3" eb="5">
      <t>シュトク</t>
    </rPh>
    <rPh sb="5" eb="7">
      <t>ニッスウ</t>
    </rPh>
    <rPh sb="10" eb="11">
      <t>ヒ</t>
    </rPh>
    <phoneticPr fontId="15"/>
  </si>
  <si>
    <t xml:space="preserve">
平均付与日数
（日）</t>
    <rPh sb="1" eb="3">
      <t>ヘイキン</t>
    </rPh>
    <rPh sb="3" eb="5">
      <t>フヨ</t>
    </rPh>
    <rPh sb="5" eb="7">
      <t>ニッスウ</t>
    </rPh>
    <rPh sb="10" eb="11">
      <t>ヒ</t>
    </rPh>
    <phoneticPr fontId="10"/>
  </si>
  <si>
    <t xml:space="preserve">
対象労働者数
（人）</t>
    <rPh sb="1" eb="3">
      <t>タイショウ</t>
    </rPh>
    <rPh sb="3" eb="5">
      <t>ロウドウ</t>
    </rPh>
    <rPh sb="5" eb="6">
      <t>シャ</t>
    </rPh>
    <rPh sb="6" eb="7">
      <t>カズ</t>
    </rPh>
    <rPh sb="10" eb="11">
      <t>ニン</t>
    </rPh>
    <phoneticPr fontId="10"/>
  </si>
  <si>
    <t>学術研究，専門・
技術サービス業</t>
    <phoneticPr fontId="4"/>
  </si>
  <si>
    <t>鉱業，採石業，砂利採取業</t>
    <phoneticPr fontId="4"/>
  </si>
  <si>
    <t>120日　　　以 上</t>
    <phoneticPr fontId="10"/>
  </si>
  <si>
    <t>110～　　　119日</t>
    <phoneticPr fontId="10"/>
  </si>
  <si>
    <t>100～　　　109日</t>
    <phoneticPr fontId="10"/>
  </si>
  <si>
    <t>90～　　　99日</t>
    <phoneticPr fontId="10"/>
  </si>
  <si>
    <t>80～　　　89日</t>
    <phoneticPr fontId="10"/>
  </si>
  <si>
    <t>70～　　　79日</t>
    <phoneticPr fontId="10"/>
  </si>
  <si>
    <t>60～　　　69日</t>
    <phoneticPr fontId="10"/>
  </si>
  <si>
    <t>59日　　　以下</t>
    <phoneticPr fontId="10"/>
  </si>
  <si>
    <t>集　　計
事業所数</t>
    <rPh sb="0" eb="1">
      <t>シュウ</t>
    </rPh>
    <rPh sb="3" eb="4">
      <t>ケイ</t>
    </rPh>
    <rPh sb="5" eb="7">
      <t>ジギョウ</t>
    </rPh>
    <rPh sb="7" eb="8">
      <t>ショ</t>
    </rPh>
    <rPh sb="8" eb="9">
      <t>スウ</t>
    </rPh>
    <phoneticPr fontId="4"/>
  </si>
  <si>
    <t xml:space="preserve">無回答
</t>
    <rPh sb="0" eb="3">
      <t>ムカイトウ</t>
    </rPh>
    <phoneticPr fontId="15"/>
  </si>
  <si>
    <t xml:space="preserve">規定している
</t>
    <rPh sb="0" eb="2">
      <t>キテイ</t>
    </rPh>
    <phoneticPr fontId="15"/>
  </si>
  <si>
    <t xml:space="preserve">無回答
</t>
    <rPh sb="0" eb="3">
      <t>ムカイトウ</t>
    </rPh>
    <phoneticPr fontId="10"/>
  </si>
  <si>
    <t xml:space="preserve">その他
</t>
    <rPh sb="2" eb="3">
      <t>タ</t>
    </rPh>
    <phoneticPr fontId="10"/>
  </si>
  <si>
    <t>なし</t>
    <phoneticPr fontId="15"/>
  </si>
  <si>
    <t>あり</t>
    <phoneticPr fontId="15"/>
  </si>
  <si>
    <t>-</t>
    <phoneticPr fontId="4"/>
  </si>
  <si>
    <r>
      <t>産後休業取
得後、育児
休業を取得
した者</t>
    </r>
    <r>
      <rPr>
        <sz val="10"/>
        <color indexed="9"/>
        <rFont val="ＭＳ 明朝"/>
        <family val="1"/>
        <charset val="128"/>
      </rPr>
      <t>＊＊</t>
    </r>
    <r>
      <rPr>
        <sz val="10"/>
        <rFont val="ＭＳ 明朝"/>
        <family val="1"/>
        <charset val="128"/>
      </rPr>
      <t xml:space="preserve">
（人）</t>
    </r>
    <rPh sb="0" eb="2">
      <t>サンゴ</t>
    </rPh>
    <rPh sb="2" eb="4">
      <t>キュウギョウ</t>
    </rPh>
    <rPh sb="4" eb="5">
      <t>トリ</t>
    </rPh>
    <rPh sb="6" eb="7">
      <t>トク</t>
    </rPh>
    <rPh sb="7" eb="8">
      <t>ゴ</t>
    </rPh>
    <rPh sb="9" eb="11">
      <t>イクジ</t>
    </rPh>
    <rPh sb="12" eb="14">
      <t>キュウギョウ</t>
    </rPh>
    <rPh sb="15" eb="17">
      <t>シュトク</t>
    </rPh>
    <rPh sb="20" eb="21">
      <t>モノ</t>
    </rPh>
    <phoneticPr fontId="15"/>
  </si>
  <si>
    <r>
      <t>産後休業取
得後、直ち
に職場復帰
した者</t>
    </r>
    <r>
      <rPr>
        <sz val="10"/>
        <color indexed="9"/>
        <rFont val="ＭＳ 明朝"/>
        <family val="1"/>
        <charset val="128"/>
      </rPr>
      <t>＊＊</t>
    </r>
    <r>
      <rPr>
        <sz val="10"/>
        <rFont val="ＭＳ 明朝"/>
        <family val="1"/>
        <charset val="128"/>
      </rPr>
      <t xml:space="preserve">
（人）</t>
    </r>
    <rPh sb="0" eb="2">
      <t>サンゴ</t>
    </rPh>
    <rPh sb="2" eb="4">
      <t>キュウギョウ</t>
    </rPh>
    <rPh sb="4" eb="5">
      <t>トリ</t>
    </rPh>
    <rPh sb="6" eb="7">
      <t>トク</t>
    </rPh>
    <rPh sb="7" eb="8">
      <t>ゴ</t>
    </rPh>
    <rPh sb="9" eb="10">
      <t>タダ</t>
    </rPh>
    <rPh sb="13" eb="15">
      <t>ショクバ</t>
    </rPh>
    <rPh sb="15" eb="17">
      <t>フッキ</t>
    </rPh>
    <rPh sb="20" eb="21">
      <t>モノ</t>
    </rPh>
    <phoneticPr fontId="15"/>
  </si>
  <si>
    <r>
      <t>産後休業取
得中、ある
いは取得後
に退職した
者</t>
    </r>
    <r>
      <rPr>
        <sz val="10"/>
        <color indexed="9"/>
        <rFont val="ＭＳ 明朝"/>
        <family val="1"/>
        <charset val="128"/>
      </rPr>
      <t>＊＊＊＊</t>
    </r>
    <r>
      <rPr>
        <sz val="10"/>
        <rFont val="ＭＳ 明朝"/>
        <family val="1"/>
        <charset val="128"/>
      </rPr>
      <t xml:space="preserve">
（人）</t>
    </r>
    <rPh sb="0" eb="2">
      <t>サンゴ</t>
    </rPh>
    <rPh sb="2" eb="4">
      <t>キュウギョウ</t>
    </rPh>
    <rPh sb="4" eb="5">
      <t>トリ</t>
    </rPh>
    <rPh sb="6" eb="7">
      <t>トク</t>
    </rPh>
    <rPh sb="7" eb="8">
      <t>チュウ</t>
    </rPh>
    <rPh sb="14" eb="16">
      <t>シュトク</t>
    </rPh>
    <rPh sb="16" eb="17">
      <t>ゴ</t>
    </rPh>
    <rPh sb="19" eb="21">
      <t>タイショク</t>
    </rPh>
    <rPh sb="24" eb="25">
      <t>モノ</t>
    </rPh>
    <rPh sb="31" eb="32">
      <t>ニン</t>
    </rPh>
    <phoneticPr fontId="15"/>
  </si>
  <si>
    <r>
      <t xml:space="preserve">
うち出産を
前に退職し
た者</t>
    </r>
    <r>
      <rPr>
        <sz val="10"/>
        <color indexed="9"/>
        <rFont val="ＭＳ 明朝"/>
        <family val="1"/>
        <charset val="128"/>
      </rPr>
      <t>＊＊＊</t>
    </r>
    <r>
      <rPr>
        <sz val="10"/>
        <rFont val="ＭＳ 明朝"/>
        <family val="1"/>
        <charset val="128"/>
      </rPr>
      <t xml:space="preserve">
（人）</t>
    </r>
    <rPh sb="3" eb="5">
      <t>シュッサン</t>
    </rPh>
    <rPh sb="7" eb="8">
      <t>マエ</t>
    </rPh>
    <rPh sb="9" eb="10">
      <t>タイ</t>
    </rPh>
    <rPh sb="10" eb="11">
      <t>ツトメ</t>
    </rPh>
    <rPh sb="14" eb="15">
      <t>モノ</t>
    </rPh>
    <phoneticPr fontId="15"/>
  </si>
  <si>
    <r>
      <t xml:space="preserve">
うち在職し
たまま出産
した者</t>
    </r>
    <r>
      <rPr>
        <sz val="10"/>
        <color indexed="9"/>
        <rFont val="ＭＳ 明朝"/>
        <family val="1"/>
        <charset val="128"/>
      </rPr>
      <t>＊＊</t>
    </r>
    <r>
      <rPr>
        <sz val="10"/>
        <rFont val="ＭＳ 明朝"/>
        <family val="1"/>
        <charset val="128"/>
      </rPr>
      <t xml:space="preserve">
（人）</t>
    </r>
    <rPh sb="3" eb="5">
      <t>ザイショク</t>
    </rPh>
    <rPh sb="10" eb="12">
      <t>シュッサン</t>
    </rPh>
    <rPh sb="11" eb="12">
      <t>セン</t>
    </rPh>
    <rPh sb="15" eb="16">
      <t>モノ</t>
    </rPh>
    <phoneticPr fontId="15"/>
  </si>
  <si>
    <r>
      <t xml:space="preserve">
出　産
予定者</t>
    </r>
    <r>
      <rPr>
        <sz val="10"/>
        <color indexed="9"/>
        <rFont val="ＭＳ 明朝"/>
        <family val="1"/>
        <charset val="128"/>
      </rPr>
      <t xml:space="preserve">
</t>
    </r>
    <r>
      <rPr>
        <sz val="10"/>
        <rFont val="ＭＳ 明朝"/>
        <family val="1"/>
        <charset val="128"/>
      </rPr>
      <t>（人）</t>
    </r>
    <rPh sb="2" eb="3">
      <t>デ</t>
    </rPh>
    <rPh sb="4" eb="5">
      <t>サン</t>
    </rPh>
    <rPh sb="6" eb="8">
      <t>ヨテイ</t>
    </rPh>
    <rPh sb="8" eb="9">
      <t>シャ</t>
    </rPh>
    <phoneticPr fontId="15"/>
  </si>
  <si>
    <t xml:space="preserve">出産予定
者のいた
事業所数
</t>
    <rPh sb="0" eb="2">
      <t>シュッサン</t>
    </rPh>
    <rPh sb="2" eb="4">
      <t>ヨテイ</t>
    </rPh>
    <rPh sb="5" eb="6">
      <t>シャ</t>
    </rPh>
    <rPh sb="10" eb="13">
      <t>ジギョウショ</t>
    </rPh>
    <rPh sb="13" eb="14">
      <t>スウ</t>
    </rPh>
    <phoneticPr fontId="4"/>
  </si>
  <si>
    <t>無回答</t>
    <rPh sb="0" eb="3">
      <t>ムカイトウ</t>
    </rPh>
    <phoneticPr fontId="15"/>
  </si>
  <si>
    <t>10日
以上</t>
    <rPh sb="2" eb="3">
      <t>ニチ</t>
    </rPh>
    <rPh sb="4" eb="6">
      <t>イジョウ</t>
    </rPh>
    <phoneticPr fontId="15"/>
  </si>
  <si>
    <t>５～
９日</t>
    <rPh sb="4" eb="5">
      <t>ニチ</t>
    </rPh>
    <phoneticPr fontId="15"/>
  </si>
  <si>
    <t>４日
以下</t>
    <rPh sb="1" eb="2">
      <t>ニチ</t>
    </rPh>
    <rPh sb="3" eb="5">
      <t>イカ</t>
    </rPh>
    <phoneticPr fontId="15"/>
  </si>
  <si>
    <r>
      <t>配偶者出産休暇取得率</t>
    </r>
    <r>
      <rPr>
        <sz val="10"/>
        <color indexed="9"/>
        <rFont val="ＭＳ 明朝"/>
        <family val="1"/>
        <charset val="128"/>
      </rPr>
      <t xml:space="preserve">＊＊
</t>
    </r>
    <r>
      <rPr>
        <sz val="10"/>
        <rFont val="ＭＳ 明朝"/>
        <family val="1"/>
        <charset val="128"/>
      </rPr>
      <t>（％）</t>
    </r>
    <rPh sb="0" eb="3">
      <t>ハイグウシャ</t>
    </rPh>
    <rPh sb="3" eb="5">
      <t>シュッサン</t>
    </rPh>
    <rPh sb="5" eb="7">
      <t>キュウカ</t>
    </rPh>
    <rPh sb="7" eb="9">
      <t>シュトク</t>
    </rPh>
    <rPh sb="9" eb="10">
      <t>リツ</t>
    </rPh>
    <phoneticPr fontId="15"/>
  </si>
  <si>
    <r>
      <t>配偶者出産休暇取得数</t>
    </r>
    <r>
      <rPr>
        <sz val="10"/>
        <color indexed="9"/>
        <rFont val="ＭＳ 明朝"/>
        <family val="1"/>
        <charset val="128"/>
      </rPr>
      <t xml:space="preserve">＊＊
</t>
    </r>
    <r>
      <rPr>
        <sz val="10"/>
        <rFont val="ＭＳ 明朝"/>
        <family val="1"/>
        <charset val="128"/>
      </rPr>
      <t>（人）</t>
    </r>
    <rPh sb="0" eb="3">
      <t>ハイグウシャ</t>
    </rPh>
    <rPh sb="3" eb="5">
      <t>シュッサン</t>
    </rPh>
    <rPh sb="5" eb="7">
      <t>キュウカ</t>
    </rPh>
    <rPh sb="7" eb="9">
      <t>シュトク</t>
    </rPh>
    <rPh sb="9" eb="10">
      <t>スウ</t>
    </rPh>
    <rPh sb="16" eb="17">
      <t>ニン</t>
    </rPh>
    <phoneticPr fontId="15"/>
  </si>
  <si>
    <r>
      <t>配偶者が出産した男性従業員数</t>
    </r>
    <r>
      <rPr>
        <sz val="10"/>
        <color indexed="9"/>
        <rFont val="ＭＳ 明朝"/>
        <family val="1"/>
        <charset val="128"/>
      </rPr>
      <t xml:space="preserve">＊＊
</t>
    </r>
    <r>
      <rPr>
        <sz val="10"/>
        <rFont val="ＭＳ 明朝"/>
        <family val="1"/>
        <charset val="128"/>
      </rPr>
      <t>（人）</t>
    </r>
    <rPh sb="0" eb="3">
      <t>ハイグウシャ</t>
    </rPh>
    <rPh sb="4" eb="6">
      <t>シュッサン</t>
    </rPh>
    <rPh sb="8" eb="10">
      <t>ダンセイ</t>
    </rPh>
    <rPh sb="10" eb="13">
      <t>ジュウギョウイン</t>
    </rPh>
    <rPh sb="13" eb="14">
      <t>スウ</t>
    </rPh>
    <rPh sb="19" eb="20">
      <t>ニン</t>
    </rPh>
    <phoneticPr fontId="15"/>
  </si>
  <si>
    <t>取得可能日数</t>
    <rPh sb="0" eb="2">
      <t>シュトク</t>
    </rPh>
    <rPh sb="2" eb="4">
      <t>カノウ</t>
    </rPh>
    <rPh sb="4" eb="6">
      <t>ニッスウ</t>
    </rPh>
    <phoneticPr fontId="15"/>
  </si>
  <si>
    <t>無　給</t>
    <rPh sb="0" eb="1">
      <t>ナ</t>
    </rPh>
    <rPh sb="2" eb="3">
      <t>キュウ</t>
    </rPh>
    <phoneticPr fontId="15"/>
  </si>
  <si>
    <t>有　給</t>
    <rPh sb="0" eb="1">
      <t>ユウ</t>
    </rPh>
    <rPh sb="2" eb="3">
      <t>キュウ</t>
    </rPh>
    <phoneticPr fontId="15"/>
  </si>
  <si>
    <t xml:space="preserve">無回答
</t>
    <rPh sb="0" eb="3">
      <t>ムカイトウ</t>
    </rPh>
    <phoneticPr fontId="10"/>
  </si>
  <si>
    <r>
      <t>企業独自の配偶者出
産時の育児目的休暇
制度</t>
    </r>
    <r>
      <rPr>
        <sz val="11"/>
        <color indexed="9"/>
        <rFont val="ＭＳ 明朝"/>
        <family val="1"/>
        <charset val="128"/>
      </rPr>
      <t>＊＊＊＊＊＊＊</t>
    </r>
    <phoneticPr fontId="15"/>
  </si>
  <si>
    <r>
      <t>育児・介護休業法で
定める育児休業</t>
    </r>
    <r>
      <rPr>
        <sz val="11"/>
        <color indexed="9"/>
        <rFont val="ＭＳ 明朝"/>
        <family val="1"/>
        <charset val="128"/>
      </rPr>
      <t xml:space="preserve">＊＊
</t>
    </r>
    <phoneticPr fontId="15"/>
  </si>
  <si>
    <t>サービス業
（他に分類されないもの）</t>
    <phoneticPr fontId="4"/>
  </si>
  <si>
    <t>複合サービス事業</t>
    <phoneticPr fontId="4"/>
  </si>
  <si>
    <t>医療，福祉</t>
    <phoneticPr fontId="4"/>
  </si>
  <si>
    <t>教育，学習支援業</t>
    <phoneticPr fontId="4"/>
  </si>
  <si>
    <t>生活関連サービス業，娯楽業</t>
    <phoneticPr fontId="4"/>
  </si>
  <si>
    <t>宿泊業，飲食サービス業</t>
    <phoneticPr fontId="4"/>
  </si>
  <si>
    <t>不動産業，物品賃貸業</t>
    <phoneticPr fontId="4"/>
  </si>
  <si>
    <t>運輸業，郵便業</t>
    <phoneticPr fontId="4"/>
  </si>
  <si>
    <t>情報通信業</t>
    <phoneticPr fontId="4"/>
  </si>
  <si>
    <t>建設業</t>
    <phoneticPr fontId="4"/>
  </si>
  <si>
    <t>その他の製造業</t>
    <phoneticPr fontId="4"/>
  </si>
  <si>
    <t>輸送用機械器具製造業</t>
    <phoneticPr fontId="4"/>
  </si>
  <si>
    <t>情報通信機械器具製造業</t>
    <phoneticPr fontId="4"/>
  </si>
  <si>
    <t>電子部品・デバイス・
電子回路製造業</t>
    <phoneticPr fontId="4"/>
  </si>
  <si>
    <t>業務用機械器具製造業</t>
    <phoneticPr fontId="4"/>
  </si>
  <si>
    <t>生産用機械器具製造業</t>
    <phoneticPr fontId="4"/>
  </si>
  <si>
    <t>はん用機械器具製造業</t>
    <phoneticPr fontId="4"/>
  </si>
  <si>
    <t>金属製品製造業</t>
    <phoneticPr fontId="4"/>
  </si>
  <si>
    <t>非鉄金属製造業</t>
    <phoneticPr fontId="4"/>
  </si>
  <si>
    <t>鉄鋼業</t>
    <phoneticPr fontId="4"/>
  </si>
  <si>
    <t>窯業・土石製品製造業</t>
    <phoneticPr fontId="4"/>
  </si>
  <si>
    <t>なめし革・同製品・毛皮製造業</t>
    <phoneticPr fontId="4"/>
  </si>
  <si>
    <t>ゴム製品製造業</t>
    <phoneticPr fontId="4"/>
  </si>
  <si>
    <t>プラスチック製品製造業</t>
    <phoneticPr fontId="4"/>
  </si>
  <si>
    <t>石油製品・石炭製品製造業</t>
    <phoneticPr fontId="4"/>
  </si>
  <si>
    <t>化学工業</t>
    <phoneticPr fontId="4"/>
  </si>
  <si>
    <t>印刷・同関連業</t>
    <phoneticPr fontId="4"/>
  </si>
  <si>
    <t>パルプ・紙・紙加工品製造業</t>
    <phoneticPr fontId="4"/>
  </si>
  <si>
    <t>家具・装備品製造業</t>
    <phoneticPr fontId="4"/>
  </si>
  <si>
    <t>木材・木製品製造業</t>
    <phoneticPr fontId="4"/>
  </si>
  <si>
    <t>繊維工業</t>
    <phoneticPr fontId="4"/>
  </si>
  <si>
    <t>飲料・たばこ・飼料製造業</t>
    <phoneticPr fontId="4"/>
  </si>
  <si>
    <t>食料品製造業</t>
    <phoneticPr fontId="4"/>
  </si>
  <si>
    <t>人数
(人)</t>
    <rPh sb="0" eb="2">
      <t>ニンズウ</t>
    </rPh>
    <rPh sb="4" eb="5">
      <t>ニン</t>
    </rPh>
    <phoneticPr fontId="4"/>
  </si>
  <si>
    <r>
      <t>企業が独自に定め
る育児目的休暇制
度を取得した男性
従業員の数</t>
    </r>
    <r>
      <rPr>
        <sz val="11"/>
        <color indexed="9"/>
        <rFont val="ＭＳ 明朝"/>
        <family val="1"/>
        <charset val="128"/>
      </rPr>
      <t>＊＊＊</t>
    </r>
    <rPh sb="0" eb="2">
      <t>キギョウ</t>
    </rPh>
    <rPh sb="3" eb="5">
      <t>ドクジ</t>
    </rPh>
    <rPh sb="6" eb="7">
      <t>サダ</t>
    </rPh>
    <rPh sb="10" eb="12">
      <t>イクジ</t>
    </rPh>
    <rPh sb="12" eb="14">
      <t>モクテキ</t>
    </rPh>
    <rPh sb="14" eb="16">
      <t>キュウカ</t>
    </rPh>
    <rPh sb="16" eb="17">
      <t>セイ</t>
    </rPh>
    <rPh sb="18" eb="19">
      <t>ド</t>
    </rPh>
    <rPh sb="20" eb="22">
      <t>シュトク</t>
    </rPh>
    <rPh sb="24" eb="26">
      <t>ダンセイ</t>
    </rPh>
    <rPh sb="27" eb="30">
      <t>ジュウギョウイン</t>
    </rPh>
    <rPh sb="31" eb="32">
      <t>カズ</t>
    </rPh>
    <phoneticPr fontId="4"/>
  </si>
  <si>
    <r>
      <t>育児・介護休業法
で定める育児休業
を取得した男性従
業員の数</t>
    </r>
    <r>
      <rPr>
        <sz val="11"/>
        <color indexed="9"/>
        <rFont val="ＭＳ 明朝"/>
        <family val="1"/>
        <charset val="128"/>
      </rPr>
      <t>＊＊＊＊</t>
    </r>
    <rPh sb="0" eb="2">
      <t>イクジ</t>
    </rPh>
    <rPh sb="3" eb="5">
      <t>カイゴ</t>
    </rPh>
    <rPh sb="5" eb="8">
      <t>キュウギョウホウ</t>
    </rPh>
    <rPh sb="10" eb="11">
      <t>サダ</t>
    </rPh>
    <rPh sb="13" eb="15">
      <t>イクジ</t>
    </rPh>
    <rPh sb="15" eb="17">
      <t>キュウギョウ</t>
    </rPh>
    <rPh sb="19" eb="21">
      <t>シュトク</t>
    </rPh>
    <rPh sb="23" eb="25">
      <t>ダンセイ</t>
    </rPh>
    <rPh sb="25" eb="26">
      <t>ジュウ</t>
    </rPh>
    <rPh sb="27" eb="28">
      <t>ギョウ</t>
    </rPh>
    <rPh sb="28" eb="29">
      <t>イン</t>
    </rPh>
    <rPh sb="30" eb="31">
      <t>カズ</t>
    </rPh>
    <phoneticPr fontId="4"/>
  </si>
  <si>
    <r>
      <t>過去１年間に配偶
者が出産した男性
従業員の数</t>
    </r>
    <r>
      <rPr>
        <sz val="11"/>
        <color indexed="9"/>
        <rFont val="ＭＳ 明朝"/>
        <family val="1"/>
        <charset val="128"/>
      </rPr>
      <t xml:space="preserve">＊＊＊
</t>
    </r>
    <rPh sb="0" eb="2">
      <t>カコ</t>
    </rPh>
    <rPh sb="3" eb="5">
      <t>ネンカン</t>
    </rPh>
    <rPh sb="6" eb="8">
      <t>ハイグウ</t>
    </rPh>
    <rPh sb="9" eb="10">
      <t>シャ</t>
    </rPh>
    <rPh sb="11" eb="13">
      <t>シュッサン</t>
    </rPh>
    <rPh sb="15" eb="17">
      <t>ダンセイ</t>
    </rPh>
    <rPh sb="18" eb="21">
      <t>ジュウギョウイン</t>
    </rPh>
    <rPh sb="22" eb="23">
      <t>カズ</t>
    </rPh>
    <phoneticPr fontId="4"/>
  </si>
  <si>
    <t xml:space="preserve">
男　性
（％）</t>
    <rPh sb="1" eb="2">
      <t>オトコ</t>
    </rPh>
    <rPh sb="3" eb="4">
      <t>セイ</t>
    </rPh>
    <phoneticPr fontId="15"/>
  </si>
  <si>
    <t xml:space="preserve">
女　性
（％）</t>
    <rPh sb="1" eb="2">
      <t>オンナ</t>
    </rPh>
    <rPh sb="3" eb="4">
      <t>セイ</t>
    </rPh>
    <phoneticPr fontId="15"/>
  </si>
  <si>
    <r>
      <t>男性育児
休業取得
率</t>
    </r>
    <r>
      <rPr>
        <sz val="11"/>
        <color indexed="9"/>
        <rFont val="ＭＳ 明朝"/>
        <family val="1"/>
        <charset val="128"/>
      </rPr>
      <t>＊＊＊</t>
    </r>
    <r>
      <rPr>
        <sz val="11"/>
        <rFont val="ＭＳ 明朝"/>
        <family val="1"/>
        <charset val="128"/>
      </rPr>
      <t xml:space="preserve">
（％）</t>
    </r>
    <rPh sb="0" eb="2">
      <t>ダンセイ</t>
    </rPh>
    <rPh sb="2" eb="4">
      <t>イクジ</t>
    </rPh>
    <rPh sb="5" eb="7">
      <t>キュウギョウ</t>
    </rPh>
    <rPh sb="7" eb="9">
      <t>シュトク</t>
    </rPh>
    <rPh sb="10" eb="11">
      <t>リツ</t>
    </rPh>
    <phoneticPr fontId="15"/>
  </si>
  <si>
    <r>
      <t>男性育児
休業取得
者数</t>
    </r>
    <r>
      <rPr>
        <sz val="11"/>
        <color indexed="9"/>
        <rFont val="ＭＳ 明朝"/>
        <family val="1"/>
        <charset val="128"/>
      </rPr>
      <t>＊＊</t>
    </r>
    <r>
      <rPr>
        <sz val="11"/>
        <rFont val="ＭＳ 明朝"/>
        <family val="1"/>
        <charset val="128"/>
      </rPr>
      <t xml:space="preserve">
（人）</t>
    </r>
    <rPh sb="0" eb="2">
      <t>ダンセイ</t>
    </rPh>
    <rPh sb="2" eb="4">
      <t>イクジ</t>
    </rPh>
    <rPh sb="5" eb="7">
      <t>キュウギョウ</t>
    </rPh>
    <rPh sb="7" eb="9">
      <t>シュトク</t>
    </rPh>
    <rPh sb="10" eb="11">
      <t>シャ</t>
    </rPh>
    <rPh sb="11" eb="12">
      <t>スウ</t>
    </rPh>
    <phoneticPr fontId="15"/>
  </si>
  <si>
    <r>
      <t>女性育児
休業取得
率</t>
    </r>
    <r>
      <rPr>
        <sz val="11"/>
        <color indexed="9"/>
        <rFont val="ＭＳ 明朝"/>
        <family val="1"/>
        <charset val="128"/>
      </rPr>
      <t>＊＊＊</t>
    </r>
    <r>
      <rPr>
        <sz val="11"/>
        <rFont val="ＭＳ 明朝"/>
        <family val="1"/>
        <charset val="128"/>
      </rPr>
      <t xml:space="preserve">
（％）</t>
    </r>
    <rPh sb="0" eb="2">
      <t>ジョセイ</t>
    </rPh>
    <rPh sb="2" eb="4">
      <t>イクジ</t>
    </rPh>
    <rPh sb="5" eb="7">
      <t>キュウギョウ</t>
    </rPh>
    <rPh sb="7" eb="9">
      <t>シュトク</t>
    </rPh>
    <rPh sb="10" eb="11">
      <t>リツ</t>
    </rPh>
    <phoneticPr fontId="15"/>
  </si>
  <si>
    <r>
      <t>女性育児
休業取得
者数</t>
    </r>
    <r>
      <rPr>
        <sz val="11"/>
        <color indexed="9"/>
        <rFont val="ＭＳ 明朝"/>
        <family val="1"/>
        <charset val="128"/>
      </rPr>
      <t>＊＊</t>
    </r>
    <r>
      <rPr>
        <sz val="11"/>
        <rFont val="ＭＳ 明朝"/>
        <family val="1"/>
        <charset val="128"/>
      </rPr>
      <t xml:space="preserve">
（人）</t>
    </r>
    <rPh sb="0" eb="2">
      <t>ジョセイ</t>
    </rPh>
    <rPh sb="2" eb="4">
      <t>イクジ</t>
    </rPh>
    <rPh sb="5" eb="7">
      <t>キュウギョウ</t>
    </rPh>
    <rPh sb="7" eb="9">
      <t>シュトク</t>
    </rPh>
    <rPh sb="10" eb="11">
      <t>シャ</t>
    </rPh>
    <rPh sb="11" eb="12">
      <t>スウ</t>
    </rPh>
    <phoneticPr fontId="15"/>
  </si>
  <si>
    <t xml:space="preserve">
育　児
休業者
（人）</t>
    <rPh sb="1" eb="2">
      <t>イク</t>
    </rPh>
    <rPh sb="3" eb="4">
      <t>コ</t>
    </rPh>
    <rPh sb="5" eb="7">
      <t>キュウギョウ</t>
    </rPh>
    <rPh sb="7" eb="8">
      <t>シャ</t>
    </rPh>
    <phoneticPr fontId="15"/>
  </si>
  <si>
    <t xml:space="preserve">
出産者
（人）</t>
    <rPh sb="1" eb="3">
      <t>シュッサン</t>
    </rPh>
    <rPh sb="3" eb="4">
      <t>シャ</t>
    </rPh>
    <rPh sb="8" eb="9">
      <t>ニン</t>
    </rPh>
    <phoneticPr fontId="15"/>
  </si>
  <si>
    <t>育児休業者の男女比</t>
    <rPh sb="0" eb="2">
      <t>イクジ</t>
    </rPh>
    <rPh sb="2" eb="4">
      <t>キュウギョウ</t>
    </rPh>
    <rPh sb="4" eb="5">
      <t>シャ</t>
    </rPh>
    <rPh sb="6" eb="9">
      <t>ダンジョヒ</t>
    </rPh>
    <phoneticPr fontId="15"/>
  </si>
  <si>
    <r>
      <t>配偶者が
出産した
男性従業
員数</t>
    </r>
    <r>
      <rPr>
        <sz val="11"/>
        <color indexed="9"/>
        <rFont val="ＭＳ 明朝"/>
        <family val="1"/>
        <charset val="128"/>
      </rPr>
      <t>＊＊</t>
    </r>
    <r>
      <rPr>
        <sz val="11"/>
        <rFont val="ＭＳ 明朝"/>
        <family val="1"/>
        <charset val="128"/>
      </rPr>
      <t xml:space="preserve">
（人）</t>
    </r>
    <rPh sb="0" eb="3">
      <t>ハイグウシャ</t>
    </rPh>
    <rPh sb="5" eb="7">
      <t>シュッサン</t>
    </rPh>
    <rPh sb="10" eb="12">
      <t>ダンセイ</t>
    </rPh>
    <rPh sb="12" eb="14">
      <t>ジュウギョウ</t>
    </rPh>
    <rPh sb="15" eb="17">
      <t>インズウ</t>
    </rPh>
    <rPh sb="16" eb="17">
      <t>スウ</t>
    </rPh>
    <phoneticPr fontId="15"/>
  </si>
  <si>
    <r>
      <t>在職のま
ま出産し
た女性従
業員数</t>
    </r>
    <r>
      <rPr>
        <sz val="11"/>
        <color indexed="9"/>
        <rFont val="ＭＳ 明朝"/>
        <family val="1"/>
        <charset val="128"/>
      </rPr>
      <t>＊</t>
    </r>
    <r>
      <rPr>
        <sz val="11"/>
        <rFont val="ＭＳ 明朝"/>
        <family val="1"/>
        <charset val="128"/>
      </rPr>
      <t xml:space="preserve">
（人）</t>
    </r>
    <rPh sb="0" eb="2">
      <t>ザイショク</t>
    </rPh>
    <rPh sb="6" eb="8">
      <t>シュッサン</t>
    </rPh>
    <rPh sb="11" eb="13">
      <t>ジョセイ</t>
    </rPh>
    <rPh sb="13" eb="14">
      <t>ジュウ</t>
    </rPh>
    <rPh sb="15" eb="16">
      <t>ギョウ</t>
    </rPh>
    <rPh sb="16" eb="17">
      <t>イン</t>
    </rPh>
    <rPh sb="17" eb="18">
      <t>スウ</t>
    </rPh>
    <phoneticPr fontId="15"/>
  </si>
  <si>
    <t>総　　計</t>
    <rPh sb="0" eb="1">
      <t>ソウ</t>
    </rPh>
    <rPh sb="3" eb="4">
      <t>ケイ</t>
    </rPh>
    <phoneticPr fontId="15"/>
  </si>
  <si>
    <t>サービス業
（他に分類されないもの）</t>
    <phoneticPr fontId="4"/>
  </si>
  <si>
    <t>複合サービス事業</t>
    <phoneticPr fontId="4"/>
  </si>
  <si>
    <t>医療，福祉</t>
    <phoneticPr fontId="4"/>
  </si>
  <si>
    <t>教育，学習支援業</t>
    <phoneticPr fontId="4"/>
  </si>
  <si>
    <t>生活関連サービス業，娯楽業</t>
    <phoneticPr fontId="4"/>
  </si>
  <si>
    <t>宿泊業，飲食サービス業</t>
    <phoneticPr fontId="4"/>
  </si>
  <si>
    <t>不動産業，物品賃貸業</t>
    <phoneticPr fontId="4"/>
  </si>
  <si>
    <t>運輸業，郵便業</t>
    <phoneticPr fontId="4"/>
  </si>
  <si>
    <t>情報通信業</t>
    <phoneticPr fontId="4"/>
  </si>
  <si>
    <t>10日以上</t>
    <rPh sb="2" eb="3">
      <t>ニチ</t>
    </rPh>
    <rPh sb="3" eb="5">
      <t>イジョウ</t>
    </rPh>
    <phoneticPr fontId="15"/>
  </si>
  <si>
    <t>５～９日</t>
    <rPh sb="3" eb="4">
      <t>ニチ</t>
    </rPh>
    <phoneticPr fontId="15"/>
  </si>
  <si>
    <t>４日以下</t>
    <rPh sb="1" eb="2">
      <t>ニチ</t>
    </rPh>
    <rPh sb="2" eb="4">
      <t>イカ</t>
    </rPh>
    <phoneticPr fontId="15"/>
  </si>
  <si>
    <t>付与の形態</t>
    <rPh sb="0" eb="2">
      <t>フヨ</t>
    </rPh>
    <rPh sb="3" eb="5">
      <t>ケイタイ</t>
    </rPh>
    <phoneticPr fontId="15"/>
  </si>
  <si>
    <t>そ　の　他</t>
    <rPh sb="4" eb="5">
      <t>タ</t>
    </rPh>
    <phoneticPr fontId="15"/>
  </si>
  <si>
    <t>小学校就学時前の子２人以上の場合</t>
    <rPh sb="0" eb="3">
      <t>ショウガッコウ</t>
    </rPh>
    <rPh sb="3" eb="5">
      <t>シュウガク</t>
    </rPh>
    <rPh sb="5" eb="6">
      <t>ジ</t>
    </rPh>
    <rPh sb="6" eb="7">
      <t>マエ</t>
    </rPh>
    <rPh sb="8" eb="9">
      <t>コ</t>
    </rPh>
    <rPh sb="10" eb="11">
      <t>ニン</t>
    </rPh>
    <rPh sb="11" eb="13">
      <t>イジョウ</t>
    </rPh>
    <rPh sb="14" eb="16">
      <t>バアイ</t>
    </rPh>
    <phoneticPr fontId="15"/>
  </si>
  <si>
    <t>小学校就学時前の子１人につき</t>
    <rPh sb="0" eb="3">
      <t>ショウガッコウ</t>
    </rPh>
    <rPh sb="3" eb="5">
      <t>シュウガク</t>
    </rPh>
    <rPh sb="5" eb="6">
      <t>ジ</t>
    </rPh>
    <rPh sb="6" eb="7">
      <t>マエ</t>
    </rPh>
    <rPh sb="8" eb="9">
      <t>コ</t>
    </rPh>
    <rPh sb="10" eb="11">
      <t>ニン</t>
    </rPh>
    <phoneticPr fontId="15"/>
  </si>
  <si>
    <r>
      <t>女性看護
休暇取得
人数</t>
    </r>
    <r>
      <rPr>
        <sz val="11"/>
        <color indexed="9"/>
        <rFont val="ＭＳ 明朝"/>
        <family val="1"/>
        <charset val="128"/>
      </rPr>
      <t>＊＊</t>
    </r>
    <r>
      <rPr>
        <sz val="11"/>
        <rFont val="ＭＳ 明朝"/>
        <family val="1"/>
        <charset val="128"/>
      </rPr>
      <t xml:space="preserve">
（人）</t>
    </r>
    <rPh sb="0" eb="2">
      <t>ジョセイ</t>
    </rPh>
    <rPh sb="2" eb="4">
      <t>カンゴ</t>
    </rPh>
    <rPh sb="5" eb="7">
      <t>キュウカ</t>
    </rPh>
    <rPh sb="7" eb="9">
      <t>シュトク</t>
    </rPh>
    <rPh sb="10" eb="12">
      <t>ニンズウ</t>
    </rPh>
    <rPh sb="17" eb="18">
      <t>ニン</t>
    </rPh>
    <phoneticPr fontId="15"/>
  </si>
  <si>
    <r>
      <t>男性看護
休暇取得
人数</t>
    </r>
    <r>
      <rPr>
        <sz val="11"/>
        <color indexed="9"/>
        <rFont val="ＭＳ 明朝"/>
        <family val="1"/>
        <charset val="128"/>
      </rPr>
      <t>＊＊</t>
    </r>
    <r>
      <rPr>
        <sz val="11"/>
        <rFont val="ＭＳ 明朝"/>
        <family val="1"/>
        <charset val="128"/>
      </rPr>
      <t xml:space="preserve">
（人）</t>
    </r>
    <rPh sb="0" eb="2">
      <t>ダンセイ</t>
    </rPh>
    <rPh sb="2" eb="4">
      <t>カンゴ</t>
    </rPh>
    <rPh sb="5" eb="7">
      <t>キュウカ</t>
    </rPh>
    <rPh sb="7" eb="9">
      <t>シュトク</t>
    </rPh>
    <rPh sb="10" eb="12">
      <t>ニンズウ</t>
    </rPh>
    <rPh sb="17" eb="18">
      <t>ニン</t>
    </rPh>
    <phoneticPr fontId="15"/>
  </si>
  <si>
    <r>
      <t xml:space="preserve">
看護休暇
取得従業
員数</t>
    </r>
    <r>
      <rPr>
        <sz val="11"/>
        <color indexed="9"/>
        <rFont val="ＭＳ 明朝"/>
        <family val="1"/>
        <charset val="128"/>
      </rPr>
      <t>＊＊</t>
    </r>
    <r>
      <rPr>
        <sz val="11"/>
        <rFont val="ＭＳ 明朝"/>
        <family val="1"/>
        <charset val="128"/>
      </rPr>
      <t xml:space="preserve">
（人）</t>
    </r>
    <rPh sb="1" eb="3">
      <t>カンゴ</t>
    </rPh>
    <rPh sb="3" eb="5">
      <t>キュウカ</t>
    </rPh>
    <rPh sb="6" eb="8">
      <t>シュトク</t>
    </rPh>
    <rPh sb="8" eb="10">
      <t>ジュウギョウ</t>
    </rPh>
    <rPh sb="11" eb="13">
      <t>インズウ</t>
    </rPh>
    <phoneticPr fontId="15"/>
  </si>
  <si>
    <r>
      <t>常用労働者に占める子の看護休暇制度利用者割合</t>
    </r>
    <r>
      <rPr>
        <sz val="10"/>
        <color theme="0"/>
        <rFont val="ＭＳ 明朝"/>
        <family val="1"/>
        <charset val="128"/>
      </rPr>
      <t xml:space="preserve">＊＊＊
</t>
    </r>
    <r>
      <rPr>
        <sz val="10"/>
        <rFont val="ＭＳ 明朝"/>
        <family val="1"/>
        <charset val="128"/>
      </rPr>
      <t xml:space="preserve">
（％）</t>
    </r>
    <phoneticPr fontId="4"/>
  </si>
  <si>
    <t xml:space="preserve">
無回答
</t>
    <rPh sb="1" eb="4">
      <t>ムカイトウ</t>
    </rPh>
    <phoneticPr fontId="15"/>
  </si>
  <si>
    <t xml:space="preserve">
利用者
な　し
</t>
    <rPh sb="1" eb="4">
      <t>リヨウシャ</t>
    </rPh>
    <phoneticPr fontId="15"/>
  </si>
  <si>
    <t>　</t>
    <phoneticPr fontId="15"/>
  </si>
  <si>
    <t xml:space="preserve">利用者
あ　り
</t>
    <rPh sb="0" eb="3">
      <t>リヨウシャ</t>
    </rPh>
    <phoneticPr fontId="15"/>
  </si>
  <si>
    <r>
      <t>小学校入学後も利用可能</t>
    </r>
    <r>
      <rPr>
        <sz val="10"/>
        <color indexed="9"/>
        <rFont val="ＭＳ 明朝"/>
        <family val="1"/>
        <charset val="128"/>
      </rPr>
      <t>＊</t>
    </r>
    <r>
      <rPr>
        <sz val="10"/>
        <rFont val="ＭＳ 明朝"/>
        <family val="1"/>
        <charset val="128"/>
      </rPr>
      <t xml:space="preserve">
</t>
    </r>
    <rPh sb="0" eb="3">
      <t>ショウガッコウ</t>
    </rPh>
    <rPh sb="3" eb="5">
      <t>ニュウガク</t>
    </rPh>
    <rPh sb="5" eb="6">
      <t>ゴ</t>
    </rPh>
    <rPh sb="7" eb="9">
      <t>リヨウ</t>
    </rPh>
    <rPh sb="9" eb="11">
      <t>カノウ</t>
    </rPh>
    <phoneticPr fontId="15"/>
  </si>
  <si>
    <r>
      <t>小学校就学の始期に達するまで</t>
    </r>
    <r>
      <rPr>
        <sz val="10"/>
        <color indexed="9"/>
        <rFont val="ＭＳ 明朝"/>
        <family val="1"/>
        <charset val="128"/>
      </rPr>
      <t>＊＊</t>
    </r>
    <r>
      <rPr>
        <sz val="10"/>
        <rFont val="ＭＳ 明朝"/>
        <family val="1"/>
        <charset val="128"/>
      </rPr>
      <t xml:space="preserve">
</t>
    </r>
    <rPh sb="0" eb="3">
      <t>ショウガッコウ</t>
    </rPh>
    <rPh sb="3" eb="5">
      <t>シュウガク</t>
    </rPh>
    <rPh sb="6" eb="8">
      <t>シキ</t>
    </rPh>
    <rPh sb="9" eb="10">
      <t>タッ</t>
    </rPh>
    <phoneticPr fontId="15"/>
  </si>
  <si>
    <r>
      <t>３歳～小学校就学前の一定の年齢まで</t>
    </r>
    <r>
      <rPr>
        <sz val="10"/>
        <color indexed="9"/>
        <rFont val="ＭＳ 明朝"/>
        <family val="1"/>
        <charset val="128"/>
      </rPr>
      <t>＊＊＊</t>
    </r>
    <rPh sb="1" eb="2">
      <t>サイ</t>
    </rPh>
    <rPh sb="3" eb="6">
      <t>ショウガッコウ</t>
    </rPh>
    <rPh sb="6" eb="9">
      <t>シュウガクマエ</t>
    </rPh>
    <rPh sb="10" eb="12">
      <t>イッテイ</t>
    </rPh>
    <rPh sb="13" eb="15">
      <t>ネンレイ</t>
    </rPh>
    <phoneticPr fontId="15"/>
  </si>
  <si>
    <t xml:space="preserve">３歳に達するまで
</t>
    <rPh sb="1" eb="2">
      <t>サイ</t>
    </rPh>
    <rPh sb="3" eb="4">
      <t>タッ</t>
    </rPh>
    <phoneticPr fontId="15"/>
  </si>
  <si>
    <t>制度
なし</t>
    <rPh sb="0" eb="2">
      <t>セイド</t>
    </rPh>
    <phoneticPr fontId="15"/>
  </si>
  <si>
    <t>制　度　あ　り</t>
    <rPh sb="0" eb="1">
      <t>セイ</t>
    </rPh>
    <rPh sb="2" eb="3">
      <t>ド</t>
    </rPh>
    <phoneticPr fontId="15"/>
  </si>
  <si>
    <t>所定外労働をさせない制度</t>
    <rPh sb="0" eb="2">
      <t>ショテイ</t>
    </rPh>
    <rPh sb="2" eb="3">
      <t>ガイ</t>
    </rPh>
    <rPh sb="3" eb="5">
      <t>ロウドウ</t>
    </rPh>
    <rPh sb="10" eb="12">
      <t>セイド</t>
    </rPh>
    <phoneticPr fontId="15"/>
  </si>
  <si>
    <t>事業所における支援制度の有無</t>
    <rPh sb="0" eb="3">
      <t>ジギョウショ</t>
    </rPh>
    <rPh sb="7" eb="9">
      <t>シエン</t>
    </rPh>
    <rPh sb="9" eb="11">
      <t>セイド</t>
    </rPh>
    <rPh sb="12" eb="14">
      <t>ウム</t>
    </rPh>
    <phoneticPr fontId="15"/>
  </si>
  <si>
    <t>サービス業
（他に分類されないもの）</t>
    <phoneticPr fontId="4"/>
  </si>
  <si>
    <t>複合サービス事業</t>
    <phoneticPr fontId="4"/>
  </si>
  <si>
    <t>医療，福祉</t>
    <phoneticPr fontId="4"/>
  </si>
  <si>
    <t>教育，学習支援業</t>
    <phoneticPr fontId="4"/>
  </si>
  <si>
    <t>生活関連サービス業，娯楽業</t>
    <phoneticPr fontId="4"/>
  </si>
  <si>
    <t>宿泊業，飲食サービス業</t>
    <phoneticPr fontId="4"/>
  </si>
  <si>
    <t>学術研究，専門・
技術サービス業</t>
    <phoneticPr fontId="4"/>
  </si>
  <si>
    <t>不動産業，物品賃貸業</t>
    <phoneticPr fontId="4"/>
  </si>
  <si>
    <t>運輸業，郵便業</t>
    <phoneticPr fontId="4"/>
  </si>
  <si>
    <t>情報通信業</t>
    <phoneticPr fontId="4"/>
  </si>
  <si>
    <t>建設業</t>
    <phoneticPr fontId="4"/>
  </si>
  <si>
    <t>鉱業，採石業，砂利採取業</t>
    <phoneticPr fontId="4"/>
  </si>
  <si>
    <t>フレックスタイム制度</t>
    <rPh sb="8" eb="10">
      <t>セイド</t>
    </rPh>
    <phoneticPr fontId="15"/>
  </si>
  <si>
    <t>短時間勤務制度</t>
    <rPh sb="0" eb="3">
      <t>タンジカン</t>
    </rPh>
    <rPh sb="3" eb="5">
      <t>キンム</t>
    </rPh>
    <rPh sb="5" eb="7">
      <t>セイド</t>
    </rPh>
    <phoneticPr fontId="15"/>
  </si>
  <si>
    <t>サービス業
（他に分類されないもの）</t>
    <phoneticPr fontId="4"/>
  </si>
  <si>
    <t>複合サービス事業</t>
    <phoneticPr fontId="4"/>
  </si>
  <si>
    <t>医療，福祉</t>
    <phoneticPr fontId="4"/>
  </si>
  <si>
    <t>教育，学習支援業</t>
    <phoneticPr fontId="4"/>
  </si>
  <si>
    <t>生活関連サービス業，娯楽業</t>
    <phoneticPr fontId="4"/>
  </si>
  <si>
    <t>宿泊業，飲食サービス業</t>
    <phoneticPr fontId="4"/>
  </si>
  <si>
    <t>学術研究，専門・
技術サービス業</t>
    <phoneticPr fontId="4"/>
  </si>
  <si>
    <t>不動産業，物品賃貸業</t>
    <phoneticPr fontId="4"/>
  </si>
  <si>
    <t>運輸業，郵便業</t>
    <phoneticPr fontId="4"/>
  </si>
  <si>
    <t>情報通信業</t>
    <phoneticPr fontId="4"/>
  </si>
  <si>
    <t>建設業</t>
    <phoneticPr fontId="4"/>
  </si>
  <si>
    <t>鉱業，採石業，砂利採取業</t>
    <phoneticPr fontId="4"/>
  </si>
  <si>
    <t>事業所内託児所の設置運営やこれに準ずる便宜の供与</t>
    <rPh sb="0" eb="3">
      <t>ジギョウショ</t>
    </rPh>
    <rPh sb="3" eb="4">
      <t>ナイ</t>
    </rPh>
    <rPh sb="4" eb="7">
      <t>タクジショ</t>
    </rPh>
    <rPh sb="8" eb="10">
      <t>セッチ</t>
    </rPh>
    <rPh sb="10" eb="12">
      <t>ウンエイ</t>
    </rPh>
    <rPh sb="16" eb="17">
      <t>ジュン</t>
    </rPh>
    <rPh sb="19" eb="21">
      <t>ベンギ</t>
    </rPh>
    <rPh sb="22" eb="24">
      <t>キョウヨ</t>
    </rPh>
    <phoneticPr fontId="15"/>
  </si>
  <si>
    <t>始業・終業時間の繰上げ、繰下げ</t>
    <rPh sb="0" eb="2">
      <t>シギョウ</t>
    </rPh>
    <rPh sb="3" eb="5">
      <t>シュウギョウ</t>
    </rPh>
    <rPh sb="5" eb="7">
      <t>ジカン</t>
    </rPh>
    <rPh sb="8" eb="10">
      <t>クリア</t>
    </rPh>
    <rPh sb="12" eb="14">
      <t>クリサ</t>
    </rPh>
    <phoneticPr fontId="15"/>
  </si>
  <si>
    <t>サービス業
（他に分類されないもの）</t>
    <phoneticPr fontId="4"/>
  </si>
  <si>
    <t>複合サービス事業</t>
    <phoneticPr fontId="4"/>
  </si>
  <si>
    <t>医療，福祉</t>
    <phoneticPr fontId="4"/>
  </si>
  <si>
    <t>教育，学習支援業</t>
    <phoneticPr fontId="4"/>
  </si>
  <si>
    <t>生活関連サービス業，娯楽業</t>
    <phoneticPr fontId="4"/>
  </si>
  <si>
    <t>宿泊業，飲食サービス業</t>
    <phoneticPr fontId="4"/>
  </si>
  <si>
    <t>学術研究，専門・
技術サービス業</t>
    <phoneticPr fontId="4"/>
  </si>
  <si>
    <t>不動産業，物品賃貸業</t>
    <phoneticPr fontId="4"/>
  </si>
  <si>
    <t>運輸業，郵便業</t>
    <phoneticPr fontId="4"/>
  </si>
  <si>
    <t>情報通信業</t>
    <phoneticPr fontId="4"/>
  </si>
  <si>
    <t>建設業</t>
    <phoneticPr fontId="4"/>
  </si>
  <si>
    <t>鉱業，採石業，砂利採取業</t>
    <phoneticPr fontId="4"/>
  </si>
  <si>
    <t>その他</t>
    <rPh sb="2" eb="3">
      <t>タ</t>
    </rPh>
    <phoneticPr fontId="15"/>
  </si>
  <si>
    <t>利用
なし</t>
    <rPh sb="0" eb="2">
      <t>リヨウ</t>
    </rPh>
    <phoneticPr fontId="15"/>
  </si>
  <si>
    <t>利用
あり</t>
    <rPh sb="0" eb="2">
      <t>リヨウ</t>
    </rPh>
    <phoneticPr fontId="15"/>
  </si>
  <si>
    <r>
      <t>事業所内託児所の設置運営や
これに準ずる便宜の供与</t>
    </r>
    <r>
      <rPr>
        <sz val="11"/>
        <color indexed="9"/>
        <rFont val="ＭＳ 明朝"/>
        <family val="1"/>
        <charset val="128"/>
      </rPr>
      <t>＊＊</t>
    </r>
    <rPh sb="0" eb="3">
      <t>ジギョウショ</t>
    </rPh>
    <rPh sb="3" eb="4">
      <t>ナイ</t>
    </rPh>
    <rPh sb="4" eb="7">
      <t>タクジショ</t>
    </rPh>
    <rPh sb="8" eb="10">
      <t>セッチ</t>
    </rPh>
    <rPh sb="10" eb="12">
      <t>ウンエイ</t>
    </rPh>
    <rPh sb="17" eb="18">
      <t>ジュン</t>
    </rPh>
    <rPh sb="20" eb="22">
      <t>ベンギ</t>
    </rPh>
    <rPh sb="23" eb="25">
      <t>キョウヨ</t>
    </rPh>
    <phoneticPr fontId="15"/>
  </si>
  <si>
    <r>
      <t>始業・終業時間の繰上げ、
繰下げ</t>
    </r>
    <r>
      <rPr>
        <sz val="11"/>
        <color theme="0"/>
        <rFont val="ＭＳ 明朝"/>
        <family val="1"/>
        <charset val="128"/>
      </rPr>
      <t>＊＊＊＊＊＊＊＊＊</t>
    </r>
    <rPh sb="0" eb="2">
      <t>シギョウ</t>
    </rPh>
    <rPh sb="3" eb="5">
      <t>シュウギョウ</t>
    </rPh>
    <rPh sb="5" eb="7">
      <t>ジカン</t>
    </rPh>
    <rPh sb="8" eb="10">
      <t>クリア</t>
    </rPh>
    <rPh sb="13" eb="15">
      <t>クリサ</t>
    </rPh>
    <phoneticPr fontId="15"/>
  </si>
  <si>
    <t>サービス業
（他に分類されないもの）</t>
    <phoneticPr fontId="4"/>
  </si>
  <si>
    <t>複合サービス事業</t>
    <phoneticPr fontId="4"/>
  </si>
  <si>
    <t>医療，福祉</t>
    <phoneticPr fontId="4"/>
  </si>
  <si>
    <t>教育，学習支援業</t>
    <phoneticPr fontId="4"/>
  </si>
  <si>
    <t>生活関連サービス業，娯楽業</t>
    <phoneticPr fontId="4"/>
  </si>
  <si>
    <t>宿泊業，飲食サービス業</t>
    <phoneticPr fontId="4"/>
  </si>
  <si>
    <t>学術研究，専門・
技術サービス業</t>
    <phoneticPr fontId="4"/>
  </si>
  <si>
    <t>不動産業，物品賃貸業</t>
    <phoneticPr fontId="4"/>
  </si>
  <si>
    <t>運輸業，郵便業</t>
    <phoneticPr fontId="4"/>
  </si>
  <si>
    <t>情報通信業</t>
    <phoneticPr fontId="4"/>
  </si>
  <si>
    <t>建設業</t>
    <phoneticPr fontId="4"/>
  </si>
  <si>
    <t>鉱業，採石業，砂利採取業</t>
    <phoneticPr fontId="4"/>
  </si>
  <si>
    <t xml:space="preserve">その他
</t>
    <rPh sb="2" eb="3">
      <t>タ</t>
    </rPh>
    <phoneticPr fontId="15"/>
  </si>
  <si>
    <t xml:space="preserve">６ヶ月以上
</t>
    <rPh sb="2" eb="3">
      <t>ゲツ</t>
    </rPh>
    <rPh sb="3" eb="5">
      <t>イジョウ</t>
    </rPh>
    <phoneticPr fontId="15"/>
  </si>
  <si>
    <r>
      <t>女性介護
休業取得
人数</t>
    </r>
    <r>
      <rPr>
        <sz val="11"/>
        <color indexed="9"/>
        <rFont val="ＭＳ 明朝"/>
        <family val="1"/>
        <charset val="128"/>
      </rPr>
      <t>＊＊</t>
    </r>
    <r>
      <rPr>
        <sz val="11"/>
        <rFont val="ＭＳ 明朝"/>
        <family val="1"/>
        <charset val="128"/>
      </rPr>
      <t xml:space="preserve">
（人）</t>
    </r>
    <rPh sb="0" eb="2">
      <t>ジョセイ</t>
    </rPh>
    <rPh sb="2" eb="4">
      <t>カイゴ</t>
    </rPh>
    <rPh sb="5" eb="7">
      <t>キュウギョウ</t>
    </rPh>
    <rPh sb="7" eb="9">
      <t>シュトク</t>
    </rPh>
    <rPh sb="10" eb="12">
      <t>ニンズウ</t>
    </rPh>
    <rPh sb="17" eb="18">
      <t>ニン</t>
    </rPh>
    <phoneticPr fontId="15"/>
  </si>
  <si>
    <r>
      <t>男性介護
休業取得
人数</t>
    </r>
    <r>
      <rPr>
        <sz val="11"/>
        <color indexed="9"/>
        <rFont val="ＭＳ 明朝"/>
        <family val="1"/>
        <charset val="128"/>
      </rPr>
      <t>＊＊</t>
    </r>
    <r>
      <rPr>
        <sz val="11"/>
        <rFont val="ＭＳ 明朝"/>
        <family val="1"/>
        <charset val="128"/>
      </rPr>
      <t xml:space="preserve">
（人）</t>
    </r>
    <rPh sb="0" eb="2">
      <t>ダンセイ</t>
    </rPh>
    <rPh sb="2" eb="4">
      <t>カイゴ</t>
    </rPh>
    <rPh sb="5" eb="7">
      <t>キュウギョウ</t>
    </rPh>
    <rPh sb="7" eb="9">
      <t>シュトク</t>
    </rPh>
    <rPh sb="10" eb="12">
      <t>ニンズウ</t>
    </rPh>
    <rPh sb="17" eb="18">
      <t>ニン</t>
    </rPh>
    <phoneticPr fontId="15"/>
  </si>
  <si>
    <r>
      <t xml:space="preserve">
介護休業
取得従業
員数</t>
    </r>
    <r>
      <rPr>
        <sz val="11"/>
        <color indexed="9"/>
        <rFont val="ＭＳ 明朝"/>
        <family val="1"/>
        <charset val="128"/>
      </rPr>
      <t>＊＊</t>
    </r>
    <r>
      <rPr>
        <sz val="11"/>
        <rFont val="ＭＳ 明朝"/>
        <family val="1"/>
        <charset val="128"/>
      </rPr>
      <t xml:space="preserve">
（人）</t>
    </r>
    <rPh sb="1" eb="3">
      <t>カイゴ</t>
    </rPh>
    <rPh sb="3" eb="5">
      <t>キュウギョウ</t>
    </rPh>
    <rPh sb="6" eb="8">
      <t>シュトク</t>
    </rPh>
    <rPh sb="8" eb="10">
      <t>ジュウギョウ</t>
    </rPh>
    <rPh sb="11" eb="13">
      <t>インズウ</t>
    </rPh>
    <phoneticPr fontId="15"/>
  </si>
  <si>
    <r>
      <t>常用労働者に占める介護休業制度利用者割合</t>
    </r>
    <r>
      <rPr>
        <sz val="10"/>
        <color theme="0"/>
        <rFont val="ＭＳ 明朝"/>
        <family val="1"/>
        <charset val="128"/>
      </rPr>
      <t>＊＊＊＊</t>
    </r>
    <r>
      <rPr>
        <sz val="10"/>
        <rFont val="ＭＳ 明朝"/>
        <family val="1"/>
        <charset val="128"/>
      </rPr>
      <t xml:space="preserve">
（％）</t>
    </r>
    <phoneticPr fontId="15"/>
  </si>
  <si>
    <t xml:space="preserve">
無回答
</t>
    <rPh sb="1" eb="4">
      <t>ムカイトウ</t>
    </rPh>
    <phoneticPr fontId="15"/>
  </si>
  <si>
    <t xml:space="preserve">
利用者
な　し
</t>
    <rPh sb="1" eb="4">
      <t>リヨウシャ</t>
    </rPh>
    <phoneticPr fontId="15"/>
  </si>
  <si>
    <t xml:space="preserve">利用者
あ　り
</t>
    <rPh sb="0" eb="3">
      <t>リヨウシャ</t>
    </rPh>
    <phoneticPr fontId="15"/>
  </si>
  <si>
    <t>集　　計
事業所数</t>
    <rPh sb="0" eb="1">
      <t>シュウ</t>
    </rPh>
    <rPh sb="3" eb="4">
      <t>ケイ</t>
    </rPh>
    <rPh sb="5" eb="8">
      <t>ジギョウショ</t>
    </rPh>
    <rPh sb="8" eb="9">
      <t>スウ</t>
    </rPh>
    <phoneticPr fontId="15"/>
  </si>
  <si>
    <t>（単位　上段：事業所数　下段：割合）</t>
    <rPh sb="1" eb="3">
      <t>タンイ</t>
    </rPh>
    <rPh sb="4" eb="6">
      <t>ジョウダン</t>
    </rPh>
    <rPh sb="7" eb="10">
      <t>ジギョウショ</t>
    </rPh>
    <rPh sb="10" eb="11">
      <t>スウ</t>
    </rPh>
    <rPh sb="12" eb="14">
      <t>ゲダン</t>
    </rPh>
    <rPh sb="15" eb="17">
      <t>ワリアイ</t>
    </rPh>
    <phoneticPr fontId="15"/>
  </si>
  <si>
    <t>サービス業
（他に分類されないもの）</t>
    <phoneticPr fontId="4"/>
  </si>
  <si>
    <t>複合サービス事業</t>
    <phoneticPr fontId="4"/>
  </si>
  <si>
    <t>医療，福祉</t>
    <phoneticPr fontId="4"/>
  </si>
  <si>
    <t>教育，学習支援業</t>
    <phoneticPr fontId="4"/>
  </si>
  <si>
    <t>宿泊業，飲食サービス業</t>
    <phoneticPr fontId="4"/>
  </si>
  <si>
    <t>学術研究，専門・
技術サービス業</t>
    <phoneticPr fontId="4"/>
  </si>
  <si>
    <t>不動産業，物品賃貸業</t>
    <phoneticPr fontId="4"/>
  </si>
  <si>
    <t>運輸業，郵便業</t>
    <phoneticPr fontId="4"/>
  </si>
  <si>
    <t>宿泊業，飲食サービス業</t>
    <phoneticPr fontId="4"/>
  </si>
  <si>
    <t>建設業</t>
    <phoneticPr fontId="4"/>
  </si>
  <si>
    <t>鉱業，採石業，砂利採取業</t>
    <phoneticPr fontId="4"/>
  </si>
  <si>
    <t>係長相当職</t>
    <rPh sb="0" eb="2">
      <t>カカリチョウ</t>
    </rPh>
    <rPh sb="2" eb="4">
      <t>ソウトウ</t>
    </rPh>
    <rPh sb="4" eb="5">
      <t>ショク</t>
    </rPh>
    <phoneticPr fontId="15"/>
  </si>
  <si>
    <t>課長相当職</t>
    <rPh sb="0" eb="2">
      <t>カチョウ</t>
    </rPh>
    <rPh sb="2" eb="4">
      <t>ソウトウ</t>
    </rPh>
    <rPh sb="4" eb="5">
      <t>ショク</t>
    </rPh>
    <phoneticPr fontId="15"/>
  </si>
  <si>
    <t>部長相当職</t>
    <rPh sb="0" eb="2">
      <t>ブチョウ</t>
    </rPh>
    <rPh sb="2" eb="4">
      <t>ソウトウ</t>
    </rPh>
    <rPh sb="4" eb="5">
      <t>ショク</t>
    </rPh>
    <phoneticPr fontId="15"/>
  </si>
  <si>
    <t>役　員</t>
    <rPh sb="0" eb="1">
      <t>ヤク</t>
    </rPh>
    <rPh sb="2" eb="3">
      <t>イン</t>
    </rPh>
    <phoneticPr fontId="15"/>
  </si>
  <si>
    <t>サービス業
（他に分類されないもの）</t>
    <phoneticPr fontId="4"/>
  </si>
  <si>
    <t>複合サービス事業</t>
    <phoneticPr fontId="4"/>
  </si>
  <si>
    <t>医療，福祉</t>
    <phoneticPr fontId="4"/>
  </si>
  <si>
    <t>教育，学習支援業</t>
    <phoneticPr fontId="4"/>
  </si>
  <si>
    <t>生活関連サービス業，娯楽業</t>
    <phoneticPr fontId="4"/>
  </si>
  <si>
    <t>宿泊業，飲食サービス業</t>
    <phoneticPr fontId="4"/>
  </si>
  <si>
    <t>不動産業，物品賃貸業</t>
    <phoneticPr fontId="4"/>
  </si>
  <si>
    <t>運輸業，郵便業</t>
    <phoneticPr fontId="4"/>
  </si>
  <si>
    <t>情報通信業</t>
    <phoneticPr fontId="4"/>
  </si>
  <si>
    <t>建設業</t>
    <phoneticPr fontId="4"/>
  </si>
  <si>
    <t>その他の製造業</t>
    <phoneticPr fontId="4"/>
  </si>
  <si>
    <t>輸送用機械器具製造業</t>
    <phoneticPr fontId="4"/>
  </si>
  <si>
    <t>情報通信機械器具製造業</t>
    <phoneticPr fontId="4"/>
  </si>
  <si>
    <t>電子部品・デバイス・
電子回路製造業</t>
    <phoneticPr fontId="4"/>
  </si>
  <si>
    <t>業務用機械器具製造業</t>
    <phoneticPr fontId="4"/>
  </si>
  <si>
    <t>生産用機械器具製造業</t>
    <phoneticPr fontId="4"/>
  </si>
  <si>
    <t>はん用機械器具製造業</t>
    <phoneticPr fontId="4"/>
  </si>
  <si>
    <t>金属製品製造業</t>
    <phoneticPr fontId="4"/>
  </si>
  <si>
    <t>非鉄金属製造業</t>
    <phoneticPr fontId="4"/>
  </si>
  <si>
    <t>鉄鋼業</t>
    <phoneticPr fontId="4"/>
  </si>
  <si>
    <t>窯業・土石製品製造業</t>
    <phoneticPr fontId="4"/>
  </si>
  <si>
    <t>なめし革・同製品・毛皮製造業</t>
    <phoneticPr fontId="4"/>
  </si>
  <si>
    <t>ゴム製品製造業</t>
    <phoneticPr fontId="4"/>
  </si>
  <si>
    <t>プラスチック製品製造業</t>
    <phoneticPr fontId="4"/>
  </si>
  <si>
    <t>石油製品・石炭製品製造業</t>
    <phoneticPr fontId="4"/>
  </si>
  <si>
    <t>化学工業</t>
    <phoneticPr fontId="4"/>
  </si>
  <si>
    <t>印刷・同関連業</t>
    <phoneticPr fontId="4"/>
  </si>
  <si>
    <t>パルプ・紙・紙加工品製造業</t>
    <phoneticPr fontId="4"/>
  </si>
  <si>
    <t>家具・装備品製造業</t>
    <phoneticPr fontId="4"/>
  </si>
  <si>
    <t>木材・木製品製造業</t>
    <phoneticPr fontId="4"/>
  </si>
  <si>
    <t>繊維工業</t>
    <phoneticPr fontId="4"/>
  </si>
  <si>
    <t>飲料・たばこ・飼料製造業</t>
    <phoneticPr fontId="4"/>
  </si>
  <si>
    <t>食料品製造業</t>
    <phoneticPr fontId="4"/>
  </si>
  <si>
    <r>
      <t>うち女性管理職数平　　均</t>
    </r>
    <r>
      <rPr>
        <sz val="10"/>
        <color indexed="9"/>
        <rFont val="ＭＳ 明朝"/>
        <family val="1"/>
        <charset val="128"/>
      </rPr>
      <t xml:space="preserve">
</t>
    </r>
    <r>
      <rPr>
        <sz val="10"/>
        <rFont val="ＭＳ 明朝"/>
        <family val="1"/>
        <charset val="128"/>
      </rPr>
      <t>（人）</t>
    </r>
    <rPh sb="2" eb="3">
      <t>オンナ</t>
    </rPh>
    <rPh sb="3" eb="4">
      <t>セイ</t>
    </rPh>
    <rPh sb="4" eb="6">
      <t>カンリ</t>
    </rPh>
    <rPh sb="6" eb="7">
      <t>ショク</t>
    </rPh>
    <rPh sb="7" eb="8">
      <t>スウ</t>
    </rPh>
    <rPh sb="8" eb="9">
      <t>ヘイ</t>
    </rPh>
    <rPh sb="11" eb="12">
      <t>ヒトシ</t>
    </rPh>
    <rPh sb="15" eb="16">
      <t>ニン</t>
    </rPh>
    <phoneticPr fontId="15"/>
  </si>
  <si>
    <t>管理職数
平　　均
（人）</t>
    <rPh sb="0" eb="2">
      <t>カンリ</t>
    </rPh>
    <rPh sb="2" eb="3">
      <t>ショク</t>
    </rPh>
    <rPh sb="3" eb="4">
      <t>スウ</t>
    </rPh>
    <rPh sb="5" eb="6">
      <t>ヒラ</t>
    </rPh>
    <rPh sb="8" eb="9">
      <t>ヒトシ</t>
    </rPh>
    <rPh sb="13" eb="14">
      <t>ニン</t>
    </rPh>
    <phoneticPr fontId="15"/>
  </si>
  <si>
    <r>
      <t>管理職数
平　　均</t>
    </r>
    <r>
      <rPr>
        <sz val="10"/>
        <rFont val="ＭＳ 明朝"/>
        <family val="1"/>
        <charset val="128"/>
      </rPr>
      <t xml:space="preserve">
（人）</t>
    </r>
    <rPh sb="0" eb="2">
      <t>カンリ</t>
    </rPh>
    <rPh sb="2" eb="3">
      <t>ショク</t>
    </rPh>
    <rPh sb="3" eb="4">
      <t>スウ</t>
    </rPh>
    <rPh sb="5" eb="6">
      <t>ヒラ</t>
    </rPh>
    <rPh sb="8" eb="9">
      <t>ヒトシ</t>
    </rPh>
    <rPh sb="13" eb="14">
      <t>ニン</t>
    </rPh>
    <phoneticPr fontId="15"/>
  </si>
  <si>
    <t>役　　員</t>
    <rPh sb="0" eb="1">
      <t>ヤク</t>
    </rPh>
    <rPh sb="3" eb="4">
      <t>イン</t>
    </rPh>
    <phoneticPr fontId="15"/>
  </si>
  <si>
    <t xml:space="preserve">無回答
</t>
    <rPh sb="0" eb="3">
      <t>ムカイトウ</t>
    </rPh>
    <phoneticPr fontId="15"/>
  </si>
  <si>
    <t>無回答</t>
    <phoneticPr fontId="4"/>
  </si>
  <si>
    <r>
      <rPr>
        <b/>
        <sz val="10"/>
        <rFont val="ＭＳ ゴシック"/>
        <family val="3"/>
        <charset val="128"/>
      </rPr>
      <t>うち</t>
    </r>
    <r>
      <rPr>
        <sz val="10"/>
        <rFont val="ＭＳ 明朝"/>
        <family val="1"/>
        <charset val="128"/>
      </rPr>
      <t>正社員への転換人数</t>
    </r>
    <rPh sb="2" eb="5">
      <t>セイシャイン</t>
    </rPh>
    <rPh sb="7" eb="9">
      <t>テンカン</t>
    </rPh>
    <rPh sb="9" eb="11">
      <t>ニンズウ</t>
    </rPh>
    <phoneticPr fontId="4"/>
  </si>
  <si>
    <t>食料品製造業</t>
    <phoneticPr fontId="4"/>
  </si>
  <si>
    <t>飲料・たばこ・飼料製造業</t>
    <phoneticPr fontId="4"/>
  </si>
  <si>
    <t>繊維工業</t>
    <phoneticPr fontId="4"/>
  </si>
  <si>
    <t>木材・木製品製造業</t>
    <phoneticPr fontId="4"/>
  </si>
  <si>
    <t>家具・装備品製造業</t>
    <phoneticPr fontId="4"/>
  </si>
  <si>
    <t>パルプ・紙・紙加工品製造業</t>
    <phoneticPr fontId="4"/>
  </si>
  <si>
    <t>印刷・同関連業</t>
    <phoneticPr fontId="4"/>
  </si>
  <si>
    <t>化学工業</t>
    <phoneticPr fontId="4"/>
  </si>
  <si>
    <t>石油製品・石炭製品製造業</t>
    <phoneticPr fontId="4"/>
  </si>
  <si>
    <t>プラスチック製品製造業</t>
    <phoneticPr fontId="4"/>
  </si>
  <si>
    <t>ゴム製品製造業</t>
    <phoneticPr fontId="4"/>
  </si>
  <si>
    <t>なめし革・同製品・毛皮製造業</t>
    <phoneticPr fontId="4"/>
  </si>
  <si>
    <t>窯業・土石製品製造業</t>
    <phoneticPr fontId="4"/>
  </si>
  <si>
    <t>鉄鋼業</t>
    <phoneticPr fontId="4"/>
  </si>
  <si>
    <t>非鉄金属製造業</t>
    <phoneticPr fontId="4"/>
  </si>
  <si>
    <t>金属製品製造業</t>
    <phoneticPr fontId="4"/>
  </si>
  <si>
    <t>はん用機械器具製造業</t>
    <phoneticPr fontId="4"/>
  </si>
  <si>
    <t>生産用機械器具製造業</t>
    <phoneticPr fontId="4"/>
  </si>
  <si>
    <t>業務用機械器具製造業</t>
    <phoneticPr fontId="4"/>
  </si>
  <si>
    <t>電子部品・デバイス・
電子回路製造業</t>
    <phoneticPr fontId="4"/>
  </si>
  <si>
    <t>情報通信機械器具製造業</t>
    <phoneticPr fontId="4"/>
  </si>
  <si>
    <t>輸送用機械器具製造業</t>
    <phoneticPr fontId="4"/>
  </si>
  <si>
    <t>その他の製造業</t>
    <phoneticPr fontId="4"/>
  </si>
  <si>
    <t>鉱業，採石業，砂利採取業</t>
    <phoneticPr fontId="4"/>
  </si>
  <si>
    <r>
      <t>うち女性
管理職が
いる事業
所数</t>
    </r>
    <r>
      <rPr>
        <sz val="10"/>
        <color theme="0"/>
        <rFont val="ＭＳ 明朝"/>
        <family val="1"/>
        <charset val="128"/>
      </rPr>
      <t>＊＊</t>
    </r>
    <rPh sb="2" eb="4">
      <t>ジョセイ</t>
    </rPh>
    <rPh sb="5" eb="7">
      <t>カンリ</t>
    </rPh>
    <rPh sb="7" eb="8">
      <t>ショク</t>
    </rPh>
    <rPh sb="12" eb="14">
      <t>ジギョウ</t>
    </rPh>
    <rPh sb="15" eb="16">
      <t>ショ</t>
    </rPh>
    <rPh sb="16" eb="17">
      <t>スウ</t>
    </rPh>
    <phoneticPr fontId="4"/>
  </si>
  <si>
    <r>
      <t>非正規社
員を雇用
した事業
所数</t>
    </r>
    <r>
      <rPr>
        <sz val="10"/>
        <color theme="0"/>
        <rFont val="ＭＳ 明朝"/>
        <family val="1"/>
        <charset val="128"/>
      </rPr>
      <t>＊＊</t>
    </r>
    <rPh sb="0" eb="1">
      <t>ヒ</t>
    </rPh>
    <rPh sb="1" eb="3">
      <t>セイキ</t>
    </rPh>
    <rPh sb="3" eb="4">
      <t>シャ</t>
    </rPh>
    <rPh sb="5" eb="6">
      <t>エン</t>
    </rPh>
    <rPh sb="7" eb="9">
      <t>コヨウ</t>
    </rPh>
    <rPh sb="12" eb="14">
      <t>ジギョウ</t>
    </rPh>
    <rPh sb="15" eb="16">
      <t>ショ</t>
    </rPh>
    <rPh sb="16" eb="17">
      <t>スウ</t>
    </rPh>
    <phoneticPr fontId="4"/>
  </si>
  <si>
    <r>
      <t>正社員へ
の転換が
行われなかった事
業所</t>
    </r>
    <r>
      <rPr>
        <sz val="10"/>
        <color theme="0"/>
        <rFont val="ＭＳ 明朝"/>
        <family val="1"/>
        <charset val="128"/>
      </rPr>
      <t>＊＊</t>
    </r>
    <phoneticPr fontId="4"/>
  </si>
  <si>
    <r>
      <t>正社員へ
の転換が
行われた
事業所</t>
    </r>
    <r>
      <rPr>
        <sz val="10"/>
        <color theme="0"/>
        <rFont val="ＭＳ 明朝"/>
        <family val="1"/>
        <charset val="128"/>
      </rPr>
      <t>＊</t>
    </r>
    <r>
      <rPr>
        <sz val="10"/>
        <rFont val="ＭＳ 明朝"/>
        <family val="1"/>
        <charset val="128"/>
      </rPr>
      <t xml:space="preserve">
</t>
    </r>
    <phoneticPr fontId="4"/>
  </si>
  <si>
    <r>
      <t>非正規社
員を雇用
していな
い事業所
数</t>
    </r>
    <r>
      <rPr>
        <sz val="10"/>
        <color theme="0"/>
        <rFont val="ＭＳ 明朝"/>
        <family val="1"/>
        <charset val="128"/>
      </rPr>
      <t>＊＊＊</t>
    </r>
    <phoneticPr fontId="4"/>
  </si>
  <si>
    <t>過去１年間の非正規社員の
雇用者数</t>
    <rPh sb="0" eb="2">
      <t>カコ</t>
    </rPh>
    <rPh sb="3" eb="5">
      <t>ネンカン</t>
    </rPh>
    <rPh sb="6" eb="7">
      <t>ヒ</t>
    </rPh>
    <rPh sb="7" eb="9">
      <t>セイキ</t>
    </rPh>
    <rPh sb="9" eb="11">
      <t>シャイン</t>
    </rPh>
    <rPh sb="13" eb="16">
      <t>コヨウシャ</t>
    </rPh>
    <rPh sb="16" eb="17">
      <t>スウ</t>
    </rPh>
    <phoneticPr fontId="4"/>
  </si>
  <si>
    <r>
      <t>就業規則、労働協約
以外の方法で実施し
ている</t>
    </r>
    <r>
      <rPr>
        <sz val="10"/>
        <color theme="0"/>
        <rFont val="ＭＳ 明朝"/>
        <family val="1"/>
        <charset val="128"/>
      </rPr>
      <t>＊＊＊＊＊＊</t>
    </r>
    <phoneticPr fontId="4"/>
  </si>
  <si>
    <r>
      <t>就業規則、労働協約
に規定している</t>
    </r>
    <r>
      <rPr>
        <sz val="10"/>
        <color theme="0"/>
        <rFont val="ＭＳ 明朝"/>
        <family val="1"/>
        <charset val="128"/>
      </rPr>
      <t xml:space="preserve">＊＊
</t>
    </r>
    <rPh sb="0" eb="2">
      <t>シュウギョウ</t>
    </rPh>
    <rPh sb="2" eb="4">
      <t>キソク</t>
    </rPh>
    <rPh sb="5" eb="7">
      <t>ロウドウ</t>
    </rPh>
    <rPh sb="7" eb="9">
      <t>キョウヤク</t>
    </rPh>
    <rPh sb="11" eb="13">
      <t>キテイ</t>
    </rPh>
    <phoneticPr fontId="4"/>
  </si>
  <si>
    <t xml:space="preserve">実施していない
</t>
    <rPh sb="0" eb="2">
      <t>ジッシ</t>
    </rPh>
    <phoneticPr fontId="4"/>
  </si>
  <si>
    <t xml:space="preserve">無回答
</t>
    <phoneticPr fontId="4"/>
  </si>
  <si>
    <t>※女性管理職数の平均は、女性管理職がいる企業数から算出</t>
    <rPh sb="1" eb="3">
      <t>ジョセイ</t>
    </rPh>
    <rPh sb="3" eb="5">
      <t>カンリ</t>
    </rPh>
    <rPh sb="5" eb="6">
      <t>ショク</t>
    </rPh>
    <rPh sb="6" eb="7">
      <t>スウ</t>
    </rPh>
    <rPh sb="8" eb="10">
      <t>ヘイキン</t>
    </rPh>
    <rPh sb="12" eb="14">
      <t>ジョセイ</t>
    </rPh>
    <rPh sb="14" eb="16">
      <t>カンリ</t>
    </rPh>
    <rPh sb="16" eb="17">
      <t>ショク</t>
    </rPh>
    <rPh sb="20" eb="23">
      <t>キギョウスウ</t>
    </rPh>
    <rPh sb="25" eb="27">
      <t>サンシュツ</t>
    </rPh>
    <phoneticPr fontId="4"/>
  </si>
  <si>
    <t>「２歳以上の子」を対象とする育児休業</t>
    <rPh sb="2" eb="3">
      <t>サイ</t>
    </rPh>
    <rPh sb="3" eb="5">
      <t>イジョウ</t>
    </rPh>
    <rPh sb="6" eb="7">
      <t>コ</t>
    </rPh>
    <rPh sb="9" eb="11">
      <t>タイショウ</t>
    </rPh>
    <rPh sb="14" eb="16">
      <t>イクジ</t>
    </rPh>
    <rPh sb="16" eb="18">
      <t>キュウギョウ</t>
    </rPh>
    <phoneticPr fontId="15"/>
  </si>
  <si>
    <t xml:space="preserve">長時間労
働の削減
</t>
    <phoneticPr fontId="4"/>
  </si>
  <si>
    <t xml:space="preserve">テレワー
クの推進
</t>
    <phoneticPr fontId="4"/>
  </si>
  <si>
    <t xml:space="preserve">副業・兼
業の推進
</t>
    <phoneticPr fontId="4"/>
  </si>
  <si>
    <t xml:space="preserve">その他
</t>
    <phoneticPr fontId="4"/>
  </si>
  <si>
    <t xml:space="preserve">上限規制開
始前から時
間外労働が
少ないため
、あまり変
わりはない
</t>
    <phoneticPr fontId="4"/>
  </si>
  <si>
    <t xml:space="preserve">時間外労働
の上限規制
については
知っていた
が、対応で
きていない
</t>
    <phoneticPr fontId="4"/>
  </si>
  <si>
    <r>
      <t>業務内容や
手順を見直
したことに
より、時間
外労働は減
少した</t>
    </r>
    <r>
      <rPr>
        <sz val="9"/>
        <color theme="0"/>
        <rFont val="ＭＳ 明朝"/>
        <family val="1"/>
        <charset val="128"/>
      </rPr>
      <t>＊＊</t>
    </r>
    <r>
      <rPr>
        <sz val="9"/>
        <rFont val="ＭＳ 明朝"/>
        <family val="1"/>
        <charset val="128"/>
      </rPr>
      <t xml:space="preserve">
</t>
    </r>
    <phoneticPr fontId="4"/>
  </si>
  <si>
    <r>
      <t>従業員の時
間意識が高
まり、時間
外労働は減
少した</t>
    </r>
    <r>
      <rPr>
        <sz val="9"/>
        <color theme="0"/>
        <rFont val="ＭＳ 明朝"/>
        <family val="1"/>
        <charset val="128"/>
      </rPr>
      <t>＊＊</t>
    </r>
    <r>
      <rPr>
        <sz val="9"/>
        <rFont val="ＭＳ 明朝"/>
        <family val="1"/>
        <charset val="128"/>
      </rPr>
      <t xml:space="preserve">
</t>
    </r>
    <phoneticPr fontId="4"/>
  </si>
  <si>
    <r>
      <t>新たな作業
機器、シス
テムの導入
等により業
務生産性を
上げたこと
により、時
間外労働は
減少した</t>
    </r>
    <r>
      <rPr>
        <sz val="9"/>
        <color theme="0"/>
        <rFont val="ＭＳ 明朝"/>
        <family val="1"/>
        <charset val="128"/>
      </rPr>
      <t>＊</t>
    </r>
    <phoneticPr fontId="4"/>
  </si>
  <si>
    <r>
      <t>従業員を増
やしたこと
により、時
間外労働は
減少した</t>
    </r>
    <r>
      <rPr>
        <sz val="9"/>
        <color theme="0"/>
        <rFont val="ＭＳ 明朝"/>
        <family val="1"/>
        <charset val="128"/>
      </rPr>
      <t>＊</t>
    </r>
    <r>
      <rPr>
        <sz val="9"/>
        <rFont val="ＭＳ 明朝"/>
        <family val="1"/>
        <charset val="128"/>
      </rPr>
      <t xml:space="preserve">
</t>
    </r>
    <phoneticPr fontId="4"/>
  </si>
  <si>
    <r>
      <t>一般従業員
の時間外労
働は減少し
たが、管理
職等の時間
外労働は増
加した</t>
    </r>
    <r>
      <rPr>
        <sz val="9"/>
        <color theme="0"/>
        <rFont val="ＭＳ 明朝"/>
        <family val="1"/>
        <charset val="128"/>
      </rPr>
      <t>＊＊</t>
    </r>
    <r>
      <rPr>
        <sz val="9"/>
        <rFont val="ＭＳ 明朝"/>
        <family val="1"/>
        <charset val="128"/>
      </rPr>
      <t xml:space="preserve">
</t>
    </r>
    <phoneticPr fontId="4"/>
  </si>
  <si>
    <r>
      <t>時間外労働
の上限規制
が始まって
いることを
知らなかっ
た</t>
    </r>
    <r>
      <rPr>
        <sz val="9"/>
        <color theme="0"/>
        <rFont val="ＭＳ 明朝"/>
        <family val="1"/>
        <charset val="128"/>
      </rPr>
      <t xml:space="preserve">＊＊＊＊
</t>
    </r>
    <r>
      <rPr>
        <sz val="9"/>
        <rFont val="ＭＳ 明朝"/>
        <family val="1"/>
        <charset val="128"/>
      </rPr>
      <t xml:space="preserve">
</t>
    </r>
    <phoneticPr fontId="4"/>
  </si>
  <si>
    <t xml:space="preserve">モバイルワーク
を導入している
</t>
    <phoneticPr fontId="4"/>
  </si>
  <si>
    <t xml:space="preserve">今後１年以内に
導入予定である
</t>
    <phoneticPr fontId="4"/>
  </si>
  <si>
    <t xml:space="preserve">導入予定はない
</t>
    <phoneticPr fontId="4"/>
  </si>
  <si>
    <r>
      <t>在宅勤務を導入
している</t>
    </r>
    <r>
      <rPr>
        <sz val="10"/>
        <color theme="0"/>
        <rFont val="ＭＳ 明朝"/>
        <family val="1"/>
        <charset val="128"/>
      </rPr>
      <t>＊＊＊</t>
    </r>
    <r>
      <rPr>
        <sz val="10"/>
        <rFont val="ＭＳ 明朝"/>
        <family val="1"/>
        <charset val="128"/>
      </rPr>
      <t xml:space="preserve">
</t>
    </r>
    <phoneticPr fontId="4"/>
  </si>
  <si>
    <r>
      <t>サテライトオフ
ィス勤務を導入
している</t>
    </r>
    <r>
      <rPr>
        <sz val="10"/>
        <color theme="0"/>
        <rFont val="ＭＳ 明朝"/>
        <family val="1"/>
        <charset val="128"/>
      </rPr>
      <t>＊＊＊</t>
    </r>
    <phoneticPr fontId="4"/>
  </si>
  <si>
    <t xml:space="preserve">無回答
</t>
    <rPh sb="0" eb="3">
      <t>ムカイトウ</t>
    </rPh>
    <phoneticPr fontId="15"/>
  </si>
  <si>
    <t xml:space="preserve">無回答
</t>
    <rPh sb="0" eb="3">
      <t>ムカイトウ</t>
    </rPh>
    <phoneticPr fontId="15"/>
  </si>
  <si>
    <t xml:space="preserve">定形的業務の効率性（
生産性）の
向上のため
</t>
    <phoneticPr fontId="4"/>
  </si>
  <si>
    <t>従業員のゆとりや健康的な生活（ワークライフバランス）の実現を図るため</t>
    <phoneticPr fontId="4"/>
  </si>
  <si>
    <t xml:space="preserve">その他
</t>
    <phoneticPr fontId="4"/>
  </si>
  <si>
    <r>
      <t>付加価値創造業務の創造性の向上のため</t>
    </r>
    <r>
      <rPr>
        <sz val="9"/>
        <color theme="0"/>
        <rFont val="ＭＳ 明朝"/>
        <family val="1"/>
        <charset val="128"/>
      </rPr>
      <t>＊＊</t>
    </r>
    <r>
      <rPr>
        <sz val="9"/>
        <rFont val="ＭＳ 明朝"/>
        <family val="1"/>
        <charset val="128"/>
      </rPr>
      <t xml:space="preserve">
</t>
    </r>
    <phoneticPr fontId="4"/>
  </si>
  <si>
    <r>
      <t>オフィスコストの削減のため</t>
    </r>
    <r>
      <rPr>
        <sz val="9"/>
        <color theme="0"/>
        <rFont val="ＭＳ 明朝"/>
        <family val="1"/>
        <charset val="128"/>
      </rPr>
      <t>＊＊</t>
    </r>
    <r>
      <rPr>
        <sz val="9"/>
        <rFont val="ＭＳ 明朝"/>
        <family val="1"/>
        <charset val="128"/>
      </rPr>
      <t xml:space="preserve">
</t>
    </r>
    <phoneticPr fontId="4"/>
  </si>
  <si>
    <r>
      <t>従業員の移動時間の短縮・混雑回避のため</t>
    </r>
    <r>
      <rPr>
        <sz val="9"/>
        <color theme="0"/>
        <rFont val="ＭＳ 明朝"/>
        <family val="1"/>
        <charset val="128"/>
      </rPr>
      <t>＊</t>
    </r>
    <r>
      <rPr>
        <sz val="9"/>
        <rFont val="ＭＳ 明朝"/>
        <family val="1"/>
        <charset val="128"/>
      </rPr>
      <t xml:space="preserve">
</t>
    </r>
    <phoneticPr fontId="4"/>
  </si>
  <si>
    <r>
      <t>顧客満足度の向上のため</t>
    </r>
    <r>
      <rPr>
        <sz val="9"/>
        <color theme="0"/>
        <rFont val="ＭＳ 明朝"/>
        <family val="1"/>
        <charset val="128"/>
      </rPr>
      <t xml:space="preserve">＊＊＊＊
</t>
    </r>
    <r>
      <rPr>
        <sz val="9"/>
        <rFont val="ＭＳ 明朝"/>
        <family val="1"/>
        <charset val="128"/>
      </rPr>
      <t xml:space="preserve">
</t>
    </r>
    <phoneticPr fontId="4"/>
  </si>
  <si>
    <r>
      <t>優秀な人材
の雇用確保
・流出防止
のため</t>
    </r>
    <r>
      <rPr>
        <sz val="9"/>
        <color theme="0"/>
        <rFont val="ＭＳ 明朝"/>
        <family val="1"/>
        <charset val="128"/>
      </rPr>
      <t>＊＊</t>
    </r>
    <r>
      <rPr>
        <sz val="9"/>
        <rFont val="ＭＳ 明朝"/>
        <family val="1"/>
        <charset val="128"/>
      </rPr>
      <t xml:space="preserve">
</t>
    </r>
    <phoneticPr fontId="4"/>
  </si>
  <si>
    <r>
      <t>通勤弱者（
身障者、高
齢者、育児
中の女性等
）への対応
のため</t>
    </r>
    <r>
      <rPr>
        <sz val="9"/>
        <color theme="0"/>
        <rFont val="ＭＳ 明朝"/>
        <family val="1"/>
        <charset val="128"/>
      </rPr>
      <t>＊＊</t>
    </r>
    <r>
      <rPr>
        <sz val="9"/>
        <rFont val="ＭＳ 明朝"/>
        <family val="1"/>
        <charset val="128"/>
      </rPr>
      <t xml:space="preserve">
</t>
    </r>
    <phoneticPr fontId="4"/>
  </si>
  <si>
    <r>
      <t>非常時（地震・新型コロナウイルス等）の事業継続に備えるため</t>
    </r>
    <r>
      <rPr>
        <sz val="9"/>
        <color theme="0"/>
        <rFont val="ＭＳ 明朝"/>
        <family val="1"/>
        <charset val="128"/>
      </rPr>
      <t>＊</t>
    </r>
    <r>
      <rPr>
        <sz val="9"/>
        <rFont val="ＭＳ 明朝"/>
        <family val="1"/>
        <charset val="128"/>
      </rPr>
      <t xml:space="preserve">
</t>
    </r>
    <phoneticPr fontId="4"/>
  </si>
  <si>
    <t xml:space="preserve">従業員の
人員整理
を行った
</t>
  </si>
  <si>
    <t xml:space="preserve">取扱品（
サービス
）の需要
が増加し
たため、
従業員の
新規採用
を積極的
に行った
</t>
  </si>
  <si>
    <t xml:space="preserve">その他
</t>
  </si>
  <si>
    <t xml:space="preserve">特になし
</t>
  </si>
  <si>
    <r>
      <t>事業の縮
小等によ
り、従業
員を休業
させた（
感染の疑
いがある
ため、自
宅待機さ
せた場合
等を除く
）</t>
    </r>
    <r>
      <rPr>
        <sz val="9"/>
        <color theme="0"/>
        <rFont val="ＭＳ 明朝"/>
        <family val="1"/>
        <charset val="128"/>
      </rPr>
      <t>＊＊＊</t>
    </r>
    <phoneticPr fontId="4"/>
  </si>
  <si>
    <r>
      <t>雇用調整
助成金等
を活用し
、従業員
の雇用の
維持を図
った</t>
    </r>
    <r>
      <rPr>
        <sz val="9"/>
        <color theme="0"/>
        <rFont val="ＭＳ 明朝"/>
        <family val="1"/>
        <charset val="128"/>
      </rPr>
      <t>＊＊</t>
    </r>
    <r>
      <rPr>
        <sz val="9"/>
        <rFont val="ＭＳ 明朝"/>
        <family val="1"/>
        <charset val="128"/>
      </rPr>
      <t xml:space="preserve">
</t>
    </r>
    <phoneticPr fontId="4"/>
  </si>
  <si>
    <r>
      <t>学校の休
校等に伴
い、子ど
もを持つ
従業員に
有給の特
別休暇を
与えた</t>
    </r>
    <r>
      <rPr>
        <sz val="9"/>
        <color theme="0"/>
        <rFont val="ＭＳ 明朝"/>
        <family val="1"/>
        <charset val="128"/>
      </rPr>
      <t>＊</t>
    </r>
    <r>
      <rPr>
        <sz val="9"/>
        <rFont val="ＭＳ 明朝"/>
        <family val="1"/>
        <charset val="128"/>
      </rPr>
      <t xml:space="preserve">
</t>
    </r>
    <phoneticPr fontId="4"/>
  </si>
  <si>
    <r>
      <t>学校の休
校等に伴
い、事業
所に託児
室を設け
る、子ど
もとの同
伴出勤を
認める等
の対応を
取った</t>
    </r>
    <r>
      <rPr>
        <sz val="9"/>
        <color theme="0"/>
        <rFont val="ＭＳ 明朝"/>
        <family val="1"/>
        <charset val="128"/>
      </rPr>
      <t>＊</t>
    </r>
    <r>
      <rPr>
        <sz val="9"/>
        <rFont val="ＭＳ 明朝"/>
        <family val="1"/>
        <charset val="128"/>
      </rPr>
      <t xml:space="preserve">
</t>
    </r>
    <phoneticPr fontId="4"/>
  </si>
  <si>
    <r>
      <t>取扱品（
サービス
）の需要
が増加し
たため、
従業員の
時間外労
働が増加
した</t>
    </r>
    <r>
      <rPr>
        <sz val="9"/>
        <color theme="0"/>
        <rFont val="ＭＳ 明朝"/>
        <family val="1"/>
        <charset val="128"/>
      </rPr>
      <t>＊＊</t>
    </r>
    <r>
      <rPr>
        <sz val="9"/>
        <rFont val="ＭＳ 明朝"/>
        <family val="1"/>
        <charset val="128"/>
      </rPr>
      <t xml:space="preserve">
</t>
    </r>
    <phoneticPr fontId="4"/>
  </si>
  <si>
    <t xml:space="preserve">無回答
</t>
    <rPh sb="0" eb="3">
      <t>ムカイトウ</t>
    </rPh>
    <phoneticPr fontId="15"/>
  </si>
  <si>
    <t xml:space="preserve">無回答
</t>
    <phoneticPr fontId="4"/>
  </si>
  <si>
    <t xml:space="preserve">無回答
</t>
    <rPh sb="0" eb="3">
      <t>ムカイトウ</t>
    </rPh>
    <phoneticPr fontId="15"/>
  </si>
  <si>
    <t xml:space="preserve">無回答
</t>
    <rPh sb="0" eb="3">
      <t>ムカイトウ</t>
    </rPh>
    <phoneticPr fontId="15"/>
  </si>
  <si>
    <t>１事業所
平均年間
休日総数
（日）</t>
    <rPh sb="1" eb="3">
      <t>ジギョウ</t>
    </rPh>
    <rPh sb="3" eb="4">
      <t>ショ</t>
    </rPh>
    <rPh sb="5" eb="7">
      <t>ヘイキン</t>
    </rPh>
    <rPh sb="7" eb="9">
      <t>ネンカン</t>
    </rPh>
    <rPh sb="10" eb="12">
      <t>キュウジツ</t>
    </rPh>
    <rPh sb="12" eb="14">
      <t>ソウスウ</t>
    </rPh>
    <rPh sb="17" eb="18">
      <t>ニチ</t>
    </rPh>
    <phoneticPr fontId="10"/>
  </si>
  <si>
    <r>
      <t>労働者１
人平均年
間休日総
数</t>
    </r>
    <r>
      <rPr>
        <sz val="11"/>
        <color indexed="9"/>
        <rFont val="ＭＳ 明朝"/>
        <family val="1"/>
        <charset val="128"/>
      </rPr>
      <t>＊＊＊</t>
    </r>
    <r>
      <rPr>
        <sz val="11"/>
        <rFont val="ＭＳ 明朝"/>
        <family val="1"/>
        <charset val="128"/>
      </rPr>
      <t xml:space="preserve">
（日）</t>
    </r>
    <rPh sb="21" eb="22">
      <t>ニチ</t>
    </rPh>
    <phoneticPr fontId="10"/>
  </si>
  <si>
    <t xml:space="preserve">週休１日制
</t>
    <rPh sb="0" eb="2">
      <t>シュウキュウ</t>
    </rPh>
    <rPh sb="3" eb="5">
      <t>カセイ</t>
    </rPh>
    <phoneticPr fontId="10"/>
  </si>
  <si>
    <t xml:space="preserve">週休１日半制
</t>
    <rPh sb="0" eb="2">
      <t>シュウキュウ</t>
    </rPh>
    <rPh sb="3" eb="4">
      <t>ニチ</t>
    </rPh>
    <rPh sb="4" eb="5">
      <t>ハン</t>
    </rPh>
    <rPh sb="5" eb="6">
      <t>セイ</t>
    </rPh>
    <phoneticPr fontId="10"/>
  </si>
  <si>
    <t xml:space="preserve">38時間以下
</t>
    <phoneticPr fontId="10"/>
  </si>
  <si>
    <t xml:space="preserve">40時間以下
</t>
    <phoneticPr fontId="4"/>
  </si>
  <si>
    <t xml:space="preserve">44時間超
</t>
    <phoneticPr fontId="10"/>
  </si>
  <si>
    <t>付表６－１　年間休日総数別事業所数割合</t>
    <rPh sb="0" eb="2">
      <t>フヒョウ</t>
    </rPh>
    <phoneticPr fontId="4"/>
  </si>
  <si>
    <t>付表６－２　年間休日総数別労働者数割合</t>
    <rPh sb="0" eb="2">
      <t>フヒョウ</t>
    </rPh>
    <phoneticPr fontId="4"/>
  </si>
  <si>
    <t>付表７　育児休業制度の規定状況別事業所数割合</t>
    <rPh sb="0" eb="2">
      <t>フヒョウ</t>
    </rPh>
    <phoneticPr fontId="4"/>
  </si>
  <si>
    <t>付表８　育児休業の取得可能期間別事業所数割合</t>
    <rPh sb="0" eb="2">
      <t>フヒョウ</t>
    </rPh>
    <phoneticPr fontId="4"/>
  </si>
  <si>
    <t>時間</t>
  </si>
  <si>
    <t>分</t>
  </si>
  <si>
    <t>時間</t>
    <rPh sb="0" eb="2">
      <t>ジカン</t>
    </rPh>
    <phoneticPr fontId="3"/>
  </si>
  <si>
    <t>分</t>
    <rPh sb="0" eb="1">
      <t>フン</t>
    </rPh>
    <phoneticPr fontId="3"/>
  </si>
  <si>
    <t>平均取得可能日数
（日）</t>
    <rPh sb="0" eb="2">
      <t>ヘイキン</t>
    </rPh>
    <rPh sb="2" eb="4">
      <t>シュトク</t>
    </rPh>
    <rPh sb="4" eb="6">
      <t>カノウ</t>
    </rPh>
    <rPh sb="6" eb="8">
      <t>ニッスウ</t>
    </rPh>
    <rPh sb="11" eb="12">
      <t>ニチ</t>
    </rPh>
    <phoneticPr fontId="15"/>
  </si>
  <si>
    <t xml:space="preserve">規定している
</t>
    <rPh sb="0" eb="2">
      <t>キテイ</t>
    </rPh>
    <phoneticPr fontId="15"/>
  </si>
  <si>
    <r>
      <t>「２歳以上の子」を対象と
する育児休業</t>
    </r>
    <r>
      <rPr>
        <sz val="11"/>
        <color indexed="9"/>
        <rFont val="ＭＳ 明朝"/>
        <family val="1"/>
        <charset val="128"/>
      </rPr>
      <t>＊＊＊＊＊＊</t>
    </r>
    <rPh sb="2" eb="3">
      <t>サイ</t>
    </rPh>
    <rPh sb="3" eb="5">
      <t>イジョウ</t>
    </rPh>
    <rPh sb="6" eb="7">
      <t>コ</t>
    </rPh>
    <rPh sb="9" eb="11">
      <t>タイショウ</t>
    </rPh>
    <rPh sb="15" eb="17">
      <t>イクジ</t>
    </rPh>
    <rPh sb="17" eb="19">
      <t>キュウギョウ</t>
    </rPh>
    <phoneticPr fontId="15"/>
  </si>
  <si>
    <t>集　　計
労働者数</t>
    <rPh sb="0" eb="1">
      <t>シュウ</t>
    </rPh>
    <rPh sb="3" eb="4">
      <t>ケイ</t>
    </rPh>
    <rPh sb="5" eb="9">
      <t>ロウドウシャスウ</t>
    </rPh>
    <phoneticPr fontId="4"/>
  </si>
  <si>
    <t xml:space="preserve">集　　計
事業所数
</t>
    <rPh sb="0" eb="1">
      <t>シュウ</t>
    </rPh>
    <rPh sb="3" eb="4">
      <t>ケイ</t>
    </rPh>
    <rPh sb="5" eb="7">
      <t>ジギョウ</t>
    </rPh>
    <rPh sb="7" eb="8">
      <t>ショ</t>
    </rPh>
    <rPh sb="8" eb="9">
      <t>スウ</t>
    </rPh>
    <phoneticPr fontId="4"/>
  </si>
  <si>
    <t>集　　計
事業所数</t>
    <phoneticPr fontId="15"/>
  </si>
  <si>
    <r>
      <t>休業取得前の額の
一部を支給</t>
    </r>
    <r>
      <rPr>
        <sz val="11"/>
        <color theme="0"/>
        <rFont val="ＭＳ 明朝"/>
        <family val="1"/>
        <charset val="128"/>
      </rPr>
      <t>＊＊＊</t>
    </r>
    <phoneticPr fontId="4"/>
  </si>
  <si>
    <r>
      <t>休業取得前と同額
を支給</t>
    </r>
    <r>
      <rPr>
        <sz val="11"/>
        <color theme="0"/>
        <rFont val="ＭＳ 明朝"/>
        <family val="1"/>
        <charset val="128"/>
      </rPr>
      <t>＊＊＊＊＊</t>
    </r>
    <phoneticPr fontId="4"/>
  </si>
  <si>
    <t>な　　し
（雇用保険からの育児休業給付金のみ など）</t>
    <phoneticPr fontId="4"/>
  </si>
  <si>
    <t xml:space="preserve">な　　し
</t>
    <phoneticPr fontId="4"/>
  </si>
  <si>
    <r>
      <t>育児休業期間中は代
替要員を確保する</t>
    </r>
    <r>
      <rPr>
        <sz val="11"/>
        <color theme="0"/>
        <rFont val="ＭＳ 明朝"/>
        <family val="1"/>
        <charset val="128"/>
      </rPr>
      <t>＊</t>
    </r>
    <r>
      <rPr>
        <sz val="11"/>
        <rFont val="ＭＳ 明朝"/>
        <family val="1"/>
        <charset val="128"/>
      </rPr>
      <t xml:space="preserve">
</t>
    </r>
    <phoneticPr fontId="4"/>
  </si>
  <si>
    <r>
      <t>産前・産後休業期間
から育児休業期間中
にかけて代替要員を
確保する</t>
    </r>
    <r>
      <rPr>
        <sz val="11"/>
        <color theme="0"/>
        <rFont val="ＭＳ 明朝"/>
        <family val="1"/>
        <charset val="128"/>
      </rPr>
      <t>＊＊＊＊＊</t>
    </r>
    <phoneticPr fontId="4"/>
  </si>
  <si>
    <r>
      <t>休業取得前と同額を
支給</t>
    </r>
    <r>
      <rPr>
        <sz val="11"/>
        <color theme="0"/>
        <rFont val="ＭＳ 明朝"/>
        <family val="1"/>
        <charset val="128"/>
      </rPr>
      <t>＊＊＊＊＊＊＊</t>
    </r>
    <phoneticPr fontId="4"/>
  </si>
  <si>
    <t>な　　し
（健康保険からの出産手当金のみ など）</t>
    <phoneticPr fontId="4"/>
  </si>
  <si>
    <t xml:space="preserve">その他
</t>
    <phoneticPr fontId="4"/>
  </si>
  <si>
    <r>
      <t>代替要員の補充
は行わず、同じ
部門の他の社員
で対応する</t>
    </r>
    <r>
      <rPr>
        <sz val="11"/>
        <color theme="0"/>
        <rFont val="ＭＳ 明朝"/>
        <family val="1"/>
        <charset val="128"/>
      </rPr>
      <t>＊＊</t>
    </r>
    <phoneticPr fontId="4"/>
  </si>
  <si>
    <r>
      <t>事業所内の他の
部門又は他の事
業所から人員を
異動させる</t>
    </r>
    <r>
      <rPr>
        <sz val="11"/>
        <color theme="0"/>
        <rFont val="ＭＳ 明朝"/>
        <family val="1"/>
        <charset val="128"/>
      </rPr>
      <t>＊＊</t>
    </r>
    <phoneticPr fontId="4"/>
  </si>
  <si>
    <r>
      <t>新たに正社員を
雇用する</t>
    </r>
    <r>
      <rPr>
        <sz val="11"/>
        <color theme="0"/>
        <rFont val="ＭＳ 明朝"/>
        <family val="1"/>
        <charset val="128"/>
      </rPr>
      <t>＊＊＊</t>
    </r>
    <r>
      <rPr>
        <sz val="11"/>
        <rFont val="ＭＳ 明朝"/>
        <family val="1"/>
        <charset val="128"/>
      </rPr>
      <t xml:space="preserve">
</t>
    </r>
    <phoneticPr fontId="4"/>
  </si>
  <si>
    <r>
      <t>派遣労働者やア
ルバイトなどを
代替要員として
雇用する</t>
    </r>
    <r>
      <rPr>
        <sz val="11"/>
        <color theme="0"/>
        <rFont val="ＭＳ 明朝"/>
        <family val="1"/>
        <charset val="128"/>
      </rPr>
      <t>＊＊＊</t>
    </r>
    <phoneticPr fontId="4"/>
  </si>
  <si>
    <t>付表２６－１　育児休業取得時の事業所内での対応別事業所数割合</t>
    <rPh sb="0" eb="2">
      <t>フヒョウ</t>
    </rPh>
    <rPh sb="7" eb="9">
      <t>イクジ</t>
    </rPh>
    <rPh sb="9" eb="11">
      <t>キュウギョウ</t>
    </rPh>
    <rPh sb="11" eb="13">
      <t>シュトク</t>
    </rPh>
    <rPh sb="13" eb="14">
      <t>トキ</t>
    </rPh>
    <rPh sb="15" eb="18">
      <t>ジギョウショ</t>
    </rPh>
    <rPh sb="18" eb="19">
      <t>ナイ</t>
    </rPh>
    <rPh sb="21" eb="23">
      <t>タイオウ</t>
    </rPh>
    <phoneticPr fontId="4"/>
  </si>
  <si>
    <t>付表２６－２　介護休業取得時の事業所内での対応別事業所数割合</t>
    <rPh sb="0" eb="2">
      <t>フヒョウ</t>
    </rPh>
    <rPh sb="7" eb="9">
      <t>カイゴ</t>
    </rPh>
    <rPh sb="9" eb="11">
      <t>キュウギョウ</t>
    </rPh>
    <rPh sb="11" eb="13">
      <t>シュトク</t>
    </rPh>
    <rPh sb="13" eb="14">
      <t>トキ</t>
    </rPh>
    <rPh sb="15" eb="18">
      <t>ジギョウショ</t>
    </rPh>
    <rPh sb="18" eb="19">
      <t>ナイ</t>
    </rPh>
    <rPh sb="21" eb="23">
      <t>タイオウ</t>
    </rPh>
    <phoneticPr fontId="4"/>
  </si>
  <si>
    <r>
      <t>社内報等による
情報提供を行っ
ている（職場の
状況など）</t>
    </r>
    <r>
      <rPr>
        <sz val="11"/>
        <color theme="0"/>
        <rFont val="ＭＳ 明朝"/>
        <family val="1"/>
        <charset val="128"/>
      </rPr>
      <t>＊＊</t>
    </r>
    <phoneticPr fontId="4"/>
  </si>
  <si>
    <r>
      <t>休業中又は休業
終了後に、講習
等の復帰支援を
行っている</t>
    </r>
    <r>
      <rPr>
        <sz val="11"/>
        <color theme="0"/>
        <rFont val="ＭＳ 明朝"/>
        <family val="1"/>
        <charset val="128"/>
      </rPr>
      <t>＊＊</t>
    </r>
    <phoneticPr fontId="4"/>
  </si>
  <si>
    <t>付表２８－１　育児休業取得者の復帰後の配置別事業所数割合</t>
    <rPh sb="0" eb="2">
      <t>フヒョウ</t>
    </rPh>
    <rPh sb="7" eb="9">
      <t>イクジ</t>
    </rPh>
    <rPh sb="9" eb="11">
      <t>キュウギョウ</t>
    </rPh>
    <rPh sb="11" eb="13">
      <t>シュトク</t>
    </rPh>
    <rPh sb="13" eb="14">
      <t>シャ</t>
    </rPh>
    <rPh sb="15" eb="17">
      <t>フッキ</t>
    </rPh>
    <rPh sb="17" eb="18">
      <t>ゴ</t>
    </rPh>
    <rPh sb="19" eb="21">
      <t>ハイチ</t>
    </rPh>
    <rPh sb="21" eb="22">
      <t>ベツ</t>
    </rPh>
    <phoneticPr fontId="4"/>
  </si>
  <si>
    <r>
      <t>原則として休業前
と同等の職場・職
種に復帰させる</t>
    </r>
    <r>
      <rPr>
        <sz val="11"/>
        <color theme="0"/>
        <rFont val="ＭＳ 明朝"/>
        <family val="1"/>
        <charset val="128"/>
      </rPr>
      <t>＊</t>
    </r>
    <phoneticPr fontId="4"/>
  </si>
  <si>
    <r>
      <t>本人の希望を考慮
し、復職場所を決
める</t>
    </r>
    <r>
      <rPr>
        <sz val="11"/>
        <color theme="0"/>
        <rFont val="ＭＳ 明朝"/>
        <family val="1"/>
        <charset val="128"/>
      </rPr>
      <t>＊＊＊＊＊＊</t>
    </r>
    <phoneticPr fontId="4"/>
  </si>
  <si>
    <r>
      <t>会社の人事部門が
、復職場所を決め
る</t>
    </r>
    <r>
      <rPr>
        <sz val="11"/>
        <color theme="0"/>
        <rFont val="ＭＳ 明朝"/>
        <family val="1"/>
        <charset val="128"/>
      </rPr>
      <t>＊＊＊＊＊＊＊</t>
    </r>
    <phoneticPr fontId="4"/>
  </si>
  <si>
    <t>付表２８－２　介護休業取得者の復帰後の配置別事業所数割合</t>
    <rPh sb="0" eb="2">
      <t>フヒョウ</t>
    </rPh>
    <rPh sb="7" eb="9">
      <t>カイゴ</t>
    </rPh>
    <rPh sb="9" eb="11">
      <t>キュウギョウ</t>
    </rPh>
    <rPh sb="11" eb="13">
      <t>シュトク</t>
    </rPh>
    <rPh sb="13" eb="14">
      <t>シャ</t>
    </rPh>
    <rPh sb="15" eb="17">
      <t>フッキ</t>
    </rPh>
    <rPh sb="17" eb="18">
      <t>ゴ</t>
    </rPh>
    <rPh sb="19" eb="21">
      <t>ハイチ</t>
    </rPh>
    <rPh sb="21" eb="22">
      <t>ベツ</t>
    </rPh>
    <phoneticPr fontId="4"/>
  </si>
  <si>
    <t xml:space="preserve">無回答
</t>
    <rPh sb="0" eb="3">
      <t>ムカイトウ</t>
    </rPh>
    <phoneticPr fontId="27"/>
  </si>
  <si>
    <t>新　　　卒</t>
    <rPh sb="0" eb="1">
      <t>シン</t>
    </rPh>
    <rPh sb="4" eb="5">
      <t>ソツ</t>
    </rPh>
    <phoneticPr fontId="27"/>
  </si>
  <si>
    <t>中途採用</t>
    <rPh sb="0" eb="2">
      <t>チュウト</t>
    </rPh>
    <rPh sb="2" eb="4">
      <t>サイヨウ</t>
    </rPh>
    <phoneticPr fontId="27"/>
  </si>
  <si>
    <t>中・高卒</t>
    <rPh sb="0" eb="1">
      <t>チュウ</t>
    </rPh>
    <rPh sb="2" eb="4">
      <t>コウソツ</t>
    </rPh>
    <phoneticPr fontId="27"/>
  </si>
  <si>
    <t>短大・専門学校卒</t>
    <rPh sb="0" eb="2">
      <t>タンダイ</t>
    </rPh>
    <rPh sb="3" eb="5">
      <t>センモン</t>
    </rPh>
    <rPh sb="5" eb="7">
      <t>ガッコウ</t>
    </rPh>
    <rPh sb="7" eb="8">
      <t>ソツ</t>
    </rPh>
    <phoneticPr fontId="27"/>
  </si>
  <si>
    <t>大学卒</t>
    <rPh sb="0" eb="2">
      <t>ダイガク</t>
    </rPh>
    <phoneticPr fontId="27"/>
  </si>
  <si>
    <t>付表２３　介護休業制度の規定状況別事業所数割合</t>
    <rPh sb="0" eb="2">
      <t>フヒョウ</t>
    </rPh>
    <phoneticPr fontId="4"/>
  </si>
  <si>
    <t>付表２４　介護休業の取得可能期間別事業所数割合</t>
    <rPh sb="0" eb="2">
      <t>フヒョウ</t>
    </rPh>
    <phoneticPr fontId="4"/>
  </si>
  <si>
    <t>付表２５　介護休業の取得状況</t>
    <rPh sb="0" eb="2">
      <t>フヒョウ</t>
    </rPh>
    <phoneticPr fontId="4"/>
  </si>
  <si>
    <t>付表３０　正社員への転換措置の規定状況別事業所数割合</t>
    <rPh sb="0" eb="2">
      <t>フヒョウ</t>
    </rPh>
    <rPh sb="5" eb="8">
      <t>セイシャイン</t>
    </rPh>
    <rPh sb="10" eb="12">
      <t>テンカン</t>
    </rPh>
    <rPh sb="12" eb="14">
      <t>ソチ</t>
    </rPh>
    <rPh sb="15" eb="17">
      <t>キテイ</t>
    </rPh>
    <rPh sb="17" eb="19">
      <t>ジョウキョウ</t>
    </rPh>
    <rPh sb="19" eb="20">
      <t>ベツ</t>
    </rPh>
    <rPh sb="20" eb="23">
      <t>ジギョウショ</t>
    </rPh>
    <phoneticPr fontId="4"/>
  </si>
  <si>
    <t>付表３１　正社員転換の実績別労働者数割合</t>
    <rPh sb="0" eb="2">
      <t>フヒョウ</t>
    </rPh>
    <rPh sb="5" eb="8">
      <t>セイシャイン</t>
    </rPh>
    <rPh sb="8" eb="10">
      <t>テンカン</t>
    </rPh>
    <rPh sb="11" eb="13">
      <t>ジッセキ</t>
    </rPh>
    <rPh sb="13" eb="14">
      <t>ベツ</t>
    </rPh>
    <rPh sb="14" eb="17">
      <t>ロウドウシャ</t>
    </rPh>
    <phoneticPr fontId="4"/>
  </si>
  <si>
    <t>1～29人</t>
    <rPh sb="4" eb="5">
      <t>ニン</t>
    </rPh>
    <phoneticPr fontId="10"/>
  </si>
  <si>
    <t>付表２－１　事業所の常用労働者数【 正規職員　合計 】別事業所数割合</t>
    <rPh sb="0" eb="2">
      <t>フヒョウ</t>
    </rPh>
    <rPh sb="18" eb="20">
      <t>セイキ</t>
    </rPh>
    <rPh sb="20" eb="22">
      <t>ショクイン</t>
    </rPh>
    <phoneticPr fontId="4"/>
  </si>
  <si>
    <t>付表２－２　事業所の常用労働者数【 正規職員　男性 】別事業所数割合</t>
    <rPh sb="0" eb="2">
      <t>フヒョウ</t>
    </rPh>
    <rPh sb="18" eb="20">
      <t>セイキ</t>
    </rPh>
    <rPh sb="20" eb="22">
      <t>ショクイン</t>
    </rPh>
    <rPh sb="23" eb="25">
      <t>ダンセイ</t>
    </rPh>
    <phoneticPr fontId="4"/>
  </si>
  <si>
    <t>付表２－３　事業所の常用労働者数【 正規職員　女性 】別事業所数割合</t>
    <rPh sb="0" eb="2">
      <t>フヒョウ</t>
    </rPh>
    <rPh sb="18" eb="20">
      <t>セイキ</t>
    </rPh>
    <rPh sb="20" eb="22">
      <t>ショクイン</t>
    </rPh>
    <rPh sb="23" eb="25">
      <t>ジョセイ</t>
    </rPh>
    <phoneticPr fontId="4"/>
  </si>
  <si>
    <t>子の看護休暇制度を規定している企業の常用労働者数</t>
    <rPh sb="0" eb="1">
      <t>コ</t>
    </rPh>
    <rPh sb="2" eb="4">
      <t>カンゴ</t>
    </rPh>
    <rPh sb="4" eb="6">
      <t>キュウカ</t>
    </rPh>
    <rPh sb="6" eb="8">
      <t>セイド</t>
    </rPh>
    <rPh sb="9" eb="11">
      <t>キテイ</t>
    </rPh>
    <rPh sb="15" eb="17">
      <t>キギョウ</t>
    </rPh>
    <rPh sb="18" eb="20">
      <t>ジョウヨウ</t>
    </rPh>
    <rPh sb="20" eb="23">
      <t>ロウドウシャ</t>
    </rPh>
    <rPh sb="23" eb="24">
      <t>スウ</t>
    </rPh>
    <phoneticPr fontId="4"/>
  </si>
  <si>
    <t>↓介護休業制度を規定している事業所の常用労働者数</t>
    <rPh sb="1" eb="3">
      <t>カイゴ</t>
    </rPh>
    <rPh sb="3" eb="5">
      <t>キュウギョウ</t>
    </rPh>
    <rPh sb="5" eb="7">
      <t>セイド</t>
    </rPh>
    <rPh sb="8" eb="10">
      <t>キテイ</t>
    </rPh>
    <rPh sb="14" eb="17">
      <t>ジギョウショ</t>
    </rPh>
    <rPh sb="18" eb="20">
      <t>ジョウヨウ</t>
    </rPh>
    <rPh sb="20" eb="23">
      <t>ロウドウシャ</t>
    </rPh>
    <rPh sb="23" eb="24">
      <t>スウ</t>
    </rPh>
    <phoneticPr fontId="4"/>
  </si>
  <si>
    <t>付表２－４　事業所の常用労働者数【 非正規職員　合計 】別事業所数割合</t>
    <rPh sb="0" eb="2">
      <t>フヒョウ</t>
    </rPh>
    <rPh sb="18" eb="19">
      <t>ヒ</t>
    </rPh>
    <rPh sb="19" eb="21">
      <t>セイキ</t>
    </rPh>
    <rPh sb="21" eb="23">
      <t>ショクイン</t>
    </rPh>
    <phoneticPr fontId="4"/>
  </si>
  <si>
    <t>付表２－５　事業所の常用労働者数【 非正規職員　男性 】別事業所数割合</t>
    <rPh sb="0" eb="2">
      <t>フヒョウ</t>
    </rPh>
    <rPh sb="19" eb="21">
      <t>セイキ</t>
    </rPh>
    <rPh sb="21" eb="23">
      <t>ショクイン</t>
    </rPh>
    <rPh sb="24" eb="26">
      <t>ダンセイ</t>
    </rPh>
    <phoneticPr fontId="4"/>
  </si>
  <si>
    <t>付表２－６　事業所の常用労働者数【 非正規職員　女性 】別事業所数割合</t>
    <rPh sb="0" eb="2">
      <t>フヒョウ</t>
    </rPh>
    <rPh sb="19" eb="21">
      <t>セイキ</t>
    </rPh>
    <rPh sb="21" eb="23">
      <t>ショクイン</t>
    </rPh>
    <rPh sb="24" eb="26">
      <t>ジョセイ</t>
    </rPh>
    <phoneticPr fontId="4"/>
  </si>
  <si>
    <t>付表２－７　事業所の常用労働者数【 合計 】別事業所数割合</t>
    <rPh sb="0" eb="2">
      <t>フヒョウ</t>
    </rPh>
    <phoneticPr fontId="4"/>
  </si>
  <si>
    <t>付表２－８　事業所の常用労働者数【 合計　男性 】別事業所数割合</t>
    <rPh sb="0" eb="2">
      <t>フヒョウ</t>
    </rPh>
    <rPh sb="18" eb="20">
      <t>ゴウケイ</t>
    </rPh>
    <rPh sb="21" eb="23">
      <t>ダンセイ</t>
    </rPh>
    <phoneticPr fontId="4"/>
  </si>
  <si>
    <t>付表２－９　事業所の常用労働者数【 合計　女性 】別事業所数割合</t>
    <rPh sb="0" eb="2">
      <t>フヒョウ</t>
    </rPh>
    <rPh sb="21" eb="23">
      <t>ジョセイ</t>
    </rPh>
    <phoneticPr fontId="4"/>
  </si>
  <si>
    <r>
      <t xml:space="preserve">規定していない
</t>
    </r>
    <r>
      <rPr>
        <sz val="11"/>
        <color theme="0"/>
        <rFont val="ＭＳ 明朝"/>
        <family val="1"/>
        <charset val="128"/>
      </rPr>
      <t>＊</t>
    </r>
    <rPh sb="0" eb="2">
      <t>キテイ</t>
    </rPh>
    <phoneticPr fontId="15"/>
  </si>
  <si>
    <t>規定していないが、
整備を予定している</t>
    <rPh sb="0" eb="2">
      <t>キテイ</t>
    </rPh>
    <rPh sb="10" eb="12">
      <t>セイビ</t>
    </rPh>
    <rPh sb="13" eb="15">
      <t>ヨテイ</t>
    </rPh>
    <phoneticPr fontId="15"/>
  </si>
  <si>
    <r>
      <t>規定していない
が、整備を予定
している</t>
    </r>
    <r>
      <rPr>
        <sz val="11"/>
        <color theme="0"/>
        <rFont val="ＭＳ 明朝"/>
        <family val="1"/>
        <charset val="128"/>
      </rPr>
      <t>＊＊＊</t>
    </r>
    <rPh sb="0" eb="2">
      <t>キテイ</t>
    </rPh>
    <rPh sb="10" eb="11">
      <t>ヒトシ</t>
    </rPh>
    <rPh sb="11" eb="12">
      <t>ビ</t>
    </rPh>
    <rPh sb="13" eb="15">
      <t>ヨテイ</t>
    </rPh>
    <phoneticPr fontId="15"/>
  </si>
  <si>
    <t xml:space="preserve">規定していない
</t>
    <rPh sb="0" eb="2">
      <t>キテイ</t>
    </rPh>
    <phoneticPr fontId="15"/>
  </si>
  <si>
    <t xml:space="preserve">規定していない
</t>
    <rPh sb="0" eb="2">
      <t>キテイ</t>
    </rPh>
    <phoneticPr fontId="15"/>
  </si>
  <si>
    <t>38時間超～
40時間以下</t>
    <phoneticPr fontId="10"/>
  </si>
  <si>
    <t>40時間超～
42時間以下</t>
    <phoneticPr fontId="10"/>
  </si>
  <si>
    <t>42時間超～
44時間以下</t>
    <phoneticPr fontId="10"/>
  </si>
  <si>
    <t>（単位　上段：事業所数　下段：割合）</t>
    <rPh sb="4" eb="6">
      <t>ジョウダン</t>
    </rPh>
    <rPh sb="7" eb="10">
      <t>ジギョウショ</t>
    </rPh>
    <rPh sb="10" eb="11">
      <t>スウ</t>
    </rPh>
    <rPh sb="12" eb="14">
      <t>ゲダン</t>
    </rPh>
    <rPh sb="15" eb="17">
      <t>ワリアイ</t>
    </rPh>
    <phoneticPr fontId="10"/>
  </si>
  <si>
    <t>（単位　上段：労働者数　下段：割合）</t>
    <rPh sb="4" eb="6">
      <t>ジョウダン</t>
    </rPh>
    <rPh sb="7" eb="10">
      <t>ロウドウシャ</t>
    </rPh>
    <rPh sb="10" eb="11">
      <t>スウ</t>
    </rPh>
    <rPh sb="12" eb="14">
      <t>ゲダン</t>
    </rPh>
    <rPh sb="15" eb="17">
      <t>ワリアイ</t>
    </rPh>
    <phoneticPr fontId="10"/>
  </si>
  <si>
    <t>（単位　上段：労働者数　下段：割合）</t>
    <rPh sb="4" eb="6">
      <t>ジョウダン</t>
    </rPh>
    <rPh sb="7" eb="11">
      <t>ロウドウシャスウ</t>
    </rPh>
    <rPh sb="12" eb="14">
      <t>ゲダン</t>
    </rPh>
    <rPh sb="15" eb="17">
      <t>ワリアイ</t>
    </rPh>
    <phoneticPr fontId="10"/>
  </si>
  <si>
    <t>（単位　上段：事業所数　下段：割合）</t>
    <rPh sb="4" eb="6">
      <t>ジョウダン</t>
    </rPh>
    <rPh sb="7" eb="10">
      <t>ジギョウショ</t>
    </rPh>
    <rPh sb="12" eb="14">
      <t>ゲダン</t>
    </rPh>
    <rPh sb="15" eb="17">
      <t>ワリアイ</t>
    </rPh>
    <phoneticPr fontId="10"/>
  </si>
  <si>
    <t>（単位　上段：事業所数　下段：割合）</t>
    <rPh sb="4" eb="6">
      <t>ジョウダン</t>
    </rPh>
    <rPh sb="7" eb="10">
      <t>ジギョウショ</t>
    </rPh>
    <rPh sb="12" eb="14">
      <t>ゲダン</t>
    </rPh>
    <phoneticPr fontId="10"/>
  </si>
  <si>
    <t>（単位　上段：事業所数／労働者数　下段：割合）</t>
    <rPh sb="4" eb="6">
      <t>ジョウダン</t>
    </rPh>
    <rPh sb="7" eb="10">
      <t>ジギョウショ</t>
    </rPh>
    <rPh sb="12" eb="16">
      <t>ロウドウシャスウ</t>
    </rPh>
    <rPh sb="17" eb="19">
      <t>ゲダン</t>
    </rPh>
    <phoneticPr fontId="10"/>
  </si>
  <si>
    <t>付表２７－１　育児休業取得者の職場復帰を円滑にするための措置別事業所数割合</t>
    <rPh sb="0" eb="2">
      <t>フヒョウ</t>
    </rPh>
    <rPh sb="7" eb="9">
      <t>イクジ</t>
    </rPh>
    <rPh sb="9" eb="11">
      <t>キュウギョウ</t>
    </rPh>
    <rPh sb="11" eb="13">
      <t>シュトク</t>
    </rPh>
    <rPh sb="13" eb="14">
      <t>シャ</t>
    </rPh>
    <rPh sb="15" eb="17">
      <t>ショクバ</t>
    </rPh>
    <rPh sb="17" eb="19">
      <t>フッキ</t>
    </rPh>
    <rPh sb="20" eb="22">
      <t>エンカツ</t>
    </rPh>
    <rPh sb="28" eb="30">
      <t>ソチ</t>
    </rPh>
    <rPh sb="30" eb="31">
      <t>ベツ</t>
    </rPh>
    <phoneticPr fontId="4"/>
  </si>
  <si>
    <t>付表２７－２　介護休業取得者の職場復帰を円滑にするための措置別事業所数割合</t>
    <rPh sb="0" eb="2">
      <t>フヒョウ</t>
    </rPh>
    <rPh sb="7" eb="9">
      <t>カイゴ</t>
    </rPh>
    <rPh sb="9" eb="11">
      <t>キュウギョウ</t>
    </rPh>
    <rPh sb="11" eb="13">
      <t>シュトク</t>
    </rPh>
    <rPh sb="13" eb="14">
      <t>シャ</t>
    </rPh>
    <rPh sb="15" eb="17">
      <t>ショクバ</t>
    </rPh>
    <rPh sb="17" eb="19">
      <t>フッキ</t>
    </rPh>
    <rPh sb="20" eb="22">
      <t>エンカツ</t>
    </rPh>
    <rPh sb="28" eb="30">
      <t>ソチ</t>
    </rPh>
    <rPh sb="30" eb="31">
      <t>ベツ</t>
    </rPh>
    <phoneticPr fontId="4"/>
  </si>
  <si>
    <r>
      <t>管理職
がいる
事業所
数</t>
    </r>
    <r>
      <rPr>
        <sz val="10"/>
        <color theme="0"/>
        <rFont val="ＭＳ 明朝"/>
        <family val="1"/>
        <charset val="128"/>
      </rPr>
      <t>＊＊</t>
    </r>
    <r>
      <rPr>
        <sz val="10"/>
        <rFont val="ＭＳ 明朝"/>
        <family val="1"/>
        <charset val="128"/>
      </rPr>
      <t xml:space="preserve">
</t>
    </r>
    <rPh sb="0" eb="2">
      <t>カンリ</t>
    </rPh>
    <rPh sb="2" eb="3">
      <t>ショク</t>
    </rPh>
    <rPh sb="8" eb="11">
      <t>ジギョウショ</t>
    </rPh>
    <rPh sb="12" eb="13">
      <t>スウ</t>
    </rPh>
    <phoneticPr fontId="15"/>
  </si>
  <si>
    <t xml:space="preserve">役員が
いる事
業所数
</t>
    <rPh sb="10" eb="11">
      <t>スウ</t>
    </rPh>
    <phoneticPr fontId="15"/>
  </si>
  <si>
    <r>
      <t>部　長
相当職
がいる
事業所
数</t>
    </r>
    <r>
      <rPr>
        <sz val="10"/>
        <color theme="0"/>
        <rFont val="ＭＳ 明朝"/>
        <family val="1"/>
        <charset val="128"/>
      </rPr>
      <t>＊＊</t>
    </r>
    <rPh sb="16" eb="17">
      <t>スウ</t>
    </rPh>
    <phoneticPr fontId="15"/>
  </si>
  <si>
    <r>
      <t>課　長
相当職
がいる
事業所
数</t>
    </r>
    <r>
      <rPr>
        <sz val="10"/>
        <color theme="0"/>
        <rFont val="ＭＳ 明朝"/>
        <family val="1"/>
        <charset val="128"/>
      </rPr>
      <t>＊＊</t>
    </r>
    <phoneticPr fontId="15"/>
  </si>
  <si>
    <r>
      <t>係　長
相当職
がいる
事業所
数</t>
    </r>
    <r>
      <rPr>
        <sz val="10"/>
        <color theme="0"/>
        <rFont val="ＭＳ 明朝"/>
        <family val="1"/>
        <charset val="128"/>
      </rPr>
      <t>＊＊</t>
    </r>
    <phoneticPr fontId="15"/>
  </si>
  <si>
    <r>
      <t>管理職
がいな
い事業
所数</t>
    </r>
    <r>
      <rPr>
        <sz val="10"/>
        <color indexed="9"/>
        <rFont val="ＭＳ 明朝"/>
        <family val="1"/>
        <charset val="128"/>
      </rPr>
      <t>＊</t>
    </r>
    <rPh sb="0" eb="2">
      <t>カンリ</t>
    </rPh>
    <rPh sb="2" eb="3">
      <t>ショク</t>
    </rPh>
    <rPh sb="9" eb="11">
      <t>ジギョウ</t>
    </rPh>
    <rPh sb="12" eb="13">
      <t>ショ</t>
    </rPh>
    <rPh sb="13" eb="14">
      <t>スウ</t>
    </rPh>
    <phoneticPr fontId="15"/>
  </si>
  <si>
    <r>
      <t>うち女性
役員がい
る事業所
数</t>
    </r>
    <r>
      <rPr>
        <sz val="10"/>
        <color theme="0"/>
        <rFont val="ＭＳ 明朝"/>
        <family val="1"/>
        <charset val="128"/>
      </rPr>
      <t>＊＊＊</t>
    </r>
    <rPh sb="2" eb="4">
      <t>ジョセイ</t>
    </rPh>
    <rPh sb="5" eb="6">
      <t>ヤク</t>
    </rPh>
    <rPh sb="6" eb="7">
      <t>イン</t>
    </rPh>
    <rPh sb="11" eb="14">
      <t>ジギョウショ</t>
    </rPh>
    <rPh sb="15" eb="16">
      <t>スウ</t>
    </rPh>
    <phoneticPr fontId="15"/>
  </si>
  <si>
    <t>うち女性部長相当職がいる事業所数</t>
    <rPh sb="4" eb="5">
      <t>ブ</t>
    </rPh>
    <rPh sb="5" eb="6">
      <t>チョウ</t>
    </rPh>
    <rPh sb="6" eb="8">
      <t>ソウトウ</t>
    </rPh>
    <rPh sb="8" eb="9">
      <t>ショク</t>
    </rPh>
    <rPh sb="12" eb="15">
      <t>ジギョウショ</t>
    </rPh>
    <rPh sb="15" eb="16">
      <t>スウ</t>
    </rPh>
    <phoneticPr fontId="15"/>
  </si>
  <si>
    <t>うち女性課長相当職がいる事業所数</t>
    <rPh sb="4" eb="5">
      <t>カ</t>
    </rPh>
    <rPh sb="5" eb="6">
      <t>チョウ</t>
    </rPh>
    <rPh sb="6" eb="8">
      <t>ソウトウ</t>
    </rPh>
    <rPh sb="8" eb="9">
      <t>ショク</t>
    </rPh>
    <rPh sb="12" eb="15">
      <t>ジギョウショ</t>
    </rPh>
    <rPh sb="15" eb="16">
      <t>スウ</t>
    </rPh>
    <phoneticPr fontId="15"/>
  </si>
  <si>
    <t>うち女性係長相当職がいる事業所数</t>
    <rPh sb="4" eb="5">
      <t>カカリ</t>
    </rPh>
    <rPh sb="5" eb="6">
      <t>チョウ</t>
    </rPh>
    <rPh sb="6" eb="8">
      <t>ソウトウ</t>
    </rPh>
    <rPh sb="8" eb="9">
      <t>ショク</t>
    </rPh>
    <rPh sb="12" eb="15">
      <t>ジギョウショ</t>
    </rPh>
    <rPh sb="15" eb="16">
      <t>スウ</t>
    </rPh>
    <phoneticPr fontId="15"/>
  </si>
  <si>
    <t>うち女性
管理職数
（人）</t>
    <rPh sb="2" eb="4">
      <t>ジョセイ</t>
    </rPh>
    <rPh sb="5" eb="7">
      <t>カンリ</t>
    </rPh>
    <rPh sb="7" eb="8">
      <t>ショク</t>
    </rPh>
    <rPh sb="8" eb="9">
      <t>スウ</t>
    </rPh>
    <rPh sb="12" eb="13">
      <t>ニン</t>
    </rPh>
    <phoneticPr fontId="15"/>
  </si>
  <si>
    <t>役　員
総　数
（人）</t>
    <rPh sb="0" eb="1">
      <t>ヤク</t>
    </rPh>
    <rPh sb="2" eb="3">
      <t>イン</t>
    </rPh>
    <rPh sb="4" eb="5">
      <t>ソウ</t>
    </rPh>
    <rPh sb="6" eb="7">
      <t>カズ</t>
    </rPh>
    <phoneticPr fontId="15"/>
  </si>
  <si>
    <t>部　長
相当職
総　数
（人）</t>
    <rPh sb="0" eb="1">
      <t>ブ</t>
    </rPh>
    <rPh sb="2" eb="3">
      <t>チョウ</t>
    </rPh>
    <rPh sb="4" eb="6">
      <t>ソウトウ</t>
    </rPh>
    <rPh sb="6" eb="7">
      <t>ショク</t>
    </rPh>
    <rPh sb="8" eb="9">
      <t>ソウ</t>
    </rPh>
    <rPh sb="10" eb="11">
      <t>カズ</t>
    </rPh>
    <phoneticPr fontId="15"/>
  </si>
  <si>
    <t>課　長
相当職
総　数
（人）</t>
    <rPh sb="0" eb="1">
      <t>カ</t>
    </rPh>
    <rPh sb="2" eb="3">
      <t>チョウ</t>
    </rPh>
    <rPh sb="4" eb="6">
      <t>ソウトウ</t>
    </rPh>
    <rPh sb="6" eb="7">
      <t>ショク</t>
    </rPh>
    <rPh sb="8" eb="9">
      <t>ソウ</t>
    </rPh>
    <rPh sb="10" eb="11">
      <t>カズ</t>
    </rPh>
    <phoneticPr fontId="15"/>
  </si>
  <si>
    <t>係　長
相当職
総　数
（人）</t>
    <rPh sb="0" eb="1">
      <t>カカリ</t>
    </rPh>
    <rPh sb="2" eb="3">
      <t>チョウ</t>
    </rPh>
    <rPh sb="4" eb="6">
      <t>ソウトウ</t>
    </rPh>
    <rPh sb="6" eb="7">
      <t>ショク</t>
    </rPh>
    <rPh sb="8" eb="9">
      <t>ソウ</t>
    </rPh>
    <rPh sb="10" eb="11">
      <t>カズ</t>
    </rPh>
    <phoneticPr fontId="15"/>
  </si>
  <si>
    <t>うち女性
管理職数
（人）</t>
    <rPh sb="2" eb="4">
      <t>ジョセイ</t>
    </rPh>
    <rPh sb="5" eb="7">
      <t>カンリ</t>
    </rPh>
    <rPh sb="7" eb="8">
      <t>ショク</t>
    </rPh>
    <rPh sb="8" eb="9">
      <t>スウ</t>
    </rPh>
    <phoneticPr fontId="15"/>
  </si>
  <si>
    <t>管理職数
（人）</t>
    <rPh sb="0" eb="2">
      <t>カンリ</t>
    </rPh>
    <rPh sb="2" eb="3">
      <t>ショク</t>
    </rPh>
    <rPh sb="3" eb="4">
      <t>スウ</t>
    </rPh>
    <rPh sb="8" eb="9">
      <t>ニン</t>
    </rPh>
    <phoneticPr fontId="15"/>
  </si>
  <si>
    <t>集　　計
労働者数
（人）</t>
    <rPh sb="0" eb="1">
      <t>シュウ</t>
    </rPh>
    <rPh sb="3" eb="4">
      <t>ケイ</t>
    </rPh>
    <rPh sb="5" eb="8">
      <t>ロウドウシャ</t>
    </rPh>
    <rPh sb="8" eb="9">
      <t>スウ</t>
    </rPh>
    <rPh sb="14" eb="15">
      <t>ニン</t>
    </rPh>
    <phoneticPr fontId="15"/>
  </si>
  <si>
    <t>管理職数
（人）</t>
    <rPh sb="0" eb="2">
      <t>カンリ</t>
    </rPh>
    <rPh sb="2" eb="3">
      <t>ショク</t>
    </rPh>
    <rPh sb="3" eb="4">
      <t>スウ</t>
    </rPh>
    <phoneticPr fontId="15"/>
  </si>
  <si>
    <r>
      <t>女性管理職
がいる事業
所数</t>
    </r>
    <r>
      <rPr>
        <sz val="10"/>
        <color indexed="9"/>
        <rFont val="ＭＳ 明朝"/>
        <family val="1"/>
        <charset val="128"/>
      </rPr>
      <t>＊＊＊</t>
    </r>
    <rPh sb="0" eb="2">
      <t>ジョセイ</t>
    </rPh>
    <rPh sb="2" eb="4">
      <t>カンリ</t>
    </rPh>
    <rPh sb="4" eb="5">
      <t>ショク</t>
    </rPh>
    <rPh sb="9" eb="11">
      <t>ジギョウ</t>
    </rPh>
    <rPh sb="12" eb="13">
      <t>ショ</t>
    </rPh>
    <rPh sb="13" eb="14">
      <t>スウ</t>
    </rPh>
    <phoneticPr fontId="15"/>
  </si>
  <si>
    <r>
      <t>役員がいる
事業所数</t>
    </r>
    <r>
      <rPr>
        <sz val="10"/>
        <color theme="0"/>
        <rFont val="ＭＳ 明朝"/>
        <family val="1"/>
        <charset val="128"/>
      </rPr>
      <t>＊</t>
    </r>
    <r>
      <rPr>
        <sz val="10"/>
        <rFont val="ＭＳ 明朝"/>
        <family val="1"/>
        <charset val="128"/>
      </rPr>
      <t xml:space="preserve">
</t>
    </r>
    <rPh sb="0" eb="1">
      <t>ヤク</t>
    </rPh>
    <rPh sb="1" eb="2">
      <t>イン</t>
    </rPh>
    <rPh sb="6" eb="9">
      <t>ジギョウショ</t>
    </rPh>
    <rPh sb="9" eb="10">
      <t>スウ</t>
    </rPh>
    <phoneticPr fontId="15"/>
  </si>
  <si>
    <r>
      <t>部長相当職
がいる事業
所数</t>
    </r>
    <r>
      <rPr>
        <sz val="10"/>
        <color theme="0"/>
        <rFont val="ＭＳ 明朝"/>
        <family val="1"/>
        <charset val="128"/>
      </rPr>
      <t>＊＊＊</t>
    </r>
    <rPh sb="0" eb="1">
      <t>ブ</t>
    </rPh>
    <rPh sb="1" eb="2">
      <t>チョウ</t>
    </rPh>
    <rPh sb="2" eb="4">
      <t>ソウトウ</t>
    </rPh>
    <rPh sb="4" eb="5">
      <t>ショク</t>
    </rPh>
    <rPh sb="9" eb="11">
      <t>ジギョウ</t>
    </rPh>
    <rPh sb="12" eb="13">
      <t>ショ</t>
    </rPh>
    <rPh sb="13" eb="14">
      <t>スウ</t>
    </rPh>
    <phoneticPr fontId="15"/>
  </si>
  <si>
    <r>
      <t>課長相当職
がいる事業
所数</t>
    </r>
    <r>
      <rPr>
        <sz val="10"/>
        <color theme="0"/>
        <rFont val="ＭＳ 明朝"/>
        <family val="1"/>
        <charset val="128"/>
      </rPr>
      <t>＊＊＊</t>
    </r>
    <rPh sb="0" eb="1">
      <t>カ</t>
    </rPh>
    <rPh sb="1" eb="2">
      <t>チョウ</t>
    </rPh>
    <rPh sb="2" eb="4">
      <t>ソウトウ</t>
    </rPh>
    <rPh sb="4" eb="5">
      <t>ショク</t>
    </rPh>
    <rPh sb="9" eb="11">
      <t>ジギョウ</t>
    </rPh>
    <rPh sb="12" eb="13">
      <t>ショ</t>
    </rPh>
    <rPh sb="13" eb="14">
      <t>スウ</t>
    </rPh>
    <phoneticPr fontId="15"/>
  </si>
  <si>
    <r>
      <t>係長相当職
がいる事業
所数</t>
    </r>
    <r>
      <rPr>
        <sz val="10"/>
        <color theme="0"/>
        <rFont val="ＭＳ 明朝"/>
        <family val="1"/>
        <charset val="128"/>
      </rPr>
      <t>＊＊＊</t>
    </r>
    <rPh sb="0" eb="1">
      <t>カカリ</t>
    </rPh>
    <rPh sb="1" eb="2">
      <t>チョウ</t>
    </rPh>
    <rPh sb="2" eb="4">
      <t>ソウトウ</t>
    </rPh>
    <rPh sb="4" eb="5">
      <t>ショク</t>
    </rPh>
    <rPh sb="9" eb="11">
      <t>ジギョウ</t>
    </rPh>
    <rPh sb="12" eb="13">
      <t>ショ</t>
    </rPh>
    <rPh sb="13" eb="14">
      <t>スウ</t>
    </rPh>
    <phoneticPr fontId="15"/>
  </si>
  <si>
    <t>（単位　上段：労働者数　下段：割合）</t>
    <rPh sb="4" eb="6">
      <t>ジョウダン</t>
    </rPh>
    <rPh sb="7" eb="10">
      <t>ロウドウシャ</t>
    </rPh>
    <rPh sb="12" eb="14">
      <t>ゲダン</t>
    </rPh>
    <rPh sb="15" eb="17">
      <t>ワリアイ</t>
    </rPh>
    <phoneticPr fontId="10"/>
  </si>
  <si>
    <t>（単位　上段：事業所数／労働者数　下段：割合）</t>
    <rPh sb="4" eb="6">
      <t>ジョウダン</t>
    </rPh>
    <rPh sb="7" eb="10">
      <t>ジギョウショ</t>
    </rPh>
    <rPh sb="17" eb="19">
      <t>ゲダン</t>
    </rPh>
    <rPh sb="20" eb="22">
      <t>ワリアイ</t>
    </rPh>
    <phoneticPr fontId="10"/>
  </si>
  <si>
    <t>計
（人）</t>
    <rPh sb="0" eb="1">
      <t>ケイ</t>
    </rPh>
    <rPh sb="4" eb="5">
      <t>ニン</t>
    </rPh>
    <phoneticPr fontId="4"/>
  </si>
  <si>
    <t>男　性
（人）</t>
    <rPh sb="0" eb="1">
      <t>オトコ</t>
    </rPh>
    <rPh sb="2" eb="3">
      <t>セイ</t>
    </rPh>
    <phoneticPr fontId="4"/>
  </si>
  <si>
    <t>女　性
（人）</t>
    <rPh sb="0" eb="1">
      <t>オンナ</t>
    </rPh>
    <rPh sb="2" eb="3">
      <t>セイ</t>
    </rPh>
    <phoneticPr fontId="4"/>
  </si>
  <si>
    <r>
      <t>就業規則などの社内規定に盛り込んでいる</t>
    </r>
    <r>
      <rPr>
        <sz val="10"/>
        <color theme="0"/>
        <rFont val="ＭＳ 明朝"/>
        <family val="1"/>
        <charset val="128"/>
      </rPr>
      <t>＊＊＊＊＊</t>
    </r>
    <r>
      <rPr>
        <sz val="12"/>
        <color theme="0"/>
        <rFont val="ＭＳ 明朝"/>
        <family val="1"/>
        <charset val="128"/>
      </rPr>
      <t xml:space="preserve">＊
</t>
    </r>
    <rPh sb="0" eb="2">
      <t>シュウギョウ</t>
    </rPh>
    <rPh sb="2" eb="4">
      <t>キソク</t>
    </rPh>
    <rPh sb="7" eb="9">
      <t>シャナイ</t>
    </rPh>
    <rPh sb="9" eb="11">
      <t>キテイ</t>
    </rPh>
    <rPh sb="12" eb="13">
      <t>モ</t>
    </rPh>
    <rPh sb="14" eb="15">
      <t>コ</t>
    </rPh>
    <phoneticPr fontId="15"/>
  </si>
  <si>
    <r>
      <t>管理職や一般社員を対象にしたマタハラについての講演や研修会の実施</t>
    </r>
    <r>
      <rPr>
        <sz val="10"/>
        <color theme="0"/>
        <rFont val="ＭＳ 明朝"/>
        <family val="1"/>
        <charset val="128"/>
      </rPr>
      <t>＊＊＊＊</t>
    </r>
    <rPh sb="0" eb="2">
      <t>カンリ</t>
    </rPh>
    <rPh sb="2" eb="3">
      <t>ショク</t>
    </rPh>
    <rPh sb="4" eb="6">
      <t>イッパン</t>
    </rPh>
    <rPh sb="6" eb="8">
      <t>シャイン</t>
    </rPh>
    <rPh sb="9" eb="11">
      <t>タイショウ</t>
    </rPh>
    <rPh sb="23" eb="25">
      <t>コウエン</t>
    </rPh>
    <rPh sb="26" eb="29">
      <t>ケンシュウカイ</t>
    </rPh>
    <rPh sb="30" eb="32">
      <t>ジッシ</t>
    </rPh>
    <phoneticPr fontId="15"/>
  </si>
  <si>
    <r>
      <t>相談・苦情窓口の設置</t>
    </r>
    <r>
      <rPr>
        <sz val="12"/>
        <color indexed="9"/>
        <rFont val="ＭＳ 明朝"/>
        <family val="1"/>
        <charset val="128"/>
      </rPr>
      <t>＊＊</t>
    </r>
    <r>
      <rPr>
        <sz val="12"/>
        <rFont val="ＭＳ 明朝"/>
        <family val="1"/>
        <charset val="128"/>
      </rPr>
      <t xml:space="preserve">
</t>
    </r>
    <r>
      <rPr>
        <sz val="10"/>
        <rFont val="ＭＳ 明朝"/>
        <family val="1"/>
        <charset val="128"/>
      </rPr>
      <t xml:space="preserve">
</t>
    </r>
    <rPh sb="0" eb="2">
      <t>ソウダン</t>
    </rPh>
    <rPh sb="3" eb="5">
      <t>クジョウ</t>
    </rPh>
    <rPh sb="5" eb="7">
      <t>マドグチ</t>
    </rPh>
    <rPh sb="8" eb="10">
      <t>セッチ</t>
    </rPh>
    <phoneticPr fontId="15"/>
  </si>
  <si>
    <t xml:space="preserve">トップの宣言
、会社の方針
に定めている
</t>
    <rPh sb="4" eb="6">
      <t>センゲン</t>
    </rPh>
    <rPh sb="8" eb="10">
      <t>カイシャ</t>
    </rPh>
    <rPh sb="11" eb="13">
      <t>ホウシン</t>
    </rPh>
    <rPh sb="15" eb="16">
      <t>サダ</t>
    </rPh>
    <phoneticPr fontId="15"/>
  </si>
  <si>
    <t xml:space="preserve">その他
</t>
    <rPh sb="2" eb="3">
      <t>タ</t>
    </rPh>
    <phoneticPr fontId="15"/>
  </si>
  <si>
    <r>
      <t>実施してい
ない</t>
    </r>
    <r>
      <rPr>
        <sz val="12"/>
        <color indexed="9"/>
        <rFont val="ＭＳ 明朝"/>
        <family val="1"/>
        <charset val="128"/>
      </rPr>
      <t>＊＊＊</t>
    </r>
    <r>
      <rPr>
        <sz val="12"/>
        <rFont val="ＭＳ 明朝"/>
        <family val="1"/>
        <charset val="128"/>
      </rPr>
      <t xml:space="preserve">
</t>
    </r>
    <r>
      <rPr>
        <sz val="10"/>
        <rFont val="ＭＳ 明朝"/>
        <family val="1"/>
        <charset val="128"/>
      </rPr>
      <t xml:space="preserve">
</t>
    </r>
    <rPh sb="0" eb="2">
      <t>ジッシ</t>
    </rPh>
    <phoneticPr fontId="15"/>
  </si>
  <si>
    <t>付表３２－１　職場のマタニティハラスメント防止対策別事業所数割合</t>
    <rPh sb="0" eb="2">
      <t>フヒョウ</t>
    </rPh>
    <rPh sb="21" eb="23">
      <t>ボウシ</t>
    </rPh>
    <phoneticPr fontId="4"/>
  </si>
  <si>
    <t>付表３２－２　職場のパワーハラスメント防止対策別事業所数割合</t>
    <rPh sb="0" eb="2">
      <t>フヒョウ</t>
    </rPh>
    <phoneticPr fontId="4"/>
  </si>
  <si>
    <t>付表３２－３　職場のセクシャルハラスメント防止対策別事業所数割合</t>
    <rPh sb="0" eb="2">
      <t>フヒョウ</t>
    </rPh>
    <phoneticPr fontId="4"/>
  </si>
  <si>
    <t>（単位　上段：人数　下段：割合）</t>
    <rPh sb="4" eb="6">
      <t>ジョウダン</t>
    </rPh>
    <rPh sb="7" eb="8">
      <t>ニン</t>
    </rPh>
    <rPh sb="10" eb="12">
      <t>ゲダン</t>
    </rPh>
    <rPh sb="13" eb="15">
      <t>ワリアイ</t>
    </rPh>
    <phoneticPr fontId="10"/>
  </si>
  <si>
    <r>
      <t>採用が
あった
事業所
数</t>
    </r>
    <r>
      <rPr>
        <sz val="10"/>
        <color theme="0"/>
        <rFont val="ＭＳ 明朝"/>
        <family val="1"/>
        <charset val="128"/>
      </rPr>
      <t>＊＊</t>
    </r>
    <rPh sb="0" eb="2">
      <t>サイヨウ</t>
    </rPh>
    <rPh sb="8" eb="11">
      <t>ジギョウショ</t>
    </rPh>
    <rPh sb="12" eb="13">
      <t>スウ</t>
    </rPh>
    <phoneticPr fontId="27"/>
  </si>
  <si>
    <r>
      <t>採用が
なかっ
た事業
所数</t>
    </r>
    <r>
      <rPr>
        <sz val="11"/>
        <color theme="0"/>
        <rFont val="ＭＳ 明朝"/>
        <family val="1"/>
        <charset val="128"/>
      </rPr>
      <t>＊</t>
    </r>
    <rPh sb="0" eb="2">
      <t>サイヨウ</t>
    </rPh>
    <rPh sb="9" eb="11">
      <t>ジギョウ</t>
    </rPh>
    <rPh sb="12" eb="13">
      <t>ショ</t>
    </rPh>
    <rPh sb="13" eb="14">
      <t>スウ</t>
    </rPh>
    <phoneticPr fontId="27"/>
  </si>
  <si>
    <t>採用人数
（人）</t>
    <rPh sb="0" eb="2">
      <t>サイヨウ</t>
    </rPh>
    <rPh sb="2" eb="4">
      <t>ニンズウ</t>
    </rPh>
    <phoneticPr fontId="27"/>
  </si>
  <si>
    <t>うち
離職人数
（人）</t>
    <rPh sb="3" eb="5">
      <t>リショク</t>
    </rPh>
    <rPh sb="5" eb="7">
      <t>ニンズウ</t>
    </rPh>
    <phoneticPr fontId="27"/>
  </si>
  <si>
    <r>
      <t>勤務時間
の見直し
を行った
（短時間
勤務、曜
日ごとの
出勤日を
設けるなど）</t>
    </r>
    <r>
      <rPr>
        <sz val="9"/>
        <color theme="0"/>
        <rFont val="ＭＳ 明朝"/>
        <family val="1"/>
        <charset val="128"/>
      </rPr>
      <t>＊＊</t>
    </r>
    <r>
      <rPr>
        <sz val="9"/>
        <rFont val="ＭＳ 明朝"/>
        <family val="1"/>
        <charset val="128"/>
      </rPr>
      <t xml:space="preserve">
</t>
    </r>
    <phoneticPr fontId="4"/>
  </si>
  <si>
    <r>
      <t>新規採用
の見直し
、規模縮
小を行っ
た（令和
４年４月
新卒予定
者を含む
）</t>
    </r>
    <r>
      <rPr>
        <sz val="9"/>
        <color theme="0"/>
        <rFont val="ＭＳ 明朝"/>
        <family val="1"/>
        <charset val="128"/>
      </rPr>
      <t>＊＊＊</t>
    </r>
    <r>
      <rPr>
        <sz val="9"/>
        <rFont val="ＭＳ 明朝"/>
        <family val="1"/>
        <charset val="128"/>
      </rPr>
      <t xml:space="preserve">
</t>
    </r>
    <phoneticPr fontId="4"/>
  </si>
  <si>
    <t>事業所の全常用労働者数（正規職員合計）</t>
    <rPh sb="0" eb="3">
      <t>ジギョウショ</t>
    </rPh>
    <rPh sb="4" eb="5">
      <t>ゼン</t>
    </rPh>
    <rPh sb="5" eb="7">
      <t>ジョウヨウ</t>
    </rPh>
    <rPh sb="7" eb="10">
      <t>ロウドウシャ</t>
    </rPh>
    <rPh sb="10" eb="11">
      <t>スウ</t>
    </rPh>
    <rPh sb="12" eb="14">
      <t>セイキ</t>
    </rPh>
    <rPh sb="14" eb="16">
      <t>ショクイン</t>
    </rPh>
    <rPh sb="16" eb="18">
      <t>ゴウケイ</t>
    </rPh>
    <phoneticPr fontId="10"/>
  </si>
  <si>
    <t>事業所の全常用労働者数（正規職員男性）</t>
    <rPh sb="0" eb="3">
      <t>ジギョウショ</t>
    </rPh>
    <rPh sb="4" eb="5">
      <t>ゼン</t>
    </rPh>
    <rPh sb="5" eb="7">
      <t>ジョウヨウ</t>
    </rPh>
    <rPh sb="7" eb="10">
      <t>ロウドウシャ</t>
    </rPh>
    <rPh sb="10" eb="11">
      <t>スウ</t>
    </rPh>
    <rPh sb="16" eb="18">
      <t>ダンセイ</t>
    </rPh>
    <phoneticPr fontId="10"/>
  </si>
  <si>
    <t>事業所の全常用労働者数（正規職員女性）</t>
    <rPh sb="0" eb="3">
      <t>ジギョウショ</t>
    </rPh>
    <rPh sb="4" eb="5">
      <t>ゼン</t>
    </rPh>
    <rPh sb="5" eb="7">
      <t>ジョウヨウ</t>
    </rPh>
    <rPh sb="7" eb="10">
      <t>ロウドウシャ</t>
    </rPh>
    <rPh sb="10" eb="11">
      <t>スウ</t>
    </rPh>
    <rPh sb="16" eb="18">
      <t>ジョセイ</t>
    </rPh>
    <phoneticPr fontId="10"/>
  </si>
  <si>
    <t>事業所の全常用労働者数（非正規職員合計）</t>
    <rPh sb="0" eb="3">
      <t>ジギョウショ</t>
    </rPh>
    <rPh sb="4" eb="5">
      <t>ゼン</t>
    </rPh>
    <rPh sb="5" eb="7">
      <t>ジョウヨウ</t>
    </rPh>
    <rPh sb="7" eb="10">
      <t>ロウドウシャ</t>
    </rPh>
    <rPh sb="10" eb="11">
      <t>スウ</t>
    </rPh>
    <rPh sb="12" eb="13">
      <t>ヒ</t>
    </rPh>
    <rPh sb="17" eb="19">
      <t>ゴウケイ</t>
    </rPh>
    <phoneticPr fontId="10"/>
  </si>
  <si>
    <t>事業所の全常用労働者数（非正規職員男性）</t>
    <rPh sb="0" eb="3">
      <t>ジギョウショ</t>
    </rPh>
    <rPh sb="4" eb="5">
      <t>ゼン</t>
    </rPh>
    <rPh sb="5" eb="7">
      <t>ジョウヨウ</t>
    </rPh>
    <rPh sb="7" eb="10">
      <t>ロウドウシャ</t>
    </rPh>
    <rPh sb="10" eb="11">
      <t>スウ</t>
    </rPh>
    <rPh sb="17" eb="19">
      <t>ダンセイ</t>
    </rPh>
    <phoneticPr fontId="10"/>
  </si>
  <si>
    <t>事業所の全常用労働者数（非正規職員女性）</t>
    <rPh sb="0" eb="3">
      <t>ジギョウショ</t>
    </rPh>
    <rPh sb="4" eb="5">
      <t>ゼン</t>
    </rPh>
    <rPh sb="5" eb="7">
      <t>ジョウヨウ</t>
    </rPh>
    <rPh sb="7" eb="10">
      <t>ロウドウシャ</t>
    </rPh>
    <rPh sb="10" eb="11">
      <t>スウ</t>
    </rPh>
    <rPh sb="17" eb="19">
      <t>ジョセイ</t>
    </rPh>
    <phoneticPr fontId="10"/>
  </si>
  <si>
    <t>全常用労働者数（非正規職員）</t>
    <rPh sb="0" eb="1">
      <t>ゼン</t>
    </rPh>
    <rPh sb="1" eb="3">
      <t>ジョウヨウ</t>
    </rPh>
    <rPh sb="3" eb="6">
      <t>ロウドウシャ</t>
    </rPh>
    <rPh sb="6" eb="7">
      <t>スウ</t>
    </rPh>
    <phoneticPr fontId="10"/>
  </si>
  <si>
    <t>全常用労働者数（正規職員）</t>
    <rPh sb="0" eb="1">
      <t>ゼン</t>
    </rPh>
    <rPh sb="1" eb="3">
      <t>ジョウヨウ</t>
    </rPh>
    <rPh sb="3" eb="6">
      <t>ロウドウシャ</t>
    </rPh>
    <rPh sb="6" eb="7">
      <t>スウ</t>
    </rPh>
    <phoneticPr fontId="10"/>
  </si>
  <si>
    <r>
      <t>子どもが２歳～
３歳未満</t>
    </r>
    <r>
      <rPr>
        <sz val="11"/>
        <color indexed="9"/>
        <rFont val="ＭＳ 明朝"/>
        <family val="1"/>
        <charset val="128"/>
      </rPr>
      <t>＊＊＊</t>
    </r>
    <rPh sb="0" eb="1">
      <t>コ</t>
    </rPh>
    <rPh sb="5" eb="6">
      <t>サイ</t>
    </rPh>
    <rPh sb="9" eb="10">
      <t>サイ</t>
    </rPh>
    <rPh sb="10" eb="12">
      <t>ミマン</t>
    </rPh>
    <phoneticPr fontId="15"/>
  </si>
  <si>
    <r>
      <t>子どもが満３歳
以上</t>
    </r>
    <r>
      <rPr>
        <sz val="11"/>
        <color theme="0"/>
        <rFont val="ＭＳ 明朝"/>
        <family val="1"/>
        <charset val="128"/>
      </rPr>
      <t>＊＊＊＊＊</t>
    </r>
    <rPh sb="0" eb="1">
      <t>コ</t>
    </rPh>
    <rPh sb="4" eb="5">
      <t>マン</t>
    </rPh>
    <rPh sb="6" eb="7">
      <t>サイ</t>
    </rPh>
    <rPh sb="8" eb="10">
      <t>イジョウ</t>
    </rPh>
    <phoneticPr fontId="15"/>
  </si>
  <si>
    <r>
      <t>子どもが２歳
未満</t>
    </r>
    <r>
      <rPr>
        <sz val="11"/>
        <color theme="0"/>
        <rFont val="ＭＳ 明朝"/>
        <family val="1"/>
        <charset val="128"/>
      </rPr>
      <t>＊＊＊＊</t>
    </r>
    <rPh sb="0" eb="1">
      <t>コ</t>
    </rPh>
    <rPh sb="5" eb="6">
      <t>サイ</t>
    </rPh>
    <rPh sb="7" eb="9">
      <t>ミマン</t>
    </rPh>
    <phoneticPr fontId="15"/>
  </si>
  <si>
    <t>令和４年山形県労働条件等実態調査</t>
    <rPh sb="0" eb="2">
      <t>レイワ</t>
    </rPh>
    <rPh sb="3" eb="4">
      <t>ネン</t>
    </rPh>
    <rPh sb="4" eb="7">
      <t>ヤマガタケン</t>
    </rPh>
    <rPh sb="7" eb="9">
      <t>ロウドウ</t>
    </rPh>
    <rPh sb="9" eb="11">
      <t>ジョウケン</t>
    </rPh>
    <rPh sb="11" eb="12">
      <t>トウ</t>
    </rPh>
    <rPh sb="12" eb="14">
      <t>ジッタイ</t>
    </rPh>
    <rPh sb="14" eb="16">
      <t>チョウサ</t>
    </rPh>
    <phoneticPr fontId="4"/>
  </si>
  <si>
    <t xml:space="preserve">なし
</t>
    <phoneticPr fontId="15"/>
  </si>
  <si>
    <t>付表１５－１　男性の育児休業等の取得者数（出産者数、育児休業開始者及び育児休業取得率）</t>
    <rPh sb="0" eb="2">
      <t>フヒョウ</t>
    </rPh>
    <rPh sb="7" eb="9">
      <t>ダンセイ</t>
    </rPh>
    <rPh sb="10" eb="12">
      <t>イクジ</t>
    </rPh>
    <rPh sb="12" eb="14">
      <t>キュウギョウ</t>
    </rPh>
    <rPh sb="14" eb="15">
      <t>トウ</t>
    </rPh>
    <rPh sb="16" eb="18">
      <t>シュトク</t>
    </rPh>
    <rPh sb="18" eb="19">
      <t>シャ</t>
    </rPh>
    <rPh sb="19" eb="20">
      <t>スウ</t>
    </rPh>
    <rPh sb="21" eb="25">
      <t>シュッサンシャスウ</t>
    </rPh>
    <rPh sb="26" eb="28">
      <t>イクジ</t>
    </rPh>
    <rPh sb="28" eb="30">
      <t>キュウギョウ</t>
    </rPh>
    <rPh sb="30" eb="33">
      <t>カイシシャ</t>
    </rPh>
    <rPh sb="33" eb="34">
      <t>オヨ</t>
    </rPh>
    <rPh sb="35" eb="37">
      <t>イクジ</t>
    </rPh>
    <rPh sb="37" eb="42">
      <t>キュウギョウシュトクリツ</t>
    </rPh>
    <phoneticPr fontId="4"/>
  </si>
  <si>
    <t>付表１５－３　育児休業の取得状況（出産者数、育児休業開始者及び育児休業取得率）</t>
    <rPh sb="0" eb="2">
      <t>フヒョウ</t>
    </rPh>
    <rPh sb="7" eb="9">
      <t>イクジ</t>
    </rPh>
    <rPh sb="9" eb="11">
      <t>キュウギョウ</t>
    </rPh>
    <rPh sb="12" eb="14">
      <t>シュトク</t>
    </rPh>
    <rPh sb="14" eb="16">
      <t>ジョウキョウ</t>
    </rPh>
    <rPh sb="17" eb="21">
      <t>シュッサンシャスウ</t>
    </rPh>
    <rPh sb="22" eb="24">
      <t>イクジ</t>
    </rPh>
    <rPh sb="24" eb="26">
      <t>キュウギョウ</t>
    </rPh>
    <rPh sb="26" eb="28">
      <t>カイシ</t>
    </rPh>
    <rPh sb="28" eb="29">
      <t>シャ</t>
    </rPh>
    <rPh sb="29" eb="30">
      <t>オヨ</t>
    </rPh>
    <rPh sb="31" eb="33">
      <t>イクジ</t>
    </rPh>
    <rPh sb="33" eb="35">
      <t>キュウギョウ</t>
    </rPh>
    <rPh sb="35" eb="37">
      <t>シュトク</t>
    </rPh>
    <rPh sb="37" eb="38">
      <t>リツ</t>
    </rPh>
    <phoneticPr fontId="4"/>
  </si>
  <si>
    <t>育児休業を取得した期間</t>
    <rPh sb="0" eb="2">
      <t>イクジ</t>
    </rPh>
    <rPh sb="2" eb="4">
      <t>キュウギョウ</t>
    </rPh>
    <rPh sb="5" eb="7">
      <t>シュトク</t>
    </rPh>
    <rPh sb="9" eb="11">
      <t>キカン</t>
    </rPh>
    <phoneticPr fontId="4"/>
  </si>
  <si>
    <t>６日以上、
１か月未満</t>
    <rPh sb="1" eb="2">
      <t>ニチ</t>
    </rPh>
    <rPh sb="2" eb="4">
      <t>イジョウ</t>
    </rPh>
    <rPh sb="8" eb="9">
      <t>ゲツ</t>
    </rPh>
    <rPh sb="9" eb="11">
      <t>ミマン</t>
    </rPh>
    <phoneticPr fontId="4"/>
  </si>
  <si>
    <t xml:space="preserve">３か月以上
</t>
    <rPh sb="2" eb="3">
      <t>ゲツ</t>
    </rPh>
    <rPh sb="3" eb="5">
      <t>イジョウ</t>
    </rPh>
    <phoneticPr fontId="4"/>
  </si>
  <si>
    <t xml:space="preserve">５日以下
</t>
    <rPh sb="1" eb="2">
      <t>ニチ</t>
    </rPh>
    <rPh sb="2" eb="4">
      <t>イカ</t>
    </rPh>
    <phoneticPr fontId="4"/>
  </si>
  <si>
    <r>
      <t>１か月以上、
３か月未満</t>
    </r>
    <r>
      <rPr>
        <sz val="11"/>
        <color theme="0"/>
        <rFont val="ＭＳ 明朝"/>
        <family val="1"/>
        <charset val="128"/>
      </rPr>
      <t>＊</t>
    </r>
    <rPh sb="2" eb="3">
      <t>ゲツ</t>
    </rPh>
    <rPh sb="3" eb="5">
      <t>イジョウ</t>
    </rPh>
    <rPh sb="9" eb="10">
      <t>ゲツ</t>
    </rPh>
    <rPh sb="10" eb="12">
      <t>ミマン</t>
    </rPh>
    <phoneticPr fontId="4"/>
  </si>
  <si>
    <t>制度ありの場合</t>
    <rPh sb="0" eb="2">
      <t>セイド</t>
    </rPh>
    <rPh sb="5" eb="7">
      <t>バアイ</t>
    </rPh>
    <phoneticPr fontId="4"/>
  </si>
  <si>
    <t>制度
あり</t>
    <rPh sb="0" eb="2">
      <t>セイド</t>
    </rPh>
    <phoneticPr fontId="15"/>
  </si>
  <si>
    <t>１日
～
５日</t>
    <rPh sb="1" eb="2">
      <t>ニチ</t>
    </rPh>
    <rPh sb="6" eb="7">
      <t>ニチ</t>
    </rPh>
    <phoneticPr fontId="15"/>
  </si>
  <si>
    <t>６日
～
１０日</t>
    <rPh sb="1" eb="2">
      <t>ニチ</t>
    </rPh>
    <rPh sb="7" eb="8">
      <t>ニチ</t>
    </rPh>
    <phoneticPr fontId="15"/>
  </si>
  <si>
    <t>１１日
～
１５日</t>
    <rPh sb="2" eb="3">
      <t>ニチ</t>
    </rPh>
    <rPh sb="8" eb="9">
      <t>ニチ</t>
    </rPh>
    <phoneticPr fontId="15"/>
  </si>
  <si>
    <t>１６日
～
２０日</t>
    <rPh sb="2" eb="3">
      <t>ニチ</t>
    </rPh>
    <rPh sb="8" eb="9">
      <t>ニチ</t>
    </rPh>
    <phoneticPr fontId="15"/>
  </si>
  <si>
    <t xml:space="preserve">２１日
以上
</t>
    <rPh sb="2" eb="3">
      <t>ニチ</t>
    </rPh>
    <rPh sb="4" eb="6">
      <t>イジョウ</t>
    </rPh>
    <phoneticPr fontId="15"/>
  </si>
  <si>
    <t>付表１６　配偶者出産休暇制度の有無別事業所数割合</t>
    <rPh sb="0" eb="2">
      <t>フヒョウ</t>
    </rPh>
    <phoneticPr fontId="4"/>
  </si>
  <si>
    <t xml:space="preserve"> ①子どもの学校行事への参加のための休暇</t>
    <phoneticPr fontId="4"/>
  </si>
  <si>
    <t>　②ボランティア休暇</t>
    <rPh sb="8" eb="10">
      <t>キュウカ</t>
    </rPh>
    <phoneticPr fontId="4"/>
  </si>
  <si>
    <t>　③自己啓発休暇</t>
    <rPh sb="2" eb="4">
      <t>ジコ</t>
    </rPh>
    <rPh sb="4" eb="6">
      <t>ケイハツ</t>
    </rPh>
    <rPh sb="6" eb="8">
      <t>キュウカ</t>
    </rPh>
    <phoneticPr fontId="4"/>
  </si>
  <si>
    <t>　④リフレッシュ休暇</t>
    <rPh sb="8" eb="10">
      <t>キュウカ</t>
    </rPh>
    <phoneticPr fontId="4"/>
  </si>
  <si>
    <t>　⑤不妊治療休暇</t>
    <rPh sb="2" eb="4">
      <t>フニン</t>
    </rPh>
    <rPh sb="4" eb="6">
      <t>チリョウ</t>
    </rPh>
    <rPh sb="6" eb="8">
      <t>キュウカ</t>
    </rPh>
    <phoneticPr fontId="4"/>
  </si>
  <si>
    <t>　⑥その他</t>
    <rPh sb="4" eb="5">
      <t>タ</t>
    </rPh>
    <phoneticPr fontId="4"/>
  </si>
  <si>
    <t>付表２２－１　子どもを持つ労働者に対する支援制度の規定状況別事業所数割合</t>
    <rPh sb="0" eb="2">
      <t>フヒョウ</t>
    </rPh>
    <phoneticPr fontId="4"/>
  </si>
  <si>
    <t>付表２２－２　子どもを持つ労働者に対する支援制度の規定状況別事業所数割合</t>
    <rPh sb="0" eb="2">
      <t>フヒョウ</t>
    </rPh>
    <phoneticPr fontId="4"/>
  </si>
  <si>
    <t>付表２２－３　子どもを持つ労働者に対する支援制度の規定状況別事業所数割合</t>
    <rPh sb="0" eb="2">
      <t>フヒョウ</t>
    </rPh>
    <phoneticPr fontId="4"/>
  </si>
  <si>
    <t>付表２２－４　子どもを持つ労働者に対する支援制度の規定状況別事業所数割合</t>
    <rPh sb="0" eb="2">
      <t>フヒョウ</t>
    </rPh>
    <phoneticPr fontId="4"/>
  </si>
  <si>
    <t>付表２２－５　子どもを持つ労働者に対する支援制度の利用実績別事業所数割合</t>
    <rPh sb="0" eb="2">
      <t>フヒョウ</t>
    </rPh>
    <phoneticPr fontId="4"/>
  </si>
  <si>
    <t>付表２２－６　子どもを持つ労働者に対する支援制度の利用実績別事業所数割合</t>
    <rPh sb="0" eb="2">
      <t>フヒョウ</t>
    </rPh>
    <phoneticPr fontId="4"/>
  </si>
  <si>
    <t>付表２２－７　子どもを持つ労働者に対する支援制度の利用実績別事業所数割合</t>
    <rPh sb="0" eb="2">
      <t>フヒョウ</t>
    </rPh>
    <phoneticPr fontId="4"/>
  </si>
  <si>
    <t xml:space="preserve">９３日間
</t>
    <rPh sb="2" eb="4">
      <t>ニチカン</t>
    </rPh>
    <phoneticPr fontId="15"/>
  </si>
  <si>
    <r>
      <t>９４日～６ヶ月
未満</t>
    </r>
    <r>
      <rPr>
        <sz val="11"/>
        <color indexed="9"/>
        <rFont val="ＭＳ 明朝"/>
        <family val="1"/>
        <charset val="128"/>
      </rPr>
      <t>＊＊＊＊＊</t>
    </r>
    <rPh sb="2" eb="3">
      <t>ニチ</t>
    </rPh>
    <rPh sb="6" eb="7">
      <t>ゲツ</t>
    </rPh>
    <rPh sb="8" eb="10">
      <t>ミマン</t>
    </rPh>
    <phoneticPr fontId="15"/>
  </si>
  <si>
    <r>
      <t>特に措置はしてい
ない</t>
    </r>
    <r>
      <rPr>
        <sz val="11"/>
        <color theme="0"/>
        <rFont val="ＭＳ 明朝"/>
        <family val="1"/>
        <charset val="128"/>
      </rPr>
      <t>＊＊＊＊＊＊</t>
    </r>
    <r>
      <rPr>
        <sz val="11"/>
        <rFont val="ＭＳ 明朝"/>
        <family val="1"/>
        <charset val="128"/>
      </rPr>
      <t xml:space="preserve">
</t>
    </r>
    <rPh sb="0" eb="1">
      <t>トク</t>
    </rPh>
    <rPh sb="2" eb="4">
      <t>ソチ</t>
    </rPh>
    <phoneticPr fontId="4"/>
  </si>
  <si>
    <t>　</t>
    <phoneticPr fontId="4"/>
  </si>
  <si>
    <t xml:space="preserve">その他の
取り組み
</t>
    <rPh sb="2" eb="3">
      <t>タ</t>
    </rPh>
    <rPh sb="5" eb="6">
      <t>ト</t>
    </rPh>
    <rPh sb="7" eb="8">
      <t>ク</t>
    </rPh>
    <phoneticPr fontId="4"/>
  </si>
  <si>
    <r>
      <t>有給休暇
の取得促
進</t>
    </r>
    <r>
      <rPr>
        <sz val="8"/>
        <color theme="0"/>
        <rFont val="ＭＳ 明朝"/>
        <family val="1"/>
        <charset val="128"/>
      </rPr>
      <t xml:space="preserve">＊＊＊
</t>
    </r>
    <r>
      <rPr>
        <sz val="8"/>
        <rFont val="ＭＳ 明朝"/>
        <family val="1"/>
        <charset val="128"/>
      </rPr>
      <t xml:space="preserve">
</t>
    </r>
    <phoneticPr fontId="4"/>
  </si>
  <si>
    <r>
      <t>同一労働同一賃金への対応（正社員と非正規社員間の不合理な待遇差の是正）</t>
    </r>
    <r>
      <rPr>
        <sz val="8"/>
        <color theme="0"/>
        <rFont val="ＭＳ 明朝"/>
        <family val="1"/>
        <charset val="128"/>
      </rPr>
      <t>＊</t>
    </r>
    <rPh sb="0" eb="2">
      <t>ドウイツ</t>
    </rPh>
    <rPh sb="2" eb="4">
      <t>ロウドウ</t>
    </rPh>
    <rPh sb="4" eb="6">
      <t>ドウイツ</t>
    </rPh>
    <rPh sb="6" eb="8">
      <t>チンギン</t>
    </rPh>
    <rPh sb="10" eb="12">
      <t>タイオウ</t>
    </rPh>
    <rPh sb="13" eb="16">
      <t>セイシャイン</t>
    </rPh>
    <rPh sb="17" eb="20">
      <t>ヒセイキ</t>
    </rPh>
    <rPh sb="20" eb="22">
      <t>シャイン</t>
    </rPh>
    <rPh sb="22" eb="23">
      <t>カン</t>
    </rPh>
    <rPh sb="24" eb="27">
      <t>フゴウリ</t>
    </rPh>
    <rPh sb="28" eb="30">
      <t>タイグウ</t>
    </rPh>
    <rPh sb="30" eb="31">
      <t>サ</t>
    </rPh>
    <rPh sb="32" eb="34">
      <t>ゼセイ</t>
    </rPh>
    <phoneticPr fontId="4"/>
  </si>
  <si>
    <r>
      <t>勤務間イ
ンターバ
ル制度の
導入</t>
    </r>
    <r>
      <rPr>
        <sz val="8"/>
        <color theme="0"/>
        <rFont val="ＭＳ 明朝"/>
        <family val="1"/>
        <charset val="128"/>
      </rPr>
      <t>＊＊</t>
    </r>
    <r>
      <rPr>
        <sz val="8"/>
        <rFont val="ＭＳ 明朝"/>
        <family val="1"/>
        <charset val="128"/>
      </rPr>
      <t xml:space="preserve">
</t>
    </r>
    <phoneticPr fontId="4"/>
  </si>
  <si>
    <r>
      <t>労働時間
の状況把
握</t>
    </r>
    <r>
      <rPr>
        <sz val="8"/>
        <color theme="0"/>
        <rFont val="ＭＳ 明朝"/>
        <family val="1"/>
        <charset val="128"/>
      </rPr>
      <t xml:space="preserve">＊＊＊
</t>
    </r>
    <r>
      <rPr>
        <sz val="8"/>
        <rFont val="ＭＳ 明朝"/>
        <family val="1"/>
        <charset val="128"/>
      </rPr>
      <t xml:space="preserve">
</t>
    </r>
    <phoneticPr fontId="4"/>
  </si>
  <si>
    <r>
      <t>子育て・
介護等と
仕事の両
立支援</t>
    </r>
    <r>
      <rPr>
        <sz val="8"/>
        <color theme="0"/>
        <rFont val="ＭＳ 明朝"/>
        <family val="1"/>
        <charset val="128"/>
      </rPr>
      <t>＊</t>
    </r>
    <r>
      <rPr>
        <sz val="8"/>
        <rFont val="ＭＳ 明朝"/>
        <family val="1"/>
        <charset val="128"/>
      </rPr>
      <t xml:space="preserve">
</t>
    </r>
    <phoneticPr fontId="4"/>
  </si>
  <si>
    <r>
      <t>病気の治
療と仕事
の両立支
援</t>
    </r>
    <r>
      <rPr>
        <sz val="8"/>
        <color theme="0"/>
        <rFont val="ＭＳ 明朝"/>
        <family val="1"/>
        <charset val="128"/>
      </rPr>
      <t>＊＊＊</t>
    </r>
    <r>
      <rPr>
        <sz val="8"/>
        <rFont val="ＭＳ 明朝"/>
        <family val="1"/>
        <charset val="128"/>
      </rPr>
      <t xml:space="preserve">
</t>
    </r>
    <phoneticPr fontId="4"/>
  </si>
  <si>
    <r>
      <t>フレック
スタイム
制度の推
進</t>
    </r>
    <r>
      <rPr>
        <sz val="8"/>
        <color theme="0"/>
        <rFont val="ＭＳ 明朝"/>
        <family val="1"/>
        <charset val="128"/>
      </rPr>
      <t>＊＊＊</t>
    </r>
    <r>
      <rPr>
        <sz val="8"/>
        <rFont val="ＭＳ 明朝"/>
        <family val="1"/>
        <charset val="128"/>
      </rPr>
      <t xml:space="preserve">
</t>
    </r>
    <phoneticPr fontId="4"/>
  </si>
  <si>
    <r>
      <t>短時間正
社員制度
の導入</t>
    </r>
    <r>
      <rPr>
        <sz val="8"/>
        <color theme="0"/>
        <rFont val="ＭＳ 明朝"/>
        <family val="1"/>
        <charset val="128"/>
      </rPr>
      <t>＊</t>
    </r>
    <r>
      <rPr>
        <sz val="8"/>
        <rFont val="ＭＳ 明朝"/>
        <family val="1"/>
        <charset val="128"/>
      </rPr>
      <t xml:space="preserve">
</t>
    </r>
    <rPh sb="0" eb="3">
      <t>タンジカン</t>
    </rPh>
    <rPh sb="3" eb="4">
      <t>タダシ</t>
    </rPh>
    <rPh sb="5" eb="7">
      <t>シャイン</t>
    </rPh>
    <rPh sb="7" eb="9">
      <t>セイド</t>
    </rPh>
    <rPh sb="11" eb="13">
      <t>ドウニュウ</t>
    </rPh>
    <phoneticPr fontId="4"/>
  </si>
  <si>
    <r>
      <t>特に取り
組んでい
ない</t>
    </r>
    <r>
      <rPr>
        <sz val="8"/>
        <color theme="0"/>
        <rFont val="ＭＳ 明朝"/>
        <family val="1"/>
        <charset val="128"/>
      </rPr>
      <t>＊＊</t>
    </r>
    <r>
      <rPr>
        <sz val="8"/>
        <rFont val="ＭＳ 明朝"/>
        <family val="1"/>
        <charset val="128"/>
      </rPr>
      <t xml:space="preserve">
</t>
    </r>
    <rPh sb="0" eb="1">
      <t>トク</t>
    </rPh>
    <rPh sb="2" eb="3">
      <t>ト</t>
    </rPh>
    <rPh sb="5" eb="6">
      <t>ク</t>
    </rPh>
    <phoneticPr fontId="4"/>
  </si>
  <si>
    <t>付表３４　働き方改革への取組み内容別事業所数割合</t>
    <rPh sb="0" eb="2">
      <t>フヒョウ</t>
    </rPh>
    <phoneticPr fontId="4"/>
  </si>
  <si>
    <t>付表３５　時間外労働の上限規制への対応別事業所数割合</t>
    <rPh sb="0" eb="2">
      <t>フヒョウ</t>
    </rPh>
    <rPh sb="5" eb="8">
      <t>ジカンガイ</t>
    </rPh>
    <rPh sb="8" eb="10">
      <t>ロウドウ</t>
    </rPh>
    <rPh sb="11" eb="13">
      <t>ジョウゲン</t>
    </rPh>
    <rPh sb="13" eb="15">
      <t>キセイ</t>
    </rPh>
    <rPh sb="17" eb="19">
      <t>タイオウ</t>
    </rPh>
    <rPh sb="19" eb="20">
      <t>ベツ</t>
    </rPh>
    <phoneticPr fontId="4"/>
  </si>
  <si>
    <t>付表３６　テレワークの導入状況別事業所数割合</t>
    <rPh sb="0" eb="2">
      <t>フヒョウ</t>
    </rPh>
    <rPh sb="11" eb="13">
      <t>ドウニュウ</t>
    </rPh>
    <rPh sb="13" eb="15">
      <t>ジョウキョウ</t>
    </rPh>
    <phoneticPr fontId="4"/>
  </si>
  <si>
    <t>付表３７　テレワークを導入した理由別事業所数割合</t>
    <rPh sb="0" eb="2">
      <t>フヒョウ</t>
    </rPh>
    <rPh sb="11" eb="13">
      <t>ドウニュウ</t>
    </rPh>
    <rPh sb="15" eb="17">
      <t>リユウ</t>
    </rPh>
    <rPh sb="17" eb="18">
      <t>ベツ</t>
    </rPh>
    <phoneticPr fontId="4"/>
  </si>
  <si>
    <t>－</t>
    <phoneticPr fontId="4"/>
  </si>
  <si>
    <t>付表１０　令和３年度中の出産予定者の状況</t>
    <rPh sb="0" eb="2">
      <t>フヒョウ</t>
    </rPh>
    <rPh sb="5" eb="7">
      <t>レイワ</t>
    </rPh>
    <phoneticPr fontId="4"/>
  </si>
  <si>
    <r>
      <t>育児・介護休業法
で定める育児休業
を取得した男性従
業員の数</t>
    </r>
    <r>
      <rPr>
        <sz val="11"/>
        <color theme="0"/>
        <rFont val="ＭＳ 明朝"/>
        <family val="1"/>
        <charset val="128"/>
      </rPr>
      <t>＊＊＊＊</t>
    </r>
    <rPh sb="0" eb="2">
      <t>イクジ</t>
    </rPh>
    <rPh sb="3" eb="5">
      <t>カイゴ</t>
    </rPh>
    <rPh sb="5" eb="7">
      <t>キュウギョウ</t>
    </rPh>
    <rPh sb="7" eb="8">
      <t>ホウ</t>
    </rPh>
    <rPh sb="10" eb="11">
      <t>サダ</t>
    </rPh>
    <rPh sb="13" eb="15">
      <t>イクジ</t>
    </rPh>
    <rPh sb="15" eb="17">
      <t>キュウギョウ</t>
    </rPh>
    <rPh sb="19" eb="21">
      <t>シュトク</t>
    </rPh>
    <rPh sb="23" eb="25">
      <t>ダンセイ</t>
    </rPh>
    <rPh sb="25" eb="26">
      <t>ジュウ</t>
    </rPh>
    <rPh sb="27" eb="28">
      <t>ギョウ</t>
    </rPh>
    <rPh sb="28" eb="29">
      <t>イン</t>
    </rPh>
    <rPh sb="30" eb="31">
      <t>カズ</t>
    </rPh>
    <phoneticPr fontId="4"/>
  </si>
  <si>
    <t>※問１４より</t>
    <rPh sb="1" eb="2">
      <t>トイ</t>
    </rPh>
    <phoneticPr fontId="4"/>
  </si>
  <si>
    <t>100日
以上</t>
    <rPh sb="3" eb="4">
      <t>ニチ</t>
    </rPh>
    <rPh sb="5" eb="7">
      <t>イジョウ</t>
    </rPh>
    <phoneticPr fontId="4"/>
  </si>
  <si>
    <t>70日～
100日未満</t>
    <rPh sb="2" eb="3">
      <t>ニチ</t>
    </rPh>
    <rPh sb="8" eb="9">
      <t>ニチ</t>
    </rPh>
    <rPh sb="9" eb="11">
      <t>ミマン</t>
    </rPh>
    <phoneticPr fontId="4"/>
  </si>
  <si>
    <t>69日
以下</t>
    <rPh sb="2" eb="3">
      <t>ニチ</t>
    </rPh>
    <rPh sb="4" eb="6">
      <t>イカ</t>
    </rPh>
    <phoneticPr fontId="4"/>
  </si>
  <si>
    <t>－</t>
  </si>
  <si>
    <t>付表９　令和３年度中の出産予定女性従業員の有無別事業所数割合</t>
    <rPh sb="0" eb="2">
      <t>フヒョウ</t>
    </rPh>
    <rPh sb="4" eb="6">
      <t>レイワ</t>
    </rPh>
    <rPh sb="7" eb="8">
      <t>ネン</t>
    </rPh>
    <phoneticPr fontId="4"/>
  </si>
  <si>
    <t>※（問８出産予定者数及びその内訳）を回答した事業所数は270事業所</t>
    <phoneticPr fontId="4"/>
  </si>
  <si>
    <t>集　　計
事業所数
(制度あり)</t>
    <rPh sb="0" eb="1">
      <t>シュウ</t>
    </rPh>
    <rPh sb="3" eb="4">
      <t>ケイ</t>
    </rPh>
    <rPh sb="5" eb="7">
      <t>ジギョウ</t>
    </rPh>
    <rPh sb="7" eb="8">
      <t>ショ</t>
    </rPh>
    <rPh sb="8" eb="9">
      <t>スウ</t>
    </rPh>
    <rPh sb="11" eb="13">
      <t>セイド</t>
    </rPh>
    <phoneticPr fontId="4"/>
  </si>
  <si>
    <t>付表１４　配偶者出産時の育児目的休暇制度の実施形態別事業所数割合</t>
    <rPh sb="0" eb="2">
      <t>フヒョウ</t>
    </rPh>
    <rPh sb="5" eb="8">
      <t>ハイグウシャ</t>
    </rPh>
    <rPh sb="8" eb="10">
      <t>シュッサン</t>
    </rPh>
    <rPh sb="10" eb="11">
      <t>ジ</t>
    </rPh>
    <rPh sb="12" eb="14">
      <t>イクジ</t>
    </rPh>
    <rPh sb="14" eb="16">
      <t>モクテキ</t>
    </rPh>
    <rPh sb="16" eb="18">
      <t>キュウカ</t>
    </rPh>
    <rPh sb="18" eb="20">
      <t>セイド</t>
    </rPh>
    <rPh sb="21" eb="23">
      <t>ジッシ</t>
    </rPh>
    <rPh sb="23" eb="25">
      <t>ケイタイ</t>
    </rPh>
    <rPh sb="25" eb="26">
      <t>ベツ</t>
    </rPh>
    <rPh sb="26" eb="29">
      <t>ジギョウショ</t>
    </rPh>
    <rPh sb="29" eb="30">
      <t>スウ</t>
    </rPh>
    <rPh sb="30" eb="32">
      <t>ワリアイ</t>
    </rPh>
    <phoneticPr fontId="4"/>
  </si>
  <si>
    <t>付表１７　配偶者出産休暇の付与形態、取得可能日数及び取得率</t>
    <rPh sb="0" eb="2">
      <t>フヒョウ</t>
    </rPh>
    <rPh sb="24" eb="25">
      <t>オヨ</t>
    </rPh>
    <rPh sb="26" eb="29">
      <t>シュトクリツ</t>
    </rPh>
    <phoneticPr fontId="4"/>
  </si>
  <si>
    <t>付表１８　子の看護休暇制度の就業規則への規定状況別事業所数割合</t>
    <rPh sb="0" eb="2">
      <t>フヒョウ</t>
    </rPh>
    <phoneticPr fontId="4"/>
  </si>
  <si>
    <t>平均
付与
日数</t>
    <rPh sb="0" eb="2">
      <t>ヘイキン</t>
    </rPh>
    <rPh sb="3" eb="5">
      <t>フヨ</t>
    </rPh>
    <rPh sb="6" eb="8">
      <t>ニッスウ</t>
    </rPh>
    <phoneticPr fontId="4"/>
  </si>
  <si>
    <t>付表１９－１　子の看護休暇の付与形態、有給付与日数</t>
    <rPh sb="0" eb="2">
      <t>フヒョウ</t>
    </rPh>
    <phoneticPr fontId="4"/>
  </si>
  <si>
    <t>付表１９－２　子の看護休暇の状況別付与日数</t>
    <rPh sb="0" eb="2">
      <t>フヒョウ</t>
    </rPh>
    <phoneticPr fontId="4"/>
  </si>
  <si>
    <t>事業所全体に占める女性管理職がいる事業所数割合</t>
    <rPh sb="0" eb="3">
      <t>ジギョウショ</t>
    </rPh>
    <rPh sb="3" eb="5">
      <t>ゼンタイ</t>
    </rPh>
    <rPh sb="6" eb="7">
      <t>シ</t>
    </rPh>
    <rPh sb="9" eb="11">
      <t>ジョセイ</t>
    </rPh>
    <rPh sb="11" eb="13">
      <t>カンリ</t>
    </rPh>
    <rPh sb="13" eb="14">
      <t>ショク</t>
    </rPh>
    <rPh sb="17" eb="21">
      <t>ジギョウショスウ</t>
    </rPh>
    <rPh sb="21" eb="23">
      <t>ワリアイ</t>
    </rPh>
    <phoneticPr fontId="15"/>
  </si>
  <si>
    <r>
      <t>女性管理職
がいない、
または管理
職がいない
事業所数</t>
    </r>
    <r>
      <rPr>
        <sz val="10"/>
        <color theme="0"/>
        <rFont val="ＭＳ 明朝"/>
        <family val="1"/>
        <charset val="128"/>
      </rPr>
      <t>＊</t>
    </r>
    <rPh sb="0" eb="2">
      <t>ジョセイ</t>
    </rPh>
    <rPh sb="2" eb="4">
      <t>カンリ</t>
    </rPh>
    <rPh sb="4" eb="5">
      <t>ショク</t>
    </rPh>
    <rPh sb="15" eb="17">
      <t>カンリ</t>
    </rPh>
    <rPh sb="18" eb="19">
      <t>ショク</t>
    </rPh>
    <rPh sb="24" eb="25">
      <t>コト</t>
    </rPh>
    <rPh sb="25" eb="26">
      <t>ギョウ</t>
    </rPh>
    <rPh sb="26" eb="27">
      <t>ショ</t>
    </rPh>
    <rPh sb="27" eb="28">
      <t>スウ</t>
    </rPh>
    <phoneticPr fontId="15"/>
  </si>
  <si>
    <t>平均付与
日数
（日）</t>
    <rPh sb="0" eb="2">
      <t>ヘイキン</t>
    </rPh>
    <rPh sb="2" eb="4">
      <t>フヨ</t>
    </rPh>
    <rPh sb="5" eb="7">
      <t>ニッスウ</t>
    </rPh>
    <rPh sb="9" eb="10">
      <t>ニチ</t>
    </rPh>
    <phoneticPr fontId="4"/>
  </si>
  <si>
    <t>付　　与　　日　　数</t>
    <rPh sb="0" eb="1">
      <t>ツキ</t>
    </rPh>
    <rPh sb="3" eb="4">
      <t>ヨ</t>
    </rPh>
    <rPh sb="6" eb="7">
      <t>ニチ</t>
    </rPh>
    <rPh sb="9" eb="10">
      <t>カズ</t>
    </rPh>
    <phoneticPr fontId="15"/>
  </si>
  <si>
    <t>付表４－２　週休制の実施形態別適用労働者数割合</t>
    <rPh sb="0" eb="2">
      <t>フヒョウ</t>
    </rPh>
    <rPh sb="15" eb="17">
      <t>テキヨウ</t>
    </rPh>
    <phoneticPr fontId="4"/>
  </si>
  <si>
    <t>１事業所あたり
週所定労働時間</t>
    <phoneticPr fontId="4"/>
  </si>
  <si>
    <r>
      <t>労働者１人あたり
週所定労働時間</t>
    </r>
    <r>
      <rPr>
        <sz val="12"/>
        <color indexed="9"/>
        <rFont val="ＭＳ 明朝"/>
        <family val="1"/>
        <charset val="128"/>
      </rPr>
      <t>＊</t>
    </r>
    <phoneticPr fontId="4"/>
  </si>
  <si>
    <t>付表５　労働者１人あたりの年次有給休暇の付与日数及び取得状況</t>
    <rPh sb="0" eb="2">
      <t>フヒョウ</t>
    </rPh>
    <phoneticPr fontId="4"/>
  </si>
  <si>
    <t>付表１１　産前産後休業中の事業所独自の給与の支給状況別事業所数割合</t>
    <rPh sb="0" eb="2">
      <t>フヒョウ</t>
    </rPh>
    <rPh sb="5" eb="7">
      <t>サンゼン</t>
    </rPh>
    <rPh sb="7" eb="9">
      <t>サンゴ</t>
    </rPh>
    <rPh sb="9" eb="12">
      <t>キュウギョウチュウ</t>
    </rPh>
    <rPh sb="13" eb="16">
      <t>ジギョウショ</t>
    </rPh>
    <rPh sb="16" eb="18">
      <t>ドクジ</t>
    </rPh>
    <rPh sb="19" eb="21">
      <t>キュウヨ</t>
    </rPh>
    <rPh sb="22" eb="24">
      <t>シキュウ</t>
    </rPh>
    <rPh sb="24" eb="26">
      <t>ジョウキョウ</t>
    </rPh>
    <rPh sb="26" eb="27">
      <t>ベツ</t>
    </rPh>
    <rPh sb="27" eb="30">
      <t>ジギョウショ</t>
    </rPh>
    <phoneticPr fontId="4"/>
  </si>
  <si>
    <t>付表１２　育児休業中の事業所独自の給与の支給状況別事業所数割合</t>
    <rPh sb="0" eb="2">
      <t>フヒョウ</t>
    </rPh>
    <rPh sb="5" eb="7">
      <t>イクジ</t>
    </rPh>
    <rPh sb="7" eb="9">
      <t>キュウギョウ</t>
    </rPh>
    <rPh sb="9" eb="10">
      <t>チュウ</t>
    </rPh>
    <rPh sb="11" eb="14">
      <t>ジギョウショ</t>
    </rPh>
    <rPh sb="14" eb="16">
      <t>ドクジ</t>
    </rPh>
    <rPh sb="17" eb="19">
      <t>キュウヨ</t>
    </rPh>
    <rPh sb="20" eb="22">
      <t>シキュウ</t>
    </rPh>
    <rPh sb="22" eb="24">
      <t>ジョウキョウ</t>
    </rPh>
    <rPh sb="24" eb="25">
      <t>ベツ</t>
    </rPh>
    <rPh sb="25" eb="28">
      <t>ジギョウショ</t>
    </rPh>
    <phoneticPr fontId="4"/>
  </si>
  <si>
    <t>付表１３　育児休業取得中の代替要員制度の状況別事業所数割合</t>
    <rPh sb="0" eb="2">
      <t>フヒョウ</t>
    </rPh>
    <rPh sb="5" eb="7">
      <t>イクジ</t>
    </rPh>
    <rPh sb="7" eb="9">
      <t>キュウギョウ</t>
    </rPh>
    <rPh sb="9" eb="11">
      <t>シュトク</t>
    </rPh>
    <rPh sb="11" eb="12">
      <t>チュウ</t>
    </rPh>
    <rPh sb="13" eb="15">
      <t>ダイガ</t>
    </rPh>
    <rPh sb="15" eb="17">
      <t>ヨウイン</t>
    </rPh>
    <rPh sb="17" eb="19">
      <t>セイド</t>
    </rPh>
    <rPh sb="20" eb="22">
      <t>ジョウキョウ</t>
    </rPh>
    <rPh sb="22" eb="23">
      <t>ベツ</t>
    </rPh>
    <rPh sb="23" eb="26">
      <t>ジギョウショ</t>
    </rPh>
    <phoneticPr fontId="4"/>
  </si>
  <si>
    <t>付表３３－１　過去１年間の正社員新規採用人数とそのうち離職した人数【全体】</t>
    <rPh sb="0" eb="2">
      <t>フヒョウ</t>
    </rPh>
    <rPh sb="7" eb="9">
      <t>カコ</t>
    </rPh>
    <rPh sb="10" eb="12">
      <t>ネンカン</t>
    </rPh>
    <rPh sb="13" eb="16">
      <t>セイシャイン</t>
    </rPh>
    <rPh sb="16" eb="18">
      <t>シンキ</t>
    </rPh>
    <rPh sb="18" eb="20">
      <t>サイヨウ</t>
    </rPh>
    <rPh sb="20" eb="22">
      <t>ニンズウ</t>
    </rPh>
    <rPh sb="27" eb="29">
      <t>リショク</t>
    </rPh>
    <rPh sb="31" eb="33">
      <t>ニンズウ</t>
    </rPh>
    <rPh sb="34" eb="36">
      <t>ゼンタイ</t>
    </rPh>
    <phoneticPr fontId="4"/>
  </si>
  <si>
    <t>付表３３－２　過去１年間の正社員新規採用人数とそのうち離職した人数【男】</t>
    <rPh sb="0" eb="2">
      <t>フヒョウ</t>
    </rPh>
    <rPh sb="7" eb="9">
      <t>カコ</t>
    </rPh>
    <rPh sb="10" eb="12">
      <t>ネンカン</t>
    </rPh>
    <rPh sb="13" eb="16">
      <t>セイシャイン</t>
    </rPh>
    <rPh sb="16" eb="18">
      <t>シンキ</t>
    </rPh>
    <rPh sb="18" eb="20">
      <t>サイヨウ</t>
    </rPh>
    <rPh sb="20" eb="22">
      <t>ニンズウ</t>
    </rPh>
    <rPh sb="27" eb="29">
      <t>リショク</t>
    </rPh>
    <rPh sb="31" eb="33">
      <t>ニンズウ</t>
    </rPh>
    <rPh sb="34" eb="35">
      <t>オトコ</t>
    </rPh>
    <phoneticPr fontId="4"/>
  </si>
  <si>
    <t>付表３３－３　過去１年間の正社員新規採用人数とそのうち離職した人数【女】</t>
    <rPh sb="0" eb="2">
      <t>フヒョウ</t>
    </rPh>
    <rPh sb="7" eb="9">
      <t>カコ</t>
    </rPh>
    <rPh sb="10" eb="12">
      <t>ネンカン</t>
    </rPh>
    <rPh sb="13" eb="16">
      <t>セイシャイン</t>
    </rPh>
    <rPh sb="16" eb="18">
      <t>シンキ</t>
    </rPh>
    <rPh sb="18" eb="20">
      <t>サイヨウ</t>
    </rPh>
    <rPh sb="20" eb="22">
      <t>ニンズウ</t>
    </rPh>
    <rPh sb="27" eb="29">
      <t>リショク</t>
    </rPh>
    <rPh sb="31" eb="33">
      <t>ニンズウ</t>
    </rPh>
    <rPh sb="34" eb="35">
      <t>オンナ</t>
    </rPh>
    <phoneticPr fontId="4"/>
  </si>
  <si>
    <t>付表２９－１　女性管理職がいる事業所数割合</t>
    <rPh sb="0" eb="2">
      <t>フヒョウ</t>
    </rPh>
    <rPh sb="7" eb="9">
      <t>ジョセイ</t>
    </rPh>
    <phoneticPr fontId="4"/>
  </si>
  <si>
    <t>付表２９－５　女性管理職がいる事業所数割合（役職別）</t>
    <rPh sb="0" eb="2">
      <t>フヒョウ</t>
    </rPh>
    <rPh sb="22" eb="24">
      <t>ヤクショク</t>
    </rPh>
    <rPh sb="24" eb="25">
      <t>ベツ</t>
    </rPh>
    <phoneticPr fontId="4"/>
  </si>
  <si>
    <t>付表２９－３　全労働者数に占める女性管理職者数割合（役職別）</t>
    <rPh sb="26" eb="28">
      <t>ヤクショク</t>
    </rPh>
    <rPh sb="28" eb="29">
      <t>ベツ</t>
    </rPh>
    <phoneticPr fontId="4"/>
  </si>
  <si>
    <t>付表２９－２　全管理職者数に占める女性管理職者数割合（役職別）</t>
    <rPh sb="0" eb="2">
      <t>フヒョウ</t>
    </rPh>
    <rPh sb="27" eb="29">
      <t>ヤクショク</t>
    </rPh>
    <rPh sb="29" eb="30">
      <t>ベツ</t>
    </rPh>
    <phoneticPr fontId="4"/>
  </si>
  <si>
    <t>付表２９－４　全管理職者数と女性管理職者数の平均人数（役職別）</t>
    <rPh sb="27" eb="29">
      <t>ヤクショク</t>
    </rPh>
    <rPh sb="29" eb="30">
      <t>ベツ</t>
    </rPh>
    <phoneticPr fontId="4"/>
  </si>
  <si>
    <t>付表３－２　１事業所・労働者１人あたりの週所定労働時間</t>
    <rPh sb="0" eb="2">
      <t>フヒョウ</t>
    </rPh>
    <phoneticPr fontId="4"/>
  </si>
  <si>
    <t>付表２０　子の看護休暇の利用状況</t>
    <rPh sb="0" eb="2">
      <t>フヒョウ</t>
    </rPh>
    <rPh sb="12" eb="14">
      <t>リヨウ</t>
    </rPh>
    <rPh sb="14" eb="16">
      <t>ジョウキョウ</t>
    </rPh>
    <phoneticPr fontId="4"/>
  </si>
  <si>
    <t>付表２１－１　多様な休暇制度の内容</t>
    <rPh sb="0" eb="2">
      <t>フヒョウ</t>
    </rPh>
    <rPh sb="15" eb="17">
      <t>ナイヨウ</t>
    </rPh>
    <phoneticPr fontId="4"/>
  </si>
  <si>
    <t>付表２１－２　多様な休暇制度の内容</t>
    <rPh sb="0" eb="2">
      <t>フヒョウ</t>
    </rPh>
    <rPh sb="15" eb="17">
      <t>ナイヨウ</t>
    </rPh>
    <phoneticPr fontId="4"/>
  </si>
  <si>
    <t>付表２１－３　多様な休暇制度の内容</t>
    <rPh sb="0" eb="2">
      <t>フヒョウ</t>
    </rPh>
    <rPh sb="15" eb="17">
      <t>ナイヨウ</t>
    </rPh>
    <phoneticPr fontId="4"/>
  </si>
  <si>
    <t>付表２１－４　多様な休暇制度の内容</t>
    <rPh sb="0" eb="2">
      <t>フヒョウ</t>
    </rPh>
    <rPh sb="15" eb="17">
      <t>ナイヨウ</t>
    </rPh>
    <phoneticPr fontId="4"/>
  </si>
  <si>
    <t>付表２１－５　多様な休暇制度の内容</t>
    <rPh sb="0" eb="2">
      <t>フヒョウ</t>
    </rPh>
    <rPh sb="15" eb="17">
      <t>ナイヨウ</t>
    </rPh>
    <phoneticPr fontId="4"/>
  </si>
  <si>
    <t>付表２１－６　多様な休暇制度の内容</t>
    <rPh sb="0" eb="2">
      <t>フヒョウ</t>
    </rPh>
    <rPh sb="15" eb="17">
      <t>ナイヨウ</t>
    </rPh>
    <phoneticPr fontId="4"/>
  </si>
  <si>
    <t>付表３８　新型コロナウイルス感染拡大により従業員に取った対応別事業所数割合</t>
    <rPh sb="0" eb="2">
      <t>フヒョウ</t>
    </rPh>
    <rPh sb="5" eb="7">
      <t>シンガタ</t>
    </rPh>
    <rPh sb="14" eb="16">
      <t>カンセン</t>
    </rPh>
    <rPh sb="16" eb="18">
      <t>カクダイ</t>
    </rPh>
    <rPh sb="21" eb="23">
      <t>ジュウギョウ</t>
    </rPh>
    <rPh sb="23" eb="24">
      <t>イン</t>
    </rPh>
    <rPh sb="25" eb="26">
      <t>ト</t>
    </rPh>
    <rPh sb="28" eb="30">
      <t>タイオウ</t>
    </rPh>
    <rPh sb="30" eb="31">
      <t>ベツ</t>
    </rPh>
    <phoneticPr fontId="4"/>
  </si>
  <si>
    <t>付表２－１０　常用労働者数割合【 正規職員　合計・男女 】</t>
    <rPh sb="0" eb="2">
      <t>フヒョウ</t>
    </rPh>
    <rPh sb="7" eb="9">
      <t>ジョウヨウ</t>
    </rPh>
    <phoneticPr fontId="4"/>
  </si>
  <si>
    <t>付表２－１１　常用労働者数割合【 非正規職員　合計・男女 】</t>
    <rPh sb="0" eb="2">
      <t>フヒョウ</t>
    </rPh>
    <rPh sb="7" eb="9">
      <t>ジョウヨウ</t>
    </rPh>
    <phoneticPr fontId="4"/>
  </si>
  <si>
    <t>付表２－１２　常用労働者数割合【 合計・男女 】</t>
    <rPh sb="0" eb="2">
      <t>フヒョウ</t>
    </rPh>
    <phoneticPr fontId="4"/>
  </si>
  <si>
    <t>付表１５－２　男性従業員の育児休業取得期間別取得者数</t>
    <rPh sb="0" eb="2">
      <t>フヒョウ</t>
    </rPh>
    <rPh sb="7" eb="9">
      <t>ダンセイ</t>
    </rPh>
    <rPh sb="9" eb="12">
      <t>ジュウギョウイン</t>
    </rPh>
    <rPh sb="13" eb="15">
      <t>イクジ</t>
    </rPh>
    <rPh sb="15" eb="17">
      <t>キュウギョウ</t>
    </rPh>
    <rPh sb="17" eb="19">
      <t>シュトク</t>
    </rPh>
    <rPh sb="19" eb="21">
      <t>キカン</t>
    </rPh>
    <rPh sb="21" eb="22">
      <t>ベツ</t>
    </rPh>
    <rPh sb="22" eb="26">
      <t>シュトクシャスウ</t>
    </rPh>
    <phoneticPr fontId="4"/>
  </si>
  <si>
    <t>附属統計表</t>
    <rPh sb="0" eb="5">
      <t>フゾクトウケイヒョウ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</si>
</sst>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_ "/>
    <numFmt numFmtId="177" formatCode="0.0"/>
    <numFmt numFmtId="178" formatCode="#,##0.0;[Red]\-#,##0.0"/>
    <numFmt numFmtId="179" formatCode="0.0%"/>
    <numFmt numFmtId="180" formatCode="\(0.0%\)"/>
    <numFmt numFmtId="181" formatCode="0.0000_ "/>
  </numFmts>
  <fonts count="31">
    <font>
      <sz val="11"/>
      <name val="ＭＳ Ｐゴシック"/>
      <family val="3"/>
      <charset val="128"/>
    </font>
    <font>
      <sz val="11"/>
      <color theme="1"/>
      <name val="ＭＳ 明朝"/>
      <family val="2"/>
      <charset val="128"/>
    </font>
    <font>
      <sz val="11"/>
      <color theme="1"/>
      <name val="ＭＳ 明朝"/>
      <family val="2"/>
      <charset val="128"/>
    </font>
    <font>
      <sz val="11"/>
      <name val="ＭＳ Ｐゴシック"/>
      <family val="3"/>
      <charset val="128"/>
    </font>
    <font>
      <sz val="6"/>
      <name val="ＭＳ Ｐゴシック"/>
      <family val="3"/>
      <charset val="128"/>
    </font>
    <font>
      <sz val="20"/>
      <name val="ＭＳ Ｐゴシック"/>
      <family val="3"/>
      <charset val="128"/>
    </font>
    <font>
      <sz val="9"/>
      <name val="ＭＳ 明朝"/>
      <family val="1"/>
      <charset val="128"/>
    </font>
    <font>
      <sz val="10"/>
      <name val="ＭＳ 明朝"/>
      <family val="1"/>
      <charset val="128"/>
    </font>
    <font>
      <sz val="12"/>
      <name val="ＭＳ Ｐ明朝"/>
      <family val="1"/>
      <charset val="128"/>
    </font>
    <font>
      <sz val="12"/>
      <name val="ＭＳ 明朝"/>
      <family val="1"/>
      <charset val="128"/>
    </font>
    <font>
      <u/>
      <sz val="10"/>
      <color indexed="12"/>
      <name val="ＭＳ Ｐゴシック"/>
      <family val="3"/>
      <charset val="128"/>
    </font>
    <font>
      <sz val="12"/>
      <name val="ＭＳ ゴシック"/>
      <family val="3"/>
      <charset val="128"/>
    </font>
    <font>
      <sz val="11"/>
      <name val="ＭＳ 明朝"/>
      <family val="1"/>
      <charset val="128"/>
    </font>
    <font>
      <sz val="11"/>
      <color indexed="9"/>
      <name val="ＭＳ 明朝"/>
      <family val="1"/>
      <charset val="128"/>
    </font>
    <font>
      <sz val="12"/>
      <color indexed="9"/>
      <name val="ＭＳ 明朝"/>
      <family val="1"/>
      <charset val="128"/>
    </font>
    <font>
      <sz val="10"/>
      <name val="Century"/>
      <family val="1"/>
    </font>
    <font>
      <sz val="11"/>
      <name val="ＭＳ Ｐ明朝"/>
      <family val="1"/>
      <charset val="128"/>
    </font>
    <font>
      <sz val="10"/>
      <color indexed="9"/>
      <name val="ＭＳ 明朝"/>
      <family val="1"/>
      <charset val="128"/>
    </font>
    <font>
      <sz val="10"/>
      <color theme="0"/>
      <name val="ＭＳ 明朝"/>
      <family val="1"/>
      <charset val="128"/>
    </font>
    <font>
      <sz val="11"/>
      <color theme="0"/>
      <name val="ＭＳ 明朝"/>
      <family val="1"/>
      <charset val="128"/>
    </font>
    <font>
      <b/>
      <sz val="10"/>
      <name val="ＭＳ ゴシック"/>
      <family val="3"/>
      <charset val="128"/>
    </font>
    <font>
      <sz val="9"/>
      <color theme="0"/>
      <name val="ＭＳ 明朝"/>
      <family val="1"/>
      <charset val="128"/>
    </font>
    <font>
      <sz val="11"/>
      <color indexed="8"/>
      <name val="ＭＳ Ｐゴシック"/>
      <family val="3"/>
      <charset val="128"/>
    </font>
    <font>
      <sz val="10"/>
      <name val="ＭＳ Ｐゴシック"/>
      <family val="3"/>
      <charset val="128"/>
    </font>
    <font>
      <sz val="11"/>
      <color theme="0"/>
      <name val="ＭＳ Ｐゴシック"/>
      <family val="3"/>
      <charset val="128"/>
    </font>
    <font>
      <sz val="9"/>
      <name val="ＭＳ Ｐゴシック"/>
      <family val="3"/>
      <charset val="128"/>
    </font>
    <font>
      <sz val="8"/>
      <name val="ＭＳ 明朝"/>
      <family val="1"/>
      <charset val="128"/>
    </font>
    <font>
      <sz val="6"/>
      <name val="ＭＳ 明朝"/>
      <family val="2"/>
      <charset val="128"/>
    </font>
    <font>
      <sz val="12"/>
      <color theme="0"/>
      <name val="ＭＳ 明朝"/>
      <family val="1"/>
      <charset val="128"/>
    </font>
    <font>
      <sz val="8"/>
      <color theme="0"/>
      <name val="ＭＳ 明朝"/>
      <family val="1"/>
      <charset val="128"/>
    </font>
    <font>
      <b/>
      <sz val="9"/>
      <color indexed="81"/>
      <name val="MS P ゴシック"/>
      <family val="3"/>
      <charset val="128"/>
    </font>
  </fonts>
  <fills count="3">
    <fill>
      <patternFill patternType="none"/>
    </fill>
    <fill>
      <patternFill patternType="gray125"/>
    </fill>
    <fill>
      <patternFill patternType="solid">
        <fgColor indexed="22"/>
        <bgColor indexed="0"/>
      </patternFill>
    </fill>
  </fills>
  <borders count="42">
    <border>
      <left/>
      <right/>
      <top/>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hair">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hair">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medium">
        <color indexed="64"/>
      </right>
      <top/>
      <bottom style="thin">
        <color indexed="64"/>
      </bottom>
      <diagonal/>
    </border>
    <border>
      <left style="medium">
        <color indexed="64"/>
      </left>
      <right/>
      <top/>
      <bottom style="thin">
        <color indexed="64"/>
      </bottom>
      <diagonal/>
    </border>
    <border>
      <left style="hair">
        <color indexed="64"/>
      </left>
      <right/>
      <top/>
      <bottom style="thin">
        <color indexed="64"/>
      </bottom>
      <diagonal/>
    </border>
    <border>
      <left style="hair">
        <color indexed="64"/>
      </left>
      <right style="medium">
        <color indexed="64"/>
      </right>
      <top style="thin">
        <color indexed="64"/>
      </top>
      <bottom/>
      <diagonal/>
    </border>
    <border>
      <left style="medium">
        <color indexed="64"/>
      </left>
      <right/>
      <top style="thin">
        <color indexed="64"/>
      </top>
      <bottom/>
      <diagonal/>
    </border>
    <border>
      <left style="hair">
        <color indexed="64"/>
      </left>
      <right/>
      <top style="thin">
        <color indexed="64"/>
      </top>
      <bottom/>
      <diagonal/>
    </border>
    <border>
      <left/>
      <right style="medium">
        <color indexed="64"/>
      </right>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thin">
        <color indexed="64"/>
      </left>
      <right style="double">
        <color indexed="64"/>
      </right>
      <top/>
      <bottom/>
      <diagonal/>
    </border>
  </borders>
  <cellStyleXfs count="13">
    <xf numFmtId="0" fontId="0" fillId="0" borderId="0"/>
    <xf numFmtId="38" fontId="3" fillId="0" borderId="0" applyFont="0" applyFill="0" applyBorder="0" applyAlignment="0" applyProtection="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9" fontId="3" fillId="0" borderId="0" applyFont="0" applyFill="0" applyBorder="0" applyAlignment="0" applyProtection="0">
      <alignment vertical="center"/>
    </xf>
    <xf numFmtId="0" fontId="2" fillId="0" borderId="0">
      <alignment vertical="center"/>
    </xf>
    <xf numFmtId="0" fontId="22" fillId="0" borderId="0"/>
    <xf numFmtId="0" fontId="1" fillId="0" borderId="0">
      <alignment vertical="center"/>
    </xf>
  </cellStyleXfs>
  <cellXfs count="342">
    <xf numFmtId="0" fontId="0" fillId="0" borderId="0" xfId="0"/>
    <xf numFmtId="0" fontId="5" fillId="0" borderId="0" xfId="0" applyFont="1"/>
    <xf numFmtId="0" fontId="0" fillId="0" borderId="0" xfId="0" applyAlignment="1">
      <alignment horizontal="center"/>
    </xf>
    <xf numFmtId="0" fontId="0" fillId="0" borderId="0" xfId="0" applyAlignment="1">
      <alignment vertical="center"/>
    </xf>
    <xf numFmtId="0" fontId="6" fillId="0" borderId="0" xfId="0" applyFont="1" applyAlignment="1">
      <alignment vertical="center"/>
    </xf>
    <xf numFmtId="0" fontId="7" fillId="0" borderId="0" xfId="0" applyFont="1" applyAlignment="1">
      <alignment vertical="center"/>
    </xf>
    <xf numFmtId="0" fontId="7" fillId="0" borderId="0" xfId="0" applyFont="1" applyAlignment="1">
      <alignment vertical="center" wrapText="1"/>
    </xf>
    <xf numFmtId="176" fontId="8" fillId="0" borderId="0" xfId="0" applyNumberFormat="1" applyFont="1" applyAlignment="1">
      <alignment vertical="center"/>
    </xf>
    <xf numFmtId="176" fontId="8" fillId="0" borderId="1" xfId="0" applyNumberFormat="1" applyFont="1" applyBorder="1" applyAlignment="1">
      <alignment vertical="center"/>
    </xf>
    <xf numFmtId="38" fontId="8" fillId="0" borderId="2" xfId="1" applyFont="1" applyBorder="1" applyAlignment="1">
      <alignment vertical="center"/>
    </xf>
    <xf numFmtId="38" fontId="8" fillId="0" borderId="3" xfId="1" applyFont="1" applyBorder="1" applyAlignment="1">
      <alignment vertical="center"/>
    </xf>
    <xf numFmtId="0" fontId="6" fillId="0" borderId="4" xfId="0" applyFont="1" applyBorder="1" applyAlignment="1">
      <alignment vertical="center"/>
    </xf>
    <xf numFmtId="0" fontId="7" fillId="0" borderId="5" xfId="0" applyFont="1" applyBorder="1" applyAlignment="1">
      <alignment horizontal="distributed" vertical="center" wrapText="1"/>
    </xf>
    <xf numFmtId="0" fontId="6" fillId="0" borderId="5" xfId="0" applyFont="1" applyBorder="1" applyAlignment="1">
      <alignment vertical="center"/>
    </xf>
    <xf numFmtId="0" fontId="7" fillId="0" borderId="5" xfId="0" applyFont="1" applyBorder="1" applyAlignment="1">
      <alignment horizontal="distributed" vertical="center"/>
    </xf>
    <xf numFmtId="0" fontId="8" fillId="0" borderId="2" xfId="0" applyFont="1" applyBorder="1" applyAlignme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11" fillId="0" borderId="0" xfId="0" applyFont="1" applyAlignment="1">
      <alignment vertical="center"/>
    </xf>
    <xf numFmtId="0" fontId="8" fillId="0" borderId="5" xfId="0" applyFont="1" applyBorder="1" applyAlignment="1">
      <alignment vertical="center"/>
    </xf>
    <xf numFmtId="176" fontId="8" fillId="0" borderId="19" xfId="0" applyNumberFormat="1" applyFont="1" applyBorder="1" applyAlignment="1">
      <alignment vertical="center"/>
    </xf>
    <xf numFmtId="0" fontId="8" fillId="0" borderId="20" xfId="0" applyFont="1" applyBorder="1" applyAlignment="1">
      <alignment vertical="center"/>
    </xf>
    <xf numFmtId="176" fontId="8" fillId="0" borderId="21" xfId="0" applyNumberFormat="1" applyFont="1" applyBorder="1" applyAlignment="1">
      <alignment vertical="center"/>
    </xf>
    <xf numFmtId="38" fontId="8" fillId="0" borderId="20" xfId="0" applyNumberFormat="1" applyFont="1" applyBorder="1" applyAlignment="1">
      <alignment vertical="center"/>
    </xf>
    <xf numFmtId="0" fontId="8" fillId="0" borderId="4" xfId="0" applyFont="1" applyBorder="1" applyAlignment="1">
      <alignment vertical="center"/>
    </xf>
    <xf numFmtId="1" fontId="8" fillId="0" borderId="5" xfId="0" applyNumberFormat="1" applyFont="1" applyBorder="1" applyAlignment="1">
      <alignment vertical="center"/>
    </xf>
    <xf numFmtId="38" fontId="8" fillId="0" borderId="2" xfId="1" applyFont="1" applyFill="1" applyBorder="1" applyAlignment="1">
      <alignment vertical="center"/>
    </xf>
    <xf numFmtId="38" fontId="8" fillId="0" borderId="3" xfId="1" applyFont="1" applyFill="1" applyBorder="1" applyAlignment="1">
      <alignment vertical="center"/>
    </xf>
    <xf numFmtId="38" fontId="8" fillId="0" borderId="2" xfId="1" applyFont="1" applyBorder="1" applyAlignment="1">
      <alignment horizontal="right" vertical="center"/>
    </xf>
    <xf numFmtId="0" fontId="8" fillId="0" borderId="2" xfId="0" applyFont="1" applyBorder="1" applyAlignment="1">
      <alignment horizontal="right" vertical="center"/>
    </xf>
    <xf numFmtId="177" fontId="8" fillId="0" borderId="2" xfId="0" applyNumberFormat="1" applyFont="1" applyBorder="1" applyAlignment="1">
      <alignment vertical="center"/>
    </xf>
    <xf numFmtId="179" fontId="16" fillId="0" borderId="6" xfId="0" applyNumberFormat="1" applyFont="1" applyBorder="1" applyAlignment="1">
      <alignment vertical="center"/>
    </xf>
    <xf numFmtId="179" fontId="16" fillId="0" borderId="6" xfId="1" applyNumberFormat="1" applyFont="1" applyBorder="1" applyAlignment="1">
      <alignment vertical="center"/>
    </xf>
    <xf numFmtId="0" fontId="6" fillId="0" borderId="11" xfId="0" applyFont="1" applyBorder="1" applyAlignment="1">
      <alignment vertical="center"/>
    </xf>
    <xf numFmtId="0" fontId="6" fillId="0" borderId="12" xfId="0" applyFont="1" applyBorder="1" applyAlignment="1">
      <alignment vertical="center"/>
    </xf>
    <xf numFmtId="38" fontId="16" fillId="0" borderId="8" xfId="1" applyFont="1" applyBorder="1" applyAlignment="1">
      <alignment vertical="center"/>
    </xf>
    <xf numFmtId="0" fontId="6" fillId="0" borderId="17" xfId="0" applyFont="1" applyBorder="1" applyAlignment="1">
      <alignment vertical="center"/>
    </xf>
    <xf numFmtId="0" fontId="6" fillId="0" borderId="18" xfId="0" applyFont="1" applyBorder="1" applyAlignment="1">
      <alignment vertical="center"/>
    </xf>
    <xf numFmtId="179" fontId="16" fillId="0" borderId="7" xfId="1" applyNumberFormat="1" applyFont="1" applyBorder="1" applyAlignment="1">
      <alignment vertical="center"/>
    </xf>
    <xf numFmtId="179" fontId="6" fillId="0" borderId="11" xfId="0" applyNumberFormat="1" applyFont="1" applyBorder="1" applyAlignment="1">
      <alignment vertical="center"/>
    </xf>
    <xf numFmtId="0" fontId="12" fillId="0" borderId="0" xfId="0" applyFont="1" applyAlignment="1">
      <alignment horizontal="right" vertical="top"/>
    </xf>
    <xf numFmtId="179" fontId="0" fillId="0" borderId="0" xfId="0" applyNumberFormat="1" applyAlignment="1">
      <alignment vertical="center"/>
    </xf>
    <xf numFmtId="179" fontId="16" fillId="0" borderId="6" xfId="0" applyNumberFormat="1" applyFont="1" applyBorder="1" applyAlignment="1">
      <alignment horizontal="right" vertical="center"/>
    </xf>
    <xf numFmtId="180" fontId="16" fillId="0" borderId="6" xfId="0" applyNumberFormat="1" applyFont="1" applyBorder="1" applyAlignment="1">
      <alignment vertical="center"/>
    </xf>
    <xf numFmtId="179" fontId="16" fillId="0" borderId="7" xfId="1" applyNumberFormat="1" applyFont="1" applyBorder="1" applyAlignment="1">
      <alignment horizontal="right" vertical="center"/>
    </xf>
    <xf numFmtId="179" fontId="16" fillId="0" borderId="7" xfId="0" applyNumberFormat="1" applyFont="1" applyBorder="1" applyAlignment="1">
      <alignment vertical="center"/>
    </xf>
    <xf numFmtId="0" fontId="7" fillId="0" borderId="4" xfId="0" applyFont="1" applyBorder="1" applyAlignment="1">
      <alignment vertical="center" wrapText="1"/>
    </xf>
    <xf numFmtId="0" fontId="7" fillId="0" borderId="5" xfId="0" applyFont="1" applyBorder="1" applyAlignment="1">
      <alignment vertical="center" wrapText="1"/>
    </xf>
    <xf numFmtId="38" fontId="0" fillId="0" borderId="0" xfId="0" applyNumberFormat="1" applyAlignment="1">
      <alignment vertical="center"/>
    </xf>
    <xf numFmtId="0" fontId="0" fillId="0" borderId="0" xfId="0" applyAlignment="1">
      <alignment horizontal="center" vertical="center"/>
    </xf>
    <xf numFmtId="0" fontId="12" fillId="0" borderId="5" xfId="0" applyFont="1" applyBorder="1" applyAlignment="1">
      <alignment vertical="center" wrapText="1"/>
    </xf>
    <xf numFmtId="0" fontId="0" fillId="0" borderId="12" xfId="0" applyBorder="1" applyAlignment="1">
      <alignment vertical="center"/>
    </xf>
    <xf numFmtId="0" fontId="12" fillId="0" borderId="4" xfId="0" applyFont="1" applyBorder="1" applyAlignment="1">
      <alignment vertical="center" wrapText="1"/>
    </xf>
    <xf numFmtId="0" fontId="16" fillId="0" borderId="0" xfId="0" applyFont="1" applyAlignment="1">
      <alignment horizontal="right" vertical="center"/>
    </xf>
    <xf numFmtId="0" fontId="9" fillId="0" borderId="0" xfId="0" applyFont="1" applyAlignment="1">
      <alignment vertical="top"/>
    </xf>
    <xf numFmtId="0" fontId="7" fillId="0" borderId="4" xfId="0" applyFont="1" applyBorder="1" applyAlignment="1">
      <alignment horizontal="center" vertical="center" wrapText="1"/>
    </xf>
    <xf numFmtId="177" fontId="8" fillId="0" borderId="3" xfId="0" applyNumberFormat="1" applyFont="1" applyBorder="1" applyAlignment="1">
      <alignment horizontal="right" vertical="center"/>
    </xf>
    <xf numFmtId="177" fontId="8" fillId="0" borderId="2" xfId="0" applyNumberFormat="1" applyFont="1" applyBorder="1" applyAlignment="1">
      <alignment horizontal="right" vertical="center"/>
    </xf>
    <xf numFmtId="38" fontId="8" fillId="0" borderId="3" xfId="1" applyFont="1" applyBorder="1" applyAlignment="1">
      <alignment horizontal="right" vertical="center"/>
    </xf>
    <xf numFmtId="179" fontId="16" fillId="0" borderId="29" xfId="0" applyNumberFormat="1" applyFont="1" applyBorder="1" applyAlignment="1">
      <alignment vertical="center"/>
    </xf>
    <xf numFmtId="38" fontId="16" fillId="0" borderId="30" xfId="1" applyFont="1" applyBorder="1" applyAlignment="1">
      <alignment vertical="center"/>
    </xf>
    <xf numFmtId="0" fontId="22" fillId="2" borderId="0" xfId="3" applyFill="1" applyAlignment="1">
      <alignment horizontal="center"/>
    </xf>
    <xf numFmtId="0" fontId="22" fillId="0" borderId="0" xfId="3" applyAlignment="1">
      <alignment horizontal="right" wrapText="1"/>
    </xf>
    <xf numFmtId="0" fontId="22" fillId="2" borderId="0" xfId="4" applyFill="1" applyAlignment="1">
      <alignment horizontal="center"/>
    </xf>
    <xf numFmtId="0" fontId="22" fillId="0" borderId="0" xfId="4" applyAlignment="1">
      <alignment horizontal="right" wrapText="1"/>
    </xf>
    <xf numFmtId="0" fontId="22" fillId="0" borderId="0" xfId="5" applyAlignment="1">
      <alignment horizontal="right" wrapText="1"/>
    </xf>
    <xf numFmtId="0" fontId="22" fillId="2" borderId="0" xfId="5" applyFill="1" applyAlignment="1">
      <alignment horizontal="center"/>
    </xf>
    <xf numFmtId="0" fontId="22" fillId="0" borderId="0" xfId="5"/>
    <xf numFmtId="177" fontId="8" fillId="0" borderId="3" xfId="0" applyNumberFormat="1" applyFont="1" applyBorder="1" applyAlignment="1">
      <alignment vertical="center"/>
    </xf>
    <xf numFmtId="0" fontId="22" fillId="0" borderId="0" xfId="6" applyAlignment="1">
      <alignment horizontal="center"/>
    </xf>
    <xf numFmtId="0" fontId="22" fillId="0" borderId="0" xfId="6" applyAlignment="1">
      <alignment horizontal="right" wrapText="1"/>
    </xf>
    <xf numFmtId="0" fontId="22" fillId="0" borderId="0" xfId="7" applyAlignment="1">
      <alignment horizontal="right" wrapText="1"/>
    </xf>
    <xf numFmtId="0" fontId="22" fillId="0" borderId="0" xfId="8" applyAlignment="1">
      <alignment horizontal="right" wrapText="1"/>
    </xf>
    <xf numFmtId="0" fontId="22" fillId="0" borderId="0" xfId="8" applyAlignment="1">
      <alignment horizontal="center"/>
    </xf>
    <xf numFmtId="0" fontId="22" fillId="0" borderId="0" xfId="8"/>
    <xf numFmtId="0" fontId="22" fillId="0" borderId="0" xfId="7" applyAlignment="1">
      <alignment horizontal="center"/>
    </xf>
    <xf numFmtId="38" fontId="16" fillId="0" borderId="14" xfId="1" applyFont="1" applyFill="1" applyBorder="1" applyAlignment="1">
      <alignment vertical="center"/>
    </xf>
    <xf numFmtId="179" fontId="16" fillId="0" borderId="16" xfId="1" applyNumberFormat="1" applyFont="1" applyFill="1" applyBorder="1" applyAlignment="1">
      <alignment vertical="center"/>
    </xf>
    <xf numFmtId="0" fontId="23" fillId="0" borderId="0" xfId="0" quotePrefix="1" applyFont="1" applyAlignment="1">
      <alignment horizontal="right" vertical="center"/>
    </xf>
    <xf numFmtId="0" fontId="24" fillId="0" borderId="0" xfId="0" applyFont="1" applyAlignment="1">
      <alignment vertical="center"/>
    </xf>
    <xf numFmtId="0" fontId="0" fillId="0" borderId="5" xfId="0" applyBorder="1" applyAlignment="1">
      <alignment vertical="center"/>
    </xf>
    <xf numFmtId="38" fontId="16" fillId="0" borderId="34" xfId="1" applyFont="1" applyFill="1" applyBorder="1" applyAlignment="1">
      <alignment vertical="center"/>
    </xf>
    <xf numFmtId="38" fontId="16" fillId="0" borderId="30" xfId="1" applyFont="1" applyFill="1" applyBorder="1" applyAlignment="1">
      <alignment vertical="center"/>
    </xf>
    <xf numFmtId="38" fontId="16" fillId="0" borderId="8" xfId="1" applyFont="1" applyFill="1" applyBorder="1" applyAlignment="1">
      <alignment vertical="center"/>
    </xf>
    <xf numFmtId="179" fontId="16" fillId="0" borderId="10" xfId="0" applyNumberFormat="1" applyFont="1" applyBorder="1" applyAlignment="1">
      <alignment vertical="center"/>
    </xf>
    <xf numFmtId="179" fontId="16" fillId="0" borderId="7" xfId="1" applyNumberFormat="1" applyFont="1" applyFill="1" applyBorder="1" applyAlignment="1">
      <alignment vertical="center"/>
    </xf>
    <xf numFmtId="38" fontId="8" fillId="0" borderId="3" xfId="1" applyFont="1" applyFill="1" applyBorder="1" applyAlignment="1">
      <alignment horizontal="right" vertical="center"/>
    </xf>
    <xf numFmtId="177" fontId="8" fillId="0" borderId="2" xfId="1" applyNumberFormat="1" applyFont="1" applyFill="1" applyBorder="1" applyAlignment="1">
      <alignment horizontal="right" vertical="center"/>
    </xf>
    <xf numFmtId="0" fontId="7" fillId="0" borderId="18" xfId="0" applyFont="1" applyBorder="1" applyAlignment="1">
      <alignment horizontal="center" vertical="center" wrapText="1"/>
    </xf>
    <xf numFmtId="177" fontId="0" fillId="0" borderId="0" xfId="0" applyNumberFormat="1" applyAlignment="1">
      <alignment vertical="center"/>
    </xf>
    <xf numFmtId="0" fontId="0" fillId="0" borderId="0" xfId="0" applyAlignment="1">
      <alignment vertical="center" wrapText="1"/>
    </xf>
    <xf numFmtId="1" fontId="0" fillId="0" borderId="0" xfId="0" applyNumberFormat="1" applyAlignment="1">
      <alignment vertical="center"/>
    </xf>
    <xf numFmtId="0" fontId="25" fillId="0" borderId="0" xfId="0" applyFont="1" applyAlignment="1">
      <alignment horizontal="right" vertical="center"/>
    </xf>
    <xf numFmtId="1" fontId="8" fillId="0" borderId="2" xfId="1" applyNumberFormat="1" applyFont="1" applyFill="1" applyBorder="1" applyAlignment="1">
      <alignment horizontal="right" vertical="center"/>
    </xf>
    <xf numFmtId="0" fontId="0" fillId="0" borderId="18" xfId="0" applyBorder="1" applyAlignment="1">
      <alignment vertical="center"/>
    </xf>
    <xf numFmtId="176" fontId="0" fillId="0" borderId="0" xfId="0" applyNumberFormat="1" applyAlignment="1">
      <alignment vertical="center"/>
    </xf>
    <xf numFmtId="38" fontId="8" fillId="0" borderId="2" xfId="0" applyNumberFormat="1" applyFont="1" applyBorder="1" applyAlignment="1">
      <alignment vertical="center"/>
    </xf>
    <xf numFmtId="0" fontId="0" fillId="0" borderId="0" xfId="0" applyAlignment="1">
      <alignment horizontal="left" vertical="center"/>
    </xf>
    <xf numFmtId="0" fontId="22" fillId="2" borderId="0" xfId="3" applyFill="1" applyAlignment="1">
      <alignment horizontal="left"/>
    </xf>
    <xf numFmtId="0" fontId="22" fillId="0" borderId="0" xfId="3" applyAlignment="1">
      <alignment horizontal="left" wrapText="1"/>
    </xf>
    <xf numFmtId="38" fontId="0" fillId="0" borderId="0" xfId="0" applyNumberFormat="1" applyAlignment="1">
      <alignment horizontal="left" vertical="center"/>
    </xf>
    <xf numFmtId="0" fontId="22" fillId="0" borderId="0" xfId="5" applyAlignment="1">
      <alignment wrapText="1"/>
    </xf>
    <xf numFmtId="177" fontId="0" fillId="0" borderId="0" xfId="9" applyNumberFormat="1" applyFont="1" applyAlignment="1">
      <alignment vertical="center"/>
    </xf>
    <xf numFmtId="181" fontId="8" fillId="0" borderId="0" xfId="0" applyNumberFormat="1" applyFont="1" applyAlignment="1">
      <alignment vertical="center"/>
    </xf>
    <xf numFmtId="177" fontId="7" fillId="0" borderId="0" xfId="0" applyNumberFormat="1" applyFont="1" applyAlignment="1">
      <alignment horizontal="left" vertical="center"/>
    </xf>
    <xf numFmtId="177" fontId="22" fillId="0" borderId="0" xfId="7" applyNumberFormat="1" applyAlignment="1">
      <alignment horizontal="left" wrapText="1"/>
    </xf>
    <xf numFmtId="177" fontId="22" fillId="0" borderId="0" xfId="7" applyNumberFormat="1" applyAlignment="1">
      <alignment horizontal="left"/>
    </xf>
    <xf numFmtId="177" fontId="0" fillId="0" borderId="0" xfId="0" applyNumberFormat="1" applyAlignment="1">
      <alignment horizontal="left" vertical="center"/>
    </xf>
    <xf numFmtId="0" fontId="22" fillId="0" borderId="0" xfId="11" applyAlignment="1">
      <alignment wrapText="1"/>
    </xf>
    <xf numFmtId="0" fontId="22" fillId="0" borderId="0" xfId="11" applyAlignment="1">
      <alignment horizontal="right" wrapText="1"/>
    </xf>
    <xf numFmtId="0" fontId="22" fillId="2" borderId="0" xfId="11" applyFill="1" applyAlignment="1">
      <alignment horizontal="center"/>
    </xf>
    <xf numFmtId="0" fontId="1" fillId="0" borderId="0" xfId="12">
      <alignment vertical="center"/>
    </xf>
    <xf numFmtId="0" fontId="12" fillId="0" borderId="3" xfId="12" applyFont="1" applyBorder="1" applyAlignment="1">
      <alignment horizontal="center" vertical="center" wrapText="1"/>
    </xf>
    <xf numFmtId="0" fontId="9" fillId="0" borderId="0" xfId="0" applyFont="1" applyAlignment="1">
      <alignment vertical="center"/>
    </xf>
    <xf numFmtId="38" fontId="16" fillId="0" borderId="34" xfId="1" applyFont="1" applyBorder="1" applyAlignment="1">
      <alignment vertical="center"/>
    </xf>
    <xf numFmtId="178" fontId="8" fillId="0" borderId="1" xfId="1" applyNumberFormat="1" applyFont="1" applyBorder="1" applyAlignment="1">
      <alignment vertical="center"/>
    </xf>
    <xf numFmtId="176" fontId="8" fillId="0" borderId="1" xfId="0" applyNumberFormat="1" applyFont="1" applyBorder="1" applyAlignment="1">
      <alignment horizontal="right" vertical="center"/>
    </xf>
    <xf numFmtId="178" fontId="8" fillId="0" borderId="1" xfId="1" applyNumberFormat="1" applyFont="1" applyBorder="1" applyAlignment="1">
      <alignment horizontal="right" vertical="center"/>
    </xf>
    <xf numFmtId="179" fontId="16" fillId="0" borderId="6" xfId="1" applyNumberFormat="1" applyFont="1" applyFill="1" applyBorder="1" applyAlignment="1">
      <alignment vertical="center"/>
    </xf>
    <xf numFmtId="179" fontId="16" fillId="0" borderId="41" xfId="1" applyNumberFormat="1" applyFont="1" applyBorder="1" applyAlignment="1">
      <alignment vertical="center"/>
    </xf>
    <xf numFmtId="179" fontId="16" fillId="0" borderId="10" xfId="1" applyNumberFormat="1" applyFont="1" applyFill="1" applyBorder="1" applyAlignment="1">
      <alignment vertical="center"/>
    </xf>
    <xf numFmtId="0" fontId="11" fillId="0" borderId="0" xfId="0" applyFont="1" applyFill="1" applyAlignment="1">
      <alignment vertical="center"/>
    </xf>
    <xf numFmtId="0" fontId="6" fillId="0" borderId="0" xfId="0" applyFont="1" applyFill="1" applyAlignment="1">
      <alignment vertical="center"/>
    </xf>
    <xf numFmtId="0" fontId="0" fillId="0" borderId="0" xfId="0" applyFill="1" applyAlignment="1">
      <alignment vertical="center"/>
    </xf>
    <xf numFmtId="0" fontId="9" fillId="0" borderId="0" xfId="0" applyFont="1" applyFill="1" applyAlignment="1">
      <alignment vertical="top"/>
    </xf>
    <xf numFmtId="0" fontId="12" fillId="0" borderId="0" xfId="0" applyFont="1" applyFill="1" applyAlignment="1">
      <alignment horizontal="right" vertical="top"/>
    </xf>
    <xf numFmtId="0" fontId="16" fillId="0" borderId="0" xfId="0" applyFont="1" applyFill="1" applyAlignment="1">
      <alignment horizontal="right" vertical="center"/>
    </xf>
    <xf numFmtId="0" fontId="7" fillId="0" borderId="18" xfId="0" applyFont="1" applyFill="1" applyBorder="1" applyAlignment="1">
      <alignment horizontal="center" vertical="center" wrapText="1"/>
    </xf>
    <xf numFmtId="0" fontId="7" fillId="0" borderId="17" xfId="0" applyFont="1" applyFill="1" applyBorder="1" applyAlignment="1">
      <alignment vertical="center" shrinkToFit="1"/>
    </xf>
    <xf numFmtId="0" fontId="7" fillId="0" borderId="3" xfId="0" applyFont="1" applyFill="1" applyBorder="1" applyAlignment="1">
      <alignment horizontal="center" vertical="center" wrapText="1"/>
    </xf>
    <xf numFmtId="179" fontId="16" fillId="0" borderId="6" xfId="0" applyNumberFormat="1" applyFont="1" applyFill="1" applyBorder="1" applyAlignment="1">
      <alignment vertical="center"/>
    </xf>
    <xf numFmtId="0" fontId="6" fillId="0" borderId="18" xfId="0" applyFont="1" applyFill="1" applyBorder="1" applyAlignment="1">
      <alignment vertical="center"/>
    </xf>
    <xf numFmtId="0" fontId="6" fillId="0" borderId="17" xfId="0" applyFont="1" applyFill="1" applyBorder="1" applyAlignment="1">
      <alignment vertical="center"/>
    </xf>
    <xf numFmtId="0" fontId="6" fillId="0" borderId="12" xfId="0" applyFont="1" applyFill="1" applyBorder="1" applyAlignment="1">
      <alignment vertical="center"/>
    </xf>
    <xf numFmtId="0" fontId="6" fillId="0" borderId="11" xfId="0" applyFont="1" applyFill="1" applyBorder="1" applyAlignment="1">
      <alignment vertical="center"/>
    </xf>
    <xf numFmtId="179" fontId="16" fillId="0" borderId="35" xfId="1" applyNumberFormat="1" applyFont="1" applyBorder="1" applyAlignment="1">
      <alignment vertical="center"/>
    </xf>
    <xf numFmtId="179" fontId="16" fillId="0" borderId="35" xfId="1" applyNumberFormat="1" applyFont="1" applyFill="1" applyBorder="1" applyAlignment="1">
      <alignment vertical="center"/>
    </xf>
    <xf numFmtId="0" fontId="5" fillId="0" borderId="0" xfId="0" applyFont="1" applyAlignment="1">
      <alignment horizontal="center"/>
    </xf>
    <xf numFmtId="0" fontId="6" fillId="0" borderId="8" xfId="0" applyFont="1" applyBorder="1" applyAlignment="1">
      <alignment horizontal="center" vertical="distributed" textRotation="255" justifyLastLine="1"/>
    </xf>
    <xf numFmtId="0" fontId="6" fillId="0" borderId="7" xfId="0" applyFont="1" applyBorder="1" applyAlignment="1">
      <alignment horizontal="center" vertical="distributed" textRotation="255" justifyLastLine="1"/>
    </xf>
    <xf numFmtId="0" fontId="6" fillId="0" borderId="6" xfId="0" applyFont="1" applyBorder="1" applyAlignment="1">
      <alignment horizontal="center" vertical="distributed" textRotation="255" justifyLastLine="1"/>
    </xf>
    <xf numFmtId="0" fontId="6" fillId="0" borderId="8" xfId="0" applyFont="1" applyBorder="1" applyAlignment="1">
      <alignment horizontal="center" vertical="center" textRotation="255"/>
    </xf>
    <xf numFmtId="0" fontId="6" fillId="0" borderId="7" xfId="0" applyFont="1" applyBorder="1" applyAlignment="1">
      <alignment horizontal="center" vertical="center" textRotation="255"/>
    </xf>
    <xf numFmtId="0" fontId="6" fillId="0" borderId="6" xfId="0" applyFont="1" applyBorder="1" applyAlignment="1">
      <alignment horizontal="center" vertical="center" textRotation="255"/>
    </xf>
    <xf numFmtId="0" fontId="9" fillId="0" borderId="2" xfId="0" applyFont="1" applyBorder="1" applyAlignment="1">
      <alignment horizontal="distributed" vertical="center" justifyLastLine="1"/>
    </xf>
    <xf numFmtId="0" fontId="9" fillId="0" borderId="5" xfId="0" applyFont="1" applyBorder="1" applyAlignment="1">
      <alignment horizontal="distributed" vertical="center" justifyLastLine="1"/>
    </xf>
    <xf numFmtId="0" fontId="9" fillId="0" borderId="4" xfId="0" applyFont="1" applyBorder="1" applyAlignment="1">
      <alignment horizontal="distributed" vertical="center" justifyLastLine="1"/>
    </xf>
    <xf numFmtId="0" fontId="9" fillId="0" borderId="2" xfId="0" applyFont="1" applyBorder="1" applyAlignment="1">
      <alignment horizontal="center" vertical="center"/>
    </xf>
    <xf numFmtId="0" fontId="9" fillId="0" borderId="5" xfId="0" applyFont="1" applyBorder="1" applyAlignment="1">
      <alignment horizontal="center" vertical="center"/>
    </xf>
    <xf numFmtId="0" fontId="9" fillId="0" borderId="4" xfId="0" applyFont="1" applyBorder="1" applyAlignment="1">
      <alignment horizontal="center" vertical="center"/>
    </xf>
    <xf numFmtId="0" fontId="7" fillId="0" borderId="13" xfId="0" applyFont="1" applyBorder="1" applyAlignment="1">
      <alignment horizontal="center" vertical="center" wrapText="1"/>
    </xf>
    <xf numFmtId="0" fontId="7" fillId="0" borderId="9" xfId="0" applyFont="1" applyBorder="1" applyAlignment="1">
      <alignment horizontal="center" vertical="center" wrapText="1"/>
    </xf>
    <xf numFmtId="0" fontId="9" fillId="0" borderId="14" xfId="0" applyFont="1" applyBorder="1" applyAlignment="1">
      <alignment horizontal="center" vertical="center"/>
    </xf>
    <xf numFmtId="0" fontId="9" fillId="0" borderId="18" xfId="0" applyFont="1" applyBorder="1" applyAlignment="1">
      <alignment horizontal="center" vertical="center"/>
    </xf>
    <xf numFmtId="0" fontId="9" fillId="0" borderId="17" xfId="0" applyFont="1" applyBorder="1" applyAlignment="1">
      <alignment horizontal="center" vertical="center"/>
    </xf>
    <xf numFmtId="0" fontId="9" fillId="0" borderId="16" xfId="0" applyFont="1" applyBorder="1" applyAlignment="1">
      <alignment horizontal="center" vertical="center"/>
    </xf>
    <xf numFmtId="0" fontId="9" fillId="0" borderId="0" xfId="0" applyFont="1" applyAlignment="1">
      <alignment horizontal="center" vertical="center"/>
    </xf>
    <xf numFmtId="0" fontId="9" fillId="0" borderId="15" xfId="0" applyFont="1" applyBorder="1" applyAlignment="1">
      <alignment horizontal="center" vertical="center"/>
    </xf>
    <xf numFmtId="0" fontId="9" fillId="0" borderId="10" xfId="0" applyFont="1" applyBorder="1" applyAlignment="1">
      <alignment horizontal="center" vertical="center"/>
    </xf>
    <xf numFmtId="0" fontId="9" fillId="0" borderId="12" xfId="0" applyFont="1" applyBorder="1" applyAlignment="1">
      <alignment horizontal="center" vertical="center"/>
    </xf>
    <xf numFmtId="0" fontId="9" fillId="0" borderId="11" xfId="0" applyFont="1" applyBorder="1" applyAlignment="1">
      <alignment horizontal="center" vertical="center"/>
    </xf>
    <xf numFmtId="0" fontId="7" fillId="0" borderId="2" xfId="0" applyFont="1" applyBorder="1" applyAlignment="1">
      <alignment horizontal="center" vertical="center" wrapText="1"/>
    </xf>
    <xf numFmtId="0" fontId="7" fillId="0" borderId="3" xfId="0" applyFont="1" applyBorder="1" applyAlignment="1">
      <alignment horizontal="center" vertical="center"/>
    </xf>
    <xf numFmtId="0" fontId="7" fillId="0" borderId="14"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2" xfId="0"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12" fillId="0" borderId="3" xfId="0" applyFont="1" applyBorder="1" applyAlignment="1">
      <alignment horizontal="center" vertical="center"/>
    </xf>
    <xf numFmtId="0" fontId="12" fillId="0" borderId="2" xfId="0" applyFont="1" applyBorder="1" applyAlignment="1">
      <alignment horizontal="center" vertical="center"/>
    </xf>
    <xf numFmtId="0" fontId="12" fillId="0" borderId="5" xfId="0" applyFont="1" applyBorder="1" applyAlignment="1">
      <alignment horizontal="center" vertical="center"/>
    </xf>
    <xf numFmtId="0" fontId="12" fillId="0" borderId="4" xfId="0" applyFont="1" applyBorder="1" applyAlignment="1">
      <alignment horizontal="center" vertical="center"/>
    </xf>
    <xf numFmtId="0" fontId="7" fillId="0" borderId="25"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2"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3" fillId="0" borderId="17" xfId="0" applyFont="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7" fillId="0" borderId="27"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3" xfId="0" applyFont="1" applyBorder="1" applyAlignment="1">
      <alignment horizontal="center" vertical="center" wrapText="1"/>
    </xf>
    <xf numFmtId="0" fontId="12" fillId="0" borderId="17" xfId="0" applyFont="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2" fillId="0" borderId="18"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36" xfId="0" applyFont="1" applyBorder="1" applyAlignment="1">
      <alignment horizontal="center" vertical="center" wrapText="1"/>
    </xf>
    <xf numFmtId="0" fontId="12" fillId="0" borderId="37" xfId="0" applyFont="1" applyBorder="1" applyAlignment="1">
      <alignment horizontal="center" vertical="center"/>
    </xf>
    <xf numFmtId="0" fontId="12" fillId="0" borderId="23" xfId="0" applyFont="1" applyBorder="1" applyAlignment="1">
      <alignment horizontal="center" vertical="center"/>
    </xf>
    <xf numFmtId="0" fontId="12" fillId="0" borderId="28" xfId="0" applyFont="1" applyBorder="1" applyAlignment="1">
      <alignment horizontal="center" vertical="center"/>
    </xf>
    <xf numFmtId="0" fontId="9" fillId="0" borderId="14" xfId="0" applyFont="1" applyBorder="1" applyAlignment="1">
      <alignment horizontal="center" vertical="center" wrapText="1"/>
    </xf>
    <xf numFmtId="0" fontId="7" fillId="0" borderId="8"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 xfId="0" applyFont="1" applyBorder="1" applyAlignment="1">
      <alignment horizontal="center" vertical="center" wrapText="1"/>
    </xf>
    <xf numFmtId="0" fontId="12" fillId="0" borderId="3" xfId="0" applyFont="1" applyBorder="1" applyAlignment="1">
      <alignment horizontal="center" vertical="center" wrapText="1"/>
    </xf>
    <xf numFmtId="176" fontId="8" fillId="0" borderId="13" xfId="0" applyNumberFormat="1" applyFont="1" applyBorder="1" applyAlignment="1">
      <alignment horizontal="center" vertical="center"/>
    </xf>
    <xf numFmtId="176" fontId="8" fillId="0" borderId="9" xfId="0" applyNumberFormat="1" applyFont="1" applyBorder="1" applyAlignment="1">
      <alignment horizontal="center" vertical="center"/>
    </xf>
    <xf numFmtId="0" fontId="12" fillId="0" borderId="2"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xf>
    <xf numFmtId="0" fontId="12" fillId="0" borderId="6" xfId="0" applyFont="1" applyBorder="1" applyAlignment="1">
      <alignment horizontal="center" vertical="center"/>
    </xf>
    <xf numFmtId="178" fontId="16" fillId="0" borderId="8" xfId="1" applyNumberFormat="1" applyFont="1" applyBorder="1" applyAlignment="1">
      <alignment horizontal="center" vertical="center"/>
    </xf>
    <xf numFmtId="178" fontId="16" fillId="0" borderId="6" xfId="1" applyNumberFormat="1" applyFont="1" applyBorder="1" applyAlignment="1">
      <alignment horizontal="center" vertical="center"/>
    </xf>
    <xf numFmtId="0" fontId="12" fillId="0" borderId="7" xfId="0" applyFont="1" applyBorder="1" applyAlignment="1">
      <alignment horizontal="center" vertical="center" wrapText="1"/>
    </xf>
    <xf numFmtId="0" fontId="12" fillId="0" borderId="6" xfId="0" applyFont="1" applyBorder="1" applyAlignment="1">
      <alignment horizontal="center" vertical="center" wrapText="1"/>
    </xf>
    <xf numFmtId="0" fontId="7" fillId="0" borderId="18" xfId="0" applyFont="1" applyBorder="1" applyAlignment="1">
      <alignment horizontal="distributed" vertical="center"/>
    </xf>
    <xf numFmtId="0" fontId="7" fillId="0" borderId="12" xfId="0" applyFont="1" applyBorder="1" applyAlignment="1">
      <alignment horizontal="distributed" vertical="center"/>
    </xf>
    <xf numFmtId="0" fontId="7" fillId="0" borderId="14" xfId="0" applyFont="1" applyBorder="1" applyAlignment="1">
      <alignment horizontal="center" vertical="center"/>
    </xf>
    <xf numFmtId="0" fontId="7" fillId="0" borderId="18" xfId="0" applyFont="1" applyBorder="1" applyAlignment="1">
      <alignment horizontal="center" vertical="center"/>
    </xf>
    <xf numFmtId="0" fontId="7" fillId="0" borderId="17" xfId="0" applyFont="1" applyBorder="1" applyAlignment="1">
      <alignment horizontal="center" vertical="center"/>
    </xf>
    <xf numFmtId="0" fontId="7" fillId="0" borderId="16" xfId="0" applyFont="1" applyBorder="1" applyAlignment="1">
      <alignment horizontal="center" vertical="center"/>
    </xf>
    <xf numFmtId="0" fontId="7" fillId="0" borderId="0" xfId="0" applyFont="1" applyAlignment="1">
      <alignment horizontal="center" vertical="center"/>
    </xf>
    <xf numFmtId="0" fontId="7" fillId="0" borderId="15" xfId="0" applyFont="1" applyBorder="1" applyAlignment="1">
      <alignment horizontal="center" vertical="center"/>
    </xf>
    <xf numFmtId="0" fontId="7" fillId="0" borderId="10" xfId="0" applyFont="1" applyBorder="1" applyAlignment="1">
      <alignment horizontal="center" vertical="center"/>
    </xf>
    <xf numFmtId="0" fontId="7" fillId="0" borderId="12" xfId="0" applyFont="1" applyBorder="1" applyAlignment="1">
      <alignment horizontal="center" vertical="center"/>
    </xf>
    <xf numFmtId="0" fontId="7" fillId="0" borderId="11" xfId="0" applyFont="1" applyBorder="1" applyAlignment="1">
      <alignment horizontal="center" vertical="center"/>
    </xf>
    <xf numFmtId="0" fontId="9" fillId="0" borderId="14" xfId="0" applyFont="1" applyBorder="1" applyAlignment="1">
      <alignment horizontal="distributed" vertical="center" justifyLastLine="1"/>
    </xf>
    <xf numFmtId="0" fontId="9" fillId="0" borderId="18" xfId="0" applyFont="1" applyBorder="1" applyAlignment="1">
      <alignment horizontal="distributed" vertical="center" justifyLastLine="1"/>
    </xf>
    <xf numFmtId="0" fontId="9" fillId="0" borderId="17" xfId="0" applyFont="1" applyBorder="1" applyAlignment="1">
      <alignment horizontal="distributed" vertical="center" justifyLastLine="1"/>
    </xf>
    <xf numFmtId="0" fontId="9" fillId="0" borderId="10" xfId="0" applyFont="1" applyBorder="1" applyAlignment="1">
      <alignment horizontal="distributed" vertical="center" justifyLastLine="1"/>
    </xf>
    <xf numFmtId="0" fontId="9" fillId="0" borderId="12" xfId="0" applyFont="1" applyBorder="1" applyAlignment="1">
      <alignment horizontal="distributed" vertical="center" justifyLastLine="1"/>
    </xf>
    <xf numFmtId="0" fontId="9" fillId="0" borderId="11" xfId="0" applyFont="1" applyBorder="1" applyAlignment="1">
      <alignment horizontal="distributed" vertical="center" justifyLastLine="1"/>
    </xf>
    <xf numFmtId="0" fontId="7" fillId="0" borderId="18" xfId="0" applyFont="1" applyBorder="1" applyAlignment="1">
      <alignment horizontal="distributed" vertical="center" wrapText="1"/>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33" xfId="0" applyFont="1" applyBorder="1" applyAlignment="1">
      <alignment horizontal="center" vertical="center" wrapText="1"/>
    </xf>
    <xf numFmtId="0" fontId="7" fillId="0" borderId="32"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2" xfId="0" applyFont="1" applyBorder="1" applyAlignment="1">
      <alignment horizontal="center" vertical="center" shrinkToFit="1"/>
    </xf>
    <xf numFmtId="0" fontId="12" fillId="0" borderId="4" xfId="0" applyFont="1" applyBorder="1" applyAlignment="1">
      <alignment horizontal="center" vertical="center" shrinkToFit="1"/>
    </xf>
    <xf numFmtId="0" fontId="12" fillId="0" borderId="16" xfId="0" applyFont="1" applyBorder="1" applyAlignment="1">
      <alignment horizontal="center" vertical="center" wrapText="1"/>
    </xf>
    <xf numFmtId="0" fontId="12" fillId="0" borderId="15" xfId="0" applyFont="1" applyBorder="1" applyAlignment="1">
      <alignment horizontal="center" vertical="center" wrapText="1"/>
    </xf>
    <xf numFmtId="178" fontId="16" fillId="0" borderId="8" xfId="1" applyNumberFormat="1" applyFont="1" applyFill="1" applyBorder="1" applyAlignment="1">
      <alignment horizontal="right" vertical="center"/>
    </xf>
    <xf numFmtId="178" fontId="16" fillId="0" borderId="6" xfId="1" applyNumberFormat="1" applyFont="1" applyFill="1" applyBorder="1" applyAlignment="1">
      <alignment horizontal="right" vertical="center"/>
    </xf>
    <xf numFmtId="38" fontId="16" fillId="0" borderId="8" xfId="1" applyFont="1" applyFill="1" applyBorder="1" applyAlignment="1">
      <alignment horizontal="right" vertical="center"/>
    </xf>
    <xf numFmtId="38" fontId="16" fillId="0" borderId="6" xfId="1" applyFont="1" applyFill="1" applyBorder="1" applyAlignment="1">
      <alignment horizontal="right" vertical="center"/>
    </xf>
    <xf numFmtId="0" fontId="7" fillId="0" borderId="3" xfId="0" applyFont="1" applyBorder="1" applyAlignment="1">
      <alignment horizontal="center" vertical="center" wrapText="1"/>
    </xf>
    <xf numFmtId="178" fontId="16" fillId="0" borderId="8" xfId="1" applyNumberFormat="1" applyFont="1" applyBorder="1" applyAlignment="1">
      <alignment horizontal="right" vertical="center"/>
    </xf>
    <xf numFmtId="178" fontId="16" fillId="0" borderId="6" xfId="1" applyNumberFormat="1" applyFont="1" applyBorder="1" applyAlignment="1">
      <alignment horizontal="right" vertical="center"/>
    </xf>
    <xf numFmtId="0" fontId="6" fillId="0" borderId="8" xfId="0" applyFont="1" applyBorder="1" applyAlignment="1">
      <alignment horizontal="center" vertical="center" wrapText="1"/>
    </xf>
    <xf numFmtId="0" fontId="6" fillId="0" borderId="6"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6" xfId="0" applyFont="1" applyBorder="1" applyAlignment="1">
      <alignment horizontal="center" vertical="center" wrapText="1"/>
    </xf>
    <xf numFmtId="0" fontId="0" fillId="0" borderId="6" xfId="0" applyBorder="1" applyAlignment="1">
      <alignment horizontal="center" vertical="center"/>
    </xf>
    <xf numFmtId="178" fontId="16" fillId="0" borderId="8" xfId="1" applyNumberFormat="1" applyFont="1" applyFill="1" applyBorder="1" applyAlignment="1">
      <alignment horizontal="center" vertical="center"/>
    </xf>
    <xf numFmtId="178" fontId="16" fillId="0" borderId="6" xfId="1" applyNumberFormat="1" applyFont="1" applyFill="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12" fillId="0" borderId="0" xfId="0" applyFont="1" applyAlignment="1">
      <alignment horizontal="center" vertical="center" wrapText="1"/>
    </xf>
    <xf numFmtId="178" fontId="16" fillId="0" borderId="8" xfId="1" applyNumberFormat="1" applyFont="1" applyBorder="1" applyAlignment="1">
      <alignment vertical="center"/>
    </xf>
    <xf numFmtId="0" fontId="0" fillId="0" borderId="6" xfId="0" applyBorder="1" applyAlignment="1">
      <alignment vertical="center"/>
    </xf>
    <xf numFmtId="178" fontId="16" fillId="0" borderId="6" xfId="1" applyNumberFormat="1" applyFont="1" applyBorder="1" applyAlignment="1">
      <alignment vertical="center"/>
    </xf>
    <xf numFmtId="0" fontId="7" fillId="0" borderId="18" xfId="0" applyFont="1" applyFill="1" applyBorder="1" applyAlignment="1">
      <alignment horizontal="distributed" vertical="center"/>
    </xf>
    <xf numFmtId="0" fontId="7" fillId="0" borderId="12" xfId="0" applyFont="1" applyFill="1" applyBorder="1" applyAlignment="1">
      <alignment horizontal="distributed" vertical="center"/>
    </xf>
    <xf numFmtId="0" fontId="6" fillId="0" borderId="8" xfId="0" applyFont="1" applyFill="1" applyBorder="1" applyAlignment="1">
      <alignment horizontal="center" vertical="distributed" textRotation="255" justifyLastLine="1"/>
    </xf>
    <xf numFmtId="0" fontId="6" fillId="0" borderId="7" xfId="0" applyFont="1" applyFill="1" applyBorder="1" applyAlignment="1">
      <alignment horizontal="center" vertical="distributed" textRotation="255" justifyLastLine="1"/>
    </xf>
    <xf numFmtId="0" fontId="6" fillId="0" borderId="6" xfId="0" applyFont="1" applyFill="1" applyBorder="1" applyAlignment="1">
      <alignment horizontal="center" vertical="distributed" textRotation="255" justifyLastLine="1"/>
    </xf>
    <xf numFmtId="0" fontId="7" fillId="0" borderId="18" xfId="0" applyFont="1" applyFill="1" applyBorder="1" applyAlignment="1">
      <alignment horizontal="distributed" vertical="center" wrapText="1"/>
    </xf>
    <xf numFmtId="0" fontId="7" fillId="0" borderId="8"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9" fillId="0" borderId="14" xfId="0" applyFont="1" applyFill="1" applyBorder="1" applyAlignment="1">
      <alignment horizontal="distributed" vertical="center" justifyLastLine="1"/>
    </xf>
    <xf numFmtId="0" fontId="9" fillId="0" borderId="18" xfId="0" applyFont="1" applyFill="1" applyBorder="1" applyAlignment="1">
      <alignment horizontal="distributed" vertical="center" justifyLastLine="1"/>
    </xf>
    <xf numFmtId="0" fontId="9" fillId="0" borderId="17" xfId="0" applyFont="1" applyFill="1" applyBorder="1" applyAlignment="1">
      <alignment horizontal="distributed" vertical="center" justifyLastLine="1"/>
    </xf>
    <xf numFmtId="0" fontId="9" fillId="0" borderId="10" xfId="0" applyFont="1" applyFill="1" applyBorder="1" applyAlignment="1">
      <alignment horizontal="distributed" vertical="center" justifyLastLine="1"/>
    </xf>
    <xf numFmtId="0" fontId="9" fillId="0" borderId="12" xfId="0" applyFont="1" applyFill="1" applyBorder="1" applyAlignment="1">
      <alignment horizontal="distributed" vertical="center" justifyLastLine="1"/>
    </xf>
    <xf numFmtId="0" fontId="9" fillId="0" borderId="11" xfId="0" applyFont="1" applyFill="1" applyBorder="1" applyAlignment="1">
      <alignment horizontal="distributed" vertical="center" justifyLastLine="1"/>
    </xf>
    <xf numFmtId="0" fontId="7" fillId="0" borderId="16" xfId="0" applyFont="1" applyFill="1" applyBorder="1" applyAlignment="1">
      <alignment horizontal="center" vertical="center" wrapText="1"/>
    </xf>
    <xf numFmtId="0" fontId="7" fillId="0" borderId="14"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17" xfId="0" applyFont="1" applyFill="1" applyBorder="1" applyAlignment="1">
      <alignment horizontal="center" vertical="center"/>
    </xf>
    <xf numFmtId="0" fontId="7" fillId="0" borderId="16" xfId="0" applyFont="1" applyFill="1" applyBorder="1" applyAlignment="1">
      <alignment horizontal="center" vertical="center"/>
    </xf>
    <xf numFmtId="0" fontId="7" fillId="0" borderId="0" xfId="0" applyFont="1" applyFill="1" applyAlignment="1">
      <alignment horizontal="center" vertical="center"/>
    </xf>
    <xf numFmtId="0" fontId="7" fillId="0" borderId="15"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2" xfId="0" applyFont="1" applyFill="1" applyBorder="1" applyAlignment="1">
      <alignment horizontal="center" vertical="center"/>
    </xf>
    <xf numFmtId="0" fontId="7" fillId="0" borderId="11" xfId="0" applyFont="1" applyFill="1" applyBorder="1" applyAlignment="1">
      <alignment horizontal="center" vertical="center"/>
    </xf>
    <xf numFmtId="0" fontId="9" fillId="0" borderId="14" xfId="0" applyFont="1" applyFill="1" applyBorder="1" applyAlignment="1">
      <alignment horizontal="center" vertical="center"/>
    </xf>
    <xf numFmtId="0" fontId="9" fillId="0" borderId="18" xfId="0" applyFont="1" applyFill="1" applyBorder="1" applyAlignment="1">
      <alignment horizontal="center" vertical="center"/>
    </xf>
    <xf numFmtId="0" fontId="9" fillId="0" borderId="17" xfId="0" applyFont="1" applyFill="1" applyBorder="1" applyAlignment="1">
      <alignment horizontal="center" vertical="center"/>
    </xf>
    <xf numFmtId="0" fontId="9" fillId="0" borderId="16" xfId="0" applyFont="1" applyFill="1" applyBorder="1" applyAlignment="1">
      <alignment horizontal="center" vertical="center"/>
    </xf>
    <xf numFmtId="0" fontId="9" fillId="0" borderId="0" xfId="0" applyFont="1" applyFill="1" applyAlignment="1">
      <alignment horizontal="center" vertical="center"/>
    </xf>
    <xf numFmtId="0" fontId="9" fillId="0" borderId="15" xfId="0" applyFont="1" applyFill="1" applyBorder="1" applyAlignment="1">
      <alignment horizontal="center" vertical="center"/>
    </xf>
    <xf numFmtId="0" fontId="6" fillId="0" borderId="8" xfId="0" applyFont="1" applyFill="1" applyBorder="1" applyAlignment="1">
      <alignment horizontal="center" vertical="center" textRotation="255"/>
    </xf>
    <xf numFmtId="0" fontId="6" fillId="0" borderId="7" xfId="0" applyFont="1" applyFill="1" applyBorder="1" applyAlignment="1">
      <alignment horizontal="center" vertical="center" textRotation="255"/>
    </xf>
    <xf numFmtId="0" fontId="6" fillId="0" borderId="6" xfId="0" applyFont="1" applyFill="1" applyBorder="1" applyAlignment="1">
      <alignment horizontal="center" vertical="center" textRotation="255"/>
    </xf>
    <xf numFmtId="0" fontId="7" fillId="0" borderId="5" xfId="0" applyFont="1" applyBorder="1" applyAlignment="1">
      <alignment horizontal="center" vertical="center" shrinkToFit="1"/>
    </xf>
    <xf numFmtId="0" fontId="7" fillId="0" borderId="4" xfId="0" applyFont="1" applyBorder="1" applyAlignment="1">
      <alignment horizontal="center" vertical="center" shrinkToFit="1"/>
    </xf>
    <xf numFmtId="0" fontId="7" fillId="0" borderId="17"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35" xfId="0" applyFont="1" applyBorder="1" applyAlignment="1">
      <alignment horizontal="center" vertical="center" wrapText="1"/>
    </xf>
    <xf numFmtId="0" fontId="12" fillId="0" borderId="30" xfId="0" applyFont="1" applyBorder="1" applyAlignment="1">
      <alignment horizontal="center" vertical="center" wrapText="1"/>
    </xf>
    <xf numFmtId="0" fontId="12" fillId="0" borderId="29" xfId="0" applyFont="1" applyBorder="1" applyAlignment="1">
      <alignment horizontal="center" vertical="center" wrapText="1"/>
    </xf>
    <xf numFmtId="0" fontId="7" fillId="0" borderId="7" xfId="0" applyFont="1" applyBorder="1" applyAlignment="1">
      <alignment horizontal="center" vertical="center"/>
    </xf>
    <xf numFmtId="0" fontId="7" fillId="0" borderId="6" xfId="0" applyFont="1" applyBorder="1" applyAlignment="1">
      <alignment horizontal="center" vertical="center"/>
    </xf>
    <xf numFmtId="0" fontId="7" fillId="0" borderId="30"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29"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0" xfId="0" applyFont="1" applyBorder="1" applyAlignment="1">
      <alignment horizontal="center" vertical="center" wrapText="1"/>
    </xf>
    <xf numFmtId="0" fontId="7" fillId="0" borderId="38" xfId="2" applyFont="1" applyBorder="1" applyAlignment="1">
      <alignment horizontal="center" vertical="center" wrapText="1"/>
    </xf>
    <xf numFmtId="0" fontId="7" fillId="0" borderId="39" xfId="2" applyFont="1" applyBorder="1" applyAlignment="1">
      <alignment horizontal="center" vertical="center" wrapText="1"/>
    </xf>
    <xf numFmtId="0" fontId="7" fillId="0" borderId="40" xfId="2" applyFont="1" applyBorder="1" applyAlignment="1">
      <alignment horizontal="center" vertical="center" wrapText="1"/>
    </xf>
    <xf numFmtId="0" fontId="7" fillId="0" borderId="5" xfId="2" applyFont="1" applyBorder="1" applyAlignment="1">
      <alignment horizontal="center" vertical="center" wrapText="1"/>
    </xf>
    <xf numFmtId="0" fontId="7" fillId="0" borderId="4" xfId="2" applyFont="1" applyBorder="1" applyAlignment="1">
      <alignment horizontal="center" vertical="center" wrapText="1"/>
    </xf>
    <xf numFmtId="0" fontId="12" fillId="0" borderId="8" xfId="12" applyFont="1" applyBorder="1" applyAlignment="1">
      <alignment horizontal="center" vertical="center" wrapText="1"/>
    </xf>
    <xf numFmtId="0" fontId="12" fillId="0" borderId="7" xfId="12" applyFont="1" applyBorder="1" applyAlignment="1">
      <alignment horizontal="center" vertical="center"/>
    </xf>
    <xf numFmtId="0" fontId="12" fillId="0" borderId="6" xfId="12" applyFont="1" applyBorder="1" applyAlignment="1">
      <alignment horizontal="center" vertical="center"/>
    </xf>
    <xf numFmtId="0" fontId="12" fillId="0" borderId="8" xfId="2" applyFont="1" applyBorder="1" applyAlignment="1">
      <alignment horizontal="center" vertical="center" wrapText="1"/>
    </xf>
    <xf numFmtId="0" fontId="12" fillId="0" borderId="7" xfId="2" applyFont="1" applyBorder="1" applyAlignment="1">
      <alignment horizontal="center" vertical="center"/>
    </xf>
    <xf numFmtId="0" fontId="12" fillId="0" borderId="6" xfId="2" applyFont="1" applyBorder="1" applyAlignment="1">
      <alignment horizontal="center" vertical="center"/>
    </xf>
    <xf numFmtId="0" fontId="12" fillId="0" borderId="2" xfId="12" applyFont="1" applyBorder="1" applyAlignment="1">
      <alignment horizontal="center" vertical="center"/>
    </xf>
    <xf numFmtId="0" fontId="12" fillId="0" borderId="5" xfId="12" applyFont="1" applyBorder="1" applyAlignment="1">
      <alignment horizontal="center" vertical="center"/>
    </xf>
    <xf numFmtId="0" fontId="12" fillId="0" borderId="4" xfId="12" applyFont="1" applyBorder="1" applyAlignment="1">
      <alignment horizontal="center" vertical="center"/>
    </xf>
    <xf numFmtId="0" fontId="12" fillId="0" borderId="14" xfId="12" applyFont="1" applyBorder="1" applyAlignment="1">
      <alignment horizontal="center" vertical="center"/>
    </xf>
    <xf numFmtId="0" fontId="12" fillId="0" borderId="17" xfId="12" applyFont="1" applyBorder="1" applyAlignment="1">
      <alignment horizontal="center" vertical="center"/>
    </xf>
    <xf numFmtId="0" fontId="12" fillId="0" borderId="10" xfId="12" applyFont="1" applyBorder="1" applyAlignment="1">
      <alignment horizontal="center" vertical="center"/>
    </xf>
    <xf numFmtId="0" fontId="12" fillId="0" borderId="11" xfId="12" applyFont="1" applyBorder="1" applyAlignment="1">
      <alignment horizontal="center" vertical="center"/>
    </xf>
    <xf numFmtId="0" fontId="26" fillId="0" borderId="7" xfId="0" applyFont="1" applyBorder="1" applyAlignment="1">
      <alignment horizontal="center" vertical="center" wrapText="1"/>
    </xf>
    <xf numFmtId="0" fontId="26" fillId="0" borderId="30"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29"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xf>
    <xf numFmtId="0" fontId="6" fillId="0" borderId="7"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29" xfId="0" applyFont="1" applyBorder="1" applyAlignment="1">
      <alignment horizontal="center" vertical="center" wrapText="1"/>
    </xf>
  </cellXfs>
  <cellStyles count="13">
    <cellStyle name="パーセント" xfId="9" builtinId="5"/>
    <cellStyle name="桁区切り 2" xfId="1"/>
    <cellStyle name="標準" xfId="0" builtinId="0"/>
    <cellStyle name="標準 2" xfId="2"/>
    <cellStyle name="標準 3" xfId="10"/>
    <cellStyle name="標準 3 2" xfId="12"/>
    <cellStyle name="標準_付表22" xfId="11"/>
    <cellStyle name="標準_付表2-4" xfId="3"/>
    <cellStyle name="標準_付表3-2" xfId="4"/>
    <cellStyle name="標準_付表4-2" xfId="5"/>
    <cellStyle name="標準_付表5" xfId="6"/>
    <cellStyle name="標準_付表7-1" xfId="7"/>
    <cellStyle name="標準_付表7-2" xfId="8"/>
  </cellStyles>
  <dxfs count="0"/>
  <tableStyles count="0" defaultTableStyle="TableStyleMedium2" defaultPivotStyle="PivotStyleLight16"/>
  <colors>
    <mruColors>
      <color rgb="FFFF66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drawing1.xml><?xml version="1.0" encoding="utf-8"?>
<xdr:wsDr xmlns:xdr="http://schemas.openxmlformats.org/drawingml/2006/spreadsheetDrawing" xmlns:a="http://schemas.openxmlformats.org/drawingml/2006/main">
  <xdr:twoCellAnchor>
    <xdr:from>
      <xdr:col>4</xdr:col>
      <xdr:colOff>28575</xdr:colOff>
      <xdr:row>3</xdr:row>
      <xdr:rowOff>0</xdr:rowOff>
    </xdr:from>
    <xdr:to>
      <xdr:col>5</xdr:col>
      <xdr:colOff>9525</xdr:colOff>
      <xdr:row>3</xdr:row>
      <xdr:rowOff>0</xdr:rowOff>
    </xdr:to>
    <xdr:sp macro="" textlink="">
      <xdr:nvSpPr>
        <xdr:cNvPr id="2" name="Text Box 18">
          <a:extLst>
            <a:ext uri="{FF2B5EF4-FFF2-40B4-BE49-F238E27FC236}">
              <a16:creationId xmlns:a16="http://schemas.microsoft.com/office/drawing/2014/main" id="{00000000-0008-0000-2C00-000002000000}"/>
            </a:ext>
          </a:extLst>
        </xdr:cNvPr>
        <xdr:cNvSpPr txBox="1">
          <a:spLocks noChangeArrowheads="1"/>
        </xdr:cNvSpPr>
      </xdr:nvSpPr>
      <xdr:spPr bwMode="auto">
        <a:xfrm>
          <a:off x="2771775" y="51435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4</xdr:col>
      <xdr:colOff>28575</xdr:colOff>
      <xdr:row>3</xdr:row>
      <xdr:rowOff>0</xdr:rowOff>
    </xdr:from>
    <xdr:to>
      <xdr:col>5</xdr:col>
      <xdr:colOff>9525</xdr:colOff>
      <xdr:row>3</xdr:row>
      <xdr:rowOff>0</xdr:rowOff>
    </xdr:to>
    <xdr:sp macro="" textlink="">
      <xdr:nvSpPr>
        <xdr:cNvPr id="3" name="Text Box 19">
          <a:extLst>
            <a:ext uri="{FF2B5EF4-FFF2-40B4-BE49-F238E27FC236}">
              <a16:creationId xmlns:a16="http://schemas.microsoft.com/office/drawing/2014/main" id="{00000000-0008-0000-2C00-000003000000}"/>
            </a:ext>
          </a:extLst>
        </xdr:cNvPr>
        <xdr:cNvSpPr txBox="1">
          <a:spLocks noChangeArrowheads="1"/>
        </xdr:cNvSpPr>
      </xdr:nvSpPr>
      <xdr:spPr bwMode="auto">
        <a:xfrm>
          <a:off x="2771775" y="51435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4</xdr:col>
      <xdr:colOff>28575</xdr:colOff>
      <xdr:row>3</xdr:row>
      <xdr:rowOff>0</xdr:rowOff>
    </xdr:from>
    <xdr:to>
      <xdr:col>5</xdr:col>
      <xdr:colOff>9525</xdr:colOff>
      <xdr:row>3</xdr:row>
      <xdr:rowOff>0</xdr:rowOff>
    </xdr:to>
    <xdr:sp macro="" textlink="">
      <xdr:nvSpPr>
        <xdr:cNvPr id="4" name="Text Box 20">
          <a:extLst>
            <a:ext uri="{FF2B5EF4-FFF2-40B4-BE49-F238E27FC236}">
              <a16:creationId xmlns:a16="http://schemas.microsoft.com/office/drawing/2014/main" id="{00000000-0008-0000-2C00-000004000000}"/>
            </a:ext>
          </a:extLst>
        </xdr:cNvPr>
        <xdr:cNvSpPr txBox="1">
          <a:spLocks noChangeArrowheads="1"/>
        </xdr:cNvSpPr>
      </xdr:nvSpPr>
      <xdr:spPr bwMode="auto">
        <a:xfrm>
          <a:off x="2771775" y="51435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6</xdr:col>
      <xdr:colOff>28575</xdr:colOff>
      <xdr:row>3</xdr:row>
      <xdr:rowOff>0</xdr:rowOff>
    </xdr:from>
    <xdr:to>
      <xdr:col>7</xdr:col>
      <xdr:colOff>125413</xdr:colOff>
      <xdr:row>3</xdr:row>
      <xdr:rowOff>0</xdr:rowOff>
    </xdr:to>
    <xdr:sp macro="" textlink="">
      <xdr:nvSpPr>
        <xdr:cNvPr id="5" name="Text Box 18">
          <a:extLst>
            <a:ext uri="{FF2B5EF4-FFF2-40B4-BE49-F238E27FC236}">
              <a16:creationId xmlns:a16="http://schemas.microsoft.com/office/drawing/2014/main" id="{00000000-0008-0000-2C00-000005000000}"/>
            </a:ext>
          </a:extLst>
        </xdr:cNvPr>
        <xdr:cNvSpPr txBox="1">
          <a:spLocks noChangeArrowheads="1"/>
        </xdr:cNvSpPr>
      </xdr:nvSpPr>
      <xdr:spPr bwMode="auto">
        <a:xfrm>
          <a:off x="4143375"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6</xdr:col>
      <xdr:colOff>28575</xdr:colOff>
      <xdr:row>3</xdr:row>
      <xdr:rowOff>0</xdr:rowOff>
    </xdr:from>
    <xdr:to>
      <xdr:col>7</xdr:col>
      <xdr:colOff>125413</xdr:colOff>
      <xdr:row>3</xdr:row>
      <xdr:rowOff>0</xdr:rowOff>
    </xdr:to>
    <xdr:sp macro="" textlink="">
      <xdr:nvSpPr>
        <xdr:cNvPr id="6" name="Text Box 19">
          <a:extLst>
            <a:ext uri="{FF2B5EF4-FFF2-40B4-BE49-F238E27FC236}">
              <a16:creationId xmlns:a16="http://schemas.microsoft.com/office/drawing/2014/main" id="{00000000-0008-0000-2C00-000006000000}"/>
            </a:ext>
          </a:extLst>
        </xdr:cNvPr>
        <xdr:cNvSpPr txBox="1">
          <a:spLocks noChangeArrowheads="1"/>
        </xdr:cNvSpPr>
      </xdr:nvSpPr>
      <xdr:spPr bwMode="auto">
        <a:xfrm>
          <a:off x="4143375"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6</xdr:col>
      <xdr:colOff>28575</xdr:colOff>
      <xdr:row>3</xdr:row>
      <xdr:rowOff>0</xdr:rowOff>
    </xdr:from>
    <xdr:to>
      <xdr:col>7</xdr:col>
      <xdr:colOff>125413</xdr:colOff>
      <xdr:row>3</xdr:row>
      <xdr:rowOff>0</xdr:rowOff>
    </xdr:to>
    <xdr:sp macro="" textlink="">
      <xdr:nvSpPr>
        <xdr:cNvPr id="7" name="Text Box 20">
          <a:extLst>
            <a:ext uri="{FF2B5EF4-FFF2-40B4-BE49-F238E27FC236}">
              <a16:creationId xmlns:a16="http://schemas.microsoft.com/office/drawing/2014/main" id="{00000000-0008-0000-2C00-000007000000}"/>
            </a:ext>
          </a:extLst>
        </xdr:cNvPr>
        <xdr:cNvSpPr txBox="1">
          <a:spLocks noChangeArrowheads="1"/>
        </xdr:cNvSpPr>
      </xdr:nvSpPr>
      <xdr:spPr bwMode="auto">
        <a:xfrm>
          <a:off x="4143375"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8</xdr:col>
      <xdr:colOff>22225</xdr:colOff>
      <xdr:row>3</xdr:row>
      <xdr:rowOff>0</xdr:rowOff>
    </xdr:from>
    <xdr:to>
      <xdr:col>9</xdr:col>
      <xdr:colOff>130175</xdr:colOff>
      <xdr:row>3</xdr:row>
      <xdr:rowOff>0</xdr:rowOff>
    </xdr:to>
    <xdr:sp macro="" textlink="">
      <xdr:nvSpPr>
        <xdr:cNvPr id="8" name="Text Box 18">
          <a:extLst>
            <a:ext uri="{FF2B5EF4-FFF2-40B4-BE49-F238E27FC236}">
              <a16:creationId xmlns:a16="http://schemas.microsoft.com/office/drawing/2014/main" id="{00000000-0008-0000-2C00-000008000000}"/>
            </a:ext>
          </a:extLst>
        </xdr:cNvPr>
        <xdr:cNvSpPr txBox="1">
          <a:spLocks noChangeArrowheads="1"/>
        </xdr:cNvSpPr>
      </xdr:nvSpPr>
      <xdr:spPr bwMode="auto">
        <a:xfrm>
          <a:off x="5508625" y="514350"/>
          <a:ext cx="793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8</xdr:col>
      <xdr:colOff>22225</xdr:colOff>
      <xdr:row>3</xdr:row>
      <xdr:rowOff>0</xdr:rowOff>
    </xdr:from>
    <xdr:to>
      <xdr:col>9</xdr:col>
      <xdr:colOff>130175</xdr:colOff>
      <xdr:row>3</xdr:row>
      <xdr:rowOff>0</xdr:rowOff>
    </xdr:to>
    <xdr:sp macro="" textlink="">
      <xdr:nvSpPr>
        <xdr:cNvPr id="9" name="Text Box 19">
          <a:extLst>
            <a:ext uri="{FF2B5EF4-FFF2-40B4-BE49-F238E27FC236}">
              <a16:creationId xmlns:a16="http://schemas.microsoft.com/office/drawing/2014/main" id="{00000000-0008-0000-2C00-000009000000}"/>
            </a:ext>
          </a:extLst>
        </xdr:cNvPr>
        <xdr:cNvSpPr txBox="1">
          <a:spLocks noChangeArrowheads="1"/>
        </xdr:cNvSpPr>
      </xdr:nvSpPr>
      <xdr:spPr bwMode="auto">
        <a:xfrm>
          <a:off x="5508625" y="514350"/>
          <a:ext cx="793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8</xdr:col>
      <xdr:colOff>22225</xdr:colOff>
      <xdr:row>3</xdr:row>
      <xdr:rowOff>0</xdr:rowOff>
    </xdr:from>
    <xdr:to>
      <xdr:col>9</xdr:col>
      <xdr:colOff>130175</xdr:colOff>
      <xdr:row>3</xdr:row>
      <xdr:rowOff>0</xdr:rowOff>
    </xdr:to>
    <xdr:sp macro="" textlink="">
      <xdr:nvSpPr>
        <xdr:cNvPr id="10" name="Text Box 20">
          <a:extLst>
            <a:ext uri="{FF2B5EF4-FFF2-40B4-BE49-F238E27FC236}">
              <a16:creationId xmlns:a16="http://schemas.microsoft.com/office/drawing/2014/main" id="{00000000-0008-0000-2C00-00000A000000}"/>
            </a:ext>
          </a:extLst>
        </xdr:cNvPr>
        <xdr:cNvSpPr txBox="1">
          <a:spLocks noChangeArrowheads="1"/>
        </xdr:cNvSpPr>
      </xdr:nvSpPr>
      <xdr:spPr bwMode="auto">
        <a:xfrm>
          <a:off x="5508625" y="514350"/>
          <a:ext cx="793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10</xdr:col>
      <xdr:colOff>25400</xdr:colOff>
      <xdr:row>3</xdr:row>
      <xdr:rowOff>0</xdr:rowOff>
    </xdr:from>
    <xdr:to>
      <xdr:col>11</xdr:col>
      <xdr:colOff>122238</xdr:colOff>
      <xdr:row>3</xdr:row>
      <xdr:rowOff>0</xdr:rowOff>
    </xdr:to>
    <xdr:sp macro="" textlink="">
      <xdr:nvSpPr>
        <xdr:cNvPr id="11" name="Text Box 18">
          <a:extLst>
            <a:ext uri="{FF2B5EF4-FFF2-40B4-BE49-F238E27FC236}">
              <a16:creationId xmlns:a16="http://schemas.microsoft.com/office/drawing/2014/main" id="{00000000-0008-0000-2C00-00000B000000}"/>
            </a:ext>
          </a:extLst>
        </xdr:cNvPr>
        <xdr:cNvSpPr txBox="1">
          <a:spLocks noChangeArrowheads="1"/>
        </xdr:cNvSpPr>
      </xdr:nvSpPr>
      <xdr:spPr bwMode="auto">
        <a:xfrm>
          <a:off x="6883400"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10</xdr:col>
      <xdr:colOff>25400</xdr:colOff>
      <xdr:row>3</xdr:row>
      <xdr:rowOff>0</xdr:rowOff>
    </xdr:from>
    <xdr:to>
      <xdr:col>11</xdr:col>
      <xdr:colOff>122238</xdr:colOff>
      <xdr:row>3</xdr:row>
      <xdr:rowOff>0</xdr:rowOff>
    </xdr:to>
    <xdr:sp macro="" textlink="">
      <xdr:nvSpPr>
        <xdr:cNvPr id="12" name="Text Box 19">
          <a:extLst>
            <a:ext uri="{FF2B5EF4-FFF2-40B4-BE49-F238E27FC236}">
              <a16:creationId xmlns:a16="http://schemas.microsoft.com/office/drawing/2014/main" id="{00000000-0008-0000-2C00-00000C000000}"/>
            </a:ext>
          </a:extLst>
        </xdr:cNvPr>
        <xdr:cNvSpPr txBox="1">
          <a:spLocks noChangeArrowheads="1"/>
        </xdr:cNvSpPr>
      </xdr:nvSpPr>
      <xdr:spPr bwMode="auto">
        <a:xfrm>
          <a:off x="6883400"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10</xdr:col>
      <xdr:colOff>25400</xdr:colOff>
      <xdr:row>3</xdr:row>
      <xdr:rowOff>0</xdr:rowOff>
    </xdr:from>
    <xdr:to>
      <xdr:col>11</xdr:col>
      <xdr:colOff>122238</xdr:colOff>
      <xdr:row>3</xdr:row>
      <xdr:rowOff>0</xdr:rowOff>
    </xdr:to>
    <xdr:sp macro="" textlink="">
      <xdr:nvSpPr>
        <xdr:cNvPr id="13" name="Text Box 20">
          <a:extLst>
            <a:ext uri="{FF2B5EF4-FFF2-40B4-BE49-F238E27FC236}">
              <a16:creationId xmlns:a16="http://schemas.microsoft.com/office/drawing/2014/main" id="{00000000-0008-0000-2C00-00000D000000}"/>
            </a:ext>
          </a:extLst>
        </xdr:cNvPr>
        <xdr:cNvSpPr txBox="1">
          <a:spLocks noChangeArrowheads="1"/>
        </xdr:cNvSpPr>
      </xdr:nvSpPr>
      <xdr:spPr bwMode="auto">
        <a:xfrm>
          <a:off x="6883400"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10</xdr:col>
      <xdr:colOff>25400</xdr:colOff>
      <xdr:row>3</xdr:row>
      <xdr:rowOff>0</xdr:rowOff>
    </xdr:from>
    <xdr:to>
      <xdr:col>11</xdr:col>
      <xdr:colOff>122238</xdr:colOff>
      <xdr:row>3</xdr:row>
      <xdr:rowOff>0</xdr:rowOff>
    </xdr:to>
    <xdr:sp macro="" textlink="">
      <xdr:nvSpPr>
        <xdr:cNvPr id="14" name="Text Box 18">
          <a:extLst>
            <a:ext uri="{FF2B5EF4-FFF2-40B4-BE49-F238E27FC236}">
              <a16:creationId xmlns:a16="http://schemas.microsoft.com/office/drawing/2014/main" id="{00000000-0008-0000-2C00-00000E000000}"/>
            </a:ext>
          </a:extLst>
        </xdr:cNvPr>
        <xdr:cNvSpPr txBox="1">
          <a:spLocks noChangeArrowheads="1"/>
        </xdr:cNvSpPr>
      </xdr:nvSpPr>
      <xdr:spPr bwMode="auto">
        <a:xfrm>
          <a:off x="6883400"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10</xdr:col>
      <xdr:colOff>25400</xdr:colOff>
      <xdr:row>3</xdr:row>
      <xdr:rowOff>0</xdr:rowOff>
    </xdr:from>
    <xdr:to>
      <xdr:col>11</xdr:col>
      <xdr:colOff>122238</xdr:colOff>
      <xdr:row>3</xdr:row>
      <xdr:rowOff>0</xdr:rowOff>
    </xdr:to>
    <xdr:sp macro="" textlink="">
      <xdr:nvSpPr>
        <xdr:cNvPr id="15" name="Text Box 19">
          <a:extLst>
            <a:ext uri="{FF2B5EF4-FFF2-40B4-BE49-F238E27FC236}">
              <a16:creationId xmlns:a16="http://schemas.microsoft.com/office/drawing/2014/main" id="{00000000-0008-0000-2C00-00000F000000}"/>
            </a:ext>
          </a:extLst>
        </xdr:cNvPr>
        <xdr:cNvSpPr txBox="1">
          <a:spLocks noChangeArrowheads="1"/>
        </xdr:cNvSpPr>
      </xdr:nvSpPr>
      <xdr:spPr bwMode="auto">
        <a:xfrm>
          <a:off x="6883400"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10</xdr:col>
      <xdr:colOff>25400</xdr:colOff>
      <xdr:row>3</xdr:row>
      <xdr:rowOff>0</xdr:rowOff>
    </xdr:from>
    <xdr:to>
      <xdr:col>11</xdr:col>
      <xdr:colOff>122238</xdr:colOff>
      <xdr:row>3</xdr:row>
      <xdr:rowOff>0</xdr:rowOff>
    </xdr:to>
    <xdr:sp macro="" textlink="">
      <xdr:nvSpPr>
        <xdr:cNvPr id="16" name="Text Box 20">
          <a:extLst>
            <a:ext uri="{FF2B5EF4-FFF2-40B4-BE49-F238E27FC236}">
              <a16:creationId xmlns:a16="http://schemas.microsoft.com/office/drawing/2014/main" id="{00000000-0008-0000-2C00-000010000000}"/>
            </a:ext>
          </a:extLst>
        </xdr:cNvPr>
        <xdr:cNvSpPr txBox="1">
          <a:spLocks noChangeArrowheads="1"/>
        </xdr:cNvSpPr>
      </xdr:nvSpPr>
      <xdr:spPr bwMode="auto">
        <a:xfrm>
          <a:off x="6883400"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12</xdr:col>
      <xdr:colOff>28575</xdr:colOff>
      <xdr:row>3</xdr:row>
      <xdr:rowOff>0</xdr:rowOff>
    </xdr:from>
    <xdr:to>
      <xdr:col>13</xdr:col>
      <xdr:colOff>0</xdr:colOff>
      <xdr:row>3</xdr:row>
      <xdr:rowOff>0</xdr:rowOff>
    </xdr:to>
    <xdr:sp macro="" textlink="">
      <xdr:nvSpPr>
        <xdr:cNvPr id="17" name="Text Box 18">
          <a:extLst>
            <a:ext uri="{FF2B5EF4-FFF2-40B4-BE49-F238E27FC236}">
              <a16:creationId xmlns:a16="http://schemas.microsoft.com/office/drawing/2014/main" id="{00000000-0008-0000-2C00-000011000000}"/>
            </a:ext>
          </a:extLst>
        </xdr:cNvPr>
        <xdr:cNvSpPr txBox="1">
          <a:spLocks noChangeArrowheads="1"/>
        </xdr:cNvSpPr>
      </xdr:nvSpPr>
      <xdr:spPr bwMode="auto">
        <a:xfrm>
          <a:off x="8258175" y="514350"/>
          <a:ext cx="657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12</xdr:col>
      <xdr:colOff>28575</xdr:colOff>
      <xdr:row>3</xdr:row>
      <xdr:rowOff>0</xdr:rowOff>
    </xdr:from>
    <xdr:to>
      <xdr:col>13</xdr:col>
      <xdr:colOff>0</xdr:colOff>
      <xdr:row>3</xdr:row>
      <xdr:rowOff>0</xdr:rowOff>
    </xdr:to>
    <xdr:sp macro="" textlink="">
      <xdr:nvSpPr>
        <xdr:cNvPr id="18" name="Text Box 19">
          <a:extLst>
            <a:ext uri="{FF2B5EF4-FFF2-40B4-BE49-F238E27FC236}">
              <a16:creationId xmlns:a16="http://schemas.microsoft.com/office/drawing/2014/main" id="{00000000-0008-0000-2C00-000012000000}"/>
            </a:ext>
          </a:extLst>
        </xdr:cNvPr>
        <xdr:cNvSpPr txBox="1">
          <a:spLocks noChangeArrowheads="1"/>
        </xdr:cNvSpPr>
      </xdr:nvSpPr>
      <xdr:spPr bwMode="auto">
        <a:xfrm>
          <a:off x="8258175" y="514350"/>
          <a:ext cx="657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12</xdr:col>
      <xdr:colOff>28575</xdr:colOff>
      <xdr:row>3</xdr:row>
      <xdr:rowOff>0</xdr:rowOff>
    </xdr:from>
    <xdr:to>
      <xdr:col>13</xdr:col>
      <xdr:colOff>0</xdr:colOff>
      <xdr:row>3</xdr:row>
      <xdr:rowOff>0</xdr:rowOff>
    </xdr:to>
    <xdr:sp macro="" textlink="">
      <xdr:nvSpPr>
        <xdr:cNvPr id="19" name="Text Box 20">
          <a:extLst>
            <a:ext uri="{FF2B5EF4-FFF2-40B4-BE49-F238E27FC236}">
              <a16:creationId xmlns:a16="http://schemas.microsoft.com/office/drawing/2014/main" id="{00000000-0008-0000-2C00-000013000000}"/>
            </a:ext>
          </a:extLst>
        </xdr:cNvPr>
        <xdr:cNvSpPr txBox="1">
          <a:spLocks noChangeArrowheads="1"/>
        </xdr:cNvSpPr>
      </xdr:nvSpPr>
      <xdr:spPr bwMode="auto">
        <a:xfrm>
          <a:off x="8258175" y="514350"/>
          <a:ext cx="657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8</xdr:col>
      <xdr:colOff>22225</xdr:colOff>
      <xdr:row>3</xdr:row>
      <xdr:rowOff>0</xdr:rowOff>
    </xdr:from>
    <xdr:to>
      <xdr:col>9</xdr:col>
      <xdr:colOff>130175</xdr:colOff>
      <xdr:row>3</xdr:row>
      <xdr:rowOff>0</xdr:rowOff>
    </xdr:to>
    <xdr:sp macro="" textlink="">
      <xdr:nvSpPr>
        <xdr:cNvPr id="20" name="Text Box 18">
          <a:extLst>
            <a:ext uri="{FF2B5EF4-FFF2-40B4-BE49-F238E27FC236}">
              <a16:creationId xmlns:a16="http://schemas.microsoft.com/office/drawing/2014/main" id="{00000000-0008-0000-2C00-000014000000}"/>
            </a:ext>
          </a:extLst>
        </xdr:cNvPr>
        <xdr:cNvSpPr txBox="1">
          <a:spLocks noChangeArrowheads="1"/>
        </xdr:cNvSpPr>
      </xdr:nvSpPr>
      <xdr:spPr bwMode="auto">
        <a:xfrm>
          <a:off x="5508625" y="514350"/>
          <a:ext cx="793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8</xdr:col>
      <xdr:colOff>22225</xdr:colOff>
      <xdr:row>3</xdr:row>
      <xdr:rowOff>0</xdr:rowOff>
    </xdr:from>
    <xdr:to>
      <xdr:col>9</xdr:col>
      <xdr:colOff>130175</xdr:colOff>
      <xdr:row>3</xdr:row>
      <xdr:rowOff>0</xdr:rowOff>
    </xdr:to>
    <xdr:sp macro="" textlink="">
      <xdr:nvSpPr>
        <xdr:cNvPr id="21" name="Text Box 19">
          <a:extLst>
            <a:ext uri="{FF2B5EF4-FFF2-40B4-BE49-F238E27FC236}">
              <a16:creationId xmlns:a16="http://schemas.microsoft.com/office/drawing/2014/main" id="{00000000-0008-0000-2C00-000015000000}"/>
            </a:ext>
          </a:extLst>
        </xdr:cNvPr>
        <xdr:cNvSpPr txBox="1">
          <a:spLocks noChangeArrowheads="1"/>
        </xdr:cNvSpPr>
      </xdr:nvSpPr>
      <xdr:spPr bwMode="auto">
        <a:xfrm>
          <a:off x="5508625" y="514350"/>
          <a:ext cx="793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8</xdr:col>
      <xdr:colOff>22225</xdr:colOff>
      <xdr:row>3</xdr:row>
      <xdr:rowOff>0</xdr:rowOff>
    </xdr:from>
    <xdr:to>
      <xdr:col>9</xdr:col>
      <xdr:colOff>130175</xdr:colOff>
      <xdr:row>3</xdr:row>
      <xdr:rowOff>0</xdr:rowOff>
    </xdr:to>
    <xdr:sp macro="" textlink="">
      <xdr:nvSpPr>
        <xdr:cNvPr id="22" name="Text Box 20">
          <a:extLst>
            <a:ext uri="{FF2B5EF4-FFF2-40B4-BE49-F238E27FC236}">
              <a16:creationId xmlns:a16="http://schemas.microsoft.com/office/drawing/2014/main" id="{00000000-0008-0000-2C00-000016000000}"/>
            </a:ext>
          </a:extLst>
        </xdr:cNvPr>
        <xdr:cNvSpPr txBox="1">
          <a:spLocks noChangeArrowheads="1"/>
        </xdr:cNvSpPr>
      </xdr:nvSpPr>
      <xdr:spPr bwMode="auto">
        <a:xfrm>
          <a:off x="5508625" y="514350"/>
          <a:ext cx="793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10</xdr:col>
      <xdr:colOff>25400</xdr:colOff>
      <xdr:row>3</xdr:row>
      <xdr:rowOff>0</xdr:rowOff>
    </xdr:from>
    <xdr:to>
      <xdr:col>11</xdr:col>
      <xdr:colOff>122238</xdr:colOff>
      <xdr:row>3</xdr:row>
      <xdr:rowOff>0</xdr:rowOff>
    </xdr:to>
    <xdr:sp macro="" textlink="">
      <xdr:nvSpPr>
        <xdr:cNvPr id="23" name="Text Box 18">
          <a:extLst>
            <a:ext uri="{FF2B5EF4-FFF2-40B4-BE49-F238E27FC236}">
              <a16:creationId xmlns:a16="http://schemas.microsoft.com/office/drawing/2014/main" id="{00000000-0008-0000-2C00-000017000000}"/>
            </a:ext>
          </a:extLst>
        </xdr:cNvPr>
        <xdr:cNvSpPr txBox="1">
          <a:spLocks noChangeArrowheads="1"/>
        </xdr:cNvSpPr>
      </xdr:nvSpPr>
      <xdr:spPr bwMode="auto">
        <a:xfrm>
          <a:off x="6883400"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10</xdr:col>
      <xdr:colOff>25400</xdr:colOff>
      <xdr:row>3</xdr:row>
      <xdr:rowOff>0</xdr:rowOff>
    </xdr:from>
    <xdr:to>
      <xdr:col>11</xdr:col>
      <xdr:colOff>122238</xdr:colOff>
      <xdr:row>3</xdr:row>
      <xdr:rowOff>0</xdr:rowOff>
    </xdr:to>
    <xdr:sp macro="" textlink="">
      <xdr:nvSpPr>
        <xdr:cNvPr id="24" name="Text Box 19">
          <a:extLst>
            <a:ext uri="{FF2B5EF4-FFF2-40B4-BE49-F238E27FC236}">
              <a16:creationId xmlns:a16="http://schemas.microsoft.com/office/drawing/2014/main" id="{00000000-0008-0000-2C00-000018000000}"/>
            </a:ext>
          </a:extLst>
        </xdr:cNvPr>
        <xdr:cNvSpPr txBox="1">
          <a:spLocks noChangeArrowheads="1"/>
        </xdr:cNvSpPr>
      </xdr:nvSpPr>
      <xdr:spPr bwMode="auto">
        <a:xfrm>
          <a:off x="6883400"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10</xdr:col>
      <xdr:colOff>25400</xdr:colOff>
      <xdr:row>3</xdr:row>
      <xdr:rowOff>0</xdr:rowOff>
    </xdr:from>
    <xdr:to>
      <xdr:col>11</xdr:col>
      <xdr:colOff>122238</xdr:colOff>
      <xdr:row>3</xdr:row>
      <xdr:rowOff>0</xdr:rowOff>
    </xdr:to>
    <xdr:sp macro="" textlink="">
      <xdr:nvSpPr>
        <xdr:cNvPr id="25" name="Text Box 20">
          <a:extLst>
            <a:ext uri="{FF2B5EF4-FFF2-40B4-BE49-F238E27FC236}">
              <a16:creationId xmlns:a16="http://schemas.microsoft.com/office/drawing/2014/main" id="{00000000-0008-0000-2C00-000019000000}"/>
            </a:ext>
          </a:extLst>
        </xdr:cNvPr>
        <xdr:cNvSpPr txBox="1">
          <a:spLocks noChangeArrowheads="1"/>
        </xdr:cNvSpPr>
      </xdr:nvSpPr>
      <xdr:spPr bwMode="auto">
        <a:xfrm>
          <a:off x="6883400"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10</xdr:col>
      <xdr:colOff>25400</xdr:colOff>
      <xdr:row>3</xdr:row>
      <xdr:rowOff>0</xdr:rowOff>
    </xdr:from>
    <xdr:to>
      <xdr:col>11</xdr:col>
      <xdr:colOff>122238</xdr:colOff>
      <xdr:row>3</xdr:row>
      <xdr:rowOff>0</xdr:rowOff>
    </xdr:to>
    <xdr:sp macro="" textlink="">
      <xdr:nvSpPr>
        <xdr:cNvPr id="26" name="Text Box 18">
          <a:extLst>
            <a:ext uri="{FF2B5EF4-FFF2-40B4-BE49-F238E27FC236}">
              <a16:creationId xmlns:a16="http://schemas.microsoft.com/office/drawing/2014/main" id="{00000000-0008-0000-2C00-00001A000000}"/>
            </a:ext>
          </a:extLst>
        </xdr:cNvPr>
        <xdr:cNvSpPr txBox="1">
          <a:spLocks noChangeArrowheads="1"/>
        </xdr:cNvSpPr>
      </xdr:nvSpPr>
      <xdr:spPr bwMode="auto">
        <a:xfrm>
          <a:off x="6883400"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10</xdr:col>
      <xdr:colOff>25400</xdr:colOff>
      <xdr:row>3</xdr:row>
      <xdr:rowOff>0</xdr:rowOff>
    </xdr:from>
    <xdr:to>
      <xdr:col>11</xdr:col>
      <xdr:colOff>122238</xdr:colOff>
      <xdr:row>3</xdr:row>
      <xdr:rowOff>0</xdr:rowOff>
    </xdr:to>
    <xdr:sp macro="" textlink="">
      <xdr:nvSpPr>
        <xdr:cNvPr id="27" name="Text Box 19">
          <a:extLst>
            <a:ext uri="{FF2B5EF4-FFF2-40B4-BE49-F238E27FC236}">
              <a16:creationId xmlns:a16="http://schemas.microsoft.com/office/drawing/2014/main" id="{00000000-0008-0000-2C00-00001B000000}"/>
            </a:ext>
          </a:extLst>
        </xdr:cNvPr>
        <xdr:cNvSpPr txBox="1">
          <a:spLocks noChangeArrowheads="1"/>
        </xdr:cNvSpPr>
      </xdr:nvSpPr>
      <xdr:spPr bwMode="auto">
        <a:xfrm>
          <a:off x="6883400"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10</xdr:col>
      <xdr:colOff>25400</xdr:colOff>
      <xdr:row>3</xdr:row>
      <xdr:rowOff>0</xdr:rowOff>
    </xdr:from>
    <xdr:to>
      <xdr:col>11</xdr:col>
      <xdr:colOff>122238</xdr:colOff>
      <xdr:row>3</xdr:row>
      <xdr:rowOff>0</xdr:rowOff>
    </xdr:to>
    <xdr:sp macro="" textlink="">
      <xdr:nvSpPr>
        <xdr:cNvPr id="28" name="Text Box 20">
          <a:extLst>
            <a:ext uri="{FF2B5EF4-FFF2-40B4-BE49-F238E27FC236}">
              <a16:creationId xmlns:a16="http://schemas.microsoft.com/office/drawing/2014/main" id="{00000000-0008-0000-2C00-00001C000000}"/>
            </a:ext>
          </a:extLst>
        </xdr:cNvPr>
        <xdr:cNvSpPr txBox="1">
          <a:spLocks noChangeArrowheads="1"/>
        </xdr:cNvSpPr>
      </xdr:nvSpPr>
      <xdr:spPr bwMode="auto">
        <a:xfrm>
          <a:off x="6883400"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12</xdr:col>
      <xdr:colOff>28575</xdr:colOff>
      <xdr:row>3</xdr:row>
      <xdr:rowOff>0</xdr:rowOff>
    </xdr:from>
    <xdr:to>
      <xdr:col>13</xdr:col>
      <xdr:colOff>0</xdr:colOff>
      <xdr:row>3</xdr:row>
      <xdr:rowOff>0</xdr:rowOff>
    </xdr:to>
    <xdr:sp macro="" textlink="">
      <xdr:nvSpPr>
        <xdr:cNvPr id="29" name="Text Box 18">
          <a:extLst>
            <a:ext uri="{FF2B5EF4-FFF2-40B4-BE49-F238E27FC236}">
              <a16:creationId xmlns:a16="http://schemas.microsoft.com/office/drawing/2014/main" id="{00000000-0008-0000-2C00-00001D000000}"/>
            </a:ext>
          </a:extLst>
        </xdr:cNvPr>
        <xdr:cNvSpPr txBox="1">
          <a:spLocks noChangeArrowheads="1"/>
        </xdr:cNvSpPr>
      </xdr:nvSpPr>
      <xdr:spPr bwMode="auto">
        <a:xfrm>
          <a:off x="8258175" y="514350"/>
          <a:ext cx="657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12</xdr:col>
      <xdr:colOff>28575</xdr:colOff>
      <xdr:row>3</xdr:row>
      <xdr:rowOff>0</xdr:rowOff>
    </xdr:from>
    <xdr:to>
      <xdr:col>13</xdr:col>
      <xdr:colOff>0</xdr:colOff>
      <xdr:row>3</xdr:row>
      <xdr:rowOff>0</xdr:rowOff>
    </xdr:to>
    <xdr:sp macro="" textlink="">
      <xdr:nvSpPr>
        <xdr:cNvPr id="30" name="Text Box 19">
          <a:extLst>
            <a:ext uri="{FF2B5EF4-FFF2-40B4-BE49-F238E27FC236}">
              <a16:creationId xmlns:a16="http://schemas.microsoft.com/office/drawing/2014/main" id="{00000000-0008-0000-2C00-00001E000000}"/>
            </a:ext>
          </a:extLst>
        </xdr:cNvPr>
        <xdr:cNvSpPr txBox="1">
          <a:spLocks noChangeArrowheads="1"/>
        </xdr:cNvSpPr>
      </xdr:nvSpPr>
      <xdr:spPr bwMode="auto">
        <a:xfrm>
          <a:off x="8258175" y="514350"/>
          <a:ext cx="657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12</xdr:col>
      <xdr:colOff>28575</xdr:colOff>
      <xdr:row>3</xdr:row>
      <xdr:rowOff>0</xdr:rowOff>
    </xdr:from>
    <xdr:to>
      <xdr:col>13</xdr:col>
      <xdr:colOff>0</xdr:colOff>
      <xdr:row>3</xdr:row>
      <xdr:rowOff>0</xdr:rowOff>
    </xdr:to>
    <xdr:sp macro="" textlink="">
      <xdr:nvSpPr>
        <xdr:cNvPr id="31" name="Text Box 20">
          <a:extLst>
            <a:ext uri="{FF2B5EF4-FFF2-40B4-BE49-F238E27FC236}">
              <a16:creationId xmlns:a16="http://schemas.microsoft.com/office/drawing/2014/main" id="{00000000-0008-0000-2C00-00001F000000}"/>
            </a:ext>
          </a:extLst>
        </xdr:cNvPr>
        <xdr:cNvSpPr txBox="1">
          <a:spLocks noChangeArrowheads="1"/>
        </xdr:cNvSpPr>
      </xdr:nvSpPr>
      <xdr:spPr bwMode="auto">
        <a:xfrm>
          <a:off x="8258175" y="514350"/>
          <a:ext cx="657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12</xdr:col>
      <xdr:colOff>28575</xdr:colOff>
      <xdr:row>3</xdr:row>
      <xdr:rowOff>0</xdr:rowOff>
    </xdr:from>
    <xdr:to>
      <xdr:col>13</xdr:col>
      <xdr:colOff>0</xdr:colOff>
      <xdr:row>3</xdr:row>
      <xdr:rowOff>0</xdr:rowOff>
    </xdr:to>
    <xdr:sp macro="" textlink="">
      <xdr:nvSpPr>
        <xdr:cNvPr id="32" name="Text Box 18">
          <a:extLst>
            <a:ext uri="{FF2B5EF4-FFF2-40B4-BE49-F238E27FC236}">
              <a16:creationId xmlns:a16="http://schemas.microsoft.com/office/drawing/2014/main" id="{00000000-0008-0000-2C00-000020000000}"/>
            </a:ext>
          </a:extLst>
        </xdr:cNvPr>
        <xdr:cNvSpPr txBox="1">
          <a:spLocks noChangeArrowheads="1"/>
        </xdr:cNvSpPr>
      </xdr:nvSpPr>
      <xdr:spPr bwMode="auto">
        <a:xfrm>
          <a:off x="8258175" y="514350"/>
          <a:ext cx="657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12</xdr:col>
      <xdr:colOff>28575</xdr:colOff>
      <xdr:row>3</xdr:row>
      <xdr:rowOff>0</xdr:rowOff>
    </xdr:from>
    <xdr:to>
      <xdr:col>13</xdr:col>
      <xdr:colOff>0</xdr:colOff>
      <xdr:row>3</xdr:row>
      <xdr:rowOff>0</xdr:rowOff>
    </xdr:to>
    <xdr:sp macro="" textlink="">
      <xdr:nvSpPr>
        <xdr:cNvPr id="33" name="Text Box 19">
          <a:extLst>
            <a:ext uri="{FF2B5EF4-FFF2-40B4-BE49-F238E27FC236}">
              <a16:creationId xmlns:a16="http://schemas.microsoft.com/office/drawing/2014/main" id="{00000000-0008-0000-2C00-000021000000}"/>
            </a:ext>
          </a:extLst>
        </xdr:cNvPr>
        <xdr:cNvSpPr txBox="1">
          <a:spLocks noChangeArrowheads="1"/>
        </xdr:cNvSpPr>
      </xdr:nvSpPr>
      <xdr:spPr bwMode="auto">
        <a:xfrm>
          <a:off x="8258175" y="514350"/>
          <a:ext cx="657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12</xdr:col>
      <xdr:colOff>28575</xdr:colOff>
      <xdr:row>3</xdr:row>
      <xdr:rowOff>0</xdr:rowOff>
    </xdr:from>
    <xdr:to>
      <xdr:col>13</xdr:col>
      <xdr:colOff>0</xdr:colOff>
      <xdr:row>3</xdr:row>
      <xdr:rowOff>0</xdr:rowOff>
    </xdr:to>
    <xdr:sp macro="" textlink="">
      <xdr:nvSpPr>
        <xdr:cNvPr id="34" name="Text Box 20">
          <a:extLst>
            <a:ext uri="{FF2B5EF4-FFF2-40B4-BE49-F238E27FC236}">
              <a16:creationId xmlns:a16="http://schemas.microsoft.com/office/drawing/2014/main" id="{00000000-0008-0000-2C00-000022000000}"/>
            </a:ext>
          </a:extLst>
        </xdr:cNvPr>
        <xdr:cNvSpPr txBox="1">
          <a:spLocks noChangeArrowheads="1"/>
        </xdr:cNvSpPr>
      </xdr:nvSpPr>
      <xdr:spPr bwMode="auto">
        <a:xfrm>
          <a:off x="8258175" y="514350"/>
          <a:ext cx="657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28575</xdr:colOff>
      <xdr:row>3</xdr:row>
      <xdr:rowOff>0</xdr:rowOff>
    </xdr:from>
    <xdr:to>
      <xdr:col>5</xdr:col>
      <xdr:colOff>9525</xdr:colOff>
      <xdr:row>3</xdr:row>
      <xdr:rowOff>0</xdr:rowOff>
    </xdr:to>
    <xdr:sp macro="" textlink="">
      <xdr:nvSpPr>
        <xdr:cNvPr id="2" name="Text Box 18">
          <a:extLst>
            <a:ext uri="{FF2B5EF4-FFF2-40B4-BE49-F238E27FC236}">
              <a16:creationId xmlns:a16="http://schemas.microsoft.com/office/drawing/2014/main" id="{00000000-0008-0000-2E00-000002000000}"/>
            </a:ext>
          </a:extLst>
        </xdr:cNvPr>
        <xdr:cNvSpPr txBox="1">
          <a:spLocks noChangeArrowheads="1"/>
        </xdr:cNvSpPr>
      </xdr:nvSpPr>
      <xdr:spPr bwMode="auto">
        <a:xfrm>
          <a:off x="2771775" y="51435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4</xdr:col>
      <xdr:colOff>28575</xdr:colOff>
      <xdr:row>3</xdr:row>
      <xdr:rowOff>0</xdr:rowOff>
    </xdr:from>
    <xdr:to>
      <xdr:col>5</xdr:col>
      <xdr:colOff>9525</xdr:colOff>
      <xdr:row>3</xdr:row>
      <xdr:rowOff>0</xdr:rowOff>
    </xdr:to>
    <xdr:sp macro="" textlink="">
      <xdr:nvSpPr>
        <xdr:cNvPr id="3" name="Text Box 19">
          <a:extLst>
            <a:ext uri="{FF2B5EF4-FFF2-40B4-BE49-F238E27FC236}">
              <a16:creationId xmlns:a16="http://schemas.microsoft.com/office/drawing/2014/main" id="{00000000-0008-0000-2E00-000003000000}"/>
            </a:ext>
          </a:extLst>
        </xdr:cNvPr>
        <xdr:cNvSpPr txBox="1">
          <a:spLocks noChangeArrowheads="1"/>
        </xdr:cNvSpPr>
      </xdr:nvSpPr>
      <xdr:spPr bwMode="auto">
        <a:xfrm>
          <a:off x="2771775" y="51435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4</xdr:col>
      <xdr:colOff>28575</xdr:colOff>
      <xdr:row>3</xdr:row>
      <xdr:rowOff>0</xdr:rowOff>
    </xdr:from>
    <xdr:to>
      <xdr:col>5</xdr:col>
      <xdr:colOff>9525</xdr:colOff>
      <xdr:row>3</xdr:row>
      <xdr:rowOff>0</xdr:rowOff>
    </xdr:to>
    <xdr:sp macro="" textlink="">
      <xdr:nvSpPr>
        <xdr:cNvPr id="4" name="Text Box 20">
          <a:extLst>
            <a:ext uri="{FF2B5EF4-FFF2-40B4-BE49-F238E27FC236}">
              <a16:creationId xmlns:a16="http://schemas.microsoft.com/office/drawing/2014/main" id="{00000000-0008-0000-2E00-000004000000}"/>
            </a:ext>
          </a:extLst>
        </xdr:cNvPr>
        <xdr:cNvSpPr txBox="1">
          <a:spLocks noChangeArrowheads="1"/>
        </xdr:cNvSpPr>
      </xdr:nvSpPr>
      <xdr:spPr bwMode="auto">
        <a:xfrm>
          <a:off x="2771775" y="51435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28575</xdr:colOff>
      <xdr:row>3</xdr:row>
      <xdr:rowOff>6350</xdr:rowOff>
    </xdr:from>
    <xdr:to>
      <xdr:col>5</xdr:col>
      <xdr:colOff>9525</xdr:colOff>
      <xdr:row>3</xdr:row>
      <xdr:rowOff>6350</xdr:rowOff>
    </xdr:to>
    <xdr:sp macro="" textlink="">
      <xdr:nvSpPr>
        <xdr:cNvPr id="5" name="Text Box 19">
          <a:extLst>
            <a:ext uri="{FF2B5EF4-FFF2-40B4-BE49-F238E27FC236}">
              <a16:creationId xmlns:a16="http://schemas.microsoft.com/office/drawing/2014/main" id="{00000000-0008-0000-2F00-000005000000}"/>
            </a:ext>
          </a:extLst>
        </xdr:cNvPr>
        <xdr:cNvSpPr txBox="1">
          <a:spLocks noChangeArrowheads="1"/>
        </xdr:cNvSpPr>
      </xdr:nvSpPr>
      <xdr:spPr bwMode="auto">
        <a:xfrm>
          <a:off x="2771775" y="52070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endParaRPr lang="ja-JP" altLang="en-US" sz="1000" b="0" i="0" u="none" strike="noStrike" baseline="0">
            <a:solidFill>
              <a:srgbClr val="000000"/>
            </a:solidFill>
            <a:latin typeface="ＭＳ 明朝"/>
            <a:ea typeface="ＭＳ 明朝"/>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1"/>
  <sheetViews>
    <sheetView showGridLines="0" zoomScaleNormal="100" workbookViewId="0">
      <selection activeCell="A12" sqref="A12"/>
    </sheetView>
  </sheetViews>
  <sheetFormatPr defaultRowHeight="13.5"/>
  <cols>
    <col min="1" max="5" width="9.625" customWidth="1"/>
  </cols>
  <sheetData>
    <row r="1" spans="1:9" ht="21.75" customHeight="1">
      <c r="A1" s="2"/>
      <c r="B1" s="2"/>
      <c r="C1" s="2"/>
      <c r="D1" s="2"/>
    </row>
    <row r="2" spans="1:9" ht="21.75" customHeight="1"/>
    <row r="3" spans="1:9" ht="21.75" customHeight="1"/>
    <row r="4" spans="1:9" ht="21.75" customHeight="1"/>
    <row r="5" spans="1:9" ht="21.75" customHeight="1"/>
    <row r="6" spans="1:9" ht="21.75" customHeight="1"/>
    <row r="7" spans="1:9" ht="21.75" customHeight="1"/>
    <row r="8" spans="1:9" ht="21.75" customHeight="1"/>
    <row r="9" spans="1:9" ht="24">
      <c r="A9" s="137" t="s">
        <v>574</v>
      </c>
      <c r="B9" s="137"/>
      <c r="C9" s="137"/>
      <c r="D9" s="137"/>
      <c r="E9" s="137"/>
      <c r="F9" s="137"/>
      <c r="G9" s="137"/>
      <c r="H9" s="137"/>
      <c r="I9" s="137"/>
    </row>
    <row r="10" spans="1:9" ht="67.5" customHeight="1">
      <c r="A10" s="1"/>
    </row>
    <row r="11" spans="1:9" ht="24">
      <c r="A11" s="137" t="s">
        <v>671</v>
      </c>
      <c r="B11" s="137"/>
      <c r="C11" s="137"/>
      <c r="D11" s="137"/>
      <c r="E11" s="137"/>
      <c r="F11" s="137"/>
      <c r="G11" s="137"/>
      <c r="H11" s="137"/>
      <c r="I11" s="137"/>
    </row>
  </sheetData>
  <mergeCells count="2">
    <mergeCell ref="A9:I9"/>
    <mergeCell ref="A11:I11"/>
  </mergeCells>
  <phoneticPr fontId="4"/>
  <pageMargins left="0.75" right="0.75" top="1" bottom="1" header="0.51200000000000001" footer="0.51200000000000001"/>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81"/>
  <sheetViews>
    <sheetView showGridLines="0" view="pageBreakPreview" topLeftCell="A49" zoomScaleNormal="100" zoomScaleSheetLayoutView="100" workbookViewId="0">
      <selection activeCell="G3" sqref="G3:P6"/>
    </sheetView>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6" width="8.625" style="3" customWidth="1"/>
    <col min="17" max="16384" width="9" style="3"/>
  </cols>
  <sheetData>
    <row r="1" spans="1:16" ht="14.25">
      <c r="A1" s="18" t="s">
        <v>500</v>
      </c>
    </row>
    <row r="3" spans="1:16" ht="18" customHeight="1">
      <c r="A3" s="152" t="s">
        <v>63</v>
      </c>
      <c r="B3" s="153"/>
      <c r="C3" s="153"/>
      <c r="D3" s="153"/>
      <c r="E3" s="154"/>
      <c r="F3" s="161" t="s">
        <v>126</v>
      </c>
      <c r="G3" s="168" t="s">
        <v>67</v>
      </c>
      <c r="H3" s="168"/>
      <c r="I3" s="168"/>
      <c r="J3" s="168"/>
      <c r="K3" s="168"/>
      <c r="L3" s="168"/>
      <c r="M3" s="168"/>
      <c r="N3" s="168"/>
      <c r="O3" s="168"/>
      <c r="P3" s="168"/>
    </row>
    <row r="4" spans="1:16" ht="31.5" customHeight="1">
      <c r="A4" s="155"/>
      <c r="B4" s="156"/>
      <c r="C4" s="156"/>
      <c r="D4" s="156"/>
      <c r="E4" s="157"/>
      <c r="F4" s="162"/>
      <c r="G4" s="168" t="s">
        <v>66</v>
      </c>
      <c r="H4" s="168"/>
      <c r="I4" s="168" t="s">
        <v>58</v>
      </c>
      <c r="J4" s="168"/>
      <c r="K4" s="168" t="s">
        <v>57</v>
      </c>
      <c r="L4" s="168"/>
      <c r="M4" s="168" t="s">
        <v>56</v>
      </c>
      <c r="N4" s="168"/>
      <c r="O4" s="168" t="s">
        <v>55</v>
      </c>
      <c r="P4" s="168"/>
    </row>
    <row r="5" spans="1:16" ht="15" customHeight="1">
      <c r="A5" s="155"/>
      <c r="B5" s="156"/>
      <c r="C5" s="156"/>
      <c r="D5" s="156"/>
      <c r="E5" s="157"/>
      <c r="F5" s="162"/>
      <c r="G5" s="163" t="s">
        <v>51</v>
      </c>
      <c r="H5" s="150" t="s">
        <v>50</v>
      </c>
      <c r="I5" s="163" t="s">
        <v>51</v>
      </c>
      <c r="J5" s="150" t="s">
        <v>50</v>
      </c>
      <c r="K5" s="163" t="s">
        <v>51</v>
      </c>
      <c r="L5" s="150" t="s">
        <v>50</v>
      </c>
      <c r="M5" s="163" t="s">
        <v>51</v>
      </c>
      <c r="N5" s="150" t="s">
        <v>50</v>
      </c>
      <c r="O5" s="163" t="s">
        <v>51</v>
      </c>
      <c r="P5" s="150" t="s">
        <v>50</v>
      </c>
    </row>
    <row r="6" spans="1:16" ht="15" customHeight="1">
      <c r="A6" s="158"/>
      <c r="B6" s="159"/>
      <c r="C6" s="159"/>
      <c r="D6" s="159"/>
      <c r="E6" s="160"/>
      <c r="F6" s="162"/>
      <c r="G6" s="164"/>
      <c r="H6" s="151"/>
      <c r="I6" s="164"/>
      <c r="J6" s="151"/>
      <c r="K6" s="164"/>
      <c r="L6" s="151"/>
      <c r="M6" s="164"/>
      <c r="N6" s="151"/>
      <c r="O6" s="164"/>
      <c r="P6" s="151"/>
    </row>
    <row r="7" spans="1:16" ht="23.1" customHeight="1">
      <c r="A7" s="147" t="s">
        <v>49</v>
      </c>
      <c r="B7" s="148"/>
      <c r="C7" s="148"/>
      <c r="D7" s="148"/>
      <c r="E7" s="149"/>
      <c r="F7" s="10">
        <f>SUM(F8:F12)</f>
        <v>916</v>
      </c>
      <c r="G7" s="9">
        <f>SUM(G8:G12)</f>
        <v>625</v>
      </c>
      <c r="H7" s="8">
        <f t="shared" ref="H7:H38" si="0">IF(G7=0,0,G7/$F7*100)</f>
        <v>68.231441048034938</v>
      </c>
      <c r="I7" s="15">
        <f>SUM(I8:I12)</f>
        <v>164</v>
      </c>
      <c r="J7" s="8">
        <f t="shared" ref="J7:J38" si="1">IF(I7=0,0,I7/$F7*100)</f>
        <v>17.903930131004365</v>
      </c>
      <c r="K7" s="15">
        <f>SUM(K8:K12)</f>
        <v>109</v>
      </c>
      <c r="L7" s="8">
        <f t="shared" ref="L7:L38" si="2">IF(K7=0,0,K7/$F7*100)</f>
        <v>11.899563318777293</v>
      </c>
      <c r="M7" s="15">
        <f>SUM(M8:M12)</f>
        <v>15</v>
      </c>
      <c r="N7" s="8">
        <f t="shared" ref="N7:N38" si="3">IF(M7=0,0,M7/$F7*100)</f>
        <v>1.6375545851528384</v>
      </c>
      <c r="O7" s="15">
        <f>SUM(O8:O12)</f>
        <v>3</v>
      </c>
      <c r="P7" s="8">
        <f t="shared" ref="P7:P38" si="4">IF(O7=0,0,O7/$F7*100)</f>
        <v>0.32751091703056767</v>
      </c>
    </row>
    <row r="8" spans="1:16" ht="23.1" customHeight="1">
      <c r="A8" s="141" t="s">
        <v>48</v>
      </c>
      <c r="B8" s="144" t="s">
        <v>47</v>
      </c>
      <c r="C8" s="145"/>
      <c r="D8" s="145"/>
      <c r="E8" s="146"/>
      <c r="F8" s="10">
        <f t="shared" ref="F8:F13" si="5">SUM(G8,I8,K8,M8,O8)</f>
        <v>289</v>
      </c>
      <c r="G8" s="9">
        <v>289</v>
      </c>
      <c r="H8" s="8">
        <f t="shared" si="0"/>
        <v>100</v>
      </c>
      <c r="I8" s="15">
        <v>0</v>
      </c>
      <c r="J8" s="8">
        <f t="shared" si="1"/>
        <v>0</v>
      </c>
      <c r="K8" s="15">
        <v>0</v>
      </c>
      <c r="L8" s="8">
        <f t="shared" si="2"/>
        <v>0</v>
      </c>
      <c r="M8" s="15">
        <v>0</v>
      </c>
      <c r="N8" s="8">
        <f t="shared" si="3"/>
        <v>0</v>
      </c>
      <c r="O8" s="15">
        <v>0</v>
      </c>
      <c r="P8" s="8">
        <f t="shared" si="4"/>
        <v>0</v>
      </c>
    </row>
    <row r="9" spans="1:16" ht="23.1" customHeight="1">
      <c r="A9" s="142"/>
      <c r="B9" s="144" t="s">
        <v>46</v>
      </c>
      <c r="C9" s="145"/>
      <c r="D9" s="145"/>
      <c r="E9" s="146"/>
      <c r="F9" s="10">
        <f t="shared" ref="F9:F12" si="6">SUM(G9,I9,K9,M9,O9)</f>
        <v>129</v>
      </c>
      <c r="G9" s="9">
        <v>95</v>
      </c>
      <c r="H9" s="8">
        <f t="shared" ref="H9:H12" si="7">IF(G9=0,0,G9/$F9*100)</f>
        <v>73.643410852713174</v>
      </c>
      <c r="I9" s="15">
        <v>34</v>
      </c>
      <c r="J9" s="8">
        <f t="shared" ref="J9:J12" si="8">IF(I9=0,0,I9/$F9*100)</f>
        <v>26.356589147286826</v>
      </c>
      <c r="K9" s="15">
        <v>0</v>
      </c>
      <c r="L9" s="8">
        <f t="shared" ref="L9:L12" si="9">IF(K9=0,0,K9/$F9*100)</f>
        <v>0</v>
      </c>
      <c r="M9" s="15">
        <v>0</v>
      </c>
      <c r="N9" s="8">
        <f t="shared" ref="N9:N12" si="10">IF(M9=0,0,M9/$F9*100)</f>
        <v>0</v>
      </c>
      <c r="O9" s="15">
        <v>0</v>
      </c>
      <c r="P9" s="8">
        <f t="shared" ref="P9:P12" si="11">IF(O9=0,0,O9/$F9*100)</f>
        <v>0</v>
      </c>
    </row>
    <row r="10" spans="1:16" ht="23.1" customHeight="1">
      <c r="A10" s="142"/>
      <c r="B10" s="144" t="s">
        <v>45</v>
      </c>
      <c r="C10" s="145"/>
      <c r="D10" s="145"/>
      <c r="E10" s="146"/>
      <c r="F10" s="10">
        <f t="shared" si="6"/>
        <v>220</v>
      </c>
      <c r="G10" s="9">
        <v>98</v>
      </c>
      <c r="H10" s="8">
        <f t="shared" si="7"/>
        <v>44.545454545454547</v>
      </c>
      <c r="I10" s="15">
        <v>75</v>
      </c>
      <c r="J10" s="8">
        <f t="shared" si="8"/>
        <v>34.090909090909086</v>
      </c>
      <c r="K10" s="15">
        <v>47</v>
      </c>
      <c r="L10" s="8">
        <f t="shared" si="9"/>
        <v>21.363636363636363</v>
      </c>
      <c r="M10" s="15">
        <v>0</v>
      </c>
      <c r="N10" s="8">
        <f t="shared" si="10"/>
        <v>0</v>
      </c>
      <c r="O10" s="15">
        <v>0</v>
      </c>
      <c r="P10" s="8">
        <f t="shared" si="11"/>
        <v>0</v>
      </c>
    </row>
    <row r="11" spans="1:16" ht="23.1" customHeight="1">
      <c r="A11" s="142"/>
      <c r="B11" s="144" t="s">
        <v>44</v>
      </c>
      <c r="C11" s="145"/>
      <c r="D11" s="145"/>
      <c r="E11" s="146"/>
      <c r="F11" s="10">
        <f t="shared" si="6"/>
        <v>57</v>
      </c>
      <c r="G11" s="9">
        <v>18</v>
      </c>
      <c r="H11" s="8">
        <f t="shared" si="7"/>
        <v>31.578947368421051</v>
      </c>
      <c r="I11" s="15">
        <v>10</v>
      </c>
      <c r="J11" s="8">
        <f t="shared" si="8"/>
        <v>17.543859649122805</v>
      </c>
      <c r="K11" s="15">
        <v>23</v>
      </c>
      <c r="L11" s="8">
        <f t="shared" si="9"/>
        <v>40.350877192982452</v>
      </c>
      <c r="M11" s="15">
        <v>6</v>
      </c>
      <c r="N11" s="8">
        <f t="shared" si="10"/>
        <v>10.526315789473683</v>
      </c>
      <c r="O11" s="15">
        <v>0</v>
      </c>
      <c r="P11" s="8">
        <f t="shared" si="11"/>
        <v>0</v>
      </c>
    </row>
    <row r="12" spans="1:16" ht="23.1" customHeight="1">
      <c r="A12" s="143"/>
      <c r="B12" s="144" t="s">
        <v>43</v>
      </c>
      <c r="C12" s="145"/>
      <c r="D12" s="145"/>
      <c r="E12" s="146"/>
      <c r="F12" s="10">
        <f t="shared" si="6"/>
        <v>221</v>
      </c>
      <c r="G12" s="9">
        <v>125</v>
      </c>
      <c r="H12" s="8">
        <f t="shared" si="7"/>
        <v>56.561085972850677</v>
      </c>
      <c r="I12" s="15">
        <v>45</v>
      </c>
      <c r="J12" s="8">
        <f t="shared" si="8"/>
        <v>20.361990950226243</v>
      </c>
      <c r="K12" s="15">
        <v>39</v>
      </c>
      <c r="L12" s="8">
        <f t="shared" si="9"/>
        <v>17.647058823529413</v>
      </c>
      <c r="M12" s="15">
        <v>9</v>
      </c>
      <c r="N12" s="8">
        <f t="shared" si="10"/>
        <v>4.0723981900452486</v>
      </c>
      <c r="O12" s="15">
        <v>3</v>
      </c>
      <c r="P12" s="8">
        <f t="shared" si="11"/>
        <v>1.3574660633484164</v>
      </c>
    </row>
    <row r="13" spans="1:16" ht="23.1" customHeight="1">
      <c r="A13" s="138" t="s">
        <v>42</v>
      </c>
      <c r="B13" s="138" t="s">
        <v>41</v>
      </c>
      <c r="C13" s="13"/>
      <c r="D13" s="14" t="s">
        <v>15</v>
      </c>
      <c r="E13" s="11"/>
      <c r="F13" s="10">
        <f t="shared" si="5"/>
        <v>224</v>
      </c>
      <c r="G13" s="9">
        <f>SUM(G14:G37)</f>
        <v>78</v>
      </c>
      <c r="H13" s="8">
        <f>IF(G13=0,0,G13/$F13*100)</f>
        <v>34.821428571428569</v>
      </c>
      <c r="I13" s="9">
        <f>SUM(I14:I37)</f>
        <v>62</v>
      </c>
      <c r="J13" s="8">
        <f t="shared" si="1"/>
        <v>27.678571428571431</v>
      </c>
      <c r="K13" s="9">
        <f>SUM(K14:K37)</f>
        <v>69</v>
      </c>
      <c r="L13" s="8">
        <f t="shared" si="2"/>
        <v>30.803571428571431</v>
      </c>
      <c r="M13" s="9">
        <f>SUM(M14:M37)</f>
        <v>12</v>
      </c>
      <c r="N13" s="8">
        <f t="shared" si="3"/>
        <v>5.3571428571428568</v>
      </c>
      <c r="O13" s="9">
        <f>SUM(O14:O37)</f>
        <v>3</v>
      </c>
      <c r="P13" s="8">
        <f t="shared" si="4"/>
        <v>1.3392857142857142</v>
      </c>
    </row>
    <row r="14" spans="1:16" ht="23.1" customHeight="1">
      <c r="A14" s="139"/>
      <c r="B14" s="139"/>
      <c r="C14" s="13"/>
      <c r="D14" s="14" t="s">
        <v>40</v>
      </c>
      <c r="E14" s="11"/>
      <c r="F14" s="10">
        <f t="shared" ref="F14:F37" si="12">SUM(G14,I14,K14,M14,O14)</f>
        <v>38</v>
      </c>
      <c r="G14" s="9">
        <v>15</v>
      </c>
      <c r="H14" s="8">
        <f t="shared" ref="H14:H37" si="13">IF(G14=0,0,G14/$F14*100)</f>
        <v>39.473684210526315</v>
      </c>
      <c r="I14" s="15">
        <v>14</v>
      </c>
      <c r="J14" s="8">
        <f t="shared" ref="J14:J37" si="14">IF(I14=0,0,I14/$F14*100)</f>
        <v>36.84210526315789</v>
      </c>
      <c r="K14" s="15">
        <v>8</v>
      </c>
      <c r="L14" s="8">
        <f t="shared" ref="L14:L37" si="15">IF(K14=0,0,K14/$F14*100)</f>
        <v>21.052631578947366</v>
      </c>
      <c r="M14" s="15">
        <v>1</v>
      </c>
      <c r="N14" s="8">
        <f t="shared" ref="N14:N37" si="16">IF(M14=0,0,M14/$F14*100)</f>
        <v>2.6315789473684208</v>
      </c>
      <c r="O14" s="15">
        <v>0</v>
      </c>
      <c r="P14" s="8">
        <f t="shared" ref="P14:P37" si="17">IF(O14=0,0,O14/$F14*100)</f>
        <v>0</v>
      </c>
    </row>
    <row r="15" spans="1:16" ht="23.1" customHeight="1">
      <c r="A15" s="139"/>
      <c r="B15" s="139"/>
      <c r="C15" s="13"/>
      <c r="D15" s="14" t="s">
        <v>39</v>
      </c>
      <c r="E15" s="11"/>
      <c r="F15" s="10">
        <f t="shared" si="12"/>
        <v>5</v>
      </c>
      <c r="G15" s="9">
        <v>2</v>
      </c>
      <c r="H15" s="8">
        <f t="shared" si="13"/>
        <v>40</v>
      </c>
      <c r="I15" s="15">
        <v>2</v>
      </c>
      <c r="J15" s="8">
        <f t="shared" si="14"/>
        <v>40</v>
      </c>
      <c r="K15" s="15">
        <v>1</v>
      </c>
      <c r="L15" s="8">
        <f t="shared" si="15"/>
        <v>20</v>
      </c>
      <c r="M15" s="15">
        <v>0</v>
      </c>
      <c r="N15" s="8">
        <f t="shared" si="16"/>
        <v>0</v>
      </c>
      <c r="O15" s="15">
        <v>0</v>
      </c>
      <c r="P15" s="8">
        <f t="shared" si="17"/>
        <v>0</v>
      </c>
    </row>
    <row r="16" spans="1:16" ht="23.1" customHeight="1">
      <c r="A16" s="139"/>
      <c r="B16" s="139"/>
      <c r="C16" s="13"/>
      <c r="D16" s="14" t="s">
        <v>38</v>
      </c>
      <c r="E16" s="11"/>
      <c r="F16" s="10">
        <f t="shared" si="12"/>
        <v>14</v>
      </c>
      <c r="G16" s="9">
        <v>11</v>
      </c>
      <c r="H16" s="8">
        <f t="shared" si="13"/>
        <v>78.571428571428569</v>
      </c>
      <c r="I16" s="15">
        <v>3</v>
      </c>
      <c r="J16" s="8">
        <f t="shared" si="14"/>
        <v>21.428571428571427</v>
      </c>
      <c r="K16" s="15">
        <v>0</v>
      </c>
      <c r="L16" s="8">
        <f t="shared" si="15"/>
        <v>0</v>
      </c>
      <c r="M16" s="15">
        <v>0</v>
      </c>
      <c r="N16" s="8">
        <f t="shared" si="16"/>
        <v>0</v>
      </c>
      <c r="O16" s="15">
        <v>0</v>
      </c>
      <c r="P16" s="8">
        <f t="shared" si="17"/>
        <v>0</v>
      </c>
    </row>
    <row r="17" spans="1:16" ht="23.1" customHeight="1">
      <c r="A17" s="139"/>
      <c r="B17" s="139"/>
      <c r="C17" s="13"/>
      <c r="D17" s="14" t="s">
        <v>37</v>
      </c>
      <c r="E17" s="11"/>
      <c r="F17" s="10">
        <f t="shared" si="12"/>
        <v>1</v>
      </c>
      <c r="G17" s="9">
        <v>1</v>
      </c>
      <c r="H17" s="8">
        <f t="shared" si="13"/>
        <v>100</v>
      </c>
      <c r="I17" s="15">
        <v>0</v>
      </c>
      <c r="J17" s="8">
        <f t="shared" si="14"/>
        <v>0</v>
      </c>
      <c r="K17" s="15">
        <v>0</v>
      </c>
      <c r="L17" s="8">
        <f t="shared" si="15"/>
        <v>0</v>
      </c>
      <c r="M17" s="15">
        <v>0</v>
      </c>
      <c r="N17" s="8">
        <f t="shared" si="16"/>
        <v>0</v>
      </c>
      <c r="O17" s="15">
        <v>0</v>
      </c>
      <c r="P17" s="8">
        <f t="shared" si="17"/>
        <v>0</v>
      </c>
    </row>
    <row r="18" spans="1:16" ht="23.1" customHeight="1">
      <c r="A18" s="139"/>
      <c r="B18" s="139"/>
      <c r="C18" s="13"/>
      <c r="D18" s="14" t="s">
        <v>36</v>
      </c>
      <c r="E18" s="11"/>
      <c r="F18" s="10">
        <f t="shared" si="12"/>
        <v>6</v>
      </c>
      <c r="G18" s="9">
        <v>1</v>
      </c>
      <c r="H18" s="8">
        <f t="shared" si="13"/>
        <v>16.666666666666664</v>
      </c>
      <c r="I18" s="15">
        <v>3</v>
      </c>
      <c r="J18" s="8">
        <f t="shared" si="14"/>
        <v>50</v>
      </c>
      <c r="K18" s="15">
        <v>2</v>
      </c>
      <c r="L18" s="8">
        <f t="shared" si="15"/>
        <v>33.333333333333329</v>
      </c>
      <c r="M18" s="15">
        <v>0</v>
      </c>
      <c r="N18" s="8">
        <f t="shared" si="16"/>
        <v>0</v>
      </c>
      <c r="O18" s="15">
        <v>0</v>
      </c>
      <c r="P18" s="8">
        <f t="shared" si="17"/>
        <v>0</v>
      </c>
    </row>
    <row r="19" spans="1:16" ht="23.1" customHeight="1">
      <c r="A19" s="139"/>
      <c r="B19" s="139"/>
      <c r="C19" s="13"/>
      <c r="D19" s="14" t="s">
        <v>35</v>
      </c>
      <c r="E19" s="11"/>
      <c r="F19" s="10">
        <f t="shared" si="12"/>
        <v>3</v>
      </c>
      <c r="G19" s="9">
        <v>3</v>
      </c>
      <c r="H19" s="8">
        <f t="shared" si="13"/>
        <v>100</v>
      </c>
      <c r="I19" s="15">
        <v>0</v>
      </c>
      <c r="J19" s="8">
        <f t="shared" si="14"/>
        <v>0</v>
      </c>
      <c r="K19" s="15">
        <v>0</v>
      </c>
      <c r="L19" s="8">
        <f t="shared" si="15"/>
        <v>0</v>
      </c>
      <c r="M19" s="15">
        <v>0</v>
      </c>
      <c r="N19" s="8">
        <f t="shared" si="16"/>
        <v>0</v>
      </c>
      <c r="O19" s="15">
        <v>0</v>
      </c>
      <c r="P19" s="8">
        <f t="shared" si="17"/>
        <v>0</v>
      </c>
    </row>
    <row r="20" spans="1:16" ht="23.1" customHeight="1">
      <c r="A20" s="139"/>
      <c r="B20" s="139"/>
      <c r="C20" s="13"/>
      <c r="D20" s="14" t="s">
        <v>34</v>
      </c>
      <c r="E20" s="11"/>
      <c r="F20" s="10">
        <f t="shared" si="12"/>
        <v>3</v>
      </c>
      <c r="G20" s="9">
        <v>1</v>
      </c>
      <c r="H20" s="8">
        <f t="shared" si="13"/>
        <v>33.333333333333329</v>
      </c>
      <c r="I20" s="15">
        <v>1</v>
      </c>
      <c r="J20" s="8">
        <f t="shared" si="14"/>
        <v>33.333333333333329</v>
      </c>
      <c r="K20" s="15">
        <v>1</v>
      </c>
      <c r="L20" s="8">
        <f t="shared" si="15"/>
        <v>33.333333333333329</v>
      </c>
      <c r="M20" s="15">
        <v>0</v>
      </c>
      <c r="N20" s="8">
        <f t="shared" si="16"/>
        <v>0</v>
      </c>
      <c r="O20" s="15">
        <v>0</v>
      </c>
      <c r="P20" s="8">
        <f t="shared" si="17"/>
        <v>0</v>
      </c>
    </row>
    <row r="21" spans="1:16" ht="23.1" customHeight="1">
      <c r="A21" s="139"/>
      <c r="B21" s="139"/>
      <c r="C21" s="13"/>
      <c r="D21" s="14" t="s">
        <v>33</v>
      </c>
      <c r="E21" s="11"/>
      <c r="F21" s="10">
        <f t="shared" si="12"/>
        <v>10</v>
      </c>
      <c r="G21" s="9">
        <v>1</v>
      </c>
      <c r="H21" s="8">
        <f t="shared" si="13"/>
        <v>10</v>
      </c>
      <c r="I21" s="15">
        <v>1</v>
      </c>
      <c r="J21" s="8">
        <f t="shared" si="14"/>
        <v>10</v>
      </c>
      <c r="K21" s="15">
        <v>7</v>
      </c>
      <c r="L21" s="8">
        <f t="shared" si="15"/>
        <v>70</v>
      </c>
      <c r="M21" s="15">
        <v>1</v>
      </c>
      <c r="N21" s="8">
        <f t="shared" si="16"/>
        <v>10</v>
      </c>
      <c r="O21" s="15">
        <v>0</v>
      </c>
      <c r="P21" s="8">
        <f t="shared" si="17"/>
        <v>0</v>
      </c>
    </row>
    <row r="22" spans="1:16" ht="23.1" customHeight="1">
      <c r="A22" s="139"/>
      <c r="B22" s="139"/>
      <c r="C22" s="13"/>
      <c r="D22" s="14" t="s">
        <v>32</v>
      </c>
      <c r="E22" s="11"/>
      <c r="F22" s="10">
        <f t="shared" si="12"/>
        <v>1</v>
      </c>
      <c r="G22" s="9">
        <v>1</v>
      </c>
      <c r="H22" s="8">
        <f t="shared" si="13"/>
        <v>100</v>
      </c>
      <c r="I22" s="15">
        <v>0</v>
      </c>
      <c r="J22" s="8">
        <f t="shared" si="14"/>
        <v>0</v>
      </c>
      <c r="K22" s="15">
        <v>0</v>
      </c>
      <c r="L22" s="8">
        <f t="shared" si="15"/>
        <v>0</v>
      </c>
      <c r="M22" s="15">
        <v>0</v>
      </c>
      <c r="N22" s="8">
        <f t="shared" si="16"/>
        <v>0</v>
      </c>
      <c r="O22" s="15">
        <v>0</v>
      </c>
      <c r="P22" s="8">
        <f t="shared" si="17"/>
        <v>0</v>
      </c>
    </row>
    <row r="23" spans="1:16" ht="23.1" customHeight="1">
      <c r="A23" s="139"/>
      <c r="B23" s="139"/>
      <c r="C23" s="13"/>
      <c r="D23" s="14" t="s">
        <v>31</v>
      </c>
      <c r="E23" s="11"/>
      <c r="F23" s="10">
        <f t="shared" si="12"/>
        <v>6</v>
      </c>
      <c r="G23" s="9">
        <v>0</v>
      </c>
      <c r="H23" s="8">
        <f t="shared" si="13"/>
        <v>0</v>
      </c>
      <c r="I23" s="15">
        <v>3</v>
      </c>
      <c r="J23" s="8">
        <f t="shared" si="14"/>
        <v>50</v>
      </c>
      <c r="K23" s="15">
        <v>3</v>
      </c>
      <c r="L23" s="8">
        <f t="shared" si="15"/>
        <v>50</v>
      </c>
      <c r="M23" s="15">
        <v>0</v>
      </c>
      <c r="N23" s="8">
        <f t="shared" si="16"/>
        <v>0</v>
      </c>
      <c r="O23" s="15">
        <v>0</v>
      </c>
      <c r="P23" s="8">
        <f t="shared" si="17"/>
        <v>0</v>
      </c>
    </row>
    <row r="24" spans="1:16" ht="23.1" customHeight="1">
      <c r="A24" s="139"/>
      <c r="B24" s="139"/>
      <c r="C24" s="13"/>
      <c r="D24" s="14" t="s">
        <v>30</v>
      </c>
      <c r="E24" s="11"/>
      <c r="F24" s="10">
        <f t="shared" si="12"/>
        <v>1</v>
      </c>
      <c r="G24" s="9">
        <v>1</v>
      </c>
      <c r="H24" s="8">
        <f t="shared" si="13"/>
        <v>100</v>
      </c>
      <c r="I24" s="15">
        <v>0</v>
      </c>
      <c r="J24" s="8">
        <f t="shared" si="14"/>
        <v>0</v>
      </c>
      <c r="K24" s="15">
        <v>0</v>
      </c>
      <c r="L24" s="8">
        <f t="shared" si="15"/>
        <v>0</v>
      </c>
      <c r="M24" s="15">
        <v>0</v>
      </c>
      <c r="N24" s="8">
        <f t="shared" si="16"/>
        <v>0</v>
      </c>
      <c r="O24" s="15">
        <v>0</v>
      </c>
      <c r="P24" s="8">
        <f t="shared" si="17"/>
        <v>0</v>
      </c>
    </row>
    <row r="25" spans="1:16" ht="23.1" customHeight="1">
      <c r="A25" s="139"/>
      <c r="B25" s="139"/>
      <c r="C25" s="13"/>
      <c r="D25" s="12" t="s">
        <v>29</v>
      </c>
      <c r="E25" s="11"/>
      <c r="F25" s="10">
        <f t="shared" si="12"/>
        <v>3</v>
      </c>
      <c r="G25" s="9">
        <v>1</v>
      </c>
      <c r="H25" s="8">
        <f t="shared" si="13"/>
        <v>33.333333333333329</v>
      </c>
      <c r="I25" s="15">
        <v>1</v>
      </c>
      <c r="J25" s="8">
        <f t="shared" si="14"/>
        <v>33.333333333333329</v>
      </c>
      <c r="K25" s="15">
        <v>1</v>
      </c>
      <c r="L25" s="8">
        <f t="shared" si="15"/>
        <v>33.333333333333329</v>
      </c>
      <c r="M25" s="15">
        <v>0</v>
      </c>
      <c r="N25" s="8">
        <f t="shared" si="16"/>
        <v>0</v>
      </c>
      <c r="O25" s="15">
        <v>0</v>
      </c>
      <c r="P25" s="8">
        <f t="shared" si="17"/>
        <v>0</v>
      </c>
    </row>
    <row r="26" spans="1:16" ht="23.1" customHeight="1">
      <c r="A26" s="139"/>
      <c r="B26" s="139"/>
      <c r="C26" s="13"/>
      <c r="D26" s="14" t="s">
        <v>28</v>
      </c>
      <c r="E26" s="11"/>
      <c r="F26" s="10">
        <f t="shared" si="12"/>
        <v>8</v>
      </c>
      <c r="G26" s="9">
        <v>4</v>
      </c>
      <c r="H26" s="8">
        <f t="shared" si="13"/>
        <v>50</v>
      </c>
      <c r="I26" s="15">
        <v>1</v>
      </c>
      <c r="J26" s="8">
        <f t="shared" si="14"/>
        <v>12.5</v>
      </c>
      <c r="K26" s="15">
        <v>1</v>
      </c>
      <c r="L26" s="8">
        <f t="shared" si="15"/>
        <v>12.5</v>
      </c>
      <c r="M26" s="15">
        <v>1</v>
      </c>
      <c r="N26" s="8">
        <f t="shared" si="16"/>
        <v>12.5</v>
      </c>
      <c r="O26" s="15">
        <v>1</v>
      </c>
      <c r="P26" s="8">
        <f t="shared" si="17"/>
        <v>12.5</v>
      </c>
    </row>
    <row r="27" spans="1:16" ht="23.1" customHeight="1">
      <c r="A27" s="139"/>
      <c r="B27" s="139"/>
      <c r="C27" s="13"/>
      <c r="D27" s="14" t="s">
        <v>27</v>
      </c>
      <c r="E27" s="11"/>
      <c r="F27" s="10">
        <f t="shared" si="12"/>
        <v>3</v>
      </c>
      <c r="G27" s="9">
        <v>1</v>
      </c>
      <c r="H27" s="8">
        <f t="shared" si="13"/>
        <v>33.333333333333329</v>
      </c>
      <c r="I27" s="15">
        <v>1</v>
      </c>
      <c r="J27" s="8">
        <f t="shared" si="14"/>
        <v>33.333333333333329</v>
      </c>
      <c r="K27" s="15">
        <v>1</v>
      </c>
      <c r="L27" s="8">
        <f t="shared" si="15"/>
        <v>33.333333333333329</v>
      </c>
      <c r="M27" s="15">
        <v>0</v>
      </c>
      <c r="N27" s="8">
        <f t="shared" si="16"/>
        <v>0</v>
      </c>
      <c r="O27" s="15">
        <v>0</v>
      </c>
      <c r="P27" s="8">
        <f t="shared" si="17"/>
        <v>0</v>
      </c>
    </row>
    <row r="28" spans="1:16" ht="23.1" customHeight="1">
      <c r="A28" s="139"/>
      <c r="B28" s="139"/>
      <c r="C28" s="13"/>
      <c r="D28" s="14" t="s">
        <v>26</v>
      </c>
      <c r="E28" s="11"/>
      <c r="F28" s="10">
        <f t="shared" si="12"/>
        <v>2</v>
      </c>
      <c r="G28" s="9">
        <v>0</v>
      </c>
      <c r="H28" s="8">
        <f t="shared" si="13"/>
        <v>0</v>
      </c>
      <c r="I28" s="15">
        <v>0</v>
      </c>
      <c r="J28" s="8">
        <f t="shared" si="14"/>
        <v>0</v>
      </c>
      <c r="K28" s="15">
        <v>1</v>
      </c>
      <c r="L28" s="8">
        <f t="shared" si="15"/>
        <v>50</v>
      </c>
      <c r="M28" s="15">
        <v>1</v>
      </c>
      <c r="N28" s="8">
        <f t="shared" si="16"/>
        <v>50</v>
      </c>
      <c r="O28" s="15">
        <v>0</v>
      </c>
      <c r="P28" s="8">
        <f t="shared" si="17"/>
        <v>0</v>
      </c>
    </row>
    <row r="29" spans="1:16" ht="23.1" customHeight="1">
      <c r="A29" s="139"/>
      <c r="B29" s="139"/>
      <c r="C29" s="13"/>
      <c r="D29" s="14" t="s">
        <v>25</v>
      </c>
      <c r="E29" s="11"/>
      <c r="F29" s="10">
        <f t="shared" si="12"/>
        <v>15</v>
      </c>
      <c r="G29" s="9">
        <v>8</v>
      </c>
      <c r="H29" s="8">
        <f t="shared" si="13"/>
        <v>53.333333333333336</v>
      </c>
      <c r="I29" s="15">
        <v>5</v>
      </c>
      <c r="J29" s="8">
        <f t="shared" si="14"/>
        <v>33.333333333333329</v>
      </c>
      <c r="K29" s="15">
        <v>2</v>
      </c>
      <c r="L29" s="8">
        <f t="shared" si="15"/>
        <v>13.333333333333334</v>
      </c>
      <c r="M29" s="15">
        <v>0</v>
      </c>
      <c r="N29" s="8">
        <f t="shared" si="16"/>
        <v>0</v>
      </c>
      <c r="O29" s="15">
        <v>0</v>
      </c>
      <c r="P29" s="8">
        <f t="shared" si="17"/>
        <v>0</v>
      </c>
    </row>
    <row r="30" spans="1:16" ht="23.1" customHeight="1">
      <c r="A30" s="139"/>
      <c r="B30" s="139"/>
      <c r="C30" s="13"/>
      <c r="D30" s="14" t="s">
        <v>24</v>
      </c>
      <c r="E30" s="11"/>
      <c r="F30" s="10">
        <f t="shared" si="12"/>
        <v>4</v>
      </c>
      <c r="G30" s="9">
        <v>0</v>
      </c>
      <c r="H30" s="8">
        <f t="shared" si="13"/>
        <v>0</v>
      </c>
      <c r="I30" s="15">
        <v>1</v>
      </c>
      <c r="J30" s="8">
        <f t="shared" si="14"/>
        <v>25</v>
      </c>
      <c r="K30" s="15">
        <v>2</v>
      </c>
      <c r="L30" s="8">
        <f t="shared" si="15"/>
        <v>50</v>
      </c>
      <c r="M30" s="15">
        <v>0</v>
      </c>
      <c r="N30" s="8">
        <f t="shared" si="16"/>
        <v>0</v>
      </c>
      <c r="O30" s="15">
        <v>1</v>
      </c>
      <c r="P30" s="8">
        <f t="shared" si="17"/>
        <v>25</v>
      </c>
    </row>
    <row r="31" spans="1:16" ht="23.1" customHeight="1">
      <c r="A31" s="139"/>
      <c r="B31" s="139"/>
      <c r="C31" s="13"/>
      <c r="D31" s="14" t="s">
        <v>23</v>
      </c>
      <c r="E31" s="11"/>
      <c r="F31" s="10">
        <f t="shared" si="12"/>
        <v>26</v>
      </c>
      <c r="G31" s="9">
        <v>6</v>
      </c>
      <c r="H31" s="8">
        <f t="shared" si="13"/>
        <v>23.076923076923077</v>
      </c>
      <c r="I31" s="15">
        <v>10</v>
      </c>
      <c r="J31" s="8">
        <f t="shared" si="14"/>
        <v>38.461538461538467</v>
      </c>
      <c r="K31" s="15">
        <v>9</v>
      </c>
      <c r="L31" s="8">
        <f t="shared" si="15"/>
        <v>34.615384615384613</v>
      </c>
      <c r="M31" s="15">
        <v>1</v>
      </c>
      <c r="N31" s="8">
        <f t="shared" si="16"/>
        <v>3.8461538461538463</v>
      </c>
      <c r="O31" s="15">
        <v>0</v>
      </c>
      <c r="P31" s="8">
        <f t="shared" si="17"/>
        <v>0</v>
      </c>
    </row>
    <row r="32" spans="1:16" ht="23.1" customHeight="1">
      <c r="A32" s="139"/>
      <c r="B32" s="139"/>
      <c r="C32" s="13"/>
      <c r="D32" s="14" t="s">
        <v>22</v>
      </c>
      <c r="E32" s="11"/>
      <c r="F32" s="10">
        <f t="shared" si="12"/>
        <v>5</v>
      </c>
      <c r="G32" s="9">
        <v>3</v>
      </c>
      <c r="H32" s="8">
        <f t="shared" si="13"/>
        <v>60</v>
      </c>
      <c r="I32" s="15">
        <v>2</v>
      </c>
      <c r="J32" s="8">
        <f t="shared" si="14"/>
        <v>40</v>
      </c>
      <c r="K32" s="15">
        <v>0</v>
      </c>
      <c r="L32" s="8">
        <f t="shared" si="15"/>
        <v>0</v>
      </c>
      <c r="M32" s="15">
        <v>0</v>
      </c>
      <c r="N32" s="8">
        <f t="shared" si="16"/>
        <v>0</v>
      </c>
      <c r="O32" s="15">
        <v>0</v>
      </c>
      <c r="P32" s="8">
        <f t="shared" si="17"/>
        <v>0</v>
      </c>
    </row>
    <row r="33" spans="1:16" ht="24" customHeight="1">
      <c r="A33" s="139"/>
      <c r="B33" s="139"/>
      <c r="C33" s="13"/>
      <c r="D33" s="14" t="s">
        <v>21</v>
      </c>
      <c r="E33" s="11"/>
      <c r="F33" s="10">
        <f t="shared" si="12"/>
        <v>23</v>
      </c>
      <c r="G33" s="9">
        <v>5</v>
      </c>
      <c r="H33" s="8">
        <f t="shared" si="13"/>
        <v>21.739130434782609</v>
      </c>
      <c r="I33" s="15">
        <v>5</v>
      </c>
      <c r="J33" s="8">
        <f t="shared" si="14"/>
        <v>21.739130434782609</v>
      </c>
      <c r="K33" s="15">
        <v>10</v>
      </c>
      <c r="L33" s="8">
        <f t="shared" si="15"/>
        <v>43.478260869565219</v>
      </c>
      <c r="M33" s="15">
        <v>2</v>
      </c>
      <c r="N33" s="8">
        <f t="shared" si="16"/>
        <v>8.695652173913043</v>
      </c>
      <c r="O33" s="15">
        <v>1</v>
      </c>
      <c r="P33" s="8">
        <f t="shared" si="17"/>
        <v>4.3478260869565215</v>
      </c>
    </row>
    <row r="34" spans="1:16" ht="23.1" customHeight="1">
      <c r="A34" s="139"/>
      <c r="B34" s="139"/>
      <c r="C34" s="13"/>
      <c r="D34" s="14" t="s">
        <v>20</v>
      </c>
      <c r="E34" s="11"/>
      <c r="F34" s="10">
        <f t="shared" si="12"/>
        <v>14</v>
      </c>
      <c r="G34" s="9">
        <v>6</v>
      </c>
      <c r="H34" s="8">
        <f t="shared" si="13"/>
        <v>42.857142857142854</v>
      </c>
      <c r="I34" s="15">
        <v>3</v>
      </c>
      <c r="J34" s="8">
        <f t="shared" si="14"/>
        <v>21.428571428571427</v>
      </c>
      <c r="K34" s="15">
        <v>5</v>
      </c>
      <c r="L34" s="8">
        <f t="shared" si="15"/>
        <v>35.714285714285715</v>
      </c>
      <c r="M34" s="15">
        <v>0</v>
      </c>
      <c r="N34" s="8">
        <f t="shared" si="16"/>
        <v>0</v>
      </c>
      <c r="O34" s="15">
        <v>0</v>
      </c>
      <c r="P34" s="8">
        <f t="shared" si="17"/>
        <v>0</v>
      </c>
    </row>
    <row r="35" spans="1:16" ht="23.1" customHeight="1">
      <c r="A35" s="139"/>
      <c r="B35" s="139"/>
      <c r="C35" s="13"/>
      <c r="D35" s="14" t="s">
        <v>19</v>
      </c>
      <c r="E35" s="11"/>
      <c r="F35" s="10">
        <f t="shared" si="12"/>
        <v>10</v>
      </c>
      <c r="G35" s="9">
        <v>1</v>
      </c>
      <c r="H35" s="8">
        <f t="shared" si="13"/>
        <v>10</v>
      </c>
      <c r="I35" s="15">
        <v>3</v>
      </c>
      <c r="J35" s="8">
        <f t="shared" si="14"/>
        <v>30</v>
      </c>
      <c r="K35" s="15">
        <v>5</v>
      </c>
      <c r="L35" s="8">
        <f t="shared" si="15"/>
        <v>50</v>
      </c>
      <c r="M35" s="15">
        <v>1</v>
      </c>
      <c r="N35" s="8">
        <f t="shared" si="16"/>
        <v>10</v>
      </c>
      <c r="O35" s="15">
        <v>0</v>
      </c>
      <c r="P35" s="8">
        <f t="shared" si="17"/>
        <v>0</v>
      </c>
    </row>
    <row r="36" spans="1:16" ht="23.1" customHeight="1">
      <c r="A36" s="139"/>
      <c r="B36" s="139"/>
      <c r="C36" s="13"/>
      <c r="D36" s="14" t="s">
        <v>18</v>
      </c>
      <c r="E36" s="11"/>
      <c r="F36" s="10">
        <f t="shared" si="12"/>
        <v>19</v>
      </c>
      <c r="G36" s="9">
        <v>5</v>
      </c>
      <c r="H36" s="8">
        <f t="shared" si="13"/>
        <v>26.315789473684209</v>
      </c>
      <c r="I36" s="15">
        <v>2</v>
      </c>
      <c r="J36" s="8">
        <f t="shared" si="14"/>
        <v>10.526315789473683</v>
      </c>
      <c r="K36" s="15">
        <v>8</v>
      </c>
      <c r="L36" s="8">
        <f t="shared" si="15"/>
        <v>42.105263157894733</v>
      </c>
      <c r="M36" s="15">
        <v>4</v>
      </c>
      <c r="N36" s="8">
        <f t="shared" si="16"/>
        <v>21.052631578947366</v>
      </c>
      <c r="O36" s="15">
        <v>0</v>
      </c>
      <c r="P36" s="8">
        <f t="shared" si="17"/>
        <v>0</v>
      </c>
    </row>
    <row r="37" spans="1:16" ht="23.1" customHeight="1">
      <c r="A37" s="139"/>
      <c r="B37" s="140"/>
      <c r="C37" s="13"/>
      <c r="D37" s="14" t="s">
        <v>17</v>
      </c>
      <c r="E37" s="11"/>
      <c r="F37" s="10">
        <f t="shared" si="12"/>
        <v>4</v>
      </c>
      <c r="G37" s="9">
        <v>1</v>
      </c>
      <c r="H37" s="8">
        <f t="shared" si="13"/>
        <v>25</v>
      </c>
      <c r="I37" s="15">
        <v>1</v>
      </c>
      <c r="J37" s="8">
        <f t="shared" si="14"/>
        <v>25</v>
      </c>
      <c r="K37" s="15">
        <v>2</v>
      </c>
      <c r="L37" s="8">
        <f t="shared" si="15"/>
        <v>50</v>
      </c>
      <c r="M37" s="15">
        <v>0</v>
      </c>
      <c r="N37" s="8">
        <f t="shared" si="16"/>
        <v>0</v>
      </c>
      <c r="O37" s="15">
        <v>0</v>
      </c>
      <c r="P37" s="8">
        <f t="shared" si="17"/>
        <v>0</v>
      </c>
    </row>
    <row r="38" spans="1:16" ht="23.1" customHeight="1">
      <c r="A38" s="139"/>
      <c r="B38" s="138" t="s">
        <v>16</v>
      </c>
      <c r="C38" s="13"/>
      <c r="D38" s="14" t="s">
        <v>15</v>
      </c>
      <c r="E38" s="11"/>
      <c r="F38" s="10">
        <f t="shared" ref="F38:F53" si="18">SUM(G38,I38,K38,M38,O38)</f>
        <v>692</v>
      </c>
      <c r="G38" s="9">
        <f>SUM(G39:G53)</f>
        <v>547</v>
      </c>
      <c r="H38" s="8">
        <f t="shared" si="0"/>
        <v>79.04624277456648</v>
      </c>
      <c r="I38" s="9">
        <f>SUM(I39:I53)</f>
        <v>102</v>
      </c>
      <c r="J38" s="8">
        <f t="shared" si="1"/>
        <v>14.739884393063585</v>
      </c>
      <c r="K38" s="9">
        <f>SUM(K39:K53)</f>
        <v>40</v>
      </c>
      <c r="L38" s="8">
        <f t="shared" si="2"/>
        <v>5.7803468208092488</v>
      </c>
      <c r="M38" s="9">
        <f>SUM(M39:M53)</f>
        <v>3</v>
      </c>
      <c r="N38" s="8">
        <f t="shared" si="3"/>
        <v>0.43352601156069359</v>
      </c>
      <c r="O38" s="9">
        <f>SUM(O39:O53)</f>
        <v>0</v>
      </c>
      <c r="P38" s="8">
        <f t="shared" si="4"/>
        <v>0</v>
      </c>
    </row>
    <row r="39" spans="1:16" ht="23.1" customHeight="1">
      <c r="A39" s="139"/>
      <c r="B39" s="139"/>
      <c r="C39" s="13"/>
      <c r="D39" s="14" t="s">
        <v>14</v>
      </c>
      <c r="E39" s="11"/>
      <c r="F39" s="10">
        <f t="shared" si="18"/>
        <v>5</v>
      </c>
      <c r="G39" s="9">
        <v>4</v>
      </c>
      <c r="H39" s="8">
        <f t="shared" ref="H39:H53" si="19">IF(G39=0,0,G39/$F39*100)</f>
        <v>80</v>
      </c>
      <c r="I39" s="15">
        <v>1</v>
      </c>
      <c r="J39" s="8">
        <f t="shared" ref="J39:J53" si="20">IF(I39=0,0,I39/$F39*100)</f>
        <v>20</v>
      </c>
      <c r="K39" s="15">
        <v>0</v>
      </c>
      <c r="L39" s="8">
        <f t="shared" ref="L39:L53" si="21">IF(K39=0,0,K39/$F39*100)</f>
        <v>0</v>
      </c>
      <c r="M39" s="15">
        <v>0</v>
      </c>
      <c r="N39" s="8">
        <f t="shared" ref="N39:N53" si="22">IF(M39=0,0,M39/$F39*100)</f>
        <v>0</v>
      </c>
      <c r="O39" s="15">
        <v>0</v>
      </c>
      <c r="P39" s="8">
        <f t="shared" ref="P39:P53" si="23">IF(O39=0,0,O39/$F39*100)</f>
        <v>0</v>
      </c>
    </row>
    <row r="40" spans="1:16" ht="23.1" customHeight="1">
      <c r="A40" s="139"/>
      <c r="B40" s="139"/>
      <c r="C40" s="13"/>
      <c r="D40" s="14" t="s">
        <v>13</v>
      </c>
      <c r="E40" s="11"/>
      <c r="F40" s="10">
        <f t="shared" si="18"/>
        <v>83</v>
      </c>
      <c r="G40" s="9">
        <v>67</v>
      </c>
      <c r="H40" s="8">
        <f t="shared" si="19"/>
        <v>80.722891566265062</v>
      </c>
      <c r="I40" s="15">
        <v>8</v>
      </c>
      <c r="J40" s="8">
        <f t="shared" si="20"/>
        <v>9.6385542168674707</v>
      </c>
      <c r="K40" s="15">
        <v>8</v>
      </c>
      <c r="L40" s="8">
        <f t="shared" si="21"/>
        <v>9.6385542168674707</v>
      </c>
      <c r="M40" s="15">
        <v>0</v>
      </c>
      <c r="N40" s="8">
        <f t="shared" si="22"/>
        <v>0</v>
      </c>
      <c r="O40" s="15">
        <v>0</v>
      </c>
      <c r="P40" s="8">
        <f t="shared" si="23"/>
        <v>0</v>
      </c>
    </row>
    <row r="41" spans="1:16" ht="23.1" customHeight="1">
      <c r="A41" s="139"/>
      <c r="B41" s="139"/>
      <c r="C41" s="13"/>
      <c r="D41" s="14" t="s">
        <v>12</v>
      </c>
      <c r="E41" s="11"/>
      <c r="F41" s="10">
        <f t="shared" si="18"/>
        <v>18</v>
      </c>
      <c r="G41" s="9">
        <v>11</v>
      </c>
      <c r="H41" s="8">
        <f t="shared" si="19"/>
        <v>61.111111111111114</v>
      </c>
      <c r="I41" s="15">
        <v>6</v>
      </c>
      <c r="J41" s="8">
        <f t="shared" si="20"/>
        <v>33.333333333333329</v>
      </c>
      <c r="K41" s="15">
        <v>1</v>
      </c>
      <c r="L41" s="8">
        <f t="shared" si="21"/>
        <v>5.5555555555555554</v>
      </c>
      <c r="M41" s="15">
        <v>0</v>
      </c>
      <c r="N41" s="8">
        <f t="shared" si="22"/>
        <v>0</v>
      </c>
      <c r="O41" s="15">
        <v>0</v>
      </c>
      <c r="P41" s="8">
        <f t="shared" si="23"/>
        <v>0</v>
      </c>
    </row>
    <row r="42" spans="1:16" ht="23.1" customHeight="1">
      <c r="A42" s="139"/>
      <c r="B42" s="139"/>
      <c r="C42" s="13"/>
      <c r="D42" s="14" t="s">
        <v>11</v>
      </c>
      <c r="E42" s="11"/>
      <c r="F42" s="10">
        <f t="shared" si="18"/>
        <v>16</v>
      </c>
      <c r="G42" s="9">
        <v>12</v>
      </c>
      <c r="H42" s="8">
        <f t="shared" si="19"/>
        <v>75</v>
      </c>
      <c r="I42" s="15">
        <v>3</v>
      </c>
      <c r="J42" s="8">
        <f t="shared" si="20"/>
        <v>18.75</v>
      </c>
      <c r="K42" s="15">
        <v>1</v>
      </c>
      <c r="L42" s="8">
        <f t="shared" si="21"/>
        <v>6.25</v>
      </c>
      <c r="M42" s="15">
        <v>0</v>
      </c>
      <c r="N42" s="8">
        <f t="shared" si="22"/>
        <v>0</v>
      </c>
      <c r="O42" s="15">
        <v>0</v>
      </c>
      <c r="P42" s="8">
        <f t="shared" si="23"/>
        <v>0</v>
      </c>
    </row>
    <row r="43" spans="1:16" ht="23.1" customHeight="1">
      <c r="A43" s="139"/>
      <c r="B43" s="139"/>
      <c r="C43" s="13"/>
      <c r="D43" s="14" t="s">
        <v>10</v>
      </c>
      <c r="E43" s="11"/>
      <c r="F43" s="10">
        <f t="shared" si="18"/>
        <v>34</v>
      </c>
      <c r="G43" s="9">
        <v>22</v>
      </c>
      <c r="H43" s="8">
        <f t="shared" si="19"/>
        <v>64.705882352941174</v>
      </c>
      <c r="I43" s="15">
        <v>8</v>
      </c>
      <c r="J43" s="8">
        <f t="shared" si="20"/>
        <v>23.52941176470588</v>
      </c>
      <c r="K43" s="15">
        <v>4</v>
      </c>
      <c r="L43" s="8">
        <f t="shared" si="21"/>
        <v>11.76470588235294</v>
      </c>
      <c r="M43" s="15">
        <v>0</v>
      </c>
      <c r="N43" s="8">
        <f t="shared" si="22"/>
        <v>0</v>
      </c>
      <c r="O43" s="15">
        <v>0</v>
      </c>
      <c r="P43" s="8">
        <f t="shared" si="23"/>
        <v>0</v>
      </c>
    </row>
    <row r="44" spans="1:16" ht="23.1" customHeight="1">
      <c r="A44" s="139"/>
      <c r="B44" s="139"/>
      <c r="C44" s="13"/>
      <c r="D44" s="14" t="s">
        <v>9</v>
      </c>
      <c r="E44" s="11"/>
      <c r="F44" s="10">
        <f t="shared" si="18"/>
        <v>180</v>
      </c>
      <c r="G44" s="9">
        <v>159</v>
      </c>
      <c r="H44" s="8">
        <f t="shared" si="19"/>
        <v>88.333333333333329</v>
      </c>
      <c r="I44" s="15">
        <v>18</v>
      </c>
      <c r="J44" s="8">
        <f t="shared" si="20"/>
        <v>10</v>
      </c>
      <c r="K44" s="15">
        <v>3</v>
      </c>
      <c r="L44" s="8">
        <f t="shared" si="21"/>
        <v>1.6666666666666667</v>
      </c>
      <c r="M44" s="15">
        <v>0</v>
      </c>
      <c r="N44" s="8">
        <f t="shared" si="22"/>
        <v>0</v>
      </c>
      <c r="O44" s="15">
        <v>0</v>
      </c>
      <c r="P44" s="8">
        <f t="shared" si="23"/>
        <v>0</v>
      </c>
    </row>
    <row r="45" spans="1:16" ht="23.1" customHeight="1">
      <c r="A45" s="139"/>
      <c r="B45" s="139"/>
      <c r="C45" s="13"/>
      <c r="D45" s="14" t="s">
        <v>8</v>
      </c>
      <c r="E45" s="11"/>
      <c r="F45" s="10">
        <f t="shared" si="18"/>
        <v>21</v>
      </c>
      <c r="G45" s="9">
        <v>19</v>
      </c>
      <c r="H45" s="8">
        <f t="shared" si="19"/>
        <v>90.476190476190482</v>
      </c>
      <c r="I45" s="15">
        <v>0</v>
      </c>
      <c r="J45" s="8">
        <f t="shared" si="20"/>
        <v>0</v>
      </c>
      <c r="K45" s="15">
        <v>1</v>
      </c>
      <c r="L45" s="8">
        <f t="shared" si="21"/>
        <v>4.7619047619047619</v>
      </c>
      <c r="M45" s="15">
        <v>1</v>
      </c>
      <c r="N45" s="8">
        <f t="shared" si="22"/>
        <v>4.7619047619047619</v>
      </c>
      <c r="O45" s="15">
        <v>0</v>
      </c>
      <c r="P45" s="8">
        <f t="shared" si="23"/>
        <v>0</v>
      </c>
    </row>
    <row r="46" spans="1:16" ht="23.1" customHeight="1">
      <c r="A46" s="139"/>
      <c r="B46" s="139"/>
      <c r="C46" s="13"/>
      <c r="D46" s="14" t="s">
        <v>7</v>
      </c>
      <c r="E46" s="11"/>
      <c r="F46" s="10">
        <f t="shared" si="18"/>
        <v>14</v>
      </c>
      <c r="G46" s="9">
        <v>14</v>
      </c>
      <c r="H46" s="8">
        <f t="shared" si="19"/>
        <v>100</v>
      </c>
      <c r="I46" s="15">
        <v>0</v>
      </c>
      <c r="J46" s="8">
        <f t="shared" si="20"/>
        <v>0</v>
      </c>
      <c r="K46" s="15">
        <v>0</v>
      </c>
      <c r="L46" s="8">
        <f t="shared" si="21"/>
        <v>0</v>
      </c>
      <c r="M46" s="15">
        <v>0</v>
      </c>
      <c r="N46" s="8">
        <f t="shared" si="22"/>
        <v>0</v>
      </c>
      <c r="O46" s="15">
        <v>0</v>
      </c>
      <c r="P46" s="8">
        <f t="shared" si="23"/>
        <v>0</v>
      </c>
    </row>
    <row r="47" spans="1:16" ht="24" customHeight="1">
      <c r="A47" s="139"/>
      <c r="B47" s="139"/>
      <c r="C47" s="13"/>
      <c r="D47" s="12" t="s">
        <v>6</v>
      </c>
      <c r="E47" s="11"/>
      <c r="F47" s="10">
        <f t="shared" si="18"/>
        <v>13</v>
      </c>
      <c r="G47" s="9">
        <v>12</v>
      </c>
      <c r="H47" s="8">
        <f t="shared" si="19"/>
        <v>92.307692307692307</v>
      </c>
      <c r="I47" s="15">
        <v>0</v>
      </c>
      <c r="J47" s="8">
        <f t="shared" si="20"/>
        <v>0</v>
      </c>
      <c r="K47" s="15">
        <v>1</v>
      </c>
      <c r="L47" s="8">
        <f t="shared" si="21"/>
        <v>7.6923076923076925</v>
      </c>
      <c r="M47" s="15">
        <v>0</v>
      </c>
      <c r="N47" s="8">
        <f t="shared" si="22"/>
        <v>0</v>
      </c>
      <c r="O47" s="15">
        <v>0</v>
      </c>
      <c r="P47" s="8">
        <f t="shared" si="23"/>
        <v>0</v>
      </c>
    </row>
    <row r="48" spans="1:16" ht="23.1" customHeight="1">
      <c r="A48" s="139"/>
      <c r="B48" s="139"/>
      <c r="C48" s="13"/>
      <c r="D48" s="14" t="s">
        <v>5</v>
      </c>
      <c r="E48" s="11"/>
      <c r="F48" s="10">
        <f t="shared" si="18"/>
        <v>41</v>
      </c>
      <c r="G48" s="9">
        <v>33</v>
      </c>
      <c r="H48" s="8">
        <f t="shared" si="19"/>
        <v>80.487804878048792</v>
      </c>
      <c r="I48" s="15">
        <v>8</v>
      </c>
      <c r="J48" s="8">
        <f t="shared" si="20"/>
        <v>19.512195121951219</v>
      </c>
      <c r="K48" s="15">
        <v>0</v>
      </c>
      <c r="L48" s="8">
        <f t="shared" si="21"/>
        <v>0</v>
      </c>
      <c r="M48" s="15">
        <v>0</v>
      </c>
      <c r="N48" s="8">
        <f t="shared" si="22"/>
        <v>0</v>
      </c>
      <c r="O48" s="15">
        <v>0</v>
      </c>
      <c r="P48" s="8">
        <f t="shared" si="23"/>
        <v>0</v>
      </c>
    </row>
    <row r="49" spans="1:16" ht="23.1" customHeight="1">
      <c r="A49" s="139"/>
      <c r="B49" s="139"/>
      <c r="C49" s="13"/>
      <c r="D49" s="14" t="s">
        <v>4</v>
      </c>
      <c r="E49" s="11"/>
      <c r="F49" s="10">
        <f t="shared" si="18"/>
        <v>22</v>
      </c>
      <c r="G49" s="9">
        <v>22</v>
      </c>
      <c r="H49" s="8">
        <f t="shared" si="19"/>
        <v>100</v>
      </c>
      <c r="I49" s="15">
        <v>0</v>
      </c>
      <c r="J49" s="8">
        <f t="shared" si="20"/>
        <v>0</v>
      </c>
      <c r="K49" s="15">
        <v>0</v>
      </c>
      <c r="L49" s="8">
        <f t="shared" si="21"/>
        <v>0</v>
      </c>
      <c r="M49" s="15">
        <v>0</v>
      </c>
      <c r="N49" s="8">
        <f t="shared" si="22"/>
        <v>0</v>
      </c>
      <c r="O49" s="15">
        <v>0</v>
      </c>
      <c r="P49" s="8">
        <f t="shared" si="23"/>
        <v>0</v>
      </c>
    </row>
    <row r="50" spans="1:16" ht="23.1" customHeight="1">
      <c r="A50" s="139"/>
      <c r="B50" s="139"/>
      <c r="C50" s="13"/>
      <c r="D50" s="14" t="s">
        <v>3</v>
      </c>
      <c r="E50" s="11"/>
      <c r="F50" s="10">
        <f t="shared" si="18"/>
        <v>20</v>
      </c>
      <c r="G50" s="9">
        <v>14</v>
      </c>
      <c r="H50" s="8">
        <f t="shared" si="19"/>
        <v>70</v>
      </c>
      <c r="I50" s="15">
        <v>2</v>
      </c>
      <c r="J50" s="8">
        <f t="shared" si="20"/>
        <v>10</v>
      </c>
      <c r="K50" s="15">
        <v>4</v>
      </c>
      <c r="L50" s="8">
        <f t="shared" si="21"/>
        <v>20</v>
      </c>
      <c r="M50" s="15">
        <v>0</v>
      </c>
      <c r="N50" s="8">
        <f t="shared" si="22"/>
        <v>0</v>
      </c>
      <c r="O50" s="15">
        <v>0</v>
      </c>
      <c r="P50" s="8">
        <f t="shared" si="23"/>
        <v>0</v>
      </c>
    </row>
    <row r="51" spans="1:16" ht="23.1" customHeight="1">
      <c r="A51" s="139"/>
      <c r="B51" s="139"/>
      <c r="C51" s="13"/>
      <c r="D51" s="14" t="s">
        <v>2</v>
      </c>
      <c r="E51" s="11"/>
      <c r="F51" s="10">
        <f t="shared" si="18"/>
        <v>150</v>
      </c>
      <c r="G51" s="9">
        <v>110</v>
      </c>
      <c r="H51" s="8">
        <f t="shared" si="19"/>
        <v>73.333333333333329</v>
      </c>
      <c r="I51" s="15">
        <v>33</v>
      </c>
      <c r="J51" s="8">
        <f t="shared" si="20"/>
        <v>22</v>
      </c>
      <c r="K51" s="15">
        <v>6</v>
      </c>
      <c r="L51" s="8">
        <f t="shared" si="21"/>
        <v>4</v>
      </c>
      <c r="M51" s="15">
        <v>1</v>
      </c>
      <c r="N51" s="8">
        <f t="shared" si="22"/>
        <v>0.66666666666666674</v>
      </c>
      <c r="O51" s="15">
        <v>0</v>
      </c>
      <c r="P51" s="8">
        <f t="shared" si="23"/>
        <v>0</v>
      </c>
    </row>
    <row r="52" spans="1:16" ht="23.1" customHeight="1">
      <c r="A52" s="139"/>
      <c r="B52" s="139"/>
      <c r="C52" s="13"/>
      <c r="D52" s="14" t="s">
        <v>1</v>
      </c>
      <c r="E52" s="11"/>
      <c r="F52" s="10">
        <f t="shared" si="18"/>
        <v>20</v>
      </c>
      <c r="G52" s="9">
        <v>9</v>
      </c>
      <c r="H52" s="8">
        <f t="shared" si="19"/>
        <v>45</v>
      </c>
      <c r="I52" s="15">
        <v>6</v>
      </c>
      <c r="J52" s="8">
        <f t="shared" si="20"/>
        <v>30</v>
      </c>
      <c r="K52" s="15">
        <v>4</v>
      </c>
      <c r="L52" s="8">
        <f t="shared" si="21"/>
        <v>20</v>
      </c>
      <c r="M52" s="15">
        <v>1</v>
      </c>
      <c r="N52" s="8">
        <f t="shared" si="22"/>
        <v>5</v>
      </c>
      <c r="O52" s="15">
        <v>0</v>
      </c>
      <c r="P52" s="8">
        <f t="shared" si="23"/>
        <v>0</v>
      </c>
    </row>
    <row r="53" spans="1:16" ht="24" customHeight="1">
      <c r="A53" s="140"/>
      <c r="B53" s="140"/>
      <c r="C53" s="13"/>
      <c r="D53" s="12" t="s">
        <v>0</v>
      </c>
      <c r="E53" s="11"/>
      <c r="F53" s="10">
        <f t="shared" si="18"/>
        <v>55</v>
      </c>
      <c r="G53" s="9">
        <v>39</v>
      </c>
      <c r="H53" s="8">
        <f t="shared" si="19"/>
        <v>70.909090909090907</v>
      </c>
      <c r="I53" s="15">
        <v>9</v>
      </c>
      <c r="J53" s="8">
        <f t="shared" si="20"/>
        <v>16.363636363636363</v>
      </c>
      <c r="K53" s="15">
        <v>7</v>
      </c>
      <c r="L53" s="8">
        <f t="shared" si="21"/>
        <v>12.727272727272727</v>
      </c>
      <c r="M53" s="15">
        <v>0</v>
      </c>
      <c r="N53" s="8">
        <f t="shared" si="22"/>
        <v>0</v>
      </c>
      <c r="O53" s="15">
        <v>0</v>
      </c>
      <c r="P53" s="8">
        <f t="shared" si="23"/>
        <v>0</v>
      </c>
    </row>
    <row r="55" spans="1:16" ht="12.75" customHeight="1"/>
    <row r="56" spans="1:16" ht="12.75" customHeight="1"/>
    <row r="57" spans="1:16">
      <c r="D57" s="5"/>
    </row>
    <row r="60" spans="1:16">
      <c r="D60" s="5"/>
    </row>
    <row r="62" spans="1:16">
      <c r="D62" s="5"/>
    </row>
    <row r="64" spans="1:16">
      <c r="D64" s="5"/>
    </row>
    <row r="66" spans="4:4">
      <c r="D66" s="5"/>
    </row>
    <row r="68" spans="4:4" ht="13.5" customHeight="1">
      <c r="D68" s="6"/>
    </row>
    <row r="69" spans="4:4" ht="13.5" customHeight="1"/>
    <row r="70" spans="4:4">
      <c r="D70" s="5"/>
    </row>
    <row r="72" spans="4:4">
      <c r="D72" s="5"/>
    </row>
    <row r="74" spans="4:4">
      <c r="D74" s="5"/>
    </row>
    <row r="76" spans="4:4">
      <c r="D76" s="5"/>
    </row>
    <row r="80" spans="4:4" ht="12.75" customHeight="1"/>
    <row r="81" ht="12.75" customHeight="1"/>
  </sheetData>
  <mergeCells count="28">
    <mergeCell ref="G5:G6"/>
    <mergeCell ref="H5:H6"/>
    <mergeCell ref="P5:P6"/>
    <mergeCell ref="I5:I6"/>
    <mergeCell ref="G3:P3"/>
    <mergeCell ref="G4:H4"/>
    <mergeCell ref="I4:J4"/>
    <mergeCell ref="K4:L4"/>
    <mergeCell ref="M4:N4"/>
    <mergeCell ref="O4:P4"/>
    <mergeCell ref="M5:M6"/>
    <mergeCell ref="O5:O6"/>
    <mergeCell ref="A3:E6"/>
    <mergeCell ref="F3:F6"/>
    <mergeCell ref="N5:N6"/>
    <mergeCell ref="J5:J6"/>
    <mergeCell ref="A13:A53"/>
    <mergeCell ref="B13:B37"/>
    <mergeCell ref="B38:B53"/>
    <mergeCell ref="K5:K6"/>
    <mergeCell ref="L5:L6"/>
    <mergeCell ref="A7:E7"/>
    <mergeCell ref="A8:A12"/>
    <mergeCell ref="B8:E8"/>
    <mergeCell ref="B9:E9"/>
    <mergeCell ref="B10:E10"/>
    <mergeCell ref="B11:E11"/>
    <mergeCell ref="B12:E12"/>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80"/>
  <sheetViews>
    <sheetView showGridLines="0" view="pageBreakPreview" topLeftCell="A43" zoomScaleNormal="100" zoomScaleSheetLayoutView="100" workbookViewId="0">
      <selection activeCell="G3" sqref="G3:P6"/>
    </sheetView>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6" width="8.625" style="3" customWidth="1"/>
    <col min="17" max="16384" width="9" style="3"/>
  </cols>
  <sheetData>
    <row r="1" spans="1:16" ht="14.25">
      <c r="A1" s="18" t="s">
        <v>501</v>
      </c>
    </row>
    <row r="3" spans="1:16" ht="18" customHeight="1">
      <c r="A3" s="152" t="s">
        <v>63</v>
      </c>
      <c r="B3" s="153"/>
      <c r="C3" s="153"/>
      <c r="D3" s="153"/>
      <c r="E3" s="154"/>
      <c r="F3" s="161" t="s">
        <v>126</v>
      </c>
      <c r="G3" s="168" t="s">
        <v>68</v>
      </c>
      <c r="H3" s="168"/>
      <c r="I3" s="168"/>
      <c r="J3" s="168"/>
      <c r="K3" s="168"/>
      <c r="L3" s="168"/>
      <c r="M3" s="168"/>
      <c r="N3" s="168"/>
      <c r="O3" s="168"/>
      <c r="P3" s="168"/>
    </row>
    <row r="4" spans="1:16" ht="31.5" customHeight="1">
      <c r="A4" s="155"/>
      <c r="B4" s="156"/>
      <c r="C4" s="156"/>
      <c r="D4" s="156"/>
      <c r="E4" s="157"/>
      <c r="F4" s="162"/>
      <c r="G4" s="168" t="s">
        <v>66</v>
      </c>
      <c r="H4" s="168"/>
      <c r="I4" s="168" t="s">
        <v>58</v>
      </c>
      <c r="J4" s="168"/>
      <c r="K4" s="168" t="s">
        <v>57</v>
      </c>
      <c r="L4" s="168"/>
      <c r="M4" s="168" t="s">
        <v>56</v>
      </c>
      <c r="N4" s="168"/>
      <c r="O4" s="168" t="s">
        <v>55</v>
      </c>
      <c r="P4" s="168"/>
    </row>
    <row r="5" spans="1:16" ht="15" customHeight="1">
      <c r="A5" s="155"/>
      <c r="B5" s="156"/>
      <c r="C5" s="156"/>
      <c r="D5" s="156"/>
      <c r="E5" s="157"/>
      <c r="F5" s="162"/>
      <c r="G5" s="163" t="s">
        <v>51</v>
      </c>
      <c r="H5" s="150" t="s">
        <v>50</v>
      </c>
      <c r="I5" s="163" t="s">
        <v>51</v>
      </c>
      <c r="J5" s="150" t="s">
        <v>50</v>
      </c>
      <c r="K5" s="163" t="s">
        <v>51</v>
      </c>
      <c r="L5" s="150" t="s">
        <v>50</v>
      </c>
      <c r="M5" s="163" t="s">
        <v>51</v>
      </c>
      <c r="N5" s="150" t="s">
        <v>50</v>
      </c>
      <c r="O5" s="163" t="s">
        <v>51</v>
      </c>
      <c r="P5" s="150" t="s">
        <v>50</v>
      </c>
    </row>
    <row r="6" spans="1:16" ht="15" customHeight="1">
      <c r="A6" s="158"/>
      <c r="B6" s="159"/>
      <c r="C6" s="159"/>
      <c r="D6" s="159"/>
      <c r="E6" s="160"/>
      <c r="F6" s="162"/>
      <c r="G6" s="164"/>
      <c r="H6" s="151"/>
      <c r="I6" s="164"/>
      <c r="J6" s="151"/>
      <c r="K6" s="164"/>
      <c r="L6" s="151"/>
      <c r="M6" s="164"/>
      <c r="N6" s="151"/>
      <c r="O6" s="164"/>
      <c r="P6" s="151"/>
    </row>
    <row r="7" spans="1:16" ht="23.1" customHeight="1">
      <c r="A7" s="147" t="s">
        <v>49</v>
      </c>
      <c r="B7" s="148"/>
      <c r="C7" s="148"/>
      <c r="D7" s="148"/>
      <c r="E7" s="149"/>
      <c r="F7" s="10">
        <f>SUM(F8:F12)</f>
        <v>916</v>
      </c>
      <c r="G7" s="9">
        <f>SUM(G8:G12)</f>
        <v>664</v>
      </c>
      <c r="H7" s="8">
        <f t="shared" ref="H7:H38" si="0">IF(G7=0,0,G7/$F7*100)</f>
        <v>72.489082969432317</v>
      </c>
      <c r="I7" s="15">
        <f>SUM(I8:I12)</f>
        <v>166</v>
      </c>
      <c r="J7" s="8">
        <f t="shared" ref="J7:J38" si="1">IF(I7=0,0,I7/$F7*100)</f>
        <v>18.122270742358079</v>
      </c>
      <c r="K7" s="15">
        <f>SUM(K8:K12)</f>
        <v>76</v>
      </c>
      <c r="L7" s="8">
        <f t="shared" ref="L7:L38" si="2">IF(K7=0,0,K7/$F7*100)</f>
        <v>8.2969432314410483</v>
      </c>
      <c r="M7" s="15">
        <f>SUM(M8:M12)</f>
        <v>8</v>
      </c>
      <c r="N7" s="8">
        <f t="shared" ref="N7:N38" si="3">IF(M7=0,0,M7/$F7*100)</f>
        <v>0.87336244541484709</v>
      </c>
      <c r="O7" s="15">
        <f>SUM(O8:O12)</f>
        <v>2</v>
      </c>
      <c r="P7" s="8">
        <f t="shared" ref="P7:P38" si="4">IF(O7=0,0,O7/$F7*100)</f>
        <v>0.21834061135371177</v>
      </c>
    </row>
    <row r="8" spans="1:16" ht="23.1" customHeight="1">
      <c r="A8" s="141" t="s">
        <v>48</v>
      </c>
      <c r="B8" s="144" t="s">
        <v>47</v>
      </c>
      <c r="C8" s="145"/>
      <c r="D8" s="145"/>
      <c r="E8" s="146"/>
      <c r="F8" s="10">
        <f t="shared" ref="F8:F38" si="5">SUM(G8,I8,K8,M8,O8)</f>
        <v>289</v>
      </c>
      <c r="G8" s="9">
        <v>289</v>
      </c>
      <c r="H8" s="8">
        <f t="shared" si="0"/>
        <v>100</v>
      </c>
      <c r="I8" s="15">
        <v>0</v>
      </c>
      <c r="J8" s="8">
        <f t="shared" si="1"/>
        <v>0</v>
      </c>
      <c r="K8" s="15">
        <v>0</v>
      </c>
      <c r="L8" s="8">
        <f t="shared" si="2"/>
        <v>0</v>
      </c>
      <c r="M8" s="15">
        <v>0</v>
      </c>
      <c r="N8" s="8">
        <f t="shared" si="3"/>
        <v>0</v>
      </c>
      <c r="O8" s="15">
        <v>0</v>
      </c>
      <c r="P8" s="8">
        <f t="shared" si="4"/>
        <v>0</v>
      </c>
    </row>
    <row r="9" spans="1:16" ht="23.1" customHeight="1">
      <c r="A9" s="142"/>
      <c r="B9" s="144" t="s">
        <v>46</v>
      </c>
      <c r="C9" s="145"/>
      <c r="D9" s="145"/>
      <c r="E9" s="146"/>
      <c r="F9" s="10">
        <f t="shared" ref="F9:F12" si="6">SUM(G9,I9,K9,M9,O9)</f>
        <v>129</v>
      </c>
      <c r="G9" s="9">
        <v>109</v>
      </c>
      <c r="H9" s="8">
        <f t="shared" ref="H9:H12" si="7">IF(G9=0,0,G9/$F9*100)</f>
        <v>84.496124031007753</v>
      </c>
      <c r="I9" s="15">
        <v>20</v>
      </c>
      <c r="J9" s="8">
        <f t="shared" ref="J9:J12" si="8">IF(I9=0,0,I9/$F9*100)</f>
        <v>15.503875968992247</v>
      </c>
      <c r="K9" s="15">
        <v>0</v>
      </c>
      <c r="L9" s="8">
        <f t="shared" ref="L9:L12" si="9">IF(K9=0,0,K9/$F9*100)</f>
        <v>0</v>
      </c>
      <c r="M9" s="15">
        <v>0</v>
      </c>
      <c r="N9" s="8">
        <f t="shared" ref="N9:N12" si="10">IF(M9=0,0,M9/$F9*100)</f>
        <v>0</v>
      </c>
      <c r="O9" s="15">
        <v>0</v>
      </c>
      <c r="P9" s="8">
        <f t="shared" ref="P9:P12" si="11">IF(O9=0,0,O9/$F9*100)</f>
        <v>0</v>
      </c>
    </row>
    <row r="10" spans="1:16" ht="23.1" customHeight="1">
      <c r="A10" s="142"/>
      <c r="B10" s="144" t="s">
        <v>45</v>
      </c>
      <c r="C10" s="145"/>
      <c r="D10" s="145"/>
      <c r="E10" s="146"/>
      <c r="F10" s="10">
        <f t="shared" si="6"/>
        <v>220</v>
      </c>
      <c r="G10" s="9">
        <v>121</v>
      </c>
      <c r="H10" s="8">
        <f t="shared" si="7"/>
        <v>55.000000000000007</v>
      </c>
      <c r="I10" s="15">
        <v>72</v>
      </c>
      <c r="J10" s="8">
        <f t="shared" si="8"/>
        <v>32.727272727272727</v>
      </c>
      <c r="K10" s="15">
        <v>27</v>
      </c>
      <c r="L10" s="8">
        <f t="shared" si="9"/>
        <v>12.272727272727273</v>
      </c>
      <c r="M10" s="15">
        <v>0</v>
      </c>
      <c r="N10" s="8">
        <f t="shared" si="10"/>
        <v>0</v>
      </c>
      <c r="O10" s="15">
        <v>0</v>
      </c>
      <c r="P10" s="8">
        <f t="shared" si="11"/>
        <v>0</v>
      </c>
    </row>
    <row r="11" spans="1:16" ht="23.1" customHeight="1">
      <c r="A11" s="142"/>
      <c r="B11" s="144" t="s">
        <v>44</v>
      </c>
      <c r="C11" s="145"/>
      <c r="D11" s="145"/>
      <c r="E11" s="146"/>
      <c r="F11" s="10">
        <f t="shared" si="6"/>
        <v>57</v>
      </c>
      <c r="G11" s="9">
        <v>22</v>
      </c>
      <c r="H11" s="8">
        <f t="shared" si="7"/>
        <v>38.596491228070171</v>
      </c>
      <c r="I11" s="15">
        <v>21</v>
      </c>
      <c r="J11" s="8">
        <f t="shared" si="8"/>
        <v>36.84210526315789</v>
      </c>
      <c r="K11" s="15">
        <v>13</v>
      </c>
      <c r="L11" s="8">
        <f t="shared" si="9"/>
        <v>22.807017543859647</v>
      </c>
      <c r="M11" s="15">
        <v>1</v>
      </c>
      <c r="N11" s="8">
        <f t="shared" si="10"/>
        <v>1.7543859649122806</v>
      </c>
      <c r="O11" s="15">
        <v>0</v>
      </c>
      <c r="P11" s="8">
        <f t="shared" si="11"/>
        <v>0</v>
      </c>
    </row>
    <row r="12" spans="1:16" ht="23.1" customHeight="1">
      <c r="A12" s="143"/>
      <c r="B12" s="144" t="s">
        <v>43</v>
      </c>
      <c r="C12" s="145"/>
      <c r="D12" s="145"/>
      <c r="E12" s="146"/>
      <c r="F12" s="10">
        <f t="shared" si="6"/>
        <v>221</v>
      </c>
      <c r="G12" s="9">
        <v>123</v>
      </c>
      <c r="H12" s="8">
        <f t="shared" si="7"/>
        <v>55.656108597285069</v>
      </c>
      <c r="I12" s="15">
        <v>53</v>
      </c>
      <c r="J12" s="8">
        <f t="shared" si="8"/>
        <v>23.981900452488688</v>
      </c>
      <c r="K12" s="15">
        <v>36</v>
      </c>
      <c r="L12" s="8">
        <f t="shared" si="9"/>
        <v>16.289592760180994</v>
      </c>
      <c r="M12" s="15">
        <v>7</v>
      </c>
      <c r="N12" s="8">
        <f t="shared" si="10"/>
        <v>3.1674208144796379</v>
      </c>
      <c r="O12" s="15">
        <v>2</v>
      </c>
      <c r="P12" s="8">
        <f t="shared" si="11"/>
        <v>0.90497737556561098</v>
      </c>
    </row>
    <row r="13" spans="1:16" ht="23.1" customHeight="1">
      <c r="A13" s="138" t="s">
        <v>42</v>
      </c>
      <c r="B13" s="138" t="s">
        <v>41</v>
      </c>
      <c r="C13" s="13"/>
      <c r="D13" s="14" t="s">
        <v>15</v>
      </c>
      <c r="E13" s="11"/>
      <c r="F13" s="10">
        <f t="shared" si="5"/>
        <v>224</v>
      </c>
      <c r="G13" s="9">
        <f>SUM(G14:G37)</f>
        <v>104</v>
      </c>
      <c r="H13" s="8">
        <f t="shared" si="0"/>
        <v>46.428571428571431</v>
      </c>
      <c r="I13" s="15">
        <f>SUM(I14:I37)</f>
        <v>88</v>
      </c>
      <c r="J13" s="8">
        <f t="shared" si="1"/>
        <v>39.285714285714285</v>
      </c>
      <c r="K13" s="15">
        <f>SUM(K14:K37)</f>
        <v>29</v>
      </c>
      <c r="L13" s="8">
        <f t="shared" si="2"/>
        <v>12.946428571428573</v>
      </c>
      <c r="M13" s="15">
        <f>SUM(M14:M37)</f>
        <v>3</v>
      </c>
      <c r="N13" s="8">
        <f t="shared" si="3"/>
        <v>1.3392857142857142</v>
      </c>
      <c r="O13" s="15">
        <f>SUM(O14:O37)</f>
        <v>0</v>
      </c>
      <c r="P13" s="8">
        <f t="shared" si="4"/>
        <v>0</v>
      </c>
    </row>
    <row r="14" spans="1:16" ht="23.1" customHeight="1">
      <c r="A14" s="139"/>
      <c r="B14" s="139"/>
      <c r="C14" s="13"/>
      <c r="D14" s="14" t="s">
        <v>40</v>
      </c>
      <c r="E14" s="11"/>
      <c r="F14" s="10">
        <f t="shared" ref="F14:F37" si="12">SUM(G14,I14,K14,M14,O14)</f>
        <v>38</v>
      </c>
      <c r="G14" s="9">
        <v>14</v>
      </c>
      <c r="H14" s="8">
        <f t="shared" ref="H14:H37" si="13">IF(G14=0,0,G14/$F14*100)</f>
        <v>36.84210526315789</v>
      </c>
      <c r="I14" s="15">
        <v>10</v>
      </c>
      <c r="J14" s="8">
        <f t="shared" ref="J14:J37" si="14">IF(I14=0,0,I14/$F14*100)</f>
        <v>26.315789473684209</v>
      </c>
      <c r="K14" s="15">
        <v>13</v>
      </c>
      <c r="L14" s="8">
        <f t="shared" ref="L14:L37" si="15">IF(K14=0,0,K14/$F14*100)</f>
        <v>34.210526315789473</v>
      </c>
      <c r="M14" s="15">
        <v>1</v>
      </c>
      <c r="N14" s="8">
        <f t="shared" ref="N14:N37" si="16">IF(M14=0,0,M14/$F14*100)</f>
        <v>2.6315789473684208</v>
      </c>
      <c r="O14" s="15">
        <v>0</v>
      </c>
      <c r="P14" s="8">
        <f t="shared" ref="P14:P37" si="17">IF(O14=0,0,O14/$F14*100)</f>
        <v>0</v>
      </c>
    </row>
    <row r="15" spans="1:16" ht="23.1" customHeight="1">
      <c r="A15" s="139"/>
      <c r="B15" s="139"/>
      <c r="C15" s="13"/>
      <c r="D15" s="14" t="s">
        <v>39</v>
      </c>
      <c r="E15" s="11"/>
      <c r="F15" s="10">
        <f t="shared" si="12"/>
        <v>5</v>
      </c>
      <c r="G15" s="9">
        <v>4</v>
      </c>
      <c r="H15" s="8">
        <f t="shared" si="13"/>
        <v>80</v>
      </c>
      <c r="I15" s="15">
        <v>1</v>
      </c>
      <c r="J15" s="8">
        <f t="shared" si="14"/>
        <v>20</v>
      </c>
      <c r="K15" s="15">
        <v>0</v>
      </c>
      <c r="L15" s="8">
        <f t="shared" si="15"/>
        <v>0</v>
      </c>
      <c r="M15" s="15">
        <v>0</v>
      </c>
      <c r="N15" s="8">
        <f t="shared" si="16"/>
        <v>0</v>
      </c>
      <c r="O15" s="15">
        <v>0</v>
      </c>
      <c r="P15" s="8">
        <f t="shared" si="17"/>
        <v>0</v>
      </c>
    </row>
    <row r="16" spans="1:16" ht="23.1" customHeight="1">
      <c r="A16" s="139"/>
      <c r="B16" s="139"/>
      <c r="C16" s="13"/>
      <c r="D16" s="14" t="s">
        <v>38</v>
      </c>
      <c r="E16" s="11"/>
      <c r="F16" s="10">
        <f t="shared" si="12"/>
        <v>14</v>
      </c>
      <c r="G16" s="9">
        <v>5</v>
      </c>
      <c r="H16" s="8">
        <f t="shared" si="13"/>
        <v>35.714285714285715</v>
      </c>
      <c r="I16" s="15">
        <v>6</v>
      </c>
      <c r="J16" s="8">
        <f t="shared" si="14"/>
        <v>42.857142857142854</v>
      </c>
      <c r="K16" s="15">
        <v>3</v>
      </c>
      <c r="L16" s="8">
        <f t="shared" si="15"/>
        <v>21.428571428571427</v>
      </c>
      <c r="M16" s="15">
        <v>0</v>
      </c>
      <c r="N16" s="8">
        <f t="shared" si="16"/>
        <v>0</v>
      </c>
      <c r="O16" s="15">
        <v>0</v>
      </c>
      <c r="P16" s="8">
        <f t="shared" si="17"/>
        <v>0</v>
      </c>
    </row>
    <row r="17" spans="1:16" ht="23.1" customHeight="1">
      <c r="A17" s="139"/>
      <c r="B17" s="139"/>
      <c r="C17" s="13"/>
      <c r="D17" s="14" t="s">
        <v>37</v>
      </c>
      <c r="E17" s="11"/>
      <c r="F17" s="10">
        <f t="shared" si="12"/>
        <v>1</v>
      </c>
      <c r="G17" s="9">
        <v>1</v>
      </c>
      <c r="H17" s="8">
        <f t="shared" si="13"/>
        <v>100</v>
      </c>
      <c r="I17" s="15">
        <v>0</v>
      </c>
      <c r="J17" s="8">
        <f t="shared" si="14"/>
        <v>0</v>
      </c>
      <c r="K17" s="15">
        <v>0</v>
      </c>
      <c r="L17" s="8">
        <f t="shared" si="15"/>
        <v>0</v>
      </c>
      <c r="M17" s="15">
        <v>0</v>
      </c>
      <c r="N17" s="8">
        <f t="shared" si="16"/>
        <v>0</v>
      </c>
      <c r="O17" s="15">
        <v>0</v>
      </c>
      <c r="P17" s="8">
        <f t="shared" si="17"/>
        <v>0</v>
      </c>
    </row>
    <row r="18" spans="1:16" ht="23.1" customHeight="1">
      <c r="A18" s="139"/>
      <c r="B18" s="139"/>
      <c r="C18" s="13"/>
      <c r="D18" s="14" t="s">
        <v>36</v>
      </c>
      <c r="E18" s="11"/>
      <c r="F18" s="10">
        <f t="shared" si="12"/>
        <v>6</v>
      </c>
      <c r="G18" s="9">
        <v>3</v>
      </c>
      <c r="H18" s="8">
        <f t="shared" si="13"/>
        <v>50</v>
      </c>
      <c r="I18" s="15">
        <v>3</v>
      </c>
      <c r="J18" s="8">
        <f t="shared" si="14"/>
        <v>50</v>
      </c>
      <c r="K18" s="15">
        <v>0</v>
      </c>
      <c r="L18" s="8">
        <f t="shared" si="15"/>
        <v>0</v>
      </c>
      <c r="M18" s="15">
        <v>0</v>
      </c>
      <c r="N18" s="8">
        <f t="shared" si="16"/>
        <v>0</v>
      </c>
      <c r="O18" s="15">
        <v>0</v>
      </c>
      <c r="P18" s="8">
        <f t="shared" si="17"/>
        <v>0</v>
      </c>
    </row>
    <row r="19" spans="1:16" ht="23.1" customHeight="1">
      <c r="A19" s="139"/>
      <c r="B19" s="139"/>
      <c r="C19" s="13"/>
      <c r="D19" s="14" t="s">
        <v>35</v>
      </c>
      <c r="E19" s="11"/>
      <c r="F19" s="10">
        <f t="shared" si="12"/>
        <v>3</v>
      </c>
      <c r="G19" s="9">
        <v>3</v>
      </c>
      <c r="H19" s="8">
        <f t="shared" si="13"/>
        <v>100</v>
      </c>
      <c r="I19" s="15">
        <v>0</v>
      </c>
      <c r="J19" s="8">
        <f t="shared" si="14"/>
        <v>0</v>
      </c>
      <c r="K19" s="15">
        <v>0</v>
      </c>
      <c r="L19" s="8">
        <f t="shared" si="15"/>
        <v>0</v>
      </c>
      <c r="M19" s="15">
        <v>0</v>
      </c>
      <c r="N19" s="8">
        <f t="shared" si="16"/>
        <v>0</v>
      </c>
      <c r="O19" s="15">
        <v>0</v>
      </c>
      <c r="P19" s="8">
        <f t="shared" si="17"/>
        <v>0</v>
      </c>
    </row>
    <row r="20" spans="1:16" ht="23.1" customHeight="1">
      <c r="A20" s="139"/>
      <c r="B20" s="139"/>
      <c r="C20" s="13"/>
      <c r="D20" s="14" t="s">
        <v>34</v>
      </c>
      <c r="E20" s="11"/>
      <c r="F20" s="10">
        <f t="shared" si="12"/>
        <v>3</v>
      </c>
      <c r="G20" s="9">
        <v>1</v>
      </c>
      <c r="H20" s="8">
        <f t="shared" si="13"/>
        <v>33.333333333333329</v>
      </c>
      <c r="I20" s="15">
        <v>2</v>
      </c>
      <c r="J20" s="8">
        <f t="shared" si="14"/>
        <v>66.666666666666657</v>
      </c>
      <c r="K20" s="15">
        <v>0</v>
      </c>
      <c r="L20" s="8">
        <f t="shared" si="15"/>
        <v>0</v>
      </c>
      <c r="M20" s="15">
        <v>0</v>
      </c>
      <c r="N20" s="8">
        <f t="shared" si="16"/>
        <v>0</v>
      </c>
      <c r="O20" s="15">
        <v>0</v>
      </c>
      <c r="P20" s="8">
        <f t="shared" si="17"/>
        <v>0</v>
      </c>
    </row>
    <row r="21" spans="1:16" ht="23.1" customHeight="1">
      <c r="A21" s="139"/>
      <c r="B21" s="139"/>
      <c r="C21" s="13"/>
      <c r="D21" s="14" t="s">
        <v>33</v>
      </c>
      <c r="E21" s="11"/>
      <c r="F21" s="10">
        <f t="shared" si="12"/>
        <v>10</v>
      </c>
      <c r="G21" s="9">
        <v>5</v>
      </c>
      <c r="H21" s="8">
        <f t="shared" si="13"/>
        <v>50</v>
      </c>
      <c r="I21" s="15">
        <v>2</v>
      </c>
      <c r="J21" s="8">
        <f t="shared" si="14"/>
        <v>20</v>
      </c>
      <c r="K21" s="15">
        <v>2</v>
      </c>
      <c r="L21" s="8">
        <f t="shared" si="15"/>
        <v>20</v>
      </c>
      <c r="M21" s="15">
        <v>1</v>
      </c>
      <c r="N21" s="8">
        <f t="shared" si="16"/>
        <v>10</v>
      </c>
      <c r="O21" s="15">
        <v>0</v>
      </c>
      <c r="P21" s="8">
        <f t="shared" si="17"/>
        <v>0</v>
      </c>
    </row>
    <row r="22" spans="1:16" ht="23.1" customHeight="1">
      <c r="A22" s="139"/>
      <c r="B22" s="139"/>
      <c r="C22" s="13"/>
      <c r="D22" s="14" t="s">
        <v>32</v>
      </c>
      <c r="E22" s="11"/>
      <c r="F22" s="10">
        <f t="shared" si="12"/>
        <v>1</v>
      </c>
      <c r="G22" s="9">
        <v>1</v>
      </c>
      <c r="H22" s="8">
        <f t="shared" si="13"/>
        <v>100</v>
      </c>
      <c r="I22" s="15">
        <v>0</v>
      </c>
      <c r="J22" s="8">
        <f t="shared" si="14"/>
        <v>0</v>
      </c>
      <c r="K22" s="15">
        <v>0</v>
      </c>
      <c r="L22" s="8">
        <f t="shared" si="15"/>
        <v>0</v>
      </c>
      <c r="M22" s="15">
        <v>0</v>
      </c>
      <c r="N22" s="8">
        <f t="shared" si="16"/>
        <v>0</v>
      </c>
      <c r="O22" s="15">
        <v>0</v>
      </c>
      <c r="P22" s="8">
        <f t="shared" si="17"/>
        <v>0</v>
      </c>
    </row>
    <row r="23" spans="1:16" ht="23.1" customHeight="1">
      <c r="A23" s="139"/>
      <c r="B23" s="139"/>
      <c r="C23" s="13"/>
      <c r="D23" s="14" t="s">
        <v>31</v>
      </c>
      <c r="E23" s="11"/>
      <c r="F23" s="10">
        <f t="shared" si="12"/>
        <v>6</v>
      </c>
      <c r="G23" s="9">
        <v>1</v>
      </c>
      <c r="H23" s="8">
        <f t="shared" si="13"/>
        <v>16.666666666666664</v>
      </c>
      <c r="I23" s="15">
        <v>4</v>
      </c>
      <c r="J23" s="8">
        <f t="shared" si="14"/>
        <v>66.666666666666657</v>
      </c>
      <c r="K23" s="15">
        <v>1</v>
      </c>
      <c r="L23" s="8">
        <f t="shared" si="15"/>
        <v>16.666666666666664</v>
      </c>
      <c r="M23" s="15">
        <v>0</v>
      </c>
      <c r="N23" s="8">
        <f t="shared" si="16"/>
        <v>0</v>
      </c>
      <c r="O23" s="15">
        <v>0</v>
      </c>
      <c r="P23" s="8">
        <f t="shared" si="17"/>
        <v>0</v>
      </c>
    </row>
    <row r="24" spans="1:16" ht="23.1" customHeight="1">
      <c r="A24" s="139"/>
      <c r="B24" s="139"/>
      <c r="C24" s="13"/>
      <c r="D24" s="14" t="s">
        <v>30</v>
      </c>
      <c r="E24" s="11"/>
      <c r="F24" s="10">
        <f t="shared" si="12"/>
        <v>1</v>
      </c>
      <c r="G24" s="9">
        <v>1</v>
      </c>
      <c r="H24" s="8">
        <f t="shared" si="13"/>
        <v>100</v>
      </c>
      <c r="I24" s="15">
        <v>0</v>
      </c>
      <c r="J24" s="8">
        <f t="shared" si="14"/>
        <v>0</v>
      </c>
      <c r="K24" s="15">
        <v>0</v>
      </c>
      <c r="L24" s="8">
        <f t="shared" si="15"/>
        <v>0</v>
      </c>
      <c r="M24" s="15">
        <v>0</v>
      </c>
      <c r="N24" s="8">
        <f t="shared" si="16"/>
        <v>0</v>
      </c>
      <c r="O24" s="15">
        <v>0</v>
      </c>
      <c r="P24" s="8">
        <f t="shared" si="17"/>
        <v>0</v>
      </c>
    </row>
    <row r="25" spans="1:16" ht="23.1" customHeight="1">
      <c r="A25" s="139"/>
      <c r="B25" s="139"/>
      <c r="C25" s="13"/>
      <c r="D25" s="12" t="s">
        <v>29</v>
      </c>
      <c r="E25" s="11"/>
      <c r="F25" s="10">
        <f t="shared" si="12"/>
        <v>3</v>
      </c>
      <c r="G25" s="9">
        <v>1</v>
      </c>
      <c r="H25" s="8">
        <f t="shared" si="13"/>
        <v>33.333333333333329</v>
      </c>
      <c r="I25" s="15">
        <v>2</v>
      </c>
      <c r="J25" s="8">
        <f t="shared" si="14"/>
        <v>66.666666666666657</v>
      </c>
      <c r="K25" s="15">
        <v>0</v>
      </c>
      <c r="L25" s="8">
        <f t="shared" si="15"/>
        <v>0</v>
      </c>
      <c r="M25" s="15">
        <v>0</v>
      </c>
      <c r="N25" s="8">
        <f t="shared" si="16"/>
        <v>0</v>
      </c>
      <c r="O25" s="15">
        <v>0</v>
      </c>
      <c r="P25" s="8">
        <f t="shared" si="17"/>
        <v>0</v>
      </c>
    </row>
    <row r="26" spans="1:16" ht="23.1" customHeight="1">
      <c r="A26" s="139"/>
      <c r="B26" s="139"/>
      <c r="C26" s="13"/>
      <c r="D26" s="14" t="s">
        <v>28</v>
      </c>
      <c r="E26" s="11"/>
      <c r="F26" s="10">
        <f t="shared" si="12"/>
        <v>8</v>
      </c>
      <c r="G26" s="9">
        <v>5</v>
      </c>
      <c r="H26" s="8">
        <f t="shared" si="13"/>
        <v>62.5</v>
      </c>
      <c r="I26" s="15">
        <v>2</v>
      </c>
      <c r="J26" s="8">
        <f t="shared" si="14"/>
        <v>25</v>
      </c>
      <c r="K26" s="15">
        <v>1</v>
      </c>
      <c r="L26" s="8">
        <f t="shared" si="15"/>
        <v>12.5</v>
      </c>
      <c r="M26" s="15">
        <v>0</v>
      </c>
      <c r="N26" s="8">
        <f t="shared" si="16"/>
        <v>0</v>
      </c>
      <c r="O26" s="15">
        <v>0</v>
      </c>
      <c r="P26" s="8">
        <f t="shared" si="17"/>
        <v>0</v>
      </c>
    </row>
    <row r="27" spans="1:16" ht="23.1" customHeight="1">
      <c r="A27" s="139"/>
      <c r="B27" s="139"/>
      <c r="C27" s="13"/>
      <c r="D27" s="14" t="s">
        <v>27</v>
      </c>
      <c r="E27" s="11"/>
      <c r="F27" s="10">
        <f t="shared" si="12"/>
        <v>3</v>
      </c>
      <c r="G27" s="9">
        <v>3</v>
      </c>
      <c r="H27" s="8">
        <f t="shared" si="13"/>
        <v>100</v>
      </c>
      <c r="I27" s="15">
        <v>0</v>
      </c>
      <c r="J27" s="8">
        <f t="shared" si="14"/>
        <v>0</v>
      </c>
      <c r="K27" s="15">
        <v>0</v>
      </c>
      <c r="L27" s="8">
        <f t="shared" si="15"/>
        <v>0</v>
      </c>
      <c r="M27" s="15">
        <v>0</v>
      </c>
      <c r="N27" s="8">
        <f t="shared" si="16"/>
        <v>0</v>
      </c>
      <c r="O27" s="15">
        <v>0</v>
      </c>
      <c r="P27" s="8">
        <f t="shared" si="17"/>
        <v>0</v>
      </c>
    </row>
    <row r="28" spans="1:16" ht="23.1" customHeight="1">
      <c r="A28" s="139"/>
      <c r="B28" s="139"/>
      <c r="C28" s="13"/>
      <c r="D28" s="14" t="s">
        <v>26</v>
      </c>
      <c r="E28" s="11"/>
      <c r="F28" s="10">
        <f t="shared" si="12"/>
        <v>2</v>
      </c>
      <c r="G28" s="9">
        <v>1</v>
      </c>
      <c r="H28" s="8">
        <f t="shared" si="13"/>
        <v>50</v>
      </c>
      <c r="I28" s="15">
        <v>1</v>
      </c>
      <c r="J28" s="8">
        <f t="shared" si="14"/>
        <v>50</v>
      </c>
      <c r="K28" s="15">
        <v>0</v>
      </c>
      <c r="L28" s="8">
        <f t="shared" si="15"/>
        <v>0</v>
      </c>
      <c r="M28" s="15">
        <v>0</v>
      </c>
      <c r="N28" s="8">
        <f t="shared" si="16"/>
        <v>0</v>
      </c>
      <c r="O28" s="15">
        <v>0</v>
      </c>
      <c r="P28" s="8">
        <f t="shared" si="17"/>
        <v>0</v>
      </c>
    </row>
    <row r="29" spans="1:16" ht="23.1" customHeight="1">
      <c r="A29" s="139"/>
      <c r="B29" s="139"/>
      <c r="C29" s="13"/>
      <c r="D29" s="14" t="s">
        <v>25</v>
      </c>
      <c r="E29" s="11"/>
      <c r="F29" s="10">
        <f t="shared" si="12"/>
        <v>15</v>
      </c>
      <c r="G29" s="9">
        <v>11</v>
      </c>
      <c r="H29" s="8">
        <f t="shared" si="13"/>
        <v>73.333333333333329</v>
      </c>
      <c r="I29" s="15">
        <v>4</v>
      </c>
      <c r="J29" s="8">
        <f t="shared" si="14"/>
        <v>26.666666666666668</v>
      </c>
      <c r="K29" s="15">
        <v>0</v>
      </c>
      <c r="L29" s="8">
        <f t="shared" si="15"/>
        <v>0</v>
      </c>
      <c r="M29" s="15">
        <v>0</v>
      </c>
      <c r="N29" s="8">
        <f t="shared" si="16"/>
        <v>0</v>
      </c>
      <c r="O29" s="15">
        <v>0</v>
      </c>
      <c r="P29" s="8">
        <f t="shared" si="17"/>
        <v>0</v>
      </c>
    </row>
    <row r="30" spans="1:16" ht="23.1" customHeight="1">
      <c r="A30" s="139"/>
      <c r="B30" s="139"/>
      <c r="C30" s="13"/>
      <c r="D30" s="14" t="s">
        <v>24</v>
      </c>
      <c r="E30" s="11"/>
      <c r="F30" s="10">
        <f t="shared" si="12"/>
        <v>4</v>
      </c>
      <c r="G30" s="9">
        <v>3</v>
      </c>
      <c r="H30" s="8">
        <f t="shared" si="13"/>
        <v>75</v>
      </c>
      <c r="I30" s="15">
        <v>0</v>
      </c>
      <c r="J30" s="8">
        <f t="shared" si="14"/>
        <v>0</v>
      </c>
      <c r="K30" s="15">
        <v>1</v>
      </c>
      <c r="L30" s="8">
        <f t="shared" si="15"/>
        <v>25</v>
      </c>
      <c r="M30" s="15">
        <v>0</v>
      </c>
      <c r="N30" s="8">
        <f t="shared" si="16"/>
        <v>0</v>
      </c>
      <c r="O30" s="15">
        <v>0</v>
      </c>
      <c r="P30" s="8">
        <f t="shared" si="17"/>
        <v>0</v>
      </c>
    </row>
    <row r="31" spans="1:16" ht="23.1" customHeight="1">
      <c r="A31" s="139"/>
      <c r="B31" s="139"/>
      <c r="C31" s="13"/>
      <c r="D31" s="14" t="s">
        <v>23</v>
      </c>
      <c r="E31" s="11"/>
      <c r="F31" s="10">
        <f t="shared" si="12"/>
        <v>26</v>
      </c>
      <c r="G31" s="9">
        <v>18</v>
      </c>
      <c r="H31" s="8">
        <f t="shared" si="13"/>
        <v>69.230769230769226</v>
      </c>
      <c r="I31" s="15">
        <v>8</v>
      </c>
      <c r="J31" s="8">
        <f t="shared" si="14"/>
        <v>30.76923076923077</v>
      </c>
      <c r="K31" s="15">
        <v>0</v>
      </c>
      <c r="L31" s="8">
        <f t="shared" si="15"/>
        <v>0</v>
      </c>
      <c r="M31" s="15">
        <v>0</v>
      </c>
      <c r="N31" s="8">
        <f t="shared" si="16"/>
        <v>0</v>
      </c>
      <c r="O31" s="15">
        <v>0</v>
      </c>
      <c r="P31" s="8">
        <f t="shared" si="17"/>
        <v>0</v>
      </c>
    </row>
    <row r="32" spans="1:16" ht="23.1" customHeight="1">
      <c r="A32" s="139"/>
      <c r="B32" s="139"/>
      <c r="C32" s="13"/>
      <c r="D32" s="14" t="s">
        <v>22</v>
      </c>
      <c r="E32" s="11"/>
      <c r="F32" s="10">
        <f t="shared" si="12"/>
        <v>5</v>
      </c>
      <c r="G32" s="9">
        <v>1</v>
      </c>
      <c r="H32" s="8">
        <f t="shared" si="13"/>
        <v>20</v>
      </c>
      <c r="I32" s="15">
        <v>4</v>
      </c>
      <c r="J32" s="8">
        <f t="shared" si="14"/>
        <v>80</v>
      </c>
      <c r="K32" s="15">
        <v>0</v>
      </c>
      <c r="L32" s="8">
        <f t="shared" si="15"/>
        <v>0</v>
      </c>
      <c r="M32" s="15">
        <v>0</v>
      </c>
      <c r="N32" s="8">
        <f t="shared" si="16"/>
        <v>0</v>
      </c>
      <c r="O32" s="15">
        <v>0</v>
      </c>
      <c r="P32" s="8">
        <f t="shared" si="17"/>
        <v>0</v>
      </c>
    </row>
    <row r="33" spans="1:16" ht="24" customHeight="1">
      <c r="A33" s="139"/>
      <c r="B33" s="139"/>
      <c r="C33" s="13"/>
      <c r="D33" s="14" t="s">
        <v>21</v>
      </c>
      <c r="E33" s="11"/>
      <c r="F33" s="10">
        <f t="shared" si="12"/>
        <v>23</v>
      </c>
      <c r="G33" s="9">
        <v>5</v>
      </c>
      <c r="H33" s="8">
        <f t="shared" si="13"/>
        <v>21.739130434782609</v>
      </c>
      <c r="I33" s="15">
        <v>15</v>
      </c>
      <c r="J33" s="8">
        <f t="shared" si="14"/>
        <v>65.217391304347828</v>
      </c>
      <c r="K33" s="15">
        <v>2</v>
      </c>
      <c r="L33" s="8">
        <f t="shared" si="15"/>
        <v>8.695652173913043</v>
      </c>
      <c r="M33" s="15">
        <v>1</v>
      </c>
      <c r="N33" s="8">
        <f t="shared" si="16"/>
        <v>4.3478260869565215</v>
      </c>
      <c r="O33" s="15">
        <v>0</v>
      </c>
      <c r="P33" s="8">
        <f t="shared" si="17"/>
        <v>0</v>
      </c>
    </row>
    <row r="34" spans="1:16" ht="23.1" customHeight="1">
      <c r="A34" s="139"/>
      <c r="B34" s="139"/>
      <c r="C34" s="13"/>
      <c r="D34" s="14" t="s">
        <v>20</v>
      </c>
      <c r="E34" s="11"/>
      <c r="F34" s="10">
        <f t="shared" si="12"/>
        <v>14</v>
      </c>
      <c r="G34" s="9">
        <v>6</v>
      </c>
      <c r="H34" s="8">
        <f t="shared" si="13"/>
        <v>42.857142857142854</v>
      </c>
      <c r="I34" s="15">
        <v>5</v>
      </c>
      <c r="J34" s="8">
        <f t="shared" si="14"/>
        <v>35.714285714285715</v>
      </c>
      <c r="K34" s="15">
        <v>3</v>
      </c>
      <c r="L34" s="8">
        <f t="shared" si="15"/>
        <v>21.428571428571427</v>
      </c>
      <c r="M34" s="15">
        <v>0</v>
      </c>
      <c r="N34" s="8">
        <f t="shared" si="16"/>
        <v>0</v>
      </c>
      <c r="O34" s="15">
        <v>0</v>
      </c>
      <c r="P34" s="8">
        <f t="shared" si="17"/>
        <v>0</v>
      </c>
    </row>
    <row r="35" spans="1:16" ht="23.1" customHeight="1">
      <c r="A35" s="139"/>
      <c r="B35" s="139"/>
      <c r="C35" s="13"/>
      <c r="D35" s="14" t="s">
        <v>19</v>
      </c>
      <c r="E35" s="11"/>
      <c r="F35" s="10">
        <f t="shared" si="12"/>
        <v>10</v>
      </c>
      <c r="G35" s="9">
        <v>2</v>
      </c>
      <c r="H35" s="8">
        <f t="shared" si="13"/>
        <v>20</v>
      </c>
      <c r="I35" s="15">
        <v>7</v>
      </c>
      <c r="J35" s="8">
        <f t="shared" si="14"/>
        <v>70</v>
      </c>
      <c r="K35" s="15">
        <v>1</v>
      </c>
      <c r="L35" s="8">
        <f t="shared" si="15"/>
        <v>10</v>
      </c>
      <c r="M35" s="15">
        <v>0</v>
      </c>
      <c r="N35" s="8">
        <f t="shared" si="16"/>
        <v>0</v>
      </c>
      <c r="O35" s="15">
        <v>0</v>
      </c>
      <c r="P35" s="8">
        <f t="shared" si="17"/>
        <v>0</v>
      </c>
    </row>
    <row r="36" spans="1:16" ht="23.1" customHeight="1">
      <c r="A36" s="139"/>
      <c r="B36" s="139"/>
      <c r="C36" s="13"/>
      <c r="D36" s="14" t="s">
        <v>18</v>
      </c>
      <c r="E36" s="11"/>
      <c r="F36" s="10">
        <f t="shared" si="12"/>
        <v>19</v>
      </c>
      <c r="G36" s="9">
        <v>8</v>
      </c>
      <c r="H36" s="8">
        <f t="shared" si="13"/>
        <v>42.105263157894733</v>
      </c>
      <c r="I36" s="15">
        <v>10</v>
      </c>
      <c r="J36" s="8">
        <f t="shared" si="14"/>
        <v>52.631578947368418</v>
      </c>
      <c r="K36" s="15">
        <v>1</v>
      </c>
      <c r="L36" s="8">
        <f t="shared" si="15"/>
        <v>5.2631578947368416</v>
      </c>
      <c r="M36" s="15">
        <v>0</v>
      </c>
      <c r="N36" s="8">
        <f t="shared" si="16"/>
        <v>0</v>
      </c>
      <c r="O36" s="15">
        <v>0</v>
      </c>
      <c r="P36" s="8">
        <f t="shared" si="17"/>
        <v>0</v>
      </c>
    </row>
    <row r="37" spans="1:16" ht="23.1" customHeight="1">
      <c r="A37" s="139"/>
      <c r="B37" s="140"/>
      <c r="C37" s="13"/>
      <c r="D37" s="14" t="s">
        <v>17</v>
      </c>
      <c r="E37" s="11"/>
      <c r="F37" s="10">
        <f t="shared" si="12"/>
        <v>4</v>
      </c>
      <c r="G37" s="9">
        <v>1</v>
      </c>
      <c r="H37" s="8">
        <f t="shared" si="13"/>
        <v>25</v>
      </c>
      <c r="I37" s="15">
        <v>2</v>
      </c>
      <c r="J37" s="8">
        <f t="shared" si="14"/>
        <v>50</v>
      </c>
      <c r="K37" s="15">
        <v>1</v>
      </c>
      <c r="L37" s="8">
        <f t="shared" si="15"/>
        <v>25</v>
      </c>
      <c r="M37" s="15">
        <v>0</v>
      </c>
      <c r="N37" s="8">
        <f t="shared" si="16"/>
        <v>0</v>
      </c>
      <c r="O37" s="15">
        <v>0</v>
      </c>
      <c r="P37" s="8">
        <f t="shared" si="17"/>
        <v>0</v>
      </c>
    </row>
    <row r="38" spans="1:16" ht="23.1" customHeight="1">
      <c r="A38" s="139"/>
      <c r="B38" s="138" t="s">
        <v>16</v>
      </c>
      <c r="C38" s="13"/>
      <c r="D38" s="14" t="s">
        <v>15</v>
      </c>
      <c r="E38" s="11"/>
      <c r="F38" s="10">
        <f t="shared" si="5"/>
        <v>692</v>
      </c>
      <c r="G38" s="9">
        <f>SUM(G39:G53)</f>
        <v>560</v>
      </c>
      <c r="H38" s="8">
        <f t="shared" si="0"/>
        <v>80.924855491329481</v>
      </c>
      <c r="I38" s="15">
        <f>SUM(I39:I53)</f>
        <v>78</v>
      </c>
      <c r="J38" s="8">
        <f t="shared" si="1"/>
        <v>11.271676300578035</v>
      </c>
      <c r="K38" s="15">
        <f>SUM(K39:K53)</f>
        <v>47</v>
      </c>
      <c r="L38" s="8">
        <f t="shared" si="2"/>
        <v>6.791907514450866</v>
      </c>
      <c r="M38" s="15">
        <f>SUM(M39:M53)</f>
        <v>5</v>
      </c>
      <c r="N38" s="8">
        <f t="shared" si="3"/>
        <v>0.7225433526011561</v>
      </c>
      <c r="O38" s="15">
        <f>SUM(O39:O53)</f>
        <v>2</v>
      </c>
      <c r="P38" s="8">
        <f t="shared" si="4"/>
        <v>0.28901734104046239</v>
      </c>
    </row>
    <row r="39" spans="1:16" ht="23.1" customHeight="1">
      <c r="A39" s="139"/>
      <c r="B39" s="139"/>
      <c r="C39" s="13"/>
      <c r="D39" s="14" t="s">
        <v>14</v>
      </c>
      <c r="E39" s="11"/>
      <c r="F39" s="10">
        <f t="shared" ref="F39:F53" si="18">SUM(G39,I39,K39,M39,O39)</f>
        <v>5</v>
      </c>
      <c r="G39" s="9">
        <v>5</v>
      </c>
      <c r="H39" s="8">
        <f t="shared" ref="H39:H53" si="19">IF(G39=0,0,G39/$F39*100)</f>
        <v>100</v>
      </c>
      <c r="I39" s="15">
        <v>0</v>
      </c>
      <c r="J39" s="8">
        <f t="shared" ref="J39:J53" si="20">IF(I39=0,0,I39/$F39*100)</f>
        <v>0</v>
      </c>
      <c r="K39" s="15">
        <v>0</v>
      </c>
      <c r="L39" s="8">
        <f t="shared" ref="L39:L53" si="21">IF(K39=0,0,K39/$F39*100)</f>
        <v>0</v>
      </c>
      <c r="M39" s="15">
        <v>0</v>
      </c>
      <c r="N39" s="8">
        <f t="shared" ref="N39:N53" si="22">IF(M39=0,0,M39/$F39*100)</f>
        <v>0</v>
      </c>
      <c r="O39" s="15">
        <v>0</v>
      </c>
      <c r="P39" s="8">
        <f t="shared" ref="P39:P53" si="23">IF(O39=0,0,O39/$F39*100)</f>
        <v>0</v>
      </c>
    </row>
    <row r="40" spans="1:16" ht="23.1" customHeight="1">
      <c r="A40" s="139"/>
      <c r="B40" s="139"/>
      <c r="C40" s="13"/>
      <c r="D40" s="14" t="s">
        <v>13</v>
      </c>
      <c r="E40" s="11"/>
      <c r="F40" s="10">
        <f t="shared" si="18"/>
        <v>83</v>
      </c>
      <c r="G40" s="9">
        <v>83</v>
      </c>
      <c r="H40" s="8">
        <f t="shared" si="19"/>
        <v>100</v>
      </c>
      <c r="I40" s="15">
        <v>0</v>
      </c>
      <c r="J40" s="8">
        <f t="shared" si="20"/>
        <v>0</v>
      </c>
      <c r="K40" s="15">
        <v>0</v>
      </c>
      <c r="L40" s="8">
        <f t="shared" si="21"/>
        <v>0</v>
      </c>
      <c r="M40" s="15">
        <v>0</v>
      </c>
      <c r="N40" s="8">
        <f t="shared" si="22"/>
        <v>0</v>
      </c>
      <c r="O40" s="15">
        <v>0</v>
      </c>
      <c r="P40" s="8">
        <f t="shared" si="23"/>
        <v>0</v>
      </c>
    </row>
    <row r="41" spans="1:16" ht="23.1" customHeight="1">
      <c r="A41" s="139"/>
      <c r="B41" s="139"/>
      <c r="C41" s="13"/>
      <c r="D41" s="14" t="s">
        <v>12</v>
      </c>
      <c r="E41" s="11"/>
      <c r="F41" s="10">
        <f t="shared" si="18"/>
        <v>18</v>
      </c>
      <c r="G41" s="9">
        <v>18</v>
      </c>
      <c r="H41" s="8">
        <f t="shared" si="19"/>
        <v>100</v>
      </c>
      <c r="I41" s="15">
        <v>0</v>
      </c>
      <c r="J41" s="8">
        <f t="shared" si="20"/>
        <v>0</v>
      </c>
      <c r="K41" s="15">
        <v>0</v>
      </c>
      <c r="L41" s="8">
        <f t="shared" si="21"/>
        <v>0</v>
      </c>
      <c r="M41" s="15">
        <v>0</v>
      </c>
      <c r="N41" s="8">
        <f t="shared" si="22"/>
        <v>0</v>
      </c>
      <c r="O41" s="15">
        <v>0</v>
      </c>
      <c r="P41" s="8">
        <f t="shared" si="23"/>
        <v>0</v>
      </c>
    </row>
    <row r="42" spans="1:16" ht="23.1" customHeight="1">
      <c r="A42" s="139"/>
      <c r="B42" s="139"/>
      <c r="C42" s="13"/>
      <c r="D42" s="14" t="s">
        <v>11</v>
      </c>
      <c r="E42" s="11"/>
      <c r="F42" s="10">
        <f t="shared" si="18"/>
        <v>16</v>
      </c>
      <c r="G42" s="9">
        <v>15</v>
      </c>
      <c r="H42" s="8">
        <f t="shared" si="19"/>
        <v>93.75</v>
      </c>
      <c r="I42" s="15">
        <v>1</v>
      </c>
      <c r="J42" s="8">
        <f t="shared" si="20"/>
        <v>6.25</v>
      </c>
      <c r="K42" s="15">
        <v>0</v>
      </c>
      <c r="L42" s="8">
        <f t="shared" si="21"/>
        <v>0</v>
      </c>
      <c r="M42" s="15">
        <v>0</v>
      </c>
      <c r="N42" s="8">
        <f t="shared" si="22"/>
        <v>0</v>
      </c>
      <c r="O42" s="15">
        <v>0</v>
      </c>
      <c r="P42" s="8">
        <f t="shared" si="23"/>
        <v>0</v>
      </c>
    </row>
    <row r="43" spans="1:16" ht="23.1" customHeight="1">
      <c r="A43" s="139"/>
      <c r="B43" s="139"/>
      <c r="C43" s="13"/>
      <c r="D43" s="14" t="s">
        <v>10</v>
      </c>
      <c r="E43" s="11"/>
      <c r="F43" s="10">
        <f t="shared" si="18"/>
        <v>34</v>
      </c>
      <c r="G43" s="9">
        <v>30</v>
      </c>
      <c r="H43" s="8">
        <f t="shared" si="19"/>
        <v>88.235294117647058</v>
      </c>
      <c r="I43" s="15">
        <v>4</v>
      </c>
      <c r="J43" s="8">
        <f t="shared" si="20"/>
        <v>11.76470588235294</v>
      </c>
      <c r="K43" s="15">
        <v>0</v>
      </c>
      <c r="L43" s="8">
        <f t="shared" si="21"/>
        <v>0</v>
      </c>
      <c r="M43" s="15">
        <v>0</v>
      </c>
      <c r="N43" s="8">
        <f t="shared" si="22"/>
        <v>0</v>
      </c>
      <c r="O43" s="15">
        <v>0</v>
      </c>
      <c r="P43" s="8">
        <f t="shared" si="23"/>
        <v>0</v>
      </c>
    </row>
    <row r="44" spans="1:16" ht="23.1" customHeight="1">
      <c r="A44" s="139"/>
      <c r="B44" s="139"/>
      <c r="C44" s="13"/>
      <c r="D44" s="14" t="s">
        <v>9</v>
      </c>
      <c r="E44" s="11"/>
      <c r="F44" s="10">
        <f t="shared" si="18"/>
        <v>180</v>
      </c>
      <c r="G44" s="9">
        <v>152</v>
      </c>
      <c r="H44" s="8">
        <f t="shared" si="19"/>
        <v>84.444444444444443</v>
      </c>
      <c r="I44" s="15">
        <v>23</v>
      </c>
      <c r="J44" s="8">
        <f t="shared" si="20"/>
        <v>12.777777777777777</v>
      </c>
      <c r="K44" s="15">
        <v>5</v>
      </c>
      <c r="L44" s="8">
        <f t="shared" si="21"/>
        <v>2.7777777777777777</v>
      </c>
      <c r="M44" s="15">
        <v>0</v>
      </c>
      <c r="N44" s="8">
        <f t="shared" si="22"/>
        <v>0</v>
      </c>
      <c r="O44" s="15">
        <v>0</v>
      </c>
      <c r="P44" s="8">
        <f t="shared" si="23"/>
        <v>0</v>
      </c>
    </row>
    <row r="45" spans="1:16" ht="23.1" customHeight="1">
      <c r="A45" s="139"/>
      <c r="B45" s="139"/>
      <c r="C45" s="13"/>
      <c r="D45" s="14" t="s">
        <v>8</v>
      </c>
      <c r="E45" s="11"/>
      <c r="F45" s="10">
        <f t="shared" si="18"/>
        <v>21</v>
      </c>
      <c r="G45" s="9">
        <v>18</v>
      </c>
      <c r="H45" s="8">
        <f t="shared" si="19"/>
        <v>85.714285714285708</v>
      </c>
      <c r="I45" s="15">
        <v>2</v>
      </c>
      <c r="J45" s="8">
        <f t="shared" si="20"/>
        <v>9.5238095238095237</v>
      </c>
      <c r="K45" s="15">
        <v>1</v>
      </c>
      <c r="L45" s="8">
        <f t="shared" si="21"/>
        <v>4.7619047619047619</v>
      </c>
      <c r="M45" s="15">
        <v>0</v>
      </c>
      <c r="N45" s="8">
        <f t="shared" si="22"/>
        <v>0</v>
      </c>
      <c r="O45" s="15">
        <v>0</v>
      </c>
      <c r="P45" s="8">
        <f t="shared" si="23"/>
        <v>0</v>
      </c>
    </row>
    <row r="46" spans="1:16" ht="23.1" customHeight="1">
      <c r="A46" s="139"/>
      <c r="B46" s="139"/>
      <c r="C46" s="13"/>
      <c r="D46" s="14" t="s">
        <v>7</v>
      </c>
      <c r="E46" s="11"/>
      <c r="F46" s="10">
        <f t="shared" si="18"/>
        <v>14</v>
      </c>
      <c r="G46" s="9">
        <v>14</v>
      </c>
      <c r="H46" s="8">
        <f t="shared" si="19"/>
        <v>100</v>
      </c>
      <c r="I46" s="15">
        <v>0</v>
      </c>
      <c r="J46" s="8">
        <f t="shared" si="20"/>
        <v>0</v>
      </c>
      <c r="K46" s="15">
        <v>0</v>
      </c>
      <c r="L46" s="8">
        <f t="shared" si="21"/>
        <v>0</v>
      </c>
      <c r="M46" s="15">
        <v>0</v>
      </c>
      <c r="N46" s="8">
        <f t="shared" si="22"/>
        <v>0</v>
      </c>
      <c r="O46" s="15">
        <v>0</v>
      </c>
      <c r="P46" s="8">
        <f t="shared" si="23"/>
        <v>0</v>
      </c>
    </row>
    <row r="47" spans="1:16" ht="24" customHeight="1">
      <c r="A47" s="139"/>
      <c r="B47" s="139"/>
      <c r="C47" s="13"/>
      <c r="D47" s="12" t="s">
        <v>6</v>
      </c>
      <c r="E47" s="11"/>
      <c r="F47" s="10">
        <f t="shared" si="18"/>
        <v>13</v>
      </c>
      <c r="G47" s="9">
        <v>12</v>
      </c>
      <c r="H47" s="8">
        <f t="shared" si="19"/>
        <v>92.307692307692307</v>
      </c>
      <c r="I47" s="15">
        <v>0</v>
      </c>
      <c r="J47" s="8">
        <f t="shared" si="20"/>
        <v>0</v>
      </c>
      <c r="K47" s="15">
        <v>1</v>
      </c>
      <c r="L47" s="8">
        <f t="shared" si="21"/>
        <v>7.6923076923076925</v>
      </c>
      <c r="M47" s="15">
        <v>0</v>
      </c>
      <c r="N47" s="8">
        <f t="shared" si="22"/>
        <v>0</v>
      </c>
      <c r="O47" s="15">
        <v>0</v>
      </c>
      <c r="P47" s="8">
        <f t="shared" si="23"/>
        <v>0</v>
      </c>
    </row>
    <row r="48" spans="1:16" ht="23.1" customHeight="1">
      <c r="A48" s="139"/>
      <c r="B48" s="139"/>
      <c r="C48" s="13"/>
      <c r="D48" s="14" t="s">
        <v>5</v>
      </c>
      <c r="E48" s="11"/>
      <c r="F48" s="10">
        <f t="shared" si="18"/>
        <v>41</v>
      </c>
      <c r="G48" s="9">
        <v>34</v>
      </c>
      <c r="H48" s="8">
        <f t="shared" si="19"/>
        <v>82.926829268292678</v>
      </c>
      <c r="I48" s="15">
        <v>7</v>
      </c>
      <c r="J48" s="8">
        <f t="shared" si="20"/>
        <v>17.073170731707318</v>
      </c>
      <c r="K48" s="15">
        <v>0</v>
      </c>
      <c r="L48" s="8">
        <f t="shared" si="21"/>
        <v>0</v>
      </c>
      <c r="M48" s="15">
        <v>0</v>
      </c>
      <c r="N48" s="8">
        <f t="shared" si="22"/>
        <v>0</v>
      </c>
      <c r="O48" s="15">
        <v>0</v>
      </c>
      <c r="P48" s="8">
        <f t="shared" si="23"/>
        <v>0</v>
      </c>
    </row>
    <row r="49" spans="1:16" ht="23.1" customHeight="1">
      <c r="A49" s="139"/>
      <c r="B49" s="139"/>
      <c r="C49" s="13"/>
      <c r="D49" s="14" t="s">
        <v>4</v>
      </c>
      <c r="E49" s="11"/>
      <c r="F49" s="10">
        <f t="shared" si="18"/>
        <v>22</v>
      </c>
      <c r="G49" s="9">
        <v>21</v>
      </c>
      <c r="H49" s="8">
        <f t="shared" si="19"/>
        <v>95.454545454545453</v>
      </c>
      <c r="I49" s="15">
        <v>1</v>
      </c>
      <c r="J49" s="8">
        <f t="shared" si="20"/>
        <v>4.5454545454545459</v>
      </c>
      <c r="K49" s="15">
        <v>0</v>
      </c>
      <c r="L49" s="8">
        <f t="shared" si="21"/>
        <v>0</v>
      </c>
      <c r="M49" s="15">
        <v>0</v>
      </c>
      <c r="N49" s="8">
        <f t="shared" si="22"/>
        <v>0</v>
      </c>
      <c r="O49" s="15">
        <v>0</v>
      </c>
      <c r="P49" s="8">
        <f t="shared" si="23"/>
        <v>0</v>
      </c>
    </row>
    <row r="50" spans="1:16" ht="23.1" customHeight="1">
      <c r="A50" s="139"/>
      <c r="B50" s="139"/>
      <c r="C50" s="13"/>
      <c r="D50" s="14" t="s">
        <v>3</v>
      </c>
      <c r="E50" s="11"/>
      <c r="F50" s="10">
        <f t="shared" si="18"/>
        <v>20</v>
      </c>
      <c r="G50" s="9">
        <v>13</v>
      </c>
      <c r="H50" s="8">
        <f t="shared" si="19"/>
        <v>65</v>
      </c>
      <c r="I50" s="15">
        <v>5</v>
      </c>
      <c r="J50" s="8">
        <f t="shared" si="20"/>
        <v>25</v>
      </c>
      <c r="K50" s="15">
        <v>2</v>
      </c>
      <c r="L50" s="8">
        <f t="shared" si="21"/>
        <v>10</v>
      </c>
      <c r="M50" s="15">
        <v>0</v>
      </c>
      <c r="N50" s="8">
        <f t="shared" si="22"/>
        <v>0</v>
      </c>
      <c r="O50" s="15">
        <v>0</v>
      </c>
      <c r="P50" s="8">
        <f t="shared" si="23"/>
        <v>0</v>
      </c>
    </row>
    <row r="51" spans="1:16" ht="23.1" customHeight="1">
      <c r="A51" s="139"/>
      <c r="B51" s="139"/>
      <c r="C51" s="13"/>
      <c r="D51" s="14" t="s">
        <v>2</v>
      </c>
      <c r="E51" s="11"/>
      <c r="F51" s="10">
        <f t="shared" si="18"/>
        <v>150</v>
      </c>
      <c r="G51" s="9">
        <v>90</v>
      </c>
      <c r="H51" s="8">
        <f t="shared" si="19"/>
        <v>60</v>
      </c>
      <c r="I51" s="15">
        <v>24</v>
      </c>
      <c r="J51" s="8">
        <f t="shared" si="20"/>
        <v>16</v>
      </c>
      <c r="K51" s="15">
        <v>30</v>
      </c>
      <c r="L51" s="8">
        <f t="shared" si="21"/>
        <v>20</v>
      </c>
      <c r="M51" s="15">
        <v>4</v>
      </c>
      <c r="N51" s="8">
        <f t="shared" si="22"/>
        <v>2.666666666666667</v>
      </c>
      <c r="O51" s="15">
        <v>2</v>
      </c>
      <c r="P51" s="8">
        <f t="shared" si="23"/>
        <v>1.3333333333333335</v>
      </c>
    </row>
    <row r="52" spans="1:16" ht="23.1" customHeight="1">
      <c r="A52" s="139"/>
      <c r="B52" s="139"/>
      <c r="C52" s="13"/>
      <c r="D52" s="14" t="s">
        <v>1</v>
      </c>
      <c r="E52" s="11"/>
      <c r="F52" s="10">
        <f t="shared" si="18"/>
        <v>20</v>
      </c>
      <c r="G52" s="9">
        <v>12</v>
      </c>
      <c r="H52" s="8">
        <f t="shared" si="19"/>
        <v>60</v>
      </c>
      <c r="I52" s="15">
        <v>7</v>
      </c>
      <c r="J52" s="8">
        <f t="shared" si="20"/>
        <v>35</v>
      </c>
      <c r="K52" s="15">
        <v>1</v>
      </c>
      <c r="L52" s="8">
        <f t="shared" si="21"/>
        <v>5</v>
      </c>
      <c r="M52" s="15">
        <v>0</v>
      </c>
      <c r="N52" s="8">
        <f t="shared" si="22"/>
        <v>0</v>
      </c>
      <c r="O52" s="15">
        <v>0</v>
      </c>
      <c r="P52" s="8">
        <f t="shared" si="23"/>
        <v>0</v>
      </c>
    </row>
    <row r="53" spans="1:16" ht="24" customHeight="1">
      <c r="A53" s="140"/>
      <c r="B53" s="140"/>
      <c r="C53" s="13"/>
      <c r="D53" s="12" t="s">
        <v>0</v>
      </c>
      <c r="E53" s="11"/>
      <c r="F53" s="10">
        <f t="shared" si="18"/>
        <v>55</v>
      </c>
      <c r="G53" s="9">
        <v>43</v>
      </c>
      <c r="H53" s="8">
        <f t="shared" si="19"/>
        <v>78.181818181818187</v>
      </c>
      <c r="I53" s="15">
        <v>4</v>
      </c>
      <c r="J53" s="8">
        <f t="shared" si="20"/>
        <v>7.2727272727272725</v>
      </c>
      <c r="K53" s="15">
        <v>7</v>
      </c>
      <c r="L53" s="8">
        <f t="shared" si="21"/>
        <v>12.727272727272727</v>
      </c>
      <c r="M53" s="15">
        <v>1</v>
      </c>
      <c r="N53" s="8">
        <f t="shared" si="22"/>
        <v>1.8181818181818181</v>
      </c>
      <c r="O53" s="15">
        <v>0</v>
      </c>
      <c r="P53" s="8">
        <f t="shared" si="23"/>
        <v>0</v>
      </c>
    </row>
    <row r="55" spans="1:16" ht="12.75" customHeight="1"/>
    <row r="56" spans="1:16">
      <c r="D56" s="5"/>
    </row>
    <row r="59" spans="1:16">
      <c r="D59" s="5"/>
    </row>
    <row r="61" spans="1:16">
      <c r="D61" s="5"/>
    </row>
    <row r="63" spans="1:16">
      <c r="D63" s="5"/>
    </row>
    <row r="65" spans="4:4">
      <c r="D65" s="5"/>
    </row>
    <row r="67" spans="4:4" ht="13.5" customHeight="1">
      <c r="D67" s="6"/>
    </row>
    <row r="68" spans="4:4" ht="13.5" customHeight="1"/>
    <row r="69" spans="4:4">
      <c r="D69" s="5"/>
    </row>
    <row r="71" spans="4:4">
      <c r="D71" s="5"/>
    </row>
    <row r="73" spans="4:4">
      <c r="D73" s="5"/>
    </row>
    <row r="75" spans="4:4">
      <c r="D75" s="5"/>
    </row>
    <row r="79" spans="4:4" ht="12.75" customHeight="1"/>
    <row r="80" spans="4:4" ht="12.75" customHeight="1"/>
  </sheetData>
  <mergeCells count="28">
    <mergeCell ref="G5:G6"/>
    <mergeCell ref="H5:H6"/>
    <mergeCell ref="P5:P6"/>
    <mergeCell ref="I5:I6"/>
    <mergeCell ref="G3:P3"/>
    <mergeCell ref="G4:H4"/>
    <mergeCell ref="I4:J4"/>
    <mergeCell ref="K4:L4"/>
    <mergeCell ref="M4:N4"/>
    <mergeCell ref="O4:P4"/>
    <mergeCell ref="M5:M6"/>
    <mergeCell ref="O5:O6"/>
    <mergeCell ref="A3:E6"/>
    <mergeCell ref="F3:F6"/>
    <mergeCell ref="N5:N6"/>
    <mergeCell ref="J5:J6"/>
    <mergeCell ref="A13:A53"/>
    <mergeCell ref="B13:B37"/>
    <mergeCell ref="B38:B53"/>
    <mergeCell ref="K5:K6"/>
    <mergeCell ref="L5:L6"/>
    <mergeCell ref="A7:E7"/>
    <mergeCell ref="A8:A12"/>
    <mergeCell ref="B8:E8"/>
    <mergeCell ref="B9:E9"/>
    <mergeCell ref="B10:E10"/>
    <mergeCell ref="B11:E11"/>
    <mergeCell ref="B12:E12"/>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U79"/>
  <sheetViews>
    <sheetView showGridLines="0" view="pageBreakPreview" topLeftCell="A46" zoomScaleNormal="100" zoomScaleSheetLayoutView="100" workbookViewId="0">
      <selection activeCell="M12" sqref="M12"/>
    </sheetView>
  </sheetViews>
  <sheetFormatPr defaultRowHeight="13.5"/>
  <cols>
    <col min="1" max="2" width="2.625" style="4" customWidth="1"/>
    <col min="3" max="3" width="1.375" style="4" customWidth="1"/>
    <col min="4" max="4" width="27.625" style="4" customWidth="1"/>
    <col min="5" max="5" width="1.375" style="4" customWidth="1"/>
    <col min="6" max="12" width="10.625" style="3" customWidth="1"/>
    <col min="13" max="16384" width="9" style="3"/>
  </cols>
  <sheetData>
    <row r="1" spans="1:21" ht="14.25">
      <c r="A1" s="18" t="s">
        <v>667</v>
      </c>
    </row>
    <row r="3" spans="1:21" ht="18" customHeight="1">
      <c r="A3" s="152" t="s">
        <v>63</v>
      </c>
      <c r="B3" s="153"/>
      <c r="C3" s="153"/>
      <c r="D3" s="153"/>
      <c r="E3" s="154"/>
      <c r="F3" s="161" t="s">
        <v>126</v>
      </c>
      <c r="G3" s="169" t="s">
        <v>570</v>
      </c>
      <c r="H3" s="170"/>
      <c r="I3" s="170"/>
      <c r="J3" s="170"/>
      <c r="K3" s="170"/>
      <c r="L3" s="171"/>
    </row>
    <row r="4" spans="1:21" ht="31.5" customHeight="1">
      <c r="A4" s="155"/>
      <c r="B4" s="156"/>
      <c r="C4" s="156"/>
      <c r="D4" s="156"/>
      <c r="E4" s="157"/>
      <c r="F4" s="162"/>
      <c r="G4" s="168" t="s">
        <v>73</v>
      </c>
      <c r="H4" s="168"/>
      <c r="I4" s="168" t="s">
        <v>72</v>
      </c>
      <c r="J4" s="168"/>
      <c r="K4" s="168" t="s">
        <v>71</v>
      </c>
      <c r="L4" s="168"/>
    </row>
    <row r="5" spans="1:21" ht="15" customHeight="1">
      <c r="A5" s="155"/>
      <c r="B5" s="156"/>
      <c r="C5" s="156"/>
      <c r="D5" s="156"/>
      <c r="E5" s="157"/>
      <c r="F5" s="162"/>
      <c r="G5" s="163" t="s">
        <v>70</v>
      </c>
      <c r="H5" s="150" t="s">
        <v>69</v>
      </c>
      <c r="I5" s="163" t="s">
        <v>70</v>
      </c>
      <c r="J5" s="150" t="s">
        <v>69</v>
      </c>
      <c r="K5" s="163" t="s">
        <v>70</v>
      </c>
      <c r="L5" s="150" t="s">
        <v>69</v>
      </c>
    </row>
    <row r="6" spans="1:21" ht="15" customHeight="1">
      <c r="A6" s="158"/>
      <c r="B6" s="159"/>
      <c r="C6" s="159"/>
      <c r="D6" s="159"/>
      <c r="E6" s="160"/>
      <c r="F6" s="162"/>
      <c r="G6" s="164"/>
      <c r="H6" s="151"/>
      <c r="I6" s="164"/>
      <c r="J6" s="151"/>
      <c r="K6" s="164"/>
      <c r="L6" s="151"/>
    </row>
    <row r="7" spans="1:21" ht="23.1" customHeight="1">
      <c r="A7" s="147" t="s">
        <v>49</v>
      </c>
      <c r="B7" s="148"/>
      <c r="C7" s="148"/>
      <c r="D7" s="148"/>
      <c r="E7" s="149"/>
      <c r="F7" s="9">
        <f>SUM(F8:F12)</f>
        <v>916</v>
      </c>
      <c r="G7" s="9">
        <f>SUM(G8:G12)</f>
        <v>33050</v>
      </c>
      <c r="H7" s="8">
        <f t="shared" ref="H7" si="0">IF(G7=0,0,G7/$K7*100)</f>
        <v>64.194701266412864</v>
      </c>
      <c r="I7" s="9">
        <f>SUM(I8:I12)</f>
        <v>18434</v>
      </c>
      <c r="J7" s="8">
        <f t="shared" ref="J7:J53" si="1">IF(I7=0,0,I7/$K7*100)</f>
        <v>35.805298733587129</v>
      </c>
      <c r="K7" s="9">
        <f>SUM(G7,I7)</f>
        <v>51484</v>
      </c>
      <c r="L7" s="8">
        <f t="shared" ref="L7:L53" si="2">IF(K7=0,0,K7/$K7*100)</f>
        <v>100</v>
      </c>
      <c r="M7" s="48" t="str">
        <f>IF(SUM(G7,I7)=K7,"",1)</f>
        <v/>
      </c>
      <c r="N7" s="97"/>
      <c r="O7" s="97"/>
      <c r="P7" s="97"/>
      <c r="Q7" s="97"/>
      <c r="R7" s="97"/>
      <c r="S7" s="97"/>
      <c r="T7" s="97"/>
    </row>
    <row r="8" spans="1:21" ht="23.1" customHeight="1">
      <c r="A8" s="141" t="s">
        <v>48</v>
      </c>
      <c r="B8" s="144" t="s">
        <v>47</v>
      </c>
      <c r="C8" s="145"/>
      <c r="D8" s="145"/>
      <c r="E8" s="146"/>
      <c r="F8" s="10">
        <v>289</v>
      </c>
      <c r="G8" s="9">
        <v>1656</v>
      </c>
      <c r="H8" s="8">
        <f>IF(G8=0,0,G8/$K8*100)</f>
        <v>65.325443786982248</v>
      </c>
      <c r="I8" s="9">
        <v>879</v>
      </c>
      <c r="J8" s="8">
        <f t="shared" si="1"/>
        <v>34.674556213017752</v>
      </c>
      <c r="K8" s="9">
        <v>2535</v>
      </c>
      <c r="L8" s="8">
        <f t="shared" si="2"/>
        <v>100</v>
      </c>
      <c r="M8" s="48" t="str">
        <f>IF(SUM(G8,I8)=K8,"",1)</f>
        <v/>
      </c>
      <c r="N8" s="97"/>
      <c r="O8" s="97"/>
      <c r="P8" s="97"/>
      <c r="Q8" s="97"/>
      <c r="R8" s="97"/>
      <c r="S8" s="97"/>
      <c r="T8" s="97"/>
    </row>
    <row r="9" spans="1:21" ht="23.1" customHeight="1">
      <c r="A9" s="142"/>
      <c r="B9" s="144" t="s">
        <v>46</v>
      </c>
      <c r="C9" s="145"/>
      <c r="D9" s="145"/>
      <c r="E9" s="146"/>
      <c r="F9" s="10">
        <v>129</v>
      </c>
      <c r="G9" s="9">
        <v>2234</v>
      </c>
      <c r="H9" s="8">
        <f t="shared" ref="H9:H53" si="3">IF(G9=0,0,G9/$K9*100)</f>
        <v>66.075125702454898</v>
      </c>
      <c r="I9" s="9">
        <v>1147</v>
      </c>
      <c r="J9" s="8">
        <f t="shared" si="1"/>
        <v>33.924874297545102</v>
      </c>
      <c r="K9" s="9">
        <v>3381</v>
      </c>
      <c r="L9" s="8">
        <f t="shared" si="2"/>
        <v>100</v>
      </c>
      <c r="M9" s="48" t="str">
        <f t="shared" ref="M9:M53" si="4">IF(SUM(G9,I9)=K9,"",1)</f>
        <v/>
      </c>
      <c r="N9" s="97"/>
      <c r="O9" s="97"/>
      <c r="P9" s="97"/>
      <c r="Q9" s="97"/>
      <c r="R9" s="97"/>
      <c r="S9" s="97"/>
      <c r="T9" s="97"/>
    </row>
    <row r="10" spans="1:21" ht="23.1" customHeight="1">
      <c r="A10" s="142"/>
      <c r="B10" s="144" t="s">
        <v>45</v>
      </c>
      <c r="C10" s="145"/>
      <c r="D10" s="145"/>
      <c r="E10" s="146"/>
      <c r="F10" s="10">
        <v>220</v>
      </c>
      <c r="G10" s="9">
        <v>10226</v>
      </c>
      <c r="H10" s="8">
        <f t="shared" si="3"/>
        <v>63.193671981213697</v>
      </c>
      <c r="I10" s="9">
        <v>5956</v>
      </c>
      <c r="J10" s="8">
        <f t="shared" si="1"/>
        <v>36.806328018786303</v>
      </c>
      <c r="K10" s="9">
        <v>16182</v>
      </c>
      <c r="L10" s="8">
        <f t="shared" si="2"/>
        <v>100</v>
      </c>
      <c r="M10" s="48" t="str">
        <f t="shared" si="4"/>
        <v/>
      </c>
      <c r="N10" s="97"/>
      <c r="O10" s="97"/>
      <c r="P10" s="97"/>
      <c r="Q10" s="97"/>
      <c r="R10" s="98"/>
      <c r="S10" s="98"/>
      <c r="T10" s="98"/>
    </row>
    <row r="11" spans="1:21" ht="23.1" customHeight="1">
      <c r="A11" s="142"/>
      <c r="B11" s="144" t="s">
        <v>44</v>
      </c>
      <c r="C11" s="145"/>
      <c r="D11" s="145"/>
      <c r="E11" s="146"/>
      <c r="F11" s="10">
        <v>57</v>
      </c>
      <c r="G11" s="9">
        <v>6229</v>
      </c>
      <c r="H11" s="8">
        <f t="shared" si="3"/>
        <v>67.883609415867483</v>
      </c>
      <c r="I11" s="9">
        <v>2947</v>
      </c>
      <c r="J11" s="8">
        <f t="shared" si="1"/>
        <v>32.116390584132517</v>
      </c>
      <c r="K11" s="9">
        <v>9176</v>
      </c>
      <c r="L11" s="8">
        <f t="shared" si="2"/>
        <v>100</v>
      </c>
      <c r="M11" s="48" t="str">
        <f t="shared" si="4"/>
        <v/>
      </c>
      <c r="N11" s="97"/>
      <c r="O11" s="97"/>
      <c r="P11" s="97"/>
      <c r="Q11" s="97"/>
      <c r="R11" s="99"/>
      <c r="S11" s="99"/>
      <c r="T11" s="99"/>
    </row>
    <row r="12" spans="1:21" ht="23.1" customHeight="1">
      <c r="A12" s="143"/>
      <c r="B12" s="144" t="s">
        <v>43</v>
      </c>
      <c r="C12" s="145"/>
      <c r="D12" s="145"/>
      <c r="E12" s="146"/>
      <c r="F12" s="10">
        <v>221</v>
      </c>
      <c r="G12" s="9">
        <v>12705</v>
      </c>
      <c r="H12" s="8">
        <f t="shared" si="3"/>
        <v>62.864918357248889</v>
      </c>
      <c r="I12" s="9">
        <v>7505</v>
      </c>
      <c r="J12" s="8">
        <f t="shared" si="1"/>
        <v>37.135081642751111</v>
      </c>
      <c r="K12" s="9">
        <v>20210</v>
      </c>
      <c r="L12" s="8">
        <f t="shared" si="2"/>
        <v>100</v>
      </c>
      <c r="M12" s="48" t="str">
        <f t="shared" si="4"/>
        <v/>
      </c>
      <c r="N12" s="97"/>
      <c r="O12" s="97"/>
      <c r="P12" s="97"/>
      <c r="Q12" s="97"/>
      <c r="R12" s="99"/>
      <c r="S12" s="99"/>
      <c r="T12" s="99"/>
    </row>
    <row r="13" spans="1:21" ht="23.1" customHeight="1">
      <c r="A13" s="138" t="s">
        <v>42</v>
      </c>
      <c r="B13" s="138" t="s">
        <v>41</v>
      </c>
      <c r="C13" s="13"/>
      <c r="D13" s="14" t="s">
        <v>15</v>
      </c>
      <c r="E13" s="11"/>
      <c r="F13" s="9">
        <f>SUM(F14:F37)</f>
        <v>224</v>
      </c>
      <c r="G13" s="9">
        <f>SUM(G14:G37)</f>
        <v>20324</v>
      </c>
      <c r="H13" s="8">
        <f t="shared" si="3"/>
        <v>70.936442009004921</v>
      </c>
      <c r="I13" s="9">
        <f>SUM(I14:I37)</f>
        <v>8327</v>
      </c>
      <c r="J13" s="8">
        <f t="shared" si="1"/>
        <v>29.063557990995083</v>
      </c>
      <c r="K13" s="9">
        <f t="shared" ref="K13:K38" si="5">SUM(G13,I13)</f>
        <v>28651</v>
      </c>
      <c r="L13" s="8">
        <f t="shared" si="2"/>
        <v>100</v>
      </c>
      <c r="M13" s="48" t="str">
        <f t="shared" si="4"/>
        <v/>
      </c>
      <c r="N13" s="100"/>
      <c r="O13" s="97"/>
      <c r="P13" s="97"/>
      <c r="Q13" s="97"/>
      <c r="R13" s="99"/>
      <c r="S13" s="99"/>
      <c r="T13" s="99"/>
    </row>
    <row r="14" spans="1:21" ht="23.1" customHeight="1">
      <c r="A14" s="139"/>
      <c r="B14" s="139"/>
      <c r="C14" s="13"/>
      <c r="D14" s="14" t="s">
        <v>40</v>
      </c>
      <c r="E14" s="11"/>
      <c r="F14" s="10">
        <v>38</v>
      </c>
      <c r="G14" s="9">
        <v>1620</v>
      </c>
      <c r="H14" s="8">
        <f t="shared" si="3"/>
        <v>54.398925453324374</v>
      </c>
      <c r="I14" s="9">
        <v>1358</v>
      </c>
      <c r="J14" s="8">
        <f t="shared" si="1"/>
        <v>45.601074546675626</v>
      </c>
      <c r="K14" s="9">
        <v>2978</v>
      </c>
      <c r="L14" s="8">
        <f t="shared" si="2"/>
        <v>100</v>
      </c>
      <c r="M14" s="48" t="str">
        <f t="shared" si="4"/>
        <v/>
      </c>
      <c r="N14" s="97"/>
      <c r="O14" s="98"/>
      <c r="P14" s="98"/>
      <c r="Q14" s="98"/>
      <c r="R14" s="99"/>
      <c r="S14" s="99"/>
      <c r="T14" s="99"/>
      <c r="U14" s="61"/>
    </row>
    <row r="15" spans="1:21" ht="23.1" customHeight="1">
      <c r="A15" s="139"/>
      <c r="B15" s="139"/>
      <c r="C15" s="13"/>
      <c r="D15" s="14" t="s">
        <v>39</v>
      </c>
      <c r="E15" s="11"/>
      <c r="F15" s="10">
        <v>5</v>
      </c>
      <c r="G15" s="9">
        <v>222</v>
      </c>
      <c r="H15" s="8">
        <f t="shared" si="3"/>
        <v>72.312703583061889</v>
      </c>
      <c r="I15" s="9">
        <v>85</v>
      </c>
      <c r="J15" s="8">
        <f t="shared" si="1"/>
        <v>27.687296416938111</v>
      </c>
      <c r="K15" s="9">
        <v>307</v>
      </c>
      <c r="L15" s="8">
        <f t="shared" si="2"/>
        <v>100</v>
      </c>
      <c r="M15" s="48" t="str">
        <f t="shared" si="4"/>
        <v/>
      </c>
      <c r="N15" s="97"/>
      <c r="O15" s="99"/>
      <c r="P15" s="99"/>
      <c r="Q15" s="99"/>
      <c r="R15" s="99"/>
      <c r="S15" s="99"/>
      <c r="T15" s="99"/>
      <c r="U15" s="62"/>
    </row>
    <row r="16" spans="1:21" ht="23.1" customHeight="1">
      <c r="A16" s="139"/>
      <c r="B16" s="139"/>
      <c r="C16" s="13"/>
      <c r="D16" s="14" t="s">
        <v>38</v>
      </c>
      <c r="E16" s="11"/>
      <c r="F16" s="10">
        <v>14</v>
      </c>
      <c r="G16" s="9">
        <v>212</v>
      </c>
      <c r="H16" s="8">
        <f t="shared" si="3"/>
        <v>22.722400857449088</v>
      </c>
      <c r="I16" s="9">
        <v>721</v>
      </c>
      <c r="J16" s="8">
        <f t="shared" si="1"/>
        <v>77.277599142550912</v>
      </c>
      <c r="K16" s="9">
        <v>933</v>
      </c>
      <c r="L16" s="8">
        <f t="shared" si="2"/>
        <v>100</v>
      </c>
      <c r="M16" s="48" t="str">
        <f t="shared" si="4"/>
        <v/>
      </c>
      <c r="N16" s="97"/>
      <c r="O16" s="99"/>
      <c r="P16" s="99"/>
      <c r="Q16" s="99"/>
      <c r="R16" s="97"/>
      <c r="S16" s="97"/>
      <c r="T16" s="99"/>
      <c r="U16" s="62"/>
    </row>
    <row r="17" spans="1:21" ht="23.1" customHeight="1">
      <c r="A17" s="139"/>
      <c r="B17" s="139"/>
      <c r="C17" s="13"/>
      <c r="D17" s="14" t="s">
        <v>37</v>
      </c>
      <c r="E17" s="11"/>
      <c r="F17" s="10">
        <v>1</v>
      </c>
      <c r="G17" s="9">
        <v>24</v>
      </c>
      <c r="H17" s="8">
        <f t="shared" si="3"/>
        <v>77.41935483870968</v>
      </c>
      <c r="I17" s="9">
        <v>7</v>
      </c>
      <c r="J17" s="8">
        <f t="shared" si="1"/>
        <v>22.58064516129032</v>
      </c>
      <c r="K17" s="9">
        <v>31</v>
      </c>
      <c r="L17" s="8">
        <f t="shared" si="2"/>
        <v>100</v>
      </c>
      <c r="M17" s="48" t="str">
        <f t="shared" si="4"/>
        <v/>
      </c>
      <c r="N17" s="97"/>
      <c r="O17" s="99"/>
      <c r="P17" s="99"/>
      <c r="Q17" s="99"/>
      <c r="R17" s="97"/>
      <c r="S17" s="97"/>
      <c r="T17" s="99"/>
      <c r="U17" s="62"/>
    </row>
    <row r="18" spans="1:21" ht="23.1" customHeight="1">
      <c r="A18" s="139"/>
      <c r="B18" s="139"/>
      <c r="C18" s="13"/>
      <c r="D18" s="14" t="s">
        <v>36</v>
      </c>
      <c r="E18" s="11"/>
      <c r="F18" s="10">
        <v>6</v>
      </c>
      <c r="G18" s="9">
        <v>404</v>
      </c>
      <c r="H18" s="8">
        <f t="shared" si="3"/>
        <v>73.454545454545453</v>
      </c>
      <c r="I18" s="9">
        <v>146</v>
      </c>
      <c r="J18" s="8">
        <f t="shared" si="1"/>
        <v>26.545454545454543</v>
      </c>
      <c r="K18" s="9">
        <v>550</v>
      </c>
      <c r="L18" s="8">
        <f t="shared" si="2"/>
        <v>100</v>
      </c>
      <c r="M18" s="48" t="str">
        <f t="shared" si="4"/>
        <v/>
      </c>
      <c r="N18" s="97"/>
      <c r="O18" s="99"/>
      <c r="P18" s="99"/>
      <c r="Q18" s="99"/>
      <c r="R18" s="97"/>
      <c r="S18" s="97"/>
      <c r="T18" s="99"/>
      <c r="U18" s="62"/>
    </row>
    <row r="19" spans="1:21" ht="23.1" customHeight="1">
      <c r="A19" s="139"/>
      <c r="B19" s="139"/>
      <c r="C19" s="13"/>
      <c r="D19" s="14" t="s">
        <v>35</v>
      </c>
      <c r="E19" s="11"/>
      <c r="F19" s="10">
        <v>3</v>
      </c>
      <c r="G19" s="9">
        <v>24</v>
      </c>
      <c r="H19" s="8">
        <f t="shared" si="3"/>
        <v>72.727272727272734</v>
      </c>
      <c r="I19" s="9">
        <v>9</v>
      </c>
      <c r="J19" s="8">
        <f t="shared" si="1"/>
        <v>27.27272727272727</v>
      </c>
      <c r="K19" s="9">
        <v>33</v>
      </c>
      <c r="L19" s="8">
        <f t="shared" si="2"/>
        <v>100</v>
      </c>
      <c r="M19" s="48" t="str">
        <f t="shared" si="4"/>
        <v/>
      </c>
      <c r="N19" s="97"/>
      <c r="O19" s="99"/>
      <c r="P19" s="99"/>
      <c r="Q19" s="99"/>
      <c r="R19" s="97"/>
      <c r="S19" s="97"/>
      <c r="T19" s="99"/>
      <c r="U19" s="62"/>
    </row>
    <row r="20" spans="1:21" ht="23.1" customHeight="1">
      <c r="A20" s="139"/>
      <c r="B20" s="139"/>
      <c r="C20" s="13"/>
      <c r="D20" s="14" t="s">
        <v>34</v>
      </c>
      <c r="E20" s="11"/>
      <c r="F20" s="10">
        <v>3</v>
      </c>
      <c r="G20" s="9">
        <v>153</v>
      </c>
      <c r="H20" s="8">
        <f t="shared" si="3"/>
        <v>66.521739130434781</v>
      </c>
      <c r="I20" s="9">
        <v>77</v>
      </c>
      <c r="J20" s="8">
        <f t="shared" si="1"/>
        <v>33.478260869565219</v>
      </c>
      <c r="K20" s="9">
        <v>230</v>
      </c>
      <c r="L20" s="8">
        <f t="shared" si="2"/>
        <v>100</v>
      </c>
      <c r="M20" s="48" t="str">
        <f t="shared" si="4"/>
        <v/>
      </c>
      <c r="N20" s="97"/>
      <c r="O20" s="99"/>
      <c r="P20" s="99"/>
      <c r="Q20" s="99"/>
      <c r="R20" s="97"/>
      <c r="S20" s="97"/>
      <c r="T20" s="99"/>
      <c r="U20" s="62"/>
    </row>
    <row r="21" spans="1:21" ht="23.1" customHeight="1">
      <c r="A21" s="139"/>
      <c r="B21" s="139"/>
      <c r="C21" s="13"/>
      <c r="D21" s="14" t="s">
        <v>33</v>
      </c>
      <c r="E21" s="11"/>
      <c r="F21" s="10">
        <v>10</v>
      </c>
      <c r="G21" s="9">
        <v>1528</v>
      </c>
      <c r="H21" s="8">
        <f t="shared" si="3"/>
        <v>69.20289855072464</v>
      </c>
      <c r="I21" s="9">
        <v>680</v>
      </c>
      <c r="J21" s="8">
        <f t="shared" si="1"/>
        <v>30.79710144927536</v>
      </c>
      <c r="K21" s="9">
        <v>2208</v>
      </c>
      <c r="L21" s="8">
        <f t="shared" si="2"/>
        <v>100</v>
      </c>
      <c r="M21" s="48" t="str">
        <f t="shared" si="4"/>
        <v/>
      </c>
      <c r="N21" s="97"/>
      <c r="O21" s="99"/>
      <c r="P21" s="99"/>
      <c r="Q21" s="99"/>
      <c r="R21" s="97"/>
      <c r="S21" s="97"/>
      <c r="T21" s="99"/>
      <c r="U21" s="62"/>
    </row>
    <row r="22" spans="1:21" ht="23.1" customHeight="1">
      <c r="A22" s="139"/>
      <c r="B22" s="139"/>
      <c r="C22" s="13"/>
      <c r="D22" s="14" t="s">
        <v>32</v>
      </c>
      <c r="E22" s="11"/>
      <c r="F22" s="10">
        <v>1</v>
      </c>
      <c r="G22" s="9">
        <v>6</v>
      </c>
      <c r="H22" s="8">
        <f t="shared" si="3"/>
        <v>100</v>
      </c>
      <c r="I22" s="9">
        <v>0</v>
      </c>
      <c r="J22" s="8">
        <f t="shared" si="1"/>
        <v>0</v>
      </c>
      <c r="K22" s="9">
        <v>6</v>
      </c>
      <c r="L22" s="8">
        <f t="shared" si="2"/>
        <v>100</v>
      </c>
      <c r="M22" s="48" t="str">
        <f t="shared" si="4"/>
        <v/>
      </c>
      <c r="N22" s="97"/>
      <c r="O22" s="99"/>
      <c r="P22" s="99"/>
      <c r="Q22" s="99"/>
      <c r="R22" s="97"/>
      <c r="S22" s="97"/>
      <c r="T22" s="99"/>
      <c r="U22" s="62"/>
    </row>
    <row r="23" spans="1:21" ht="23.1" customHeight="1">
      <c r="A23" s="139"/>
      <c r="B23" s="139"/>
      <c r="C23" s="13"/>
      <c r="D23" s="14" t="s">
        <v>31</v>
      </c>
      <c r="E23" s="11"/>
      <c r="F23" s="10">
        <v>6</v>
      </c>
      <c r="G23" s="9">
        <v>647</v>
      </c>
      <c r="H23" s="8">
        <f t="shared" si="3"/>
        <v>63.996043521266074</v>
      </c>
      <c r="I23" s="9">
        <v>364</v>
      </c>
      <c r="J23" s="8">
        <f t="shared" si="1"/>
        <v>36.003956478733926</v>
      </c>
      <c r="K23" s="9">
        <v>1011</v>
      </c>
      <c r="L23" s="8">
        <f t="shared" si="2"/>
        <v>100</v>
      </c>
      <c r="M23" s="48" t="str">
        <f t="shared" si="4"/>
        <v/>
      </c>
      <c r="N23" s="97"/>
      <c r="O23" s="99"/>
      <c r="P23" s="99"/>
      <c r="Q23" s="99"/>
      <c r="R23" s="97"/>
      <c r="S23" s="97"/>
      <c r="T23" s="99"/>
      <c r="U23" s="62"/>
    </row>
    <row r="24" spans="1:21" ht="23.1" customHeight="1">
      <c r="A24" s="139"/>
      <c r="B24" s="139"/>
      <c r="C24" s="13"/>
      <c r="D24" s="14" t="s">
        <v>30</v>
      </c>
      <c r="E24" s="11"/>
      <c r="F24" s="10">
        <v>1</v>
      </c>
      <c r="G24" s="28">
        <v>7</v>
      </c>
      <c r="H24" s="8">
        <f t="shared" si="3"/>
        <v>87.5</v>
      </c>
      <c r="I24" s="28">
        <v>1</v>
      </c>
      <c r="J24" s="8">
        <f t="shared" si="1"/>
        <v>12.5</v>
      </c>
      <c r="K24" s="28">
        <v>8</v>
      </c>
      <c r="L24" s="8">
        <f t="shared" si="2"/>
        <v>100</v>
      </c>
      <c r="M24" s="48" t="str">
        <f t="shared" si="4"/>
        <v/>
      </c>
      <c r="N24" s="97"/>
      <c r="O24" s="99"/>
      <c r="P24" s="99"/>
      <c r="Q24" s="99"/>
      <c r="R24" s="97"/>
      <c r="S24" s="97"/>
      <c r="T24" s="99"/>
      <c r="U24" s="62"/>
    </row>
    <row r="25" spans="1:21" ht="23.1" customHeight="1">
      <c r="A25" s="139"/>
      <c r="B25" s="139"/>
      <c r="C25" s="13"/>
      <c r="D25" s="12" t="s">
        <v>29</v>
      </c>
      <c r="E25" s="11"/>
      <c r="F25" s="10">
        <v>3</v>
      </c>
      <c r="G25" s="9">
        <v>209</v>
      </c>
      <c r="H25" s="8">
        <f t="shared" si="3"/>
        <v>68.078175895765469</v>
      </c>
      <c r="I25" s="9">
        <v>98</v>
      </c>
      <c r="J25" s="8">
        <f t="shared" si="1"/>
        <v>31.921824104234524</v>
      </c>
      <c r="K25" s="9">
        <v>307</v>
      </c>
      <c r="L25" s="8">
        <f t="shared" si="2"/>
        <v>100</v>
      </c>
      <c r="M25" s="48" t="str">
        <f t="shared" si="4"/>
        <v/>
      </c>
      <c r="N25" s="97"/>
      <c r="O25" s="99"/>
      <c r="P25" s="99"/>
      <c r="Q25" s="99"/>
      <c r="R25" s="97"/>
      <c r="S25" s="97"/>
      <c r="T25" s="99"/>
      <c r="U25" s="62"/>
    </row>
    <row r="26" spans="1:21" ht="23.1" customHeight="1">
      <c r="A26" s="139"/>
      <c r="B26" s="139"/>
      <c r="C26" s="13"/>
      <c r="D26" s="14" t="s">
        <v>28</v>
      </c>
      <c r="E26" s="11"/>
      <c r="F26" s="27">
        <v>8</v>
      </c>
      <c r="G26" s="26">
        <v>1102</v>
      </c>
      <c r="H26" s="8">
        <f t="shared" si="3"/>
        <v>83.232628398791547</v>
      </c>
      <c r="I26" s="9">
        <v>222</v>
      </c>
      <c r="J26" s="8">
        <f t="shared" si="1"/>
        <v>16.76737160120846</v>
      </c>
      <c r="K26" s="9">
        <v>1324</v>
      </c>
      <c r="L26" s="8">
        <f t="shared" si="2"/>
        <v>100</v>
      </c>
      <c r="M26" s="48" t="str">
        <f t="shared" si="4"/>
        <v/>
      </c>
      <c r="N26" s="97"/>
      <c r="O26" s="99"/>
      <c r="P26" s="99"/>
      <c r="Q26" s="99"/>
      <c r="R26" s="97"/>
      <c r="S26" s="97"/>
      <c r="T26" s="99"/>
      <c r="U26" s="62"/>
    </row>
    <row r="27" spans="1:21" ht="23.1" customHeight="1">
      <c r="A27" s="139"/>
      <c r="B27" s="139"/>
      <c r="C27" s="13"/>
      <c r="D27" s="14" t="s">
        <v>27</v>
      </c>
      <c r="E27" s="11"/>
      <c r="F27" s="27">
        <v>3</v>
      </c>
      <c r="G27" s="26">
        <v>169</v>
      </c>
      <c r="H27" s="8">
        <f t="shared" si="3"/>
        <v>85.353535353535349</v>
      </c>
      <c r="I27" s="9">
        <v>29</v>
      </c>
      <c r="J27" s="8">
        <f t="shared" si="1"/>
        <v>14.646464646464647</v>
      </c>
      <c r="K27" s="9">
        <v>198</v>
      </c>
      <c r="L27" s="8">
        <f t="shared" si="2"/>
        <v>100</v>
      </c>
      <c r="M27" s="48" t="str">
        <f t="shared" si="4"/>
        <v/>
      </c>
      <c r="N27" s="97"/>
      <c r="O27" s="99"/>
      <c r="P27" s="99"/>
      <c r="Q27" s="99"/>
      <c r="R27" s="97"/>
      <c r="S27" s="97"/>
      <c r="T27" s="99"/>
      <c r="U27" s="62"/>
    </row>
    <row r="28" spans="1:21" ht="23.1" customHeight="1">
      <c r="A28" s="139"/>
      <c r="B28" s="139"/>
      <c r="C28" s="13"/>
      <c r="D28" s="14" t="s">
        <v>26</v>
      </c>
      <c r="E28" s="11"/>
      <c r="F28" s="10">
        <v>2</v>
      </c>
      <c r="G28" s="9">
        <v>444</v>
      </c>
      <c r="H28" s="8">
        <f t="shared" si="3"/>
        <v>90.427698574338095</v>
      </c>
      <c r="I28" s="9">
        <v>47</v>
      </c>
      <c r="J28" s="8">
        <f t="shared" si="1"/>
        <v>9.5723014256619141</v>
      </c>
      <c r="K28" s="9">
        <v>491</v>
      </c>
      <c r="L28" s="8">
        <f t="shared" si="2"/>
        <v>100</v>
      </c>
      <c r="M28" s="48" t="str">
        <f t="shared" si="4"/>
        <v/>
      </c>
      <c r="N28" s="97"/>
      <c r="O28" s="99"/>
      <c r="P28" s="99"/>
      <c r="Q28" s="99"/>
      <c r="R28" s="97"/>
      <c r="S28" s="97"/>
      <c r="T28" s="99"/>
      <c r="U28" s="62"/>
    </row>
    <row r="29" spans="1:21" ht="23.1" customHeight="1">
      <c r="A29" s="139"/>
      <c r="B29" s="139"/>
      <c r="C29" s="13"/>
      <c r="D29" s="14" t="s">
        <v>25</v>
      </c>
      <c r="E29" s="11"/>
      <c r="F29" s="10">
        <v>15</v>
      </c>
      <c r="G29" s="9">
        <v>673</v>
      </c>
      <c r="H29" s="8">
        <f t="shared" si="3"/>
        <v>77.893518518518519</v>
      </c>
      <c r="I29" s="9">
        <v>191</v>
      </c>
      <c r="J29" s="8">
        <f t="shared" si="1"/>
        <v>22.106481481481481</v>
      </c>
      <c r="K29" s="9">
        <v>864</v>
      </c>
      <c r="L29" s="8">
        <f t="shared" si="2"/>
        <v>100</v>
      </c>
      <c r="M29" s="48" t="str">
        <f t="shared" si="4"/>
        <v/>
      </c>
      <c r="N29" s="97"/>
      <c r="O29" s="99"/>
      <c r="P29" s="99"/>
      <c r="Q29" s="99"/>
      <c r="R29" s="97"/>
      <c r="S29" s="97"/>
      <c r="T29" s="99"/>
      <c r="U29" s="62"/>
    </row>
    <row r="30" spans="1:21" ht="23.1" customHeight="1">
      <c r="A30" s="139"/>
      <c r="B30" s="139"/>
      <c r="C30" s="13"/>
      <c r="D30" s="14" t="s">
        <v>24</v>
      </c>
      <c r="E30" s="11"/>
      <c r="F30" s="10">
        <v>4</v>
      </c>
      <c r="G30" s="9">
        <v>917</v>
      </c>
      <c r="H30" s="8">
        <f t="shared" si="3"/>
        <v>82.911392405063282</v>
      </c>
      <c r="I30" s="9">
        <v>189</v>
      </c>
      <c r="J30" s="8">
        <f t="shared" si="1"/>
        <v>17.088607594936708</v>
      </c>
      <c r="K30" s="9">
        <v>1106</v>
      </c>
      <c r="L30" s="8">
        <f t="shared" si="2"/>
        <v>100</v>
      </c>
      <c r="M30" s="48" t="str">
        <f t="shared" si="4"/>
        <v/>
      </c>
      <c r="N30" s="97"/>
      <c r="O30" s="99"/>
      <c r="P30" s="99"/>
      <c r="Q30" s="99"/>
      <c r="R30" s="97"/>
      <c r="S30" s="97"/>
      <c r="T30" s="99"/>
      <c r="U30" s="62"/>
    </row>
    <row r="31" spans="1:21" ht="23.1" customHeight="1">
      <c r="A31" s="139"/>
      <c r="B31" s="139"/>
      <c r="C31" s="13"/>
      <c r="D31" s="14" t="s">
        <v>23</v>
      </c>
      <c r="E31" s="11"/>
      <c r="F31" s="10">
        <v>26</v>
      </c>
      <c r="G31" s="9">
        <v>2467</v>
      </c>
      <c r="H31" s="8">
        <f t="shared" si="3"/>
        <v>82.535965205754437</v>
      </c>
      <c r="I31" s="9">
        <v>522</v>
      </c>
      <c r="J31" s="8">
        <f t="shared" si="1"/>
        <v>17.464034794245567</v>
      </c>
      <c r="K31" s="9">
        <v>2989</v>
      </c>
      <c r="L31" s="8">
        <f t="shared" si="2"/>
        <v>100</v>
      </c>
      <c r="M31" s="48" t="str">
        <f t="shared" si="4"/>
        <v/>
      </c>
      <c r="N31" s="97"/>
      <c r="O31" s="99"/>
      <c r="P31" s="99"/>
      <c r="Q31" s="99"/>
      <c r="R31" s="97"/>
      <c r="S31" s="97"/>
      <c r="T31" s="99"/>
      <c r="U31" s="62"/>
    </row>
    <row r="32" spans="1:21" ht="23.1" customHeight="1">
      <c r="A32" s="139"/>
      <c r="B32" s="139"/>
      <c r="C32" s="13"/>
      <c r="D32" s="14" t="s">
        <v>22</v>
      </c>
      <c r="E32" s="11"/>
      <c r="F32" s="10">
        <v>5</v>
      </c>
      <c r="G32" s="9">
        <v>207</v>
      </c>
      <c r="H32" s="8">
        <f t="shared" si="3"/>
        <v>48.139534883720927</v>
      </c>
      <c r="I32" s="9">
        <v>223</v>
      </c>
      <c r="J32" s="8">
        <f t="shared" si="1"/>
        <v>51.860465116279073</v>
      </c>
      <c r="K32" s="9">
        <v>430</v>
      </c>
      <c r="L32" s="8">
        <f t="shared" si="2"/>
        <v>100</v>
      </c>
      <c r="M32" s="48" t="str">
        <f t="shared" si="4"/>
        <v/>
      </c>
      <c r="N32" s="97"/>
      <c r="O32" s="99"/>
      <c r="P32" s="99"/>
      <c r="Q32" s="99"/>
      <c r="R32" s="97"/>
      <c r="S32" s="97"/>
      <c r="T32" s="99"/>
      <c r="U32" s="62"/>
    </row>
    <row r="33" spans="1:21" ht="24" customHeight="1">
      <c r="A33" s="139"/>
      <c r="B33" s="139"/>
      <c r="C33" s="13"/>
      <c r="D33" s="14" t="s">
        <v>21</v>
      </c>
      <c r="E33" s="11"/>
      <c r="F33" s="10">
        <v>23</v>
      </c>
      <c r="G33" s="9">
        <v>4179</v>
      </c>
      <c r="H33" s="8">
        <f t="shared" si="3"/>
        <v>75.378787878787875</v>
      </c>
      <c r="I33" s="9">
        <v>1365</v>
      </c>
      <c r="J33" s="8">
        <f t="shared" si="1"/>
        <v>24.621212121212121</v>
      </c>
      <c r="K33" s="9">
        <v>5544</v>
      </c>
      <c r="L33" s="8">
        <f t="shared" si="2"/>
        <v>100</v>
      </c>
      <c r="M33" s="48" t="str">
        <f t="shared" si="4"/>
        <v/>
      </c>
      <c r="N33" s="97"/>
      <c r="O33" s="99"/>
      <c r="P33" s="99"/>
      <c r="Q33" s="99"/>
      <c r="R33" s="97"/>
      <c r="S33" s="97"/>
      <c r="T33" s="99"/>
      <c r="U33" s="62"/>
    </row>
    <row r="34" spans="1:21" ht="23.1" customHeight="1">
      <c r="A34" s="139"/>
      <c r="B34" s="139"/>
      <c r="C34" s="13"/>
      <c r="D34" s="14" t="s">
        <v>20</v>
      </c>
      <c r="E34" s="11"/>
      <c r="F34" s="10">
        <v>14</v>
      </c>
      <c r="G34" s="9">
        <v>884</v>
      </c>
      <c r="H34" s="8">
        <f t="shared" si="3"/>
        <v>57.627118644067799</v>
      </c>
      <c r="I34" s="9">
        <v>650</v>
      </c>
      <c r="J34" s="8">
        <f t="shared" si="1"/>
        <v>42.372881355932201</v>
      </c>
      <c r="K34" s="9">
        <v>1534</v>
      </c>
      <c r="L34" s="8">
        <f t="shared" si="2"/>
        <v>100</v>
      </c>
      <c r="M34" s="48" t="str">
        <f t="shared" si="4"/>
        <v/>
      </c>
      <c r="N34" s="97"/>
      <c r="O34" s="99"/>
      <c r="P34" s="99"/>
      <c r="Q34" s="99"/>
      <c r="R34" s="97"/>
      <c r="S34" s="97"/>
      <c r="T34" s="99"/>
      <c r="U34" s="62"/>
    </row>
    <row r="35" spans="1:21" ht="23.1" customHeight="1">
      <c r="A35" s="139"/>
      <c r="B35" s="139"/>
      <c r="C35" s="13"/>
      <c r="D35" s="14" t="s">
        <v>19</v>
      </c>
      <c r="E35" s="11"/>
      <c r="F35" s="10">
        <v>10</v>
      </c>
      <c r="G35" s="9">
        <v>1243</v>
      </c>
      <c r="H35" s="8">
        <f t="shared" si="3"/>
        <v>68.86426592797784</v>
      </c>
      <c r="I35" s="9">
        <v>562</v>
      </c>
      <c r="J35" s="8">
        <f t="shared" si="1"/>
        <v>31.13573407202216</v>
      </c>
      <c r="K35" s="9">
        <v>1805</v>
      </c>
      <c r="L35" s="8">
        <f t="shared" si="2"/>
        <v>100</v>
      </c>
      <c r="M35" s="48" t="str">
        <f t="shared" si="4"/>
        <v/>
      </c>
      <c r="N35" s="97"/>
      <c r="O35" s="99"/>
      <c r="P35" s="99"/>
      <c r="Q35" s="99"/>
      <c r="R35" s="97"/>
      <c r="S35" s="97"/>
      <c r="T35" s="99"/>
      <c r="U35" s="62"/>
    </row>
    <row r="36" spans="1:21" ht="23.1" customHeight="1">
      <c r="A36" s="139"/>
      <c r="B36" s="139"/>
      <c r="C36" s="13"/>
      <c r="D36" s="14" t="s">
        <v>18</v>
      </c>
      <c r="E36" s="11"/>
      <c r="F36" s="10">
        <v>19</v>
      </c>
      <c r="G36" s="9">
        <v>2583</v>
      </c>
      <c r="H36" s="8">
        <f t="shared" si="3"/>
        <v>81.022584692597249</v>
      </c>
      <c r="I36" s="9">
        <v>605</v>
      </c>
      <c r="J36" s="8">
        <f t="shared" si="1"/>
        <v>18.977415307402758</v>
      </c>
      <c r="K36" s="9">
        <v>3188</v>
      </c>
      <c r="L36" s="8">
        <f t="shared" si="2"/>
        <v>100</v>
      </c>
      <c r="M36" s="48" t="str">
        <f t="shared" si="4"/>
        <v/>
      </c>
      <c r="N36" s="97"/>
      <c r="O36" s="99"/>
      <c r="P36" s="99"/>
      <c r="Q36" s="99"/>
      <c r="R36" s="97"/>
      <c r="S36" s="97"/>
      <c r="T36" s="99"/>
      <c r="U36" s="62"/>
    </row>
    <row r="37" spans="1:21" ht="23.1" customHeight="1">
      <c r="A37" s="139"/>
      <c r="B37" s="140"/>
      <c r="C37" s="13"/>
      <c r="D37" s="14" t="s">
        <v>17</v>
      </c>
      <c r="E37" s="11"/>
      <c r="F37" s="10">
        <v>4</v>
      </c>
      <c r="G37" s="9">
        <v>400</v>
      </c>
      <c r="H37" s="8">
        <f t="shared" si="3"/>
        <v>69.444444444444443</v>
      </c>
      <c r="I37" s="9">
        <v>176</v>
      </c>
      <c r="J37" s="8">
        <f t="shared" si="1"/>
        <v>30.555555555555557</v>
      </c>
      <c r="K37" s="9">
        <v>576</v>
      </c>
      <c r="L37" s="8">
        <f t="shared" si="2"/>
        <v>100</v>
      </c>
      <c r="M37" s="48" t="str">
        <f t="shared" si="4"/>
        <v/>
      </c>
      <c r="N37" s="97"/>
      <c r="O37" s="99"/>
      <c r="P37" s="99"/>
      <c r="Q37" s="99"/>
      <c r="R37" s="97"/>
      <c r="S37" s="97"/>
      <c r="T37" s="99"/>
      <c r="U37" s="62"/>
    </row>
    <row r="38" spans="1:21" ht="23.1" customHeight="1">
      <c r="A38" s="139"/>
      <c r="B38" s="138" t="s">
        <v>16</v>
      </c>
      <c r="C38" s="13"/>
      <c r="D38" s="14" t="s">
        <v>15</v>
      </c>
      <c r="E38" s="11"/>
      <c r="F38" s="9">
        <f>SUM(F39:F53)</f>
        <v>692</v>
      </c>
      <c r="G38" s="9">
        <f>SUM(G39:G53)</f>
        <v>12726</v>
      </c>
      <c r="H38" s="8">
        <f t="shared" si="3"/>
        <v>55.735120220733151</v>
      </c>
      <c r="I38" s="9">
        <f>SUM(I39:I53)</f>
        <v>10107</v>
      </c>
      <c r="J38" s="8">
        <f t="shared" si="1"/>
        <v>44.264879779266849</v>
      </c>
      <c r="K38" s="9">
        <f t="shared" si="5"/>
        <v>22833</v>
      </c>
      <c r="L38" s="8">
        <f t="shared" si="2"/>
        <v>100</v>
      </c>
      <c r="M38" s="48" t="str">
        <f t="shared" si="4"/>
        <v/>
      </c>
      <c r="N38" s="97"/>
      <c r="O38" s="99"/>
      <c r="P38" s="99"/>
      <c r="Q38" s="99"/>
      <c r="R38" s="97"/>
      <c r="S38" s="97"/>
      <c r="T38" s="99"/>
      <c r="U38" s="62"/>
    </row>
    <row r="39" spans="1:21" ht="23.1" customHeight="1">
      <c r="A39" s="139"/>
      <c r="B39" s="139"/>
      <c r="C39" s="13"/>
      <c r="D39" s="14" t="s">
        <v>14</v>
      </c>
      <c r="E39" s="11"/>
      <c r="F39" s="10">
        <v>5</v>
      </c>
      <c r="G39" s="9">
        <v>52</v>
      </c>
      <c r="H39" s="8">
        <f t="shared" si="3"/>
        <v>86.666666666666671</v>
      </c>
      <c r="I39" s="9">
        <v>8</v>
      </c>
      <c r="J39" s="8">
        <f t="shared" si="1"/>
        <v>13.333333333333334</v>
      </c>
      <c r="K39" s="9">
        <v>60</v>
      </c>
      <c r="L39" s="8">
        <f t="shared" si="2"/>
        <v>100</v>
      </c>
      <c r="M39" s="48" t="str">
        <f t="shared" si="4"/>
        <v/>
      </c>
      <c r="N39" s="97"/>
      <c r="O39" s="99"/>
      <c r="P39" s="99"/>
      <c r="Q39" s="99"/>
      <c r="R39" s="97"/>
      <c r="S39" s="97"/>
      <c r="T39" s="99"/>
      <c r="U39" s="62"/>
    </row>
    <row r="40" spans="1:21" ht="23.1" customHeight="1">
      <c r="A40" s="139"/>
      <c r="B40" s="139"/>
      <c r="C40" s="13"/>
      <c r="D40" s="14" t="s">
        <v>13</v>
      </c>
      <c r="E40" s="11"/>
      <c r="F40" s="10">
        <v>83</v>
      </c>
      <c r="G40" s="9">
        <v>1968</v>
      </c>
      <c r="H40" s="8">
        <f t="shared" si="3"/>
        <v>86.277948268303376</v>
      </c>
      <c r="I40" s="9">
        <v>313</v>
      </c>
      <c r="J40" s="8">
        <f t="shared" si="1"/>
        <v>13.722051731696624</v>
      </c>
      <c r="K40" s="9">
        <v>2281</v>
      </c>
      <c r="L40" s="8">
        <f t="shared" si="2"/>
        <v>100</v>
      </c>
      <c r="M40" s="48" t="str">
        <f t="shared" si="4"/>
        <v/>
      </c>
      <c r="N40" s="97"/>
      <c r="O40" s="99"/>
      <c r="P40" s="99"/>
      <c r="Q40" s="99"/>
      <c r="R40" s="97"/>
      <c r="S40" s="97"/>
      <c r="T40" s="99"/>
      <c r="U40" s="62"/>
    </row>
    <row r="41" spans="1:21" ht="23.1" customHeight="1">
      <c r="A41" s="139"/>
      <c r="B41" s="139"/>
      <c r="C41" s="13"/>
      <c r="D41" s="14" t="s">
        <v>12</v>
      </c>
      <c r="E41" s="11"/>
      <c r="F41" s="10">
        <v>18</v>
      </c>
      <c r="G41" s="9">
        <v>647</v>
      </c>
      <c r="H41" s="8">
        <f t="shared" si="3"/>
        <v>92.693409742120352</v>
      </c>
      <c r="I41" s="9">
        <v>51</v>
      </c>
      <c r="J41" s="8">
        <f t="shared" si="1"/>
        <v>7.3065902578796571</v>
      </c>
      <c r="K41" s="9">
        <v>698</v>
      </c>
      <c r="L41" s="8">
        <f t="shared" si="2"/>
        <v>100</v>
      </c>
      <c r="M41" s="48" t="str">
        <f t="shared" si="4"/>
        <v/>
      </c>
      <c r="N41" s="97"/>
      <c r="O41" s="99"/>
      <c r="P41" s="99"/>
      <c r="Q41" s="99"/>
      <c r="R41" s="97"/>
      <c r="S41" s="97"/>
      <c r="T41" s="99"/>
      <c r="U41" s="62"/>
    </row>
    <row r="42" spans="1:21" ht="23.1" customHeight="1">
      <c r="A42" s="139"/>
      <c r="B42" s="139"/>
      <c r="C42" s="13"/>
      <c r="D42" s="14" t="s">
        <v>11</v>
      </c>
      <c r="E42" s="11"/>
      <c r="F42" s="10">
        <v>16</v>
      </c>
      <c r="G42" s="9">
        <v>450</v>
      </c>
      <c r="H42" s="8">
        <f t="shared" si="3"/>
        <v>81.669691470054445</v>
      </c>
      <c r="I42" s="9">
        <v>101</v>
      </c>
      <c r="J42" s="8">
        <f t="shared" si="1"/>
        <v>18.330308529945555</v>
      </c>
      <c r="K42" s="9">
        <v>551</v>
      </c>
      <c r="L42" s="8">
        <f t="shared" si="2"/>
        <v>100</v>
      </c>
      <c r="M42" s="48" t="str">
        <f t="shared" si="4"/>
        <v/>
      </c>
      <c r="N42" s="97"/>
      <c r="O42" s="99"/>
      <c r="P42" s="99"/>
      <c r="Q42" s="99"/>
      <c r="R42" s="97"/>
      <c r="S42" s="97"/>
      <c r="T42" s="99"/>
      <c r="U42" s="62"/>
    </row>
    <row r="43" spans="1:21" ht="23.1" customHeight="1">
      <c r="A43" s="139"/>
      <c r="B43" s="139"/>
      <c r="C43" s="13"/>
      <c r="D43" s="14" t="s">
        <v>10</v>
      </c>
      <c r="E43" s="11"/>
      <c r="F43" s="10">
        <v>34</v>
      </c>
      <c r="G43" s="9">
        <v>1210</v>
      </c>
      <c r="H43" s="8">
        <f t="shared" si="3"/>
        <v>89.56328645447816</v>
      </c>
      <c r="I43" s="9">
        <v>141</v>
      </c>
      <c r="J43" s="8">
        <f t="shared" si="1"/>
        <v>10.436713545521837</v>
      </c>
      <c r="K43" s="9">
        <v>1351</v>
      </c>
      <c r="L43" s="8">
        <f t="shared" si="2"/>
        <v>100</v>
      </c>
      <c r="M43" s="48" t="str">
        <f t="shared" si="4"/>
        <v/>
      </c>
      <c r="N43" s="97"/>
      <c r="O43" s="99"/>
      <c r="P43" s="99"/>
      <c r="Q43" s="99"/>
      <c r="R43" s="97"/>
      <c r="S43" s="97"/>
      <c r="T43" s="99"/>
      <c r="U43" s="62"/>
    </row>
    <row r="44" spans="1:21" ht="23.1" customHeight="1">
      <c r="A44" s="139"/>
      <c r="B44" s="139"/>
      <c r="C44" s="13"/>
      <c r="D44" s="14" t="s">
        <v>9</v>
      </c>
      <c r="E44" s="11"/>
      <c r="F44" s="10">
        <v>180</v>
      </c>
      <c r="G44" s="9">
        <v>1851</v>
      </c>
      <c r="H44" s="8">
        <f t="shared" si="3"/>
        <v>68.353028064992614</v>
      </c>
      <c r="I44" s="9">
        <v>857</v>
      </c>
      <c r="J44" s="8">
        <f t="shared" si="1"/>
        <v>31.646971935007386</v>
      </c>
      <c r="K44" s="9">
        <v>2708</v>
      </c>
      <c r="L44" s="8">
        <f t="shared" si="2"/>
        <v>100</v>
      </c>
      <c r="M44" s="48" t="str">
        <f t="shared" si="4"/>
        <v/>
      </c>
      <c r="N44" s="97"/>
      <c r="O44" s="99"/>
      <c r="P44" s="99"/>
      <c r="Q44" s="99"/>
      <c r="R44" s="97"/>
      <c r="S44" s="97"/>
      <c r="T44" s="99"/>
      <c r="U44" s="62"/>
    </row>
    <row r="45" spans="1:21" ht="23.1" customHeight="1">
      <c r="A45" s="139"/>
      <c r="B45" s="139"/>
      <c r="C45" s="13"/>
      <c r="D45" s="14" t="s">
        <v>8</v>
      </c>
      <c r="E45" s="11"/>
      <c r="F45" s="10">
        <v>21</v>
      </c>
      <c r="G45" s="9">
        <v>497</v>
      </c>
      <c r="H45" s="8">
        <f t="shared" si="3"/>
        <v>62.047440699126085</v>
      </c>
      <c r="I45" s="9">
        <v>304</v>
      </c>
      <c r="J45" s="8">
        <f t="shared" si="1"/>
        <v>37.952559300873908</v>
      </c>
      <c r="K45" s="9">
        <v>801</v>
      </c>
      <c r="L45" s="8">
        <f t="shared" si="2"/>
        <v>100</v>
      </c>
      <c r="M45" s="48" t="str">
        <f t="shared" si="4"/>
        <v/>
      </c>
      <c r="N45" s="97"/>
      <c r="O45" s="99"/>
      <c r="P45" s="99"/>
      <c r="Q45" s="99"/>
      <c r="R45" s="97"/>
      <c r="S45" s="97"/>
      <c r="T45" s="99"/>
      <c r="U45" s="62"/>
    </row>
    <row r="46" spans="1:21" ht="23.1" customHeight="1">
      <c r="A46" s="139"/>
      <c r="B46" s="139"/>
      <c r="C46" s="13"/>
      <c r="D46" s="14" t="s">
        <v>7</v>
      </c>
      <c r="E46" s="11"/>
      <c r="F46" s="10">
        <v>14</v>
      </c>
      <c r="G46" s="9">
        <v>60</v>
      </c>
      <c r="H46" s="8">
        <f t="shared" si="3"/>
        <v>66.666666666666657</v>
      </c>
      <c r="I46" s="9">
        <v>30</v>
      </c>
      <c r="J46" s="8">
        <f t="shared" si="1"/>
        <v>33.333333333333329</v>
      </c>
      <c r="K46" s="9">
        <v>90</v>
      </c>
      <c r="L46" s="8">
        <f t="shared" si="2"/>
        <v>100</v>
      </c>
      <c r="M46" s="48" t="str">
        <f t="shared" si="4"/>
        <v/>
      </c>
      <c r="N46" s="97"/>
      <c r="O46" s="99"/>
      <c r="P46" s="99"/>
      <c r="Q46" s="99"/>
      <c r="R46" s="97"/>
      <c r="S46" s="97"/>
      <c r="T46" s="99"/>
      <c r="U46" s="62"/>
    </row>
    <row r="47" spans="1:21" ht="24" customHeight="1">
      <c r="A47" s="139"/>
      <c r="B47" s="139"/>
      <c r="C47" s="13"/>
      <c r="D47" s="12" t="s">
        <v>6</v>
      </c>
      <c r="E47" s="11"/>
      <c r="F47" s="10">
        <v>13</v>
      </c>
      <c r="G47" s="9">
        <v>212</v>
      </c>
      <c r="H47" s="8">
        <f t="shared" si="3"/>
        <v>59.550561797752813</v>
      </c>
      <c r="I47" s="9">
        <v>144</v>
      </c>
      <c r="J47" s="8">
        <f t="shared" si="1"/>
        <v>40.449438202247187</v>
      </c>
      <c r="K47" s="9">
        <v>356</v>
      </c>
      <c r="L47" s="8">
        <f t="shared" si="2"/>
        <v>100</v>
      </c>
      <c r="M47" s="48" t="str">
        <f t="shared" si="4"/>
        <v/>
      </c>
      <c r="N47" s="97"/>
      <c r="O47" s="99"/>
      <c r="P47" s="99"/>
      <c r="Q47" s="99"/>
      <c r="R47" s="97"/>
      <c r="S47" s="97"/>
      <c r="T47" s="99"/>
      <c r="U47" s="62"/>
    </row>
    <row r="48" spans="1:21" ht="23.1" customHeight="1">
      <c r="A48" s="139"/>
      <c r="B48" s="139"/>
      <c r="C48" s="13"/>
      <c r="D48" s="14" t="s">
        <v>5</v>
      </c>
      <c r="E48" s="11"/>
      <c r="F48" s="10">
        <v>41</v>
      </c>
      <c r="G48" s="9">
        <v>337</v>
      </c>
      <c r="H48" s="8">
        <f t="shared" si="3"/>
        <v>57.804459691252141</v>
      </c>
      <c r="I48" s="9">
        <v>246</v>
      </c>
      <c r="J48" s="8">
        <f t="shared" si="1"/>
        <v>42.195540308747859</v>
      </c>
      <c r="K48" s="9">
        <v>583</v>
      </c>
      <c r="L48" s="8">
        <f t="shared" si="2"/>
        <v>100</v>
      </c>
      <c r="M48" s="48" t="str">
        <f t="shared" si="4"/>
        <v/>
      </c>
      <c r="O48" s="62"/>
      <c r="P48" s="62"/>
      <c r="Q48" s="62"/>
      <c r="T48" s="62"/>
      <c r="U48" s="62"/>
    </row>
    <row r="49" spans="1:21" ht="23.1" customHeight="1">
      <c r="A49" s="139"/>
      <c r="B49" s="139"/>
      <c r="C49" s="13"/>
      <c r="D49" s="14" t="s">
        <v>4</v>
      </c>
      <c r="E49" s="11"/>
      <c r="F49" s="10">
        <v>22</v>
      </c>
      <c r="G49" s="9">
        <v>98</v>
      </c>
      <c r="H49" s="8">
        <f t="shared" si="3"/>
        <v>50.256410256410255</v>
      </c>
      <c r="I49" s="9">
        <v>97</v>
      </c>
      <c r="J49" s="8">
        <f t="shared" si="1"/>
        <v>49.743589743589745</v>
      </c>
      <c r="K49" s="9">
        <v>195</v>
      </c>
      <c r="L49" s="8">
        <f t="shared" si="2"/>
        <v>100</v>
      </c>
      <c r="M49" s="48" t="str">
        <f t="shared" si="4"/>
        <v/>
      </c>
      <c r="O49" s="62"/>
      <c r="P49" s="62"/>
      <c r="Q49" s="62"/>
      <c r="T49" s="62"/>
      <c r="U49" s="62"/>
    </row>
    <row r="50" spans="1:21" ht="23.1" customHeight="1">
      <c r="A50" s="139"/>
      <c r="B50" s="139"/>
      <c r="C50" s="13"/>
      <c r="D50" s="14" t="s">
        <v>3</v>
      </c>
      <c r="E50" s="11"/>
      <c r="F50" s="10">
        <v>20</v>
      </c>
      <c r="G50" s="9">
        <v>769</v>
      </c>
      <c r="H50" s="8">
        <f t="shared" si="3"/>
        <v>68.294849023090592</v>
      </c>
      <c r="I50" s="9">
        <v>357</v>
      </c>
      <c r="J50" s="8">
        <f t="shared" si="1"/>
        <v>31.705150976909412</v>
      </c>
      <c r="K50" s="9">
        <v>1126</v>
      </c>
      <c r="L50" s="8">
        <f t="shared" si="2"/>
        <v>100</v>
      </c>
      <c r="M50" s="48" t="str">
        <f t="shared" si="4"/>
        <v/>
      </c>
      <c r="O50" s="62"/>
      <c r="P50" s="62"/>
      <c r="Q50" s="62"/>
      <c r="T50" s="62"/>
      <c r="U50" s="62"/>
    </row>
    <row r="51" spans="1:21" ht="23.1" customHeight="1">
      <c r="A51" s="139"/>
      <c r="B51" s="139"/>
      <c r="C51" s="13"/>
      <c r="D51" s="14" t="s">
        <v>2</v>
      </c>
      <c r="E51" s="11"/>
      <c r="F51" s="10">
        <v>150</v>
      </c>
      <c r="G51" s="9">
        <v>2801</v>
      </c>
      <c r="H51" s="8">
        <f t="shared" si="3"/>
        <v>28.78725590955807</v>
      </c>
      <c r="I51" s="9">
        <v>6929</v>
      </c>
      <c r="J51" s="8">
        <f t="shared" si="1"/>
        <v>71.21274409044193</v>
      </c>
      <c r="K51" s="9">
        <v>9730</v>
      </c>
      <c r="L51" s="8">
        <f t="shared" si="2"/>
        <v>100</v>
      </c>
      <c r="M51" s="48" t="str">
        <f t="shared" si="4"/>
        <v/>
      </c>
      <c r="O51" s="62"/>
      <c r="P51" s="62"/>
      <c r="Q51" s="62"/>
      <c r="T51" s="62"/>
      <c r="U51" s="62"/>
    </row>
    <row r="52" spans="1:21" ht="23.1" customHeight="1">
      <c r="A52" s="139"/>
      <c r="B52" s="139"/>
      <c r="C52" s="13"/>
      <c r="D52" s="14" t="s">
        <v>1</v>
      </c>
      <c r="E52" s="11"/>
      <c r="F52" s="10">
        <v>20</v>
      </c>
      <c r="G52" s="9">
        <v>859</v>
      </c>
      <c r="H52" s="8">
        <f t="shared" si="3"/>
        <v>78.37591240875912</v>
      </c>
      <c r="I52" s="9">
        <v>237</v>
      </c>
      <c r="J52" s="8">
        <f t="shared" si="1"/>
        <v>21.624087591240876</v>
      </c>
      <c r="K52" s="9">
        <v>1096</v>
      </c>
      <c r="L52" s="8">
        <f t="shared" si="2"/>
        <v>100</v>
      </c>
      <c r="M52" s="48" t="str">
        <f t="shared" si="4"/>
        <v/>
      </c>
      <c r="O52" s="62"/>
      <c r="P52" s="62"/>
      <c r="Q52" s="62"/>
      <c r="T52" s="62"/>
      <c r="U52" s="62"/>
    </row>
    <row r="53" spans="1:21" ht="24" customHeight="1">
      <c r="A53" s="140"/>
      <c r="B53" s="140"/>
      <c r="C53" s="13"/>
      <c r="D53" s="12" t="s">
        <v>0</v>
      </c>
      <c r="E53" s="11"/>
      <c r="F53" s="10">
        <v>55</v>
      </c>
      <c r="G53" s="9">
        <v>915</v>
      </c>
      <c r="H53" s="8">
        <f t="shared" si="3"/>
        <v>75.807787903893953</v>
      </c>
      <c r="I53" s="9">
        <v>292</v>
      </c>
      <c r="J53" s="8">
        <f t="shared" si="1"/>
        <v>24.192212096106047</v>
      </c>
      <c r="K53" s="9">
        <v>1207</v>
      </c>
      <c r="L53" s="8">
        <f t="shared" si="2"/>
        <v>100</v>
      </c>
      <c r="M53" s="48" t="str">
        <f t="shared" si="4"/>
        <v/>
      </c>
      <c r="O53" s="62"/>
      <c r="P53" s="62"/>
      <c r="Q53" s="62"/>
      <c r="T53" s="62"/>
      <c r="U53" s="62"/>
    </row>
    <row r="54" spans="1:21">
      <c r="O54" s="62"/>
      <c r="P54" s="62"/>
      <c r="Q54" s="62"/>
      <c r="T54" s="62"/>
      <c r="U54" s="62"/>
    </row>
    <row r="55" spans="1:21">
      <c r="D55" s="5"/>
      <c r="O55" s="62"/>
      <c r="P55" s="62"/>
      <c r="Q55" s="62"/>
    </row>
    <row r="56" spans="1:21">
      <c r="O56" s="62"/>
      <c r="P56" s="62"/>
      <c r="Q56" s="62"/>
    </row>
    <row r="60" spans="1:21">
      <c r="D60" s="5"/>
    </row>
    <row r="62" spans="1:21">
      <c r="D62" s="5"/>
    </row>
    <row r="64" spans="1:21">
      <c r="D64" s="5"/>
    </row>
    <row r="66" spans="4:4" ht="13.5" customHeight="1">
      <c r="D66" s="6"/>
    </row>
    <row r="67" spans="4:4" ht="13.5" customHeight="1"/>
    <row r="68" spans="4:4">
      <c r="D68" s="5"/>
    </row>
    <row r="70" spans="4:4">
      <c r="D70" s="5"/>
    </row>
    <row r="72" spans="4:4">
      <c r="D72" s="5"/>
    </row>
    <row r="74" spans="4:4">
      <c r="D74" s="5"/>
    </row>
    <row r="78" spans="4:4" ht="12.75" customHeight="1"/>
    <row r="79" spans="4:4" ht="12.75" customHeight="1"/>
  </sheetData>
  <mergeCells count="22">
    <mergeCell ref="I4:J4"/>
    <mergeCell ref="K4:L4"/>
    <mergeCell ref="G3:L3"/>
    <mergeCell ref="A7:E7"/>
    <mergeCell ref="J5:J6"/>
    <mergeCell ref="G4:H4"/>
    <mergeCell ref="K5:K6"/>
    <mergeCell ref="L5:L6"/>
    <mergeCell ref="I5:I6"/>
    <mergeCell ref="B10:E10"/>
    <mergeCell ref="B11:E11"/>
    <mergeCell ref="G5:G6"/>
    <mergeCell ref="H5:H6"/>
    <mergeCell ref="A13:A53"/>
    <mergeCell ref="B13:B37"/>
    <mergeCell ref="B38:B53"/>
    <mergeCell ref="A3:E6"/>
    <mergeCell ref="F3:F6"/>
    <mergeCell ref="A8:A12"/>
    <mergeCell ref="B8:E8"/>
    <mergeCell ref="B9:E9"/>
    <mergeCell ref="B12:E12"/>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U79"/>
  <sheetViews>
    <sheetView showGridLines="0" view="pageBreakPreview" zoomScaleNormal="100" zoomScaleSheetLayoutView="100" workbookViewId="0">
      <selection activeCell="A2" sqref="A2"/>
    </sheetView>
  </sheetViews>
  <sheetFormatPr defaultRowHeight="13.5"/>
  <cols>
    <col min="1" max="2" width="2.625" style="4" customWidth="1"/>
    <col min="3" max="3" width="1.375" style="4" customWidth="1"/>
    <col min="4" max="4" width="27.625" style="4" customWidth="1"/>
    <col min="5" max="5" width="1.375" style="4" customWidth="1"/>
    <col min="6" max="12" width="10.625" style="3" customWidth="1"/>
    <col min="13" max="16384" width="9" style="3"/>
  </cols>
  <sheetData>
    <row r="1" spans="1:21" ht="14.25">
      <c r="A1" s="18" t="s">
        <v>668</v>
      </c>
    </row>
    <row r="3" spans="1:21" ht="18" customHeight="1">
      <c r="A3" s="152" t="s">
        <v>63</v>
      </c>
      <c r="B3" s="153"/>
      <c r="C3" s="153"/>
      <c r="D3" s="153"/>
      <c r="E3" s="154"/>
      <c r="F3" s="161" t="s">
        <v>126</v>
      </c>
      <c r="G3" s="169" t="s">
        <v>569</v>
      </c>
      <c r="H3" s="170"/>
      <c r="I3" s="170"/>
      <c r="J3" s="170"/>
      <c r="K3" s="170"/>
      <c r="L3" s="171"/>
    </row>
    <row r="4" spans="1:21" ht="31.5" customHeight="1">
      <c r="A4" s="155"/>
      <c r="B4" s="156"/>
      <c r="C4" s="156"/>
      <c r="D4" s="156"/>
      <c r="E4" s="157"/>
      <c r="F4" s="162"/>
      <c r="G4" s="168" t="s">
        <v>73</v>
      </c>
      <c r="H4" s="168"/>
      <c r="I4" s="168" t="s">
        <v>72</v>
      </c>
      <c r="J4" s="168"/>
      <c r="K4" s="168" t="s">
        <v>71</v>
      </c>
      <c r="L4" s="168"/>
    </row>
    <row r="5" spans="1:21" ht="15" customHeight="1">
      <c r="A5" s="155"/>
      <c r="B5" s="156"/>
      <c r="C5" s="156"/>
      <c r="D5" s="156"/>
      <c r="E5" s="157"/>
      <c r="F5" s="162"/>
      <c r="G5" s="163" t="s">
        <v>70</v>
      </c>
      <c r="H5" s="150" t="s">
        <v>69</v>
      </c>
      <c r="I5" s="163" t="s">
        <v>70</v>
      </c>
      <c r="J5" s="150" t="s">
        <v>69</v>
      </c>
      <c r="K5" s="163" t="s">
        <v>70</v>
      </c>
      <c r="L5" s="150" t="s">
        <v>69</v>
      </c>
    </row>
    <row r="6" spans="1:21" ht="15" customHeight="1">
      <c r="A6" s="158"/>
      <c r="B6" s="159"/>
      <c r="C6" s="159"/>
      <c r="D6" s="159"/>
      <c r="E6" s="160"/>
      <c r="F6" s="162"/>
      <c r="G6" s="164"/>
      <c r="H6" s="151"/>
      <c r="I6" s="164"/>
      <c r="J6" s="151"/>
      <c r="K6" s="164"/>
      <c r="L6" s="151"/>
    </row>
    <row r="7" spans="1:21" ht="23.1" customHeight="1">
      <c r="A7" s="147" t="s">
        <v>49</v>
      </c>
      <c r="B7" s="148"/>
      <c r="C7" s="148"/>
      <c r="D7" s="148"/>
      <c r="E7" s="149"/>
      <c r="F7" s="10">
        <f>SUM(F8:F12)</f>
        <v>916</v>
      </c>
      <c r="G7" s="9">
        <f>SUM(G8:G12)</f>
        <v>7813</v>
      </c>
      <c r="H7" s="8">
        <f t="shared" ref="H7:H38" si="0">IF(G7=0,0,G7/$K7*100)</f>
        <v>38.166186312344294</v>
      </c>
      <c r="I7" s="9">
        <f>SUM(I8:I12)</f>
        <v>12658</v>
      </c>
      <c r="J7" s="8">
        <f t="shared" ref="J7:J38" si="1">IF(I7=0,0,I7/$K7*100)</f>
        <v>61.833813687655706</v>
      </c>
      <c r="K7" s="9">
        <f t="shared" ref="K7:K38" si="2">SUM(G7,I7)</f>
        <v>20471</v>
      </c>
      <c r="L7" s="8">
        <f t="shared" ref="L7:L38" si="3">IF(K7=0,0,K7/$K7*100)</f>
        <v>100</v>
      </c>
      <c r="M7" s="48" t="str">
        <f>IF(SUM(G7,I7)=K7,"",1)</f>
        <v/>
      </c>
      <c r="N7" s="97"/>
      <c r="O7" s="97"/>
      <c r="P7" s="97"/>
      <c r="Q7" s="97"/>
      <c r="R7" s="97"/>
      <c r="S7" s="97"/>
      <c r="T7" s="97"/>
    </row>
    <row r="8" spans="1:21" ht="23.1" customHeight="1">
      <c r="A8" s="141" t="s">
        <v>48</v>
      </c>
      <c r="B8" s="144" t="s">
        <v>47</v>
      </c>
      <c r="C8" s="145"/>
      <c r="D8" s="145"/>
      <c r="E8" s="146"/>
      <c r="F8" s="10">
        <v>289</v>
      </c>
      <c r="G8" s="9">
        <v>362</v>
      </c>
      <c r="H8" s="8">
        <f t="shared" si="0"/>
        <v>39.476553980370774</v>
      </c>
      <c r="I8" s="9">
        <v>555</v>
      </c>
      <c r="J8" s="8">
        <f t="shared" si="1"/>
        <v>60.523446019629226</v>
      </c>
      <c r="K8" s="9">
        <v>917</v>
      </c>
      <c r="L8" s="8">
        <f t="shared" si="3"/>
        <v>100</v>
      </c>
      <c r="M8" s="48" t="str">
        <f t="shared" ref="M8:M53" si="4">IF(SUM(G8,I8)=K8,"",1)</f>
        <v/>
      </c>
      <c r="N8" s="97"/>
      <c r="O8" s="97"/>
      <c r="P8" s="97"/>
      <c r="Q8" s="97"/>
      <c r="R8" s="97"/>
      <c r="S8" s="97"/>
      <c r="T8" s="97"/>
    </row>
    <row r="9" spans="1:21" ht="23.1" customHeight="1">
      <c r="A9" s="142"/>
      <c r="B9" s="144" t="s">
        <v>46</v>
      </c>
      <c r="C9" s="145"/>
      <c r="D9" s="145"/>
      <c r="E9" s="146"/>
      <c r="F9" s="10">
        <v>129</v>
      </c>
      <c r="G9" s="9">
        <v>485</v>
      </c>
      <c r="H9" s="8">
        <f t="shared" si="0"/>
        <v>38.768984812150279</v>
      </c>
      <c r="I9" s="9">
        <v>766</v>
      </c>
      <c r="J9" s="8">
        <f t="shared" si="1"/>
        <v>61.231015187849721</v>
      </c>
      <c r="K9" s="9">
        <v>1251</v>
      </c>
      <c r="L9" s="8">
        <f t="shared" si="3"/>
        <v>100</v>
      </c>
      <c r="M9" s="48" t="str">
        <f t="shared" si="4"/>
        <v/>
      </c>
      <c r="N9" s="97"/>
      <c r="O9" s="97"/>
      <c r="P9" s="97"/>
      <c r="Q9" s="97"/>
      <c r="R9" s="97"/>
      <c r="S9" s="97"/>
      <c r="T9" s="97"/>
    </row>
    <row r="10" spans="1:21" ht="23.1" customHeight="1">
      <c r="A10" s="142"/>
      <c r="B10" s="144" t="s">
        <v>45</v>
      </c>
      <c r="C10" s="145"/>
      <c r="D10" s="145"/>
      <c r="E10" s="146"/>
      <c r="F10" s="10">
        <v>220</v>
      </c>
      <c r="G10" s="9">
        <v>2409</v>
      </c>
      <c r="H10" s="8">
        <f t="shared" si="0"/>
        <v>41.334934797529172</v>
      </c>
      <c r="I10" s="9">
        <v>3419</v>
      </c>
      <c r="J10" s="8">
        <f t="shared" si="1"/>
        <v>58.665065202470835</v>
      </c>
      <c r="K10" s="9">
        <v>5828</v>
      </c>
      <c r="L10" s="8">
        <f t="shared" si="3"/>
        <v>100</v>
      </c>
      <c r="M10" s="48" t="str">
        <f t="shared" si="4"/>
        <v/>
      </c>
      <c r="N10" s="97"/>
      <c r="O10" s="97"/>
      <c r="P10" s="97"/>
      <c r="Q10" s="97"/>
      <c r="R10" s="98"/>
      <c r="S10" s="98"/>
      <c r="T10" s="98"/>
    </row>
    <row r="11" spans="1:21" ht="23.1" customHeight="1">
      <c r="A11" s="142"/>
      <c r="B11" s="144" t="s">
        <v>44</v>
      </c>
      <c r="C11" s="145"/>
      <c r="D11" s="145"/>
      <c r="E11" s="146"/>
      <c r="F11" s="10">
        <v>57</v>
      </c>
      <c r="G11" s="9">
        <v>1033</v>
      </c>
      <c r="H11" s="8">
        <f t="shared" si="0"/>
        <v>40.637293469708894</v>
      </c>
      <c r="I11" s="9">
        <v>1509</v>
      </c>
      <c r="J11" s="8">
        <f t="shared" si="1"/>
        <v>59.362706530291106</v>
      </c>
      <c r="K11" s="9">
        <v>2542</v>
      </c>
      <c r="L11" s="8">
        <f t="shared" si="3"/>
        <v>100</v>
      </c>
      <c r="M11" s="48" t="str">
        <f t="shared" si="4"/>
        <v/>
      </c>
      <c r="N11" s="97"/>
      <c r="O11" s="97"/>
      <c r="P11" s="97"/>
      <c r="Q11" s="97"/>
      <c r="R11" s="99"/>
      <c r="S11" s="99"/>
      <c r="T11" s="99"/>
    </row>
    <row r="12" spans="1:21" ht="23.1" customHeight="1">
      <c r="A12" s="143"/>
      <c r="B12" s="144" t="s">
        <v>43</v>
      </c>
      <c r="C12" s="145"/>
      <c r="D12" s="145"/>
      <c r="E12" s="146"/>
      <c r="F12" s="10">
        <v>221</v>
      </c>
      <c r="G12" s="9">
        <v>3524</v>
      </c>
      <c r="H12" s="8">
        <f t="shared" si="0"/>
        <v>35.477700593979669</v>
      </c>
      <c r="I12" s="9">
        <v>6409</v>
      </c>
      <c r="J12" s="8">
        <f t="shared" si="1"/>
        <v>64.522299406020338</v>
      </c>
      <c r="K12" s="9">
        <v>9933</v>
      </c>
      <c r="L12" s="8">
        <f t="shared" si="3"/>
        <v>100</v>
      </c>
      <c r="M12" s="48" t="str">
        <f t="shared" si="4"/>
        <v/>
      </c>
      <c r="N12" s="97"/>
      <c r="O12" s="97"/>
      <c r="P12" s="97"/>
      <c r="Q12" s="97"/>
      <c r="R12" s="99"/>
      <c r="S12" s="99"/>
      <c r="T12" s="99"/>
    </row>
    <row r="13" spans="1:21" ht="23.1" customHeight="1">
      <c r="A13" s="138" t="s">
        <v>42</v>
      </c>
      <c r="B13" s="138" t="s">
        <v>41</v>
      </c>
      <c r="C13" s="13"/>
      <c r="D13" s="14" t="s">
        <v>15</v>
      </c>
      <c r="E13" s="11"/>
      <c r="F13" s="9">
        <f>SUM(F14:F37)</f>
        <v>224</v>
      </c>
      <c r="G13" s="9">
        <f>SUM(G14:G37)</f>
        <v>3414</v>
      </c>
      <c r="H13" s="8">
        <f t="shared" si="0"/>
        <v>46.895604395604394</v>
      </c>
      <c r="I13" s="9">
        <f>SUM(I14:I37)</f>
        <v>3866</v>
      </c>
      <c r="J13" s="8">
        <f t="shared" si="1"/>
        <v>53.104395604395606</v>
      </c>
      <c r="K13" s="9">
        <f t="shared" si="2"/>
        <v>7280</v>
      </c>
      <c r="L13" s="8">
        <f t="shared" si="3"/>
        <v>100</v>
      </c>
      <c r="M13" s="48" t="str">
        <f t="shared" si="4"/>
        <v/>
      </c>
      <c r="N13" s="100"/>
      <c r="O13" s="97"/>
      <c r="P13" s="97"/>
      <c r="Q13" s="97"/>
      <c r="R13" s="99"/>
      <c r="S13" s="99"/>
      <c r="T13" s="99"/>
    </row>
    <row r="14" spans="1:21" ht="23.1" customHeight="1">
      <c r="A14" s="139"/>
      <c r="B14" s="139"/>
      <c r="C14" s="13"/>
      <c r="D14" s="14" t="s">
        <v>40</v>
      </c>
      <c r="E14" s="11"/>
      <c r="F14" s="10">
        <v>38</v>
      </c>
      <c r="G14" s="9">
        <v>1107</v>
      </c>
      <c r="H14" s="8">
        <f t="shared" ref="H14:H37" si="5">IF(G14=0,0,G14/$K14*100)</f>
        <v>36.354679802955665</v>
      </c>
      <c r="I14" s="9">
        <v>1938</v>
      </c>
      <c r="J14" s="8">
        <f t="shared" ref="J14:J37" si="6">IF(I14=0,0,I14/$K14*100)</f>
        <v>63.645320197044327</v>
      </c>
      <c r="K14" s="9">
        <v>3045</v>
      </c>
      <c r="L14" s="8">
        <f t="shared" ref="L14:L37" si="7">IF(K14=0,0,K14/$K14*100)</f>
        <v>100</v>
      </c>
      <c r="M14" s="48" t="str">
        <f t="shared" si="4"/>
        <v/>
      </c>
      <c r="N14" s="97"/>
      <c r="O14" s="98"/>
      <c r="P14" s="98"/>
      <c r="Q14" s="98"/>
      <c r="R14" s="99"/>
      <c r="S14" s="99"/>
      <c r="T14" s="99"/>
      <c r="U14" s="61"/>
    </row>
    <row r="15" spans="1:21" ht="23.1" customHeight="1">
      <c r="A15" s="139"/>
      <c r="B15" s="139"/>
      <c r="C15" s="13"/>
      <c r="D15" s="14" t="s">
        <v>39</v>
      </c>
      <c r="E15" s="11"/>
      <c r="F15" s="10">
        <v>5</v>
      </c>
      <c r="G15" s="9">
        <v>59</v>
      </c>
      <c r="H15" s="8">
        <f t="shared" si="5"/>
        <v>79.729729729729726</v>
      </c>
      <c r="I15" s="9">
        <v>15</v>
      </c>
      <c r="J15" s="8">
        <f t="shared" si="6"/>
        <v>20.27027027027027</v>
      </c>
      <c r="K15" s="9">
        <v>74</v>
      </c>
      <c r="L15" s="8">
        <f t="shared" si="7"/>
        <v>100</v>
      </c>
      <c r="M15" s="48" t="str">
        <f t="shared" si="4"/>
        <v/>
      </c>
      <c r="N15" s="97"/>
      <c r="O15" s="99"/>
      <c r="P15" s="99"/>
      <c r="Q15" s="99"/>
      <c r="R15" s="99"/>
      <c r="S15" s="99"/>
      <c r="T15" s="99"/>
      <c r="U15" s="62"/>
    </row>
    <row r="16" spans="1:21" ht="23.1" customHeight="1">
      <c r="A16" s="139"/>
      <c r="B16" s="139"/>
      <c r="C16" s="13"/>
      <c r="D16" s="14" t="s">
        <v>38</v>
      </c>
      <c r="E16" s="11"/>
      <c r="F16" s="10">
        <v>14</v>
      </c>
      <c r="G16" s="9">
        <v>54</v>
      </c>
      <c r="H16" s="8">
        <f t="shared" si="5"/>
        <v>17.647058823529413</v>
      </c>
      <c r="I16" s="9">
        <v>252</v>
      </c>
      <c r="J16" s="8">
        <f t="shared" si="6"/>
        <v>82.35294117647058</v>
      </c>
      <c r="K16" s="9">
        <v>306</v>
      </c>
      <c r="L16" s="8">
        <f t="shared" si="7"/>
        <v>100</v>
      </c>
      <c r="M16" s="48" t="str">
        <f t="shared" si="4"/>
        <v/>
      </c>
      <c r="N16" s="97"/>
      <c r="O16" s="99"/>
      <c r="P16" s="99"/>
      <c r="Q16" s="99"/>
      <c r="R16" s="97"/>
      <c r="S16" s="97"/>
      <c r="T16" s="99"/>
      <c r="U16" s="62"/>
    </row>
    <row r="17" spans="1:21" ht="23.1" customHeight="1">
      <c r="A17" s="139"/>
      <c r="B17" s="139"/>
      <c r="C17" s="13"/>
      <c r="D17" s="14" t="s">
        <v>37</v>
      </c>
      <c r="E17" s="11"/>
      <c r="F17" s="10">
        <v>1</v>
      </c>
      <c r="G17" s="9">
        <v>1</v>
      </c>
      <c r="H17" s="8">
        <f t="shared" si="5"/>
        <v>50</v>
      </c>
      <c r="I17" s="9">
        <v>1</v>
      </c>
      <c r="J17" s="8">
        <f t="shared" si="6"/>
        <v>50</v>
      </c>
      <c r="K17" s="9">
        <v>2</v>
      </c>
      <c r="L17" s="8">
        <f t="shared" si="7"/>
        <v>100</v>
      </c>
      <c r="M17" s="48" t="str">
        <f t="shared" si="4"/>
        <v/>
      </c>
      <c r="N17" s="97"/>
      <c r="O17" s="99"/>
      <c r="P17" s="99"/>
      <c r="Q17" s="99"/>
      <c r="R17" s="97"/>
      <c r="S17" s="97"/>
      <c r="T17" s="99"/>
      <c r="U17" s="62"/>
    </row>
    <row r="18" spans="1:21" ht="23.1" customHeight="1">
      <c r="A18" s="139"/>
      <c r="B18" s="139"/>
      <c r="C18" s="13"/>
      <c r="D18" s="14" t="s">
        <v>36</v>
      </c>
      <c r="E18" s="11"/>
      <c r="F18" s="10">
        <v>6</v>
      </c>
      <c r="G18" s="9">
        <v>60</v>
      </c>
      <c r="H18" s="8">
        <f t="shared" si="5"/>
        <v>65.934065934065927</v>
      </c>
      <c r="I18" s="9">
        <v>31</v>
      </c>
      <c r="J18" s="8">
        <f t="shared" si="6"/>
        <v>34.065934065934066</v>
      </c>
      <c r="K18" s="9">
        <v>91</v>
      </c>
      <c r="L18" s="8">
        <f t="shared" si="7"/>
        <v>100</v>
      </c>
      <c r="M18" s="48" t="str">
        <f t="shared" si="4"/>
        <v/>
      </c>
      <c r="N18" s="97"/>
      <c r="O18" s="99"/>
      <c r="P18" s="99"/>
      <c r="Q18" s="99"/>
      <c r="R18" s="97"/>
      <c r="S18" s="97"/>
      <c r="T18" s="99"/>
      <c r="U18" s="62"/>
    </row>
    <row r="19" spans="1:21" ht="23.1" customHeight="1">
      <c r="A19" s="139"/>
      <c r="B19" s="139"/>
      <c r="C19" s="13"/>
      <c r="D19" s="14" t="s">
        <v>35</v>
      </c>
      <c r="E19" s="11"/>
      <c r="F19" s="10">
        <v>3</v>
      </c>
      <c r="G19" s="9">
        <v>13</v>
      </c>
      <c r="H19" s="8">
        <f t="shared" si="5"/>
        <v>46.428571428571431</v>
      </c>
      <c r="I19" s="9">
        <v>15</v>
      </c>
      <c r="J19" s="8">
        <f t="shared" si="6"/>
        <v>53.571428571428569</v>
      </c>
      <c r="K19" s="9">
        <v>28</v>
      </c>
      <c r="L19" s="8">
        <f t="shared" si="7"/>
        <v>100</v>
      </c>
      <c r="M19" s="48" t="str">
        <f t="shared" si="4"/>
        <v/>
      </c>
      <c r="N19" s="97"/>
      <c r="O19" s="99"/>
      <c r="P19" s="99"/>
      <c r="Q19" s="99"/>
      <c r="R19" s="97"/>
      <c r="S19" s="97"/>
      <c r="T19" s="99"/>
      <c r="U19" s="62"/>
    </row>
    <row r="20" spans="1:21" ht="23.1" customHeight="1">
      <c r="A20" s="139"/>
      <c r="B20" s="139"/>
      <c r="C20" s="13"/>
      <c r="D20" s="14" t="s">
        <v>34</v>
      </c>
      <c r="E20" s="11"/>
      <c r="F20" s="10">
        <v>3</v>
      </c>
      <c r="G20" s="9">
        <v>30</v>
      </c>
      <c r="H20" s="8">
        <f t="shared" si="5"/>
        <v>61.224489795918366</v>
      </c>
      <c r="I20" s="9">
        <v>19</v>
      </c>
      <c r="J20" s="8">
        <f t="shared" si="6"/>
        <v>38.775510204081634</v>
      </c>
      <c r="K20" s="9">
        <v>49</v>
      </c>
      <c r="L20" s="8">
        <f t="shared" si="7"/>
        <v>100</v>
      </c>
      <c r="M20" s="48" t="str">
        <f t="shared" si="4"/>
        <v/>
      </c>
      <c r="N20" s="97"/>
      <c r="O20" s="99"/>
      <c r="P20" s="99"/>
      <c r="Q20" s="99"/>
      <c r="R20" s="97"/>
      <c r="S20" s="97"/>
      <c r="T20" s="99"/>
      <c r="U20" s="62"/>
    </row>
    <row r="21" spans="1:21" ht="23.1" customHeight="1">
      <c r="A21" s="139"/>
      <c r="B21" s="139"/>
      <c r="C21" s="13"/>
      <c r="D21" s="14" t="s">
        <v>33</v>
      </c>
      <c r="E21" s="11"/>
      <c r="F21" s="10">
        <v>10</v>
      </c>
      <c r="G21" s="9">
        <v>258</v>
      </c>
      <c r="H21" s="8">
        <f t="shared" si="5"/>
        <v>48.956356736242881</v>
      </c>
      <c r="I21" s="9">
        <v>269</v>
      </c>
      <c r="J21" s="8">
        <f t="shared" si="6"/>
        <v>51.043643263757112</v>
      </c>
      <c r="K21" s="9">
        <v>527</v>
      </c>
      <c r="L21" s="8">
        <f t="shared" si="7"/>
        <v>100</v>
      </c>
      <c r="M21" s="48" t="str">
        <f t="shared" si="4"/>
        <v/>
      </c>
      <c r="N21" s="97"/>
      <c r="O21" s="99"/>
      <c r="P21" s="99"/>
      <c r="Q21" s="99"/>
      <c r="R21" s="97"/>
      <c r="S21" s="97"/>
      <c r="T21" s="99"/>
      <c r="U21" s="62"/>
    </row>
    <row r="22" spans="1:21" ht="23.1" customHeight="1">
      <c r="A22" s="139"/>
      <c r="B22" s="139"/>
      <c r="C22" s="13"/>
      <c r="D22" s="14" t="s">
        <v>32</v>
      </c>
      <c r="E22" s="11"/>
      <c r="F22" s="10">
        <v>1</v>
      </c>
      <c r="G22" s="9">
        <v>5</v>
      </c>
      <c r="H22" s="8">
        <f t="shared" si="5"/>
        <v>83.333333333333343</v>
      </c>
      <c r="I22" s="9">
        <v>1</v>
      </c>
      <c r="J22" s="8">
        <f t="shared" si="6"/>
        <v>16.666666666666664</v>
      </c>
      <c r="K22" s="9">
        <v>6</v>
      </c>
      <c r="L22" s="8">
        <f t="shared" si="7"/>
        <v>100</v>
      </c>
      <c r="M22" s="48" t="str">
        <f t="shared" si="4"/>
        <v/>
      </c>
      <c r="N22" s="97"/>
      <c r="O22" s="99"/>
      <c r="P22" s="99"/>
      <c r="Q22" s="99"/>
      <c r="R22" s="97"/>
      <c r="S22" s="97"/>
      <c r="T22" s="99"/>
      <c r="U22" s="62"/>
    </row>
    <row r="23" spans="1:21" ht="23.1" customHeight="1">
      <c r="A23" s="139"/>
      <c r="B23" s="139"/>
      <c r="C23" s="13"/>
      <c r="D23" s="14" t="s">
        <v>31</v>
      </c>
      <c r="E23" s="11"/>
      <c r="F23" s="10">
        <v>6</v>
      </c>
      <c r="G23" s="9">
        <v>43</v>
      </c>
      <c r="H23" s="8">
        <f t="shared" si="5"/>
        <v>57.333333333333336</v>
      </c>
      <c r="I23" s="9">
        <v>32</v>
      </c>
      <c r="J23" s="8">
        <f t="shared" si="6"/>
        <v>42.666666666666671</v>
      </c>
      <c r="K23" s="9">
        <v>75</v>
      </c>
      <c r="L23" s="8">
        <f t="shared" si="7"/>
        <v>100</v>
      </c>
      <c r="M23" s="48" t="str">
        <f t="shared" si="4"/>
        <v/>
      </c>
      <c r="N23" s="97"/>
      <c r="O23" s="99"/>
      <c r="P23" s="99"/>
      <c r="Q23" s="99"/>
      <c r="R23" s="97"/>
      <c r="S23" s="97"/>
      <c r="T23" s="99"/>
      <c r="U23" s="62"/>
    </row>
    <row r="24" spans="1:21" ht="23.1" customHeight="1">
      <c r="A24" s="139"/>
      <c r="B24" s="139"/>
      <c r="C24" s="13"/>
      <c r="D24" s="14" t="s">
        <v>30</v>
      </c>
      <c r="E24" s="11"/>
      <c r="F24" s="10">
        <v>1</v>
      </c>
      <c r="G24" s="9">
        <v>0</v>
      </c>
      <c r="H24" s="8">
        <f t="shared" si="5"/>
        <v>0</v>
      </c>
      <c r="I24" s="9">
        <v>0</v>
      </c>
      <c r="J24" s="8">
        <f t="shared" si="6"/>
        <v>0</v>
      </c>
      <c r="K24" s="9">
        <v>0</v>
      </c>
      <c r="L24" s="8">
        <f t="shared" si="7"/>
        <v>0</v>
      </c>
      <c r="M24" s="48" t="str">
        <f t="shared" si="4"/>
        <v/>
      </c>
      <c r="N24" s="97"/>
      <c r="O24" s="99"/>
      <c r="P24" s="99"/>
      <c r="Q24" s="99"/>
      <c r="R24" s="97"/>
      <c r="S24" s="97"/>
      <c r="T24" s="99"/>
      <c r="U24" s="62"/>
    </row>
    <row r="25" spans="1:21" ht="23.1" customHeight="1">
      <c r="A25" s="139"/>
      <c r="B25" s="139"/>
      <c r="C25" s="13"/>
      <c r="D25" s="12" t="s">
        <v>29</v>
      </c>
      <c r="E25" s="11"/>
      <c r="F25" s="10">
        <v>3</v>
      </c>
      <c r="G25" s="9">
        <v>21</v>
      </c>
      <c r="H25" s="8">
        <f t="shared" si="5"/>
        <v>42.857142857142854</v>
      </c>
      <c r="I25" s="9">
        <v>28</v>
      </c>
      <c r="J25" s="8">
        <f t="shared" si="6"/>
        <v>57.142857142857139</v>
      </c>
      <c r="K25" s="9">
        <v>49</v>
      </c>
      <c r="L25" s="8">
        <f t="shared" si="7"/>
        <v>100</v>
      </c>
      <c r="M25" s="48" t="str">
        <f t="shared" si="4"/>
        <v/>
      </c>
      <c r="N25" s="97"/>
      <c r="O25" s="99"/>
      <c r="P25" s="99"/>
      <c r="Q25" s="99"/>
      <c r="R25" s="97"/>
      <c r="S25" s="97"/>
      <c r="T25" s="99"/>
      <c r="U25" s="62"/>
    </row>
    <row r="26" spans="1:21" ht="23.1" customHeight="1">
      <c r="A26" s="139"/>
      <c r="B26" s="139"/>
      <c r="C26" s="13"/>
      <c r="D26" s="14" t="s">
        <v>28</v>
      </c>
      <c r="E26" s="11"/>
      <c r="F26" s="10">
        <v>8</v>
      </c>
      <c r="G26" s="9">
        <v>121</v>
      </c>
      <c r="H26" s="8">
        <f t="shared" si="5"/>
        <v>80.666666666666657</v>
      </c>
      <c r="I26" s="9">
        <v>29</v>
      </c>
      <c r="J26" s="8">
        <f t="shared" si="6"/>
        <v>19.333333333333332</v>
      </c>
      <c r="K26" s="9">
        <v>150</v>
      </c>
      <c r="L26" s="8">
        <f t="shared" si="7"/>
        <v>100</v>
      </c>
      <c r="M26" s="48" t="str">
        <f t="shared" si="4"/>
        <v/>
      </c>
      <c r="N26" s="97"/>
      <c r="O26" s="99"/>
      <c r="P26" s="99"/>
      <c r="Q26" s="99"/>
      <c r="R26" s="97"/>
      <c r="S26" s="97"/>
      <c r="T26" s="99"/>
      <c r="U26" s="62"/>
    </row>
    <row r="27" spans="1:21" ht="23.1" customHeight="1">
      <c r="A27" s="139"/>
      <c r="B27" s="139"/>
      <c r="C27" s="13"/>
      <c r="D27" s="14" t="s">
        <v>27</v>
      </c>
      <c r="E27" s="11"/>
      <c r="F27" s="10">
        <v>3</v>
      </c>
      <c r="G27" s="9">
        <v>4</v>
      </c>
      <c r="H27" s="8">
        <f t="shared" si="5"/>
        <v>40</v>
      </c>
      <c r="I27" s="9">
        <v>6</v>
      </c>
      <c r="J27" s="8">
        <f t="shared" si="6"/>
        <v>60</v>
      </c>
      <c r="K27" s="9">
        <v>10</v>
      </c>
      <c r="L27" s="8">
        <f t="shared" si="7"/>
        <v>100</v>
      </c>
      <c r="M27" s="48" t="str">
        <f t="shared" si="4"/>
        <v/>
      </c>
      <c r="N27" s="97"/>
      <c r="O27" s="99"/>
      <c r="P27" s="99"/>
      <c r="Q27" s="99"/>
      <c r="R27" s="97"/>
      <c r="S27" s="97"/>
      <c r="T27" s="99"/>
      <c r="U27" s="62"/>
    </row>
    <row r="28" spans="1:21" ht="23.1" customHeight="1">
      <c r="A28" s="139"/>
      <c r="B28" s="139"/>
      <c r="C28" s="13"/>
      <c r="D28" s="14" t="s">
        <v>26</v>
      </c>
      <c r="E28" s="11"/>
      <c r="F28" s="10">
        <v>2</v>
      </c>
      <c r="G28" s="9">
        <v>55</v>
      </c>
      <c r="H28" s="8">
        <f t="shared" si="5"/>
        <v>83.333333333333343</v>
      </c>
      <c r="I28" s="9">
        <v>11</v>
      </c>
      <c r="J28" s="8">
        <f t="shared" si="6"/>
        <v>16.666666666666664</v>
      </c>
      <c r="K28" s="9">
        <v>66</v>
      </c>
      <c r="L28" s="8">
        <f t="shared" si="7"/>
        <v>100</v>
      </c>
      <c r="M28" s="48" t="str">
        <f t="shared" si="4"/>
        <v/>
      </c>
      <c r="N28" s="97"/>
      <c r="O28" s="99"/>
      <c r="P28" s="99"/>
      <c r="Q28" s="99"/>
      <c r="R28" s="97"/>
      <c r="S28" s="97"/>
      <c r="T28" s="99"/>
      <c r="U28" s="62"/>
    </row>
    <row r="29" spans="1:21" ht="23.1" customHeight="1">
      <c r="A29" s="139"/>
      <c r="B29" s="139"/>
      <c r="C29" s="13"/>
      <c r="D29" s="14" t="s">
        <v>25</v>
      </c>
      <c r="E29" s="11"/>
      <c r="F29" s="10">
        <v>15</v>
      </c>
      <c r="G29" s="9">
        <v>42</v>
      </c>
      <c r="H29" s="8">
        <f t="shared" si="5"/>
        <v>46.666666666666664</v>
      </c>
      <c r="I29" s="9">
        <v>48</v>
      </c>
      <c r="J29" s="8">
        <f t="shared" si="6"/>
        <v>53.333333333333336</v>
      </c>
      <c r="K29" s="9">
        <v>90</v>
      </c>
      <c r="L29" s="8">
        <f t="shared" si="7"/>
        <v>100</v>
      </c>
      <c r="M29" s="48" t="str">
        <f t="shared" si="4"/>
        <v/>
      </c>
      <c r="N29" s="97"/>
      <c r="O29" s="99"/>
      <c r="P29" s="99"/>
      <c r="Q29" s="99"/>
      <c r="R29" s="97"/>
      <c r="S29" s="97"/>
      <c r="T29" s="99"/>
      <c r="U29" s="62"/>
    </row>
    <row r="30" spans="1:21" ht="23.1" customHeight="1">
      <c r="A30" s="139"/>
      <c r="B30" s="139"/>
      <c r="C30" s="13"/>
      <c r="D30" s="14" t="s">
        <v>24</v>
      </c>
      <c r="E30" s="11"/>
      <c r="F30" s="10">
        <v>4</v>
      </c>
      <c r="G30" s="9">
        <v>110</v>
      </c>
      <c r="H30" s="8">
        <f t="shared" si="5"/>
        <v>86.614173228346459</v>
      </c>
      <c r="I30" s="9">
        <v>17</v>
      </c>
      <c r="J30" s="8">
        <f t="shared" si="6"/>
        <v>13.385826771653544</v>
      </c>
      <c r="K30" s="9">
        <v>127</v>
      </c>
      <c r="L30" s="8">
        <f t="shared" si="7"/>
        <v>100</v>
      </c>
      <c r="M30" s="48" t="str">
        <f t="shared" si="4"/>
        <v/>
      </c>
      <c r="N30" s="97"/>
      <c r="O30" s="99"/>
      <c r="P30" s="99"/>
      <c r="Q30" s="99"/>
      <c r="R30" s="97"/>
      <c r="S30" s="97"/>
      <c r="T30" s="99"/>
      <c r="U30" s="62"/>
    </row>
    <row r="31" spans="1:21" ht="23.1" customHeight="1">
      <c r="A31" s="139"/>
      <c r="B31" s="139"/>
      <c r="C31" s="13"/>
      <c r="D31" s="14" t="s">
        <v>23</v>
      </c>
      <c r="E31" s="11"/>
      <c r="F31" s="10">
        <v>26</v>
      </c>
      <c r="G31" s="9">
        <v>340</v>
      </c>
      <c r="H31" s="8">
        <f t="shared" si="5"/>
        <v>76.576576576576571</v>
      </c>
      <c r="I31" s="9">
        <v>104</v>
      </c>
      <c r="J31" s="8">
        <f t="shared" si="6"/>
        <v>23.423423423423422</v>
      </c>
      <c r="K31" s="9">
        <v>444</v>
      </c>
      <c r="L31" s="8">
        <f t="shared" si="7"/>
        <v>100</v>
      </c>
      <c r="M31" s="48" t="str">
        <f t="shared" si="4"/>
        <v/>
      </c>
      <c r="N31" s="97"/>
      <c r="O31" s="99"/>
      <c r="P31" s="99"/>
      <c r="Q31" s="99"/>
      <c r="R31" s="97"/>
      <c r="S31" s="97"/>
      <c r="T31" s="99"/>
      <c r="U31" s="62"/>
    </row>
    <row r="32" spans="1:21" ht="23.1" customHeight="1">
      <c r="A32" s="139"/>
      <c r="B32" s="139"/>
      <c r="C32" s="13"/>
      <c r="D32" s="14" t="s">
        <v>22</v>
      </c>
      <c r="E32" s="11"/>
      <c r="F32" s="10">
        <v>5</v>
      </c>
      <c r="G32" s="9">
        <v>9</v>
      </c>
      <c r="H32" s="8">
        <f t="shared" si="5"/>
        <v>20.930232558139537</v>
      </c>
      <c r="I32" s="9">
        <v>34</v>
      </c>
      <c r="J32" s="8">
        <f t="shared" si="6"/>
        <v>79.069767441860463</v>
      </c>
      <c r="K32" s="9">
        <v>43</v>
      </c>
      <c r="L32" s="8">
        <f t="shared" si="7"/>
        <v>100</v>
      </c>
      <c r="M32" s="48" t="str">
        <f t="shared" si="4"/>
        <v/>
      </c>
      <c r="N32" s="97"/>
      <c r="O32" s="99"/>
      <c r="P32" s="99"/>
      <c r="Q32" s="99"/>
      <c r="R32" s="97"/>
      <c r="S32" s="97"/>
      <c r="T32" s="99"/>
      <c r="U32" s="62"/>
    </row>
    <row r="33" spans="1:21" ht="24" customHeight="1">
      <c r="A33" s="139"/>
      <c r="B33" s="139"/>
      <c r="C33" s="13"/>
      <c r="D33" s="14" t="s">
        <v>21</v>
      </c>
      <c r="E33" s="11"/>
      <c r="F33" s="10">
        <v>23</v>
      </c>
      <c r="G33" s="9">
        <v>351</v>
      </c>
      <c r="H33" s="8">
        <f t="shared" si="5"/>
        <v>48.413793103448278</v>
      </c>
      <c r="I33" s="9">
        <v>374</v>
      </c>
      <c r="J33" s="8">
        <f t="shared" si="6"/>
        <v>51.586206896551722</v>
      </c>
      <c r="K33" s="9">
        <v>725</v>
      </c>
      <c r="L33" s="8">
        <f t="shared" si="7"/>
        <v>100</v>
      </c>
      <c r="M33" s="48" t="str">
        <f t="shared" si="4"/>
        <v/>
      </c>
      <c r="N33" s="97"/>
      <c r="O33" s="99"/>
      <c r="P33" s="99"/>
      <c r="Q33" s="99"/>
      <c r="R33" s="97"/>
      <c r="S33" s="97"/>
      <c r="T33" s="99"/>
      <c r="U33" s="62"/>
    </row>
    <row r="34" spans="1:21" ht="23.1" customHeight="1">
      <c r="A34" s="139"/>
      <c r="B34" s="139"/>
      <c r="C34" s="13"/>
      <c r="D34" s="14" t="s">
        <v>20</v>
      </c>
      <c r="E34" s="11"/>
      <c r="F34" s="10">
        <v>14</v>
      </c>
      <c r="G34" s="9">
        <v>81</v>
      </c>
      <c r="H34" s="8">
        <f t="shared" si="5"/>
        <v>27</v>
      </c>
      <c r="I34" s="9">
        <v>219</v>
      </c>
      <c r="J34" s="8">
        <f t="shared" si="6"/>
        <v>73</v>
      </c>
      <c r="K34" s="9">
        <v>300</v>
      </c>
      <c r="L34" s="8">
        <f t="shared" si="7"/>
        <v>100</v>
      </c>
      <c r="M34" s="48" t="str">
        <f t="shared" si="4"/>
        <v/>
      </c>
      <c r="N34" s="97"/>
      <c r="O34" s="99"/>
      <c r="P34" s="99"/>
      <c r="Q34" s="99"/>
      <c r="R34" s="97"/>
      <c r="S34" s="97"/>
      <c r="T34" s="99"/>
      <c r="U34" s="62"/>
    </row>
    <row r="35" spans="1:21" ht="23.1" customHeight="1">
      <c r="A35" s="139"/>
      <c r="B35" s="139"/>
      <c r="C35" s="13"/>
      <c r="D35" s="14" t="s">
        <v>19</v>
      </c>
      <c r="E35" s="11"/>
      <c r="F35" s="10">
        <v>10</v>
      </c>
      <c r="G35" s="9">
        <v>109</v>
      </c>
      <c r="H35" s="8">
        <f t="shared" si="5"/>
        <v>43.6</v>
      </c>
      <c r="I35" s="9">
        <v>141</v>
      </c>
      <c r="J35" s="8">
        <f t="shared" si="6"/>
        <v>56.399999999999991</v>
      </c>
      <c r="K35" s="9">
        <v>250</v>
      </c>
      <c r="L35" s="8">
        <f t="shared" si="7"/>
        <v>100</v>
      </c>
      <c r="M35" s="48" t="str">
        <f t="shared" si="4"/>
        <v/>
      </c>
      <c r="N35" s="97"/>
      <c r="O35" s="99"/>
      <c r="P35" s="99"/>
      <c r="Q35" s="99"/>
      <c r="R35" s="97"/>
      <c r="S35" s="97"/>
      <c r="T35" s="99"/>
      <c r="U35" s="62"/>
    </row>
    <row r="36" spans="1:21" ht="23.1" customHeight="1">
      <c r="A36" s="139"/>
      <c r="B36" s="139"/>
      <c r="C36" s="13"/>
      <c r="D36" s="14" t="s">
        <v>18</v>
      </c>
      <c r="E36" s="11"/>
      <c r="F36" s="10">
        <v>19</v>
      </c>
      <c r="G36" s="9">
        <v>516</v>
      </c>
      <c r="H36" s="8">
        <f t="shared" si="5"/>
        <v>69.541778975741238</v>
      </c>
      <c r="I36" s="9">
        <v>226</v>
      </c>
      <c r="J36" s="8">
        <f t="shared" si="6"/>
        <v>30.458221024258759</v>
      </c>
      <c r="K36" s="9">
        <v>742</v>
      </c>
      <c r="L36" s="8">
        <f t="shared" si="7"/>
        <v>100</v>
      </c>
      <c r="M36" s="48" t="str">
        <f t="shared" si="4"/>
        <v/>
      </c>
      <c r="N36" s="97"/>
      <c r="O36" s="99"/>
      <c r="P36" s="99"/>
      <c r="Q36" s="99"/>
      <c r="R36" s="97"/>
      <c r="S36" s="97"/>
      <c r="T36" s="99"/>
      <c r="U36" s="62"/>
    </row>
    <row r="37" spans="1:21" ht="23.1" customHeight="1">
      <c r="A37" s="139"/>
      <c r="B37" s="140"/>
      <c r="C37" s="13"/>
      <c r="D37" s="14" t="s">
        <v>17</v>
      </c>
      <c r="E37" s="11"/>
      <c r="F37" s="10">
        <v>4</v>
      </c>
      <c r="G37" s="9">
        <v>25</v>
      </c>
      <c r="H37" s="8">
        <f t="shared" si="5"/>
        <v>30.864197530864196</v>
      </c>
      <c r="I37" s="9">
        <v>56</v>
      </c>
      <c r="J37" s="8">
        <f t="shared" si="6"/>
        <v>69.135802469135797</v>
      </c>
      <c r="K37" s="9">
        <v>81</v>
      </c>
      <c r="L37" s="8">
        <f t="shared" si="7"/>
        <v>100</v>
      </c>
      <c r="M37" s="48" t="str">
        <f t="shared" si="4"/>
        <v/>
      </c>
      <c r="N37" s="97"/>
      <c r="O37" s="99"/>
      <c r="P37" s="99"/>
      <c r="Q37" s="99"/>
      <c r="R37" s="97"/>
      <c r="S37" s="97"/>
      <c r="T37" s="99"/>
      <c r="U37" s="62"/>
    </row>
    <row r="38" spans="1:21" ht="23.1" customHeight="1">
      <c r="A38" s="139"/>
      <c r="B38" s="138" t="s">
        <v>16</v>
      </c>
      <c r="C38" s="13"/>
      <c r="D38" s="14" t="s">
        <v>15</v>
      </c>
      <c r="E38" s="11"/>
      <c r="F38" s="9">
        <f>SUM(F39:F53)</f>
        <v>692</v>
      </c>
      <c r="G38" s="9">
        <f>SUM(G39:G53)</f>
        <v>4399</v>
      </c>
      <c r="H38" s="8">
        <f t="shared" si="0"/>
        <v>33.348495186111741</v>
      </c>
      <c r="I38" s="9">
        <f>SUM(I39:I53)</f>
        <v>8792</v>
      </c>
      <c r="J38" s="8">
        <f t="shared" si="1"/>
        <v>66.651504813888266</v>
      </c>
      <c r="K38" s="9">
        <f t="shared" si="2"/>
        <v>13191</v>
      </c>
      <c r="L38" s="8">
        <f t="shared" si="3"/>
        <v>100</v>
      </c>
      <c r="M38" s="48" t="str">
        <f t="shared" si="4"/>
        <v/>
      </c>
      <c r="N38" s="97"/>
      <c r="O38" s="99"/>
      <c r="P38" s="99"/>
      <c r="Q38" s="99"/>
      <c r="R38" s="97"/>
      <c r="S38" s="97"/>
      <c r="T38" s="99"/>
      <c r="U38" s="62"/>
    </row>
    <row r="39" spans="1:21" ht="23.1" customHeight="1">
      <c r="A39" s="139"/>
      <c r="B39" s="139"/>
      <c r="C39" s="13"/>
      <c r="D39" s="14" t="s">
        <v>14</v>
      </c>
      <c r="E39" s="11"/>
      <c r="F39" s="10">
        <v>5</v>
      </c>
      <c r="G39" s="9">
        <v>6</v>
      </c>
      <c r="H39" s="8">
        <f t="shared" ref="H39:H53" si="8">IF(G39=0,0,G39/$K39*100)</f>
        <v>66.666666666666657</v>
      </c>
      <c r="I39" s="9">
        <v>3</v>
      </c>
      <c r="J39" s="8">
        <f t="shared" ref="J39:J53" si="9">IF(I39=0,0,I39/$K39*100)</f>
        <v>33.333333333333329</v>
      </c>
      <c r="K39" s="9">
        <v>9</v>
      </c>
      <c r="L39" s="8">
        <f t="shared" ref="L39:L53" si="10">IF(K39=0,0,K39/$K39*100)</f>
        <v>100</v>
      </c>
      <c r="M39" s="48" t="str">
        <f t="shared" si="4"/>
        <v/>
      </c>
      <c r="N39" s="97"/>
      <c r="O39" s="99"/>
      <c r="P39" s="99"/>
      <c r="Q39" s="99"/>
      <c r="R39" s="97"/>
      <c r="S39" s="97"/>
      <c r="T39" s="99"/>
      <c r="U39" s="62"/>
    </row>
    <row r="40" spans="1:21" ht="23.1" customHeight="1">
      <c r="A40" s="139"/>
      <c r="B40" s="139"/>
      <c r="C40" s="13"/>
      <c r="D40" s="14" t="s">
        <v>13</v>
      </c>
      <c r="E40" s="11"/>
      <c r="F40" s="10">
        <v>83</v>
      </c>
      <c r="G40" s="9">
        <v>159</v>
      </c>
      <c r="H40" s="8">
        <f t="shared" si="8"/>
        <v>81.122448979591837</v>
      </c>
      <c r="I40" s="9">
        <v>37</v>
      </c>
      <c r="J40" s="8">
        <f t="shared" si="9"/>
        <v>18.877551020408163</v>
      </c>
      <c r="K40" s="9">
        <v>196</v>
      </c>
      <c r="L40" s="8">
        <f t="shared" si="10"/>
        <v>100</v>
      </c>
      <c r="M40" s="48" t="str">
        <f t="shared" si="4"/>
        <v/>
      </c>
      <c r="N40" s="97"/>
      <c r="O40" s="99"/>
      <c r="P40" s="99"/>
      <c r="Q40" s="99"/>
      <c r="R40" s="97"/>
      <c r="S40" s="97"/>
      <c r="T40" s="99"/>
      <c r="U40" s="62"/>
    </row>
    <row r="41" spans="1:21" ht="23.1" customHeight="1">
      <c r="A41" s="139"/>
      <c r="B41" s="139"/>
      <c r="C41" s="13"/>
      <c r="D41" s="14" t="s">
        <v>12</v>
      </c>
      <c r="E41" s="11"/>
      <c r="F41" s="10">
        <v>18</v>
      </c>
      <c r="G41" s="9">
        <v>53</v>
      </c>
      <c r="H41" s="8">
        <f t="shared" si="8"/>
        <v>58.888888888888893</v>
      </c>
      <c r="I41" s="9">
        <v>37</v>
      </c>
      <c r="J41" s="8">
        <f t="shared" si="9"/>
        <v>41.111111111111107</v>
      </c>
      <c r="K41" s="9">
        <v>90</v>
      </c>
      <c r="L41" s="8">
        <f t="shared" si="10"/>
        <v>100</v>
      </c>
      <c r="M41" s="48" t="str">
        <f t="shared" si="4"/>
        <v/>
      </c>
      <c r="N41" s="97"/>
      <c r="O41" s="99"/>
      <c r="P41" s="99"/>
      <c r="Q41" s="99"/>
      <c r="R41" s="97"/>
      <c r="S41" s="97"/>
      <c r="T41" s="99"/>
      <c r="U41" s="62"/>
    </row>
    <row r="42" spans="1:21" ht="23.1" customHeight="1">
      <c r="A42" s="139"/>
      <c r="B42" s="139"/>
      <c r="C42" s="13"/>
      <c r="D42" s="14" t="s">
        <v>11</v>
      </c>
      <c r="E42" s="11"/>
      <c r="F42" s="10">
        <v>16</v>
      </c>
      <c r="G42" s="9">
        <v>22</v>
      </c>
      <c r="H42" s="8">
        <f t="shared" si="8"/>
        <v>28.205128205128204</v>
      </c>
      <c r="I42" s="9">
        <v>56</v>
      </c>
      <c r="J42" s="8">
        <f t="shared" si="9"/>
        <v>71.794871794871796</v>
      </c>
      <c r="K42" s="9">
        <v>78</v>
      </c>
      <c r="L42" s="8">
        <f t="shared" si="10"/>
        <v>100</v>
      </c>
      <c r="M42" s="48" t="str">
        <f t="shared" si="4"/>
        <v/>
      </c>
      <c r="N42" s="97"/>
      <c r="O42" s="99"/>
      <c r="P42" s="99"/>
      <c r="Q42" s="99"/>
      <c r="R42" s="97"/>
      <c r="S42" s="97"/>
      <c r="T42" s="99"/>
      <c r="U42" s="62"/>
    </row>
    <row r="43" spans="1:21" ht="23.1" customHeight="1">
      <c r="A43" s="139"/>
      <c r="B43" s="139"/>
      <c r="C43" s="13"/>
      <c r="D43" s="14" t="s">
        <v>10</v>
      </c>
      <c r="E43" s="11"/>
      <c r="F43" s="10">
        <v>34</v>
      </c>
      <c r="G43" s="9">
        <v>322</v>
      </c>
      <c r="H43" s="8">
        <f t="shared" si="8"/>
        <v>71.238938053097343</v>
      </c>
      <c r="I43" s="9">
        <v>130</v>
      </c>
      <c r="J43" s="8">
        <f t="shared" si="9"/>
        <v>28.761061946902654</v>
      </c>
      <c r="K43" s="9">
        <v>452</v>
      </c>
      <c r="L43" s="8">
        <f t="shared" si="10"/>
        <v>100</v>
      </c>
      <c r="M43" s="48" t="str">
        <f t="shared" si="4"/>
        <v/>
      </c>
      <c r="N43" s="97"/>
      <c r="O43" s="99"/>
      <c r="P43" s="99"/>
      <c r="Q43" s="99"/>
      <c r="R43" s="97"/>
      <c r="S43" s="97"/>
      <c r="T43" s="99"/>
      <c r="U43" s="62"/>
    </row>
    <row r="44" spans="1:21" ht="23.1" customHeight="1">
      <c r="A44" s="139"/>
      <c r="B44" s="139"/>
      <c r="C44" s="13"/>
      <c r="D44" s="14" t="s">
        <v>9</v>
      </c>
      <c r="E44" s="11"/>
      <c r="F44" s="10">
        <v>180</v>
      </c>
      <c r="G44" s="9">
        <v>897</v>
      </c>
      <c r="H44" s="8">
        <f t="shared" si="8"/>
        <v>29.066753078418667</v>
      </c>
      <c r="I44" s="9">
        <v>2189</v>
      </c>
      <c r="J44" s="8">
        <f t="shared" si="9"/>
        <v>70.933246921581343</v>
      </c>
      <c r="K44" s="9">
        <v>3086</v>
      </c>
      <c r="L44" s="8">
        <f t="shared" si="10"/>
        <v>100</v>
      </c>
      <c r="M44" s="48" t="str">
        <f t="shared" si="4"/>
        <v/>
      </c>
      <c r="N44" s="97"/>
      <c r="O44" s="99"/>
      <c r="P44" s="99"/>
      <c r="Q44" s="99"/>
      <c r="R44" s="97"/>
      <c r="S44" s="97"/>
      <c r="T44" s="99"/>
      <c r="U44" s="62"/>
    </row>
    <row r="45" spans="1:21" ht="23.1" customHeight="1">
      <c r="A45" s="139"/>
      <c r="B45" s="139"/>
      <c r="C45" s="13"/>
      <c r="D45" s="14" t="s">
        <v>8</v>
      </c>
      <c r="E45" s="11"/>
      <c r="F45" s="10">
        <v>21</v>
      </c>
      <c r="G45" s="9">
        <v>86</v>
      </c>
      <c r="H45" s="8">
        <f t="shared" si="8"/>
        <v>27.476038338658149</v>
      </c>
      <c r="I45" s="9">
        <v>227</v>
      </c>
      <c r="J45" s="8">
        <f t="shared" si="9"/>
        <v>72.523961661341858</v>
      </c>
      <c r="K45" s="9">
        <v>313</v>
      </c>
      <c r="L45" s="8">
        <f t="shared" si="10"/>
        <v>100</v>
      </c>
      <c r="M45" s="48" t="str">
        <f t="shared" si="4"/>
        <v/>
      </c>
      <c r="N45" s="97"/>
      <c r="O45" s="99"/>
      <c r="P45" s="99"/>
      <c r="Q45" s="99"/>
      <c r="R45" s="97"/>
      <c r="S45" s="97"/>
      <c r="T45" s="99"/>
      <c r="U45" s="62"/>
    </row>
    <row r="46" spans="1:21" ht="23.1" customHeight="1">
      <c r="A46" s="139"/>
      <c r="B46" s="139"/>
      <c r="C46" s="13"/>
      <c r="D46" s="14" t="s">
        <v>7</v>
      </c>
      <c r="E46" s="11"/>
      <c r="F46" s="10">
        <v>14</v>
      </c>
      <c r="G46" s="9">
        <v>13</v>
      </c>
      <c r="H46" s="8">
        <f t="shared" si="8"/>
        <v>32.5</v>
      </c>
      <c r="I46" s="9">
        <v>27</v>
      </c>
      <c r="J46" s="8">
        <f t="shared" si="9"/>
        <v>67.5</v>
      </c>
      <c r="K46" s="9">
        <v>40</v>
      </c>
      <c r="L46" s="8">
        <f t="shared" si="10"/>
        <v>100</v>
      </c>
      <c r="M46" s="48" t="str">
        <f t="shared" si="4"/>
        <v/>
      </c>
      <c r="N46" s="97"/>
      <c r="O46" s="99"/>
      <c r="P46" s="99"/>
      <c r="Q46" s="99"/>
      <c r="R46" s="97"/>
      <c r="S46" s="97"/>
      <c r="T46" s="99"/>
      <c r="U46" s="62"/>
    </row>
    <row r="47" spans="1:21" ht="24" customHeight="1">
      <c r="A47" s="139"/>
      <c r="B47" s="139"/>
      <c r="C47" s="13"/>
      <c r="D47" s="12" t="s">
        <v>6</v>
      </c>
      <c r="E47" s="11"/>
      <c r="F47" s="10">
        <v>13</v>
      </c>
      <c r="G47" s="9">
        <v>12</v>
      </c>
      <c r="H47" s="8">
        <f t="shared" si="8"/>
        <v>36.363636363636367</v>
      </c>
      <c r="I47" s="9">
        <v>21</v>
      </c>
      <c r="J47" s="8">
        <f t="shared" si="9"/>
        <v>63.636363636363633</v>
      </c>
      <c r="K47" s="9">
        <v>33</v>
      </c>
      <c r="L47" s="8">
        <f t="shared" si="10"/>
        <v>100</v>
      </c>
      <c r="M47" s="48" t="str">
        <f t="shared" si="4"/>
        <v/>
      </c>
      <c r="N47" s="97"/>
      <c r="O47" s="99"/>
      <c r="P47" s="99"/>
      <c r="Q47" s="99"/>
      <c r="R47" s="97"/>
      <c r="S47" s="97"/>
      <c r="T47" s="99"/>
      <c r="U47" s="62"/>
    </row>
    <row r="48" spans="1:21" ht="23.1" customHeight="1">
      <c r="A48" s="139"/>
      <c r="B48" s="139"/>
      <c r="C48" s="13"/>
      <c r="D48" s="14" t="s">
        <v>5</v>
      </c>
      <c r="E48" s="11"/>
      <c r="F48" s="10">
        <v>41</v>
      </c>
      <c r="G48" s="9">
        <v>202</v>
      </c>
      <c r="H48" s="8">
        <f t="shared" si="8"/>
        <v>31.761006289308174</v>
      </c>
      <c r="I48" s="9">
        <v>434</v>
      </c>
      <c r="J48" s="8">
        <f t="shared" si="9"/>
        <v>68.238993710691815</v>
      </c>
      <c r="K48" s="9">
        <v>636</v>
      </c>
      <c r="L48" s="8">
        <f t="shared" si="10"/>
        <v>100</v>
      </c>
      <c r="M48" s="48" t="str">
        <f t="shared" si="4"/>
        <v/>
      </c>
      <c r="O48" s="62"/>
      <c r="P48" s="62"/>
      <c r="Q48" s="62"/>
      <c r="T48" s="62"/>
      <c r="U48" s="62"/>
    </row>
    <row r="49" spans="1:21" ht="23.1" customHeight="1">
      <c r="A49" s="139"/>
      <c r="B49" s="139"/>
      <c r="C49" s="13"/>
      <c r="D49" s="14" t="s">
        <v>4</v>
      </c>
      <c r="E49" s="11"/>
      <c r="F49" s="10">
        <v>22</v>
      </c>
      <c r="G49" s="9">
        <v>52</v>
      </c>
      <c r="H49" s="8">
        <f t="shared" si="8"/>
        <v>26.395939086294419</v>
      </c>
      <c r="I49" s="9">
        <v>145</v>
      </c>
      <c r="J49" s="8">
        <f t="shared" si="9"/>
        <v>73.604060913705581</v>
      </c>
      <c r="K49" s="9">
        <v>197</v>
      </c>
      <c r="L49" s="8">
        <f t="shared" si="10"/>
        <v>100</v>
      </c>
      <c r="M49" s="48" t="str">
        <f t="shared" si="4"/>
        <v/>
      </c>
      <c r="O49" s="62"/>
      <c r="P49" s="62"/>
      <c r="Q49" s="62"/>
      <c r="T49" s="62"/>
      <c r="U49" s="62"/>
    </row>
    <row r="50" spans="1:21" ht="23.1" customHeight="1">
      <c r="A50" s="139"/>
      <c r="B50" s="139"/>
      <c r="C50" s="13"/>
      <c r="D50" s="14" t="s">
        <v>3</v>
      </c>
      <c r="E50" s="11"/>
      <c r="F50" s="10">
        <v>20</v>
      </c>
      <c r="G50" s="9">
        <v>182</v>
      </c>
      <c r="H50" s="8">
        <f t="shared" si="8"/>
        <v>31.433506044905009</v>
      </c>
      <c r="I50" s="9">
        <v>397</v>
      </c>
      <c r="J50" s="8">
        <f t="shared" si="9"/>
        <v>68.566493955094984</v>
      </c>
      <c r="K50" s="9">
        <v>579</v>
      </c>
      <c r="L50" s="8">
        <f t="shared" si="10"/>
        <v>100</v>
      </c>
      <c r="M50" s="48" t="str">
        <f t="shared" si="4"/>
        <v/>
      </c>
      <c r="O50" s="62"/>
      <c r="P50" s="62"/>
      <c r="Q50" s="62"/>
      <c r="T50" s="62"/>
      <c r="U50" s="62"/>
    </row>
    <row r="51" spans="1:21" ht="23.1" customHeight="1">
      <c r="A51" s="139"/>
      <c r="B51" s="139"/>
      <c r="C51" s="13"/>
      <c r="D51" s="14" t="s">
        <v>2</v>
      </c>
      <c r="E51" s="11"/>
      <c r="F51" s="10">
        <v>150</v>
      </c>
      <c r="G51" s="9">
        <v>760</v>
      </c>
      <c r="H51" s="8">
        <f t="shared" si="8"/>
        <v>19.402604033699259</v>
      </c>
      <c r="I51" s="9">
        <v>3157</v>
      </c>
      <c r="J51" s="8">
        <f t="shared" si="9"/>
        <v>80.597395966300738</v>
      </c>
      <c r="K51" s="9">
        <v>3917</v>
      </c>
      <c r="L51" s="8">
        <f t="shared" si="10"/>
        <v>100</v>
      </c>
      <c r="M51" s="48" t="str">
        <f t="shared" si="4"/>
        <v/>
      </c>
      <c r="O51" s="62"/>
      <c r="P51" s="62"/>
      <c r="Q51" s="62"/>
      <c r="T51" s="62"/>
      <c r="U51" s="62"/>
    </row>
    <row r="52" spans="1:21" ht="23.1" customHeight="1">
      <c r="A52" s="139"/>
      <c r="B52" s="139"/>
      <c r="C52" s="13"/>
      <c r="D52" s="14" t="s">
        <v>1</v>
      </c>
      <c r="E52" s="11"/>
      <c r="F52" s="10">
        <v>20</v>
      </c>
      <c r="G52" s="9">
        <v>569</v>
      </c>
      <c r="H52" s="8">
        <f t="shared" si="8"/>
        <v>62.942477876106196</v>
      </c>
      <c r="I52" s="9">
        <v>335</v>
      </c>
      <c r="J52" s="8">
        <f t="shared" si="9"/>
        <v>37.057522123893804</v>
      </c>
      <c r="K52" s="9">
        <v>904</v>
      </c>
      <c r="L52" s="8">
        <f t="shared" si="10"/>
        <v>100</v>
      </c>
      <c r="M52" s="48" t="str">
        <f t="shared" si="4"/>
        <v/>
      </c>
      <c r="O52" s="62"/>
      <c r="P52" s="62"/>
      <c r="Q52" s="62"/>
      <c r="T52" s="62"/>
      <c r="U52" s="62"/>
    </row>
    <row r="53" spans="1:21" ht="24" customHeight="1">
      <c r="A53" s="140"/>
      <c r="B53" s="140"/>
      <c r="C53" s="13"/>
      <c r="D53" s="12" t="s">
        <v>0</v>
      </c>
      <c r="E53" s="11"/>
      <c r="F53" s="10">
        <v>55</v>
      </c>
      <c r="G53" s="9">
        <v>1064</v>
      </c>
      <c r="H53" s="8">
        <f t="shared" si="8"/>
        <v>39.984968057121385</v>
      </c>
      <c r="I53" s="9">
        <v>1597</v>
      </c>
      <c r="J53" s="8">
        <f t="shared" si="9"/>
        <v>60.015031942878615</v>
      </c>
      <c r="K53" s="9">
        <v>2661</v>
      </c>
      <c r="L53" s="8">
        <f t="shared" si="10"/>
        <v>100</v>
      </c>
      <c r="M53" s="48" t="str">
        <f t="shared" si="4"/>
        <v/>
      </c>
      <c r="O53" s="62"/>
      <c r="P53" s="62"/>
      <c r="Q53" s="62"/>
      <c r="T53" s="62"/>
      <c r="U53" s="62"/>
    </row>
    <row r="54" spans="1:21">
      <c r="O54" s="62"/>
      <c r="P54" s="62"/>
      <c r="Q54" s="62"/>
      <c r="T54" s="62"/>
      <c r="U54" s="62"/>
    </row>
    <row r="55" spans="1:21">
      <c r="D55" s="5"/>
      <c r="O55" s="62"/>
      <c r="P55" s="62"/>
      <c r="Q55" s="62"/>
    </row>
    <row r="56" spans="1:21">
      <c r="O56" s="62"/>
      <c r="P56" s="62"/>
      <c r="Q56" s="62"/>
    </row>
    <row r="60" spans="1:21">
      <c r="D60" s="5"/>
    </row>
    <row r="62" spans="1:21">
      <c r="D62" s="5"/>
    </row>
    <row r="64" spans="1:21">
      <c r="D64" s="5"/>
    </row>
    <row r="66" spans="4:4" ht="13.5" customHeight="1">
      <c r="D66" s="6"/>
    </row>
    <row r="67" spans="4:4" ht="13.5" customHeight="1"/>
    <row r="68" spans="4:4">
      <c r="D68" s="5"/>
    </row>
    <row r="70" spans="4:4">
      <c r="D70" s="5"/>
    </row>
    <row r="72" spans="4:4">
      <c r="D72" s="5"/>
    </row>
    <row r="74" spans="4:4">
      <c r="D74" s="5"/>
    </row>
    <row r="78" spans="4:4" ht="12.75" customHeight="1"/>
    <row r="79" spans="4:4" ht="12.75" customHeight="1"/>
  </sheetData>
  <mergeCells count="22">
    <mergeCell ref="I4:J4"/>
    <mergeCell ref="K4:L4"/>
    <mergeCell ref="G5:G6"/>
    <mergeCell ref="H5:H6"/>
    <mergeCell ref="I5:I6"/>
    <mergeCell ref="J5:J6"/>
    <mergeCell ref="A13:A53"/>
    <mergeCell ref="B13:B37"/>
    <mergeCell ref="B38:B53"/>
    <mergeCell ref="K5:K6"/>
    <mergeCell ref="L5:L6"/>
    <mergeCell ref="A7:E7"/>
    <mergeCell ref="A8:A12"/>
    <mergeCell ref="B8:E8"/>
    <mergeCell ref="B9:E9"/>
    <mergeCell ref="B10:E10"/>
    <mergeCell ref="B11:E11"/>
    <mergeCell ref="B12:E12"/>
    <mergeCell ref="A3:E6"/>
    <mergeCell ref="F3:F6"/>
    <mergeCell ref="G3:L3"/>
    <mergeCell ref="G4:H4"/>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U79"/>
  <sheetViews>
    <sheetView showGridLines="0" view="pageBreakPreview" zoomScaleNormal="100" zoomScaleSheetLayoutView="100" workbookViewId="0">
      <selection activeCell="P8" sqref="P8"/>
    </sheetView>
  </sheetViews>
  <sheetFormatPr defaultRowHeight="13.5"/>
  <cols>
    <col min="1" max="2" width="2.625" style="4" customWidth="1"/>
    <col min="3" max="3" width="1.375" style="4" customWidth="1"/>
    <col min="4" max="4" width="27.625" style="4" customWidth="1"/>
    <col min="5" max="5" width="1.375" style="4" customWidth="1"/>
    <col min="6" max="12" width="10.625" style="3" customWidth="1"/>
    <col min="13" max="16384" width="9" style="3"/>
  </cols>
  <sheetData>
    <row r="1" spans="1:21" ht="14.25">
      <c r="A1" s="18" t="s">
        <v>669</v>
      </c>
    </row>
    <row r="3" spans="1:21" ht="18" customHeight="1">
      <c r="A3" s="152" t="s">
        <v>63</v>
      </c>
      <c r="B3" s="153"/>
      <c r="C3" s="153"/>
      <c r="D3" s="153"/>
      <c r="E3" s="154"/>
      <c r="F3" s="161" t="s">
        <v>126</v>
      </c>
      <c r="G3" s="169" t="s">
        <v>74</v>
      </c>
      <c r="H3" s="170"/>
      <c r="I3" s="170"/>
      <c r="J3" s="170"/>
      <c r="K3" s="170"/>
      <c r="L3" s="171"/>
    </row>
    <row r="4" spans="1:21" ht="31.5" customHeight="1">
      <c r="A4" s="155"/>
      <c r="B4" s="156"/>
      <c r="C4" s="156"/>
      <c r="D4" s="156"/>
      <c r="E4" s="157"/>
      <c r="F4" s="162"/>
      <c r="G4" s="168" t="s">
        <v>73</v>
      </c>
      <c r="H4" s="168"/>
      <c r="I4" s="168" t="s">
        <v>72</v>
      </c>
      <c r="J4" s="168"/>
      <c r="K4" s="168" t="s">
        <v>71</v>
      </c>
      <c r="L4" s="168"/>
    </row>
    <row r="5" spans="1:21" ht="15" customHeight="1">
      <c r="A5" s="155"/>
      <c r="B5" s="156"/>
      <c r="C5" s="156"/>
      <c r="D5" s="156"/>
      <c r="E5" s="157"/>
      <c r="F5" s="162"/>
      <c r="G5" s="163" t="s">
        <v>70</v>
      </c>
      <c r="H5" s="150" t="s">
        <v>69</v>
      </c>
      <c r="I5" s="163" t="s">
        <v>70</v>
      </c>
      <c r="J5" s="150" t="s">
        <v>69</v>
      </c>
      <c r="K5" s="163" t="s">
        <v>70</v>
      </c>
      <c r="L5" s="150" t="s">
        <v>69</v>
      </c>
    </row>
    <row r="6" spans="1:21" ht="15" customHeight="1">
      <c r="A6" s="158"/>
      <c r="B6" s="159"/>
      <c r="C6" s="159"/>
      <c r="D6" s="159"/>
      <c r="E6" s="160"/>
      <c r="F6" s="162"/>
      <c r="G6" s="164"/>
      <c r="H6" s="151"/>
      <c r="I6" s="164"/>
      <c r="J6" s="151"/>
      <c r="K6" s="164"/>
      <c r="L6" s="151"/>
    </row>
    <row r="7" spans="1:21" ht="23.1" customHeight="1">
      <c r="A7" s="147" t="s">
        <v>49</v>
      </c>
      <c r="B7" s="148"/>
      <c r="C7" s="148"/>
      <c r="D7" s="148"/>
      <c r="E7" s="149"/>
      <c r="F7" s="10">
        <f>SUM(F8:F12)</f>
        <v>916</v>
      </c>
      <c r="G7" s="9">
        <f>SUM(G8:G12)</f>
        <v>40863</v>
      </c>
      <c r="H7" s="8">
        <f t="shared" ref="H7:H38" si="0">IF(G7=0,0,G7/$K7*100)</f>
        <v>56.789660204294343</v>
      </c>
      <c r="I7" s="9">
        <f>SUM(I8:I12)</f>
        <v>31092</v>
      </c>
      <c r="J7" s="8">
        <f t="shared" ref="J7:J38" si="1">IF(I7=0,0,I7/$K7*100)</f>
        <v>43.21033979570565</v>
      </c>
      <c r="K7" s="9">
        <f t="shared" ref="K7:K38" si="2">SUM(G7,I7)</f>
        <v>71955</v>
      </c>
      <c r="L7" s="8">
        <f t="shared" ref="L7:L38" si="3">IF(K7=0,0,K7/$K7*100)</f>
        <v>100</v>
      </c>
      <c r="M7" s="48" t="str">
        <f>IF(SUM(G7,I7)=K7,"",1)</f>
        <v/>
      </c>
      <c r="N7" s="97"/>
      <c r="O7" s="97"/>
      <c r="P7" s="97"/>
      <c r="Q7" s="97"/>
      <c r="R7" s="97"/>
      <c r="S7" s="97"/>
      <c r="T7" s="97"/>
    </row>
    <row r="8" spans="1:21" ht="23.1" customHeight="1">
      <c r="A8" s="141" t="s">
        <v>48</v>
      </c>
      <c r="B8" s="144" t="s">
        <v>47</v>
      </c>
      <c r="C8" s="145"/>
      <c r="D8" s="145"/>
      <c r="E8" s="146"/>
      <c r="F8" s="10">
        <v>289</v>
      </c>
      <c r="G8" s="9">
        <v>2018</v>
      </c>
      <c r="H8" s="8">
        <f t="shared" si="0"/>
        <v>58.458864426419467</v>
      </c>
      <c r="I8" s="9">
        <v>1434</v>
      </c>
      <c r="J8" s="8">
        <f t="shared" si="1"/>
        <v>41.541135573580533</v>
      </c>
      <c r="K8" s="9">
        <v>3452</v>
      </c>
      <c r="L8" s="8">
        <f t="shared" si="3"/>
        <v>100</v>
      </c>
      <c r="M8" s="48" t="str">
        <f t="shared" ref="M8:M53" si="4">IF(SUM(G8,I8)=K8,"",1)</f>
        <v/>
      </c>
      <c r="N8" s="97"/>
      <c r="O8" s="97"/>
      <c r="P8" s="97"/>
      <c r="Q8" s="97"/>
      <c r="R8" s="97"/>
      <c r="S8" s="97"/>
      <c r="T8" s="97"/>
    </row>
    <row r="9" spans="1:21" ht="23.1" customHeight="1">
      <c r="A9" s="142"/>
      <c r="B9" s="144" t="s">
        <v>46</v>
      </c>
      <c r="C9" s="145"/>
      <c r="D9" s="145"/>
      <c r="E9" s="146"/>
      <c r="F9" s="10">
        <v>129</v>
      </c>
      <c r="G9" s="9">
        <v>2719</v>
      </c>
      <c r="H9" s="8">
        <f t="shared" ref="H9:H12" si="5">IF(G9=0,0,G9/$K9*100)</f>
        <v>58.700345423143354</v>
      </c>
      <c r="I9" s="9">
        <v>1913</v>
      </c>
      <c r="J9" s="8">
        <f t="shared" ref="J9:J12" si="6">IF(I9=0,0,I9/$K9*100)</f>
        <v>41.299654576856646</v>
      </c>
      <c r="K9" s="9">
        <v>4632</v>
      </c>
      <c r="L9" s="8">
        <f t="shared" ref="L9:L12" si="7">IF(K9=0,0,K9/$K9*100)</f>
        <v>100</v>
      </c>
      <c r="M9" s="48" t="str">
        <f t="shared" si="4"/>
        <v/>
      </c>
      <c r="N9" s="97"/>
      <c r="O9" s="97"/>
      <c r="P9" s="97"/>
      <c r="Q9" s="97"/>
      <c r="R9" s="97"/>
      <c r="S9" s="97"/>
      <c r="T9" s="97"/>
    </row>
    <row r="10" spans="1:21" ht="23.1" customHeight="1">
      <c r="A10" s="142"/>
      <c r="B10" s="144" t="s">
        <v>45</v>
      </c>
      <c r="C10" s="145"/>
      <c r="D10" s="145"/>
      <c r="E10" s="146"/>
      <c r="F10" s="10">
        <v>220</v>
      </c>
      <c r="G10" s="9">
        <v>12635</v>
      </c>
      <c r="H10" s="8">
        <f t="shared" si="5"/>
        <v>57.405724670604272</v>
      </c>
      <c r="I10" s="9">
        <v>9375</v>
      </c>
      <c r="J10" s="8">
        <f t="shared" si="6"/>
        <v>42.594275329395728</v>
      </c>
      <c r="K10" s="9">
        <v>22010</v>
      </c>
      <c r="L10" s="8">
        <f t="shared" si="7"/>
        <v>100</v>
      </c>
      <c r="M10" s="48" t="str">
        <f t="shared" si="4"/>
        <v/>
      </c>
      <c r="N10" s="97"/>
      <c r="O10" s="97"/>
      <c r="P10" s="97"/>
      <c r="Q10" s="97"/>
      <c r="R10" s="98"/>
      <c r="S10" s="98"/>
      <c r="T10" s="98"/>
    </row>
    <row r="11" spans="1:21" ht="23.1" customHeight="1">
      <c r="A11" s="142"/>
      <c r="B11" s="144" t="s">
        <v>44</v>
      </c>
      <c r="C11" s="145"/>
      <c r="D11" s="145"/>
      <c r="E11" s="146"/>
      <c r="F11" s="10">
        <v>57</v>
      </c>
      <c r="G11" s="9">
        <v>7262</v>
      </c>
      <c r="H11" s="8">
        <f t="shared" si="5"/>
        <v>61.973032940774871</v>
      </c>
      <c r="I11" s="9">
        <v>4456</v>
      </c>
      <c r="J11" s="8">
        <f t="shared" si="6"/>
        <v>38.026967059225129</v>
      </c>
      <c r="K11" s="9">
        <v>11718</v>
      </c>
      <c r="L11" s="8">
        <f t="shared" si="7"/>
        <v>100</v>
      </c>
      <c r="M11" s="48" t="str">
        <f t="shared" si="4"/>
        <v/>
      </c>
      <c r="N11" s="97"/>
      <c r="O11" s="97"/>
      <c r="P11" s="97"/>
      <c r="Q11" s="97"/>
      <c r="R11" s="99"/>
      <c r="S11" s="99"/>
      <c r="T11" s="99"/>
    </row>
    <row r="12" spans="1:21" ht="23.1" customHeight="1">
      <c r="A12" s="143"/>
      <c r="B12" s="144" t="s">
        <v>43</v>
      </c>
      <c r="C12" s="145"/>
      <c r="D12" s="145"/>
      <c r="E12" s="146"/>
      <c r="F12" s="10">
        <v>221</v>
      </c>
      <c r="G12" s="9">
        <v>16229</v>
      </c>
      <c r="H12" s="8">
        <f t="shared" si="5"/>
        <v>53.840029194174434</v>
      </c>
      <c r="I12" s="9">
        <v>13914</v>
      </c>
      <c r="J12" s="8">
        <f t="shared" si="6"/>
        <v>46.159970805825566</v>
      </c>
      <c r="K12" s="9">
        <v>30143</v>
      </c>
      <c r="L12" s="8">
        <f t="shared" si="7"/>
        <v>100</v>
      </c>
      <c r="M12" s="48" t="str">
        <f t="shared" si="4"/>
        <v/>
      </c>
      <c r="N12" s="97"/>
      <c r="O12" s="97"/>
      <c r="P12" s="97"/>
      <c r="Q12" s="97"/>
      <c r="R12" s="99"/>
      <c r="S12" s="99"/>
      <c r="T12" s="99"/>
    </row>
    <row r="13" spans="1:21" ht="23.1" customHeight="1">
      <c r="A13" s="138" t="s">
        <v>42</v>
      </c>
      <c r="B13" s="138" t="s">
        <v>41</v>
      </c>
      <c r="C13" s="13"/>
      <c r="D13" s="14" t="s">
        <v>15</v>
      </c>
      <c r="E13" s="11"/>
      <c r="F13" s="10">
        <f>SUM(F14:F37)</f>
        <v>224</v>
      </c>
      <c r="G13" s="9">
        <f>SUM(G14:G37)</f>
        <v>23738</v>
      </c>
      <c r="H13" s="8">
        <f t="shared" si="0"/>
        <v>66.065514458267245</v>
      </c>
      <c r="I13" s="9">
        <f>SUM(I14:I37)</f>
        <v>12193</v>
      </c>
      <c r="J13" s="8">
        <f t="shared" si="1"/>
        <v>33.934485541732769</v>
      </c>
      <c r="K13" s="9">
        <f t="shared" si="2"/>
        <v>35931</v>
      </c>
      <c r="L13" s="8">
        <f t="shared" si="3"/>
        <v>100</v>
      </c>
      <c r="M13" s="48" t="str">
        <f t="shared" si="4"/>
        <v/>
      </c>
      <c r="N13" s="100"/>
      <c r="O13" s="97"/>
      <c r="P13" s="97"/>
      <c r="Q13" s="97"/>
      <c r="R13" s="99"/>
      <c r="S13" s="99"/>
      <c r="T13" s="99"/>
    </row>
    <row r="14" spans="1:21" ht="23.1" customHeight="1">
      <c r="A14" s="139"/>
      <c r="B14" s="139"/>
      <c r="C14" s="13"/>
      <c r="D14" s="14" t="s">
        <v>40</v>
      </c>
      <c r="E14" s="11"/>
      <c r="F14" s="10">
        <v>38</v>
      </c>
      <c r="G14" s="9">
        <v>2727</v>
      </c>
      <c r="H14" s="8">
        <f t="shared" ref="H14:H37" si="8">IF(G14=0,0,G14/$K14*100)</f>
        <v>45.276440312136806</v>
      </c>
      <c r="I14" s="9">
        <v>3296</v>
      </c>
      <c r="J14" s="8">
        <f t="shared" ref="J14:J37" si="9">IF(I14=0,0,I14/$K14*100)</f>
        <v>54.723559687863187</v>
      </c>
      <c r="K14" s="9">
        <v>6023</v>
      </c>
      <c r="L14" s="8">
        <f t="shared" ref="L14:L37" si="10">IF(K14=0,0,K14/$K14*100)</f>
        <v>100</v>
      </c>
      <c r="M14" s="48" t="str">
        <f t="shared" si="4"/>
        <v/>
      </c>
      <c r="N14" s="97"/>
      <c r="O14" s="98"/>
      <c r="P14" s="98"/>
      <c r="Q14" s="98"/>
      <c r="R14" s="99"/>
      <c r="S14" s="99"/>
      <c r="T14" s="99"/>
      <c r="U14" s="61"/>
    </row>
    <row r="15" spans="1:21" ht="23.1" customHeight="1">
      <c r="A15" s="139"/>
      <c r="B15" s="139"/>
      <c r="C15" s="13"/>
      <c r="D15" s="14" t="s">
        <v>39</v>
      </c>
      <c r="E15" s="11"/>
      <c r="F15" s="10">
        <v>5</v>
      </c>
      <c r="G15" s="9">
        <v>281</v>
      </c>
      <c r="H15" s="8">
        <f t="shared" si="8"/>
        <v>73.753280839895012</v>
      </c>
      <c r="I15" s="9">
        <v>100</v>
      </c>
      <c r="J15" s="8">
        <f t="shared" si="9"/>
        <v>26.246719160104988</v>
      </c>
      <c r="K15" s="9">
        <v>381</v>
      </c>
      <c r="L15" s="8">
        <f t="shared" si="10"/>
        <v>100</v>
      </c>
      <c r="M15" s="48" t="str">
        <f t="shared" si="4"/>
        <v/>
      </c>
      <c r="N15" s="97"/>
      <c r="O15" s="99"/>
      <c r="P15" s="99"/>
      <c r="Q15" s="99"/>
      <c r="R15" s="99"/>
      <c r="S15" s="99"/>
      <c r="T15" s="99"/>
      <c r="U15" s="62"/>
    </row>
    <row r="16" spans="1:21" ht="23.1" customHeight="1">
      <c r="A16" s="139"/>
      <c r="B16" s="139"/>
      <c r="C16" s="13"/>
      <c r="D16" s="14" t="s">
        <v>38</v>
      </c>
      <c r="E16" s="11"/>
      <c r="F16" s="10">
        <v>14</v>
      </c>
      <c r="G16" s="9">
        <v>266</v>
      </c>
      <c r="H16" s="8">
        <f t="shared" si="8"/>
        <v>21.468926553672315</v>
      </c>
      <c r="I16" s="9">
        <v>973</v>
      </c>
      <c r="J16" s="8">
        <f t="shared" si="9"/>
        <v>78.531073446327682</v>
      </c>
      <c r="K16" s="9">
        <v>1239</v>
      </c>
      <c r="L16" s="8">
        <f t="shared" si="10"/>
        <v>100</v>
      </c>
      <c r="M16" s="48" t="str">
        <f t="shared" si="4"/>
        <v/>
      </c>
      <c r="N16" s="97"/>
      <c r="O16" s="99"/>
      <c r="P16" s="99"/>
      <c r="Q16" s="99"/>
      <c r="R16" s="97"/>
      <c r="S16" s="97"/>
      <c r="T16" s="99"/>
      <c r="U16" s="62"/>
    </row>
    <row r="17" spans="1:21" ht="23.1" customHeight="1">
      <c r="A17" s="139"/>
      <c r="B17" s="139"/>
      <c r="C17" s="13"/>
      <c r="D17" s="14" t="s">
        <v>37</v>
      </c>
      <c r="E17" s="11"/>
      <c r="F17" s="10">
        <v>1</v>
      </c>
      <c r="G17" s="9">
        <v>25</v>
      </c>
      <c r="H17" s="8">
        <f t="shared" si="8"/>
        <v>75.757575757575751</v>
      </c>
      <c r="I17" s="9">
        <v>8</v>
      </c>
      <c r="J17" s="8">
        <f t="shared" si="9"/>
        <v>24.242424242424242</v>
      </c>
      <c r="K17" s="9">
        <v>33</v>
      </c>
      <c r="L17" s="8">
        <f t="shared" si="10"/>
        <v>100</v>
      </c>
      <c r="M17" s="48" t="str">
        <f t="shared" si="4"/>
        <v/>
      </c>
      <c r="N17" s="97"/>
      <c r="O17" s="99"/>
      <c r="P17" s="99"/>
      <c r="Q17" s="99"/>
      <c r="R17" s="97"/>
      <c r="S17" s="97"/>
      <c r="T17" s="99"/>
      <c r="U17" s="62"/>
    </row>
    <row r="18" spans="1:21" ht="23.1" customHeight="1">
      <c r="A18" s="139"/>
      <c r="B18" s="139"/>
      <c r="C18" s="13"/>
      <c r="D18" s="14" t="s">
        <v>36</v>
      </c>
      <c r="E18" s="11"/>
      <c r="F18" s="10">
        <v>6</v>
      </c>
      <c r="G18" s="9">
        <v>464</v>
      </c>
      <c r="H18" s="8">
        <f t="shared" si="8"/>
        <v>72.386895475819031</v>
      </c>
      <c r="I18" s="9">
        <v>177</v>
      </c>
      <c r="J18" s="8">
        <f t="shared" si="9"/>
        <v>27.613104524180965</v>
      </c>
      <c r="K18" s="9">
        <v>641</v>
      </c>
      <c r="L18" s="8">
        <f t="shared" si="10"/>
        <v>100</v>
      </c>
      <c r="M18" s="48" t="str">
        <f t="shared" si="4"/>
        <v/>
      </c>
      <c r="N18" s="97"/>
      <c r="O18" s="99"/>
      <c r="P18" s="99"/>
      <c r="Q18" s="99"/>
      <c r="R18" s="97"/>
      <c r="S18" s="97"/>
      <c r="T18" s="99"/>
      <c r="U18" s="62"/>
    </row>
    <row r="19" spans="1:21" ht="23.1" customHeight="1">
      <c r="A19" s="139"/>
      <c r="B19" s="139"/>
      <c r="C19" s="13"/>
      <c r="D19" s="14" t="s">
        <v>35</v>
      </c>
      <c r="E19" s="11"/>
      <c r="F19" s="10">
        <v>3</v>
      </c>
      <c r="G19" s="9">
        <v>37</v>
      </c>
      <c r="H19" s="8">
        <f t="shared" si="8"/>
        <v>60.655737704918032</v>
      </c>
      <c r="I19" s="9">
        <v>24</v>
      </c>
      <c r="J19" s="8">
        <f t="shared" si="9"/>
        <v>39.344262295081968</v>
      </c>
      <c r="K19" s="9">
        <v>61</v>
      </c>
      <c r="L19" s="8">
        <f t="shared" si="10"/>
        <v>100</v>
      </c>
      <c r="M19" s="48" t="str">
        <f t="shared" si="4"/>
        <v/>
      </c>
      <c r="N19" s="97"/>
      <c r="O19" s="99"/>
      <c r="P19" s="99"/>
      <c r="Q19" s="99"/>
      <c r="R19" s="97"/>
      <c r="S19" s="97"/>
      <c r="T19" s="99"/>
      <c r="U19" s="62"/>
    </row>
    <row r="20" spans="1:21" ht="23.1" customHeight="1">
      <c r="A20" s="139"/>
      <c r="B20" s="139"/>
      <c r="C20" s="13"/>
      <c r="D20" s="14" t="s">
        <v>34</v>
      </c>
      <c r="E20" s="11"/>
      <c r="F20" s="10">
        <v>3</v>
      </c>
      <c r="G20" s="9">
        <v>183</v>
      </c>
      <c r="H20" s="8">
        <f t="shared" si="8"/>
        <v>65.591397849462368</v>
      </c>
      <c r="I20" s="9">
        <v>96</v>
      </c>
      <c r="J20" s="8">
        <f t="shared" si="9"/>
        <v>34.408602150537639</v>
      </c>
      <c r="K20" s="9">
        <v>279</v>
      </c>
      <c r="L20" s="8">
        <f t="shared" si="10"/>
        <v>100</v>
      </c>
      <c r="M20" s="48" t="str">
        <f t="shared" si="4"/>
        <v/>
      </c>
      <c r="N20" s="97"/>
      <c r="O20" s="99"/>
      <c r="P20" s="99"/>
      <c r="Q20" s="99"/>
      <c r="R20" s="97"/>
      <c r="S20" s="97"/>
      <c r="T20" s="99"/>
      <c r="U20" s="62"/>
    </row>
    <row r="21" spans="1:21" ht="23.1" customHeight="1">
      <c r="A21" s="139"/>
      <c r="B21" s="139"/>
      <c r="C21" s="13"/>
      <c r="D21" s="14" t="s">
        <v>33</v>
      </c>
      <c r="E21" s="11"/>
      <c r="F21" s="10">
        <v>10</v>
      </c>
      <c r="G21" s="9">
        <v>1786</v>
      </c>
      <c r="H21" s="8">
        <f t="shared" si="8"/>
        <v>65.301645338208417</v>
      </c>
      <c r="I21" s="9">
        <v>949</v>
      </c>
      <c r="J21" s="8">
        <f t="shared" si="9"/>
        <v>34.698354661791591</v>
      </c>
      <c r="K21" s="9">
        <v>2735</v>
      </c>
      <c r="L21" s="8">
        <f t="shared" si="10"/>
        <v>100</v>
      </c>
      <c r="M21" s="48" t="str">
        <f t="shared" si="4"/>
        <v/>
      </c>
      <c r="N21" s="97"/>
      <c r="O21" s="99"/>
      <c r="P21" s="99"/>
      <c r="Q21" s="99"/>
      <c r="R21" s="97"/>
      <c r="S21" s="97"/>
      <c r="T21" s="99"/>
      <c r="U21" s="62"/>
    </row>
    <row r="22" spans="1:21" ht="23.1" customHeight="1">
      <c r="A22" s="139"/>
      <c r="B22" s="139"/>
      <c r="C22" s="13"/>
      <c r="D22" s="14" t="s">
        <v>32</v>
      </c>
      <c r="E22" s="11"/>
      <c r="F22" s="10">
        <v>1</v>
      </c>
      <c r="G22" s="9">
        <v>11</v>
      </c>
      <c r="H22" s="8">
        <f t="shared" si="8"/>
        <v>91.666666666666657</v>
      </c>
      <c r="I22" s="9">
        <v>1</v>
      </c>
      <c r="J22" s="8">
        <f t="shared" si="9"/>
        <v>8.3333333333333321</v>
      </c>
      <c r="K22" s="9">
        <v>12</v>
      </c>
      <c r="L22" s="8">
        <f t="shared" si="10"/>
        <v>100</v>
      </c>
      <c r="M22" s="48" t="str">
        <f t="shared" si="4"/>
        <v/>
      </c>
      <c r="N22" s="97"/>
      <c r="O22" s="99"/>
      <c r="P22" s="99"/>
      <c r="Q22" s="99"/>
      <c r="R22" s="97"/>
      <c r="S22" s="97"/>
      <c r="T22" s="99"/>
      <c r="U22" s="62"/>
    </row>
    <row r="23" spans="1:21" ht="23.1" customHeight="1">
      <c r="A23" s="139"/>
      <c r="B23" s="139"/>
      <c r="C23" s="13"/>
      <c r="D23" s="14" t="s">
        <v>31</v>
      </c>
      <c r="E23" s="11"/>
      <c r="F23" s="10">
        <v>6</v>
      </c>
      <c r="G23" s="9">
        <v>690</v>
      </c>
      <c r="H23" s="8">
        <f t="shared" si="8"/>
        <v>63.53591160220995</v>
      </c>
      <c r="I23" s="9">
        <v>396</v>
      </c>
      <c r="J23" s="8">
        <f t="shared" si="9"/>
        <v>36.464088397790057</v>
      </c>
      <c r="K23" s="9">
        <v>1086</v>
      </c>
      <c r="L23" s="8">
        <f t="shared" si="10"/>
        <v>100</v>
      </c>
      <c r="M23" s="48" t="str">
        <f t="shared" si="4"/>
        <v/>
      </c>
      <c r="N23" s="97"/>
      <c r="O23" s="99"/>
      <c r="P23" s="99"/>
      <c r="Q23" s="99"/>
      <c r="R23" s="97"/>
      <c r="S23" s="97"/>
      <c r="T23" s="99"/>
      <c r="U23" s="62"/>
    </row>
    <row r="24" spans="1:21" ht="23.1" customHeight="1">
      <c r="A24" s="139"/>
      <c r="B24" s="139"/>
      <c r="C24" s="13"/>
      <c r="D24" s="14" t="s">
        <v>30</v>
      </c>
      <c r="E24" s="11"/>
      <c r="F24" s="10">
        <v>1</v>
      </c>
      <c r="G24" s="9">
        <v>7</v>
      </c>
      <c r="H24" s="8">
        <f t="shared" si="8"/>
        <v>87.5</v>
      </c>
      <c r="I24" s="9">
        <v>1</v>
      </c>
      <c r="J24" s="8">
        <f t="shared" si="9"/>
        <v>12.5</v>
      </c>
      <c r="K24" s="9">
        <v>8</v>
      </c>
      <c r="L24" s="8">
        <f t="shared" si="10"/>
        <v>100</v>
      </c>
      <c r="M24" s="48" t="str">
        <f t="shared" si="4"/>
        <v/>
      </c>
      <c r="N24" s="97"/>
      <c r="O24" s="99"/>
      <c r="P24" s="99"/>
      <c r="Q24" s="99"/>
      <c r="R24" s="97"/>
      <c r="S24" s="97"/>
      <c r="T24" s="99"/>
      <c r="U24" s="62"/>
    </row>
    <row r="25" spans="1:21" ht="23.1" customHeight="1">
      <c r="A25" s="139"/>
      <c r="B25" s="139"/>
      <c r="C25" s="13"/>
      <c r="D25" s="12" t="s">
        <v>29</v>
      </c>
      <c r="E25" s="11"/>
      <c r="F25" s="10">
        <v>3</v>
      </c>
      <c r="G25" s="9">
        <v>230</v>
      </c>
      <c r="H25" s="8">
        <f t="shared" si="8"/>
        <v>64.606741573033716</v>
      </c>
      <c r="I25" s="9">
        <v>126</v>
      </c>
      <c r="J25" s="8">
        <f t="shared" si="9"/>
        <v>35.393258426966291</v>
      </c>
      <c r="K25" s="9">
        <v>356</v>
      </c>
      <c r="L25" s="8">
        <f t="shared" si="10"/>
        <v>100</v>
      </c>
      <c r="M25" s="48" t="str">
        <f t="shared" si="4"/>
        <v/>
      </c>
      <c r="N25" s="97"/>
      <c r="O25" s="99"/>
      <c r="P25" s="99"/>
      <c r="Q25" s="99"/>
      <c r="R25" s="97"/>
      <c r="S25" s="97"/>
      <c r="T25" s="99"/>
      <c r="U25" s="62"/>
    </row>
    <row r="26" spans="1:21" ht="23.1" customHeight="1">
      <c r="A26" s="139"/>
      <c r="B26" s="139"/>
      <c r="C26" s="13"/>
      <c r="D26" s="14" t="s">
        <v>28</v>
      </c>
      <c r="E26" s="11"/>
      <c r="F26" s="10">
        <v>8</v>
      </c>
      <c r="G26" s="9">
        <v>1223</v>
      </c>
      <c r="H26" s="8">
        <f t="shared" si="8"/>
        <v>82.971506105834465</v>
      </c>
      <c r="I26" s="9">
        <v>251</v>
      </c>
      <c r="J26" s="8">
        <f t="shared" si="9"/>
        <v>17.028493894165535</v>
      </c>
      <c r="K26" s="9">
        <v>1474</v>
      </c>
      <c r="L26" s="8">
        <f t="shared" si="10"/>
        <v>100</v>
      </c>
      <c r="M26" s="48" t="str">
        <f t="shared" si="4"/>
        <v/>
      </c>
      <c r="N26" s="97"/>
      <c r="O26" s="99"/>
      <c r="P26" s="99"/>
      <c r="Q26" s="99"/>
      <c r="R26" s="97"/>
      <c r="S26" s="97"/>
      <c r="T26" s="99"/>
      <c r="U26" s="62"/>
    </row>
    <row r="27" spans="1:21" ht="23.1" customHeight="1">
      <c r="A27" s="139"/>
      <c r="B27" s="139"/>
      <c r="C27" s="13"/>
      <c r="D27" s="14" t="s">
        <v>27</v>
      </c>
      <c r="E27" s="11"/>
      <c r="F27" s="10">
        <v>3</v>
      </c>
      <c r="G27" s="9">
        <v>173</v>
      </c>
      <c r="H27" s="8">
        <f t="shared" si="8"/>
        <v>83.173076923076934</v>
      </c>
      <c r="I27" s="9">
        <v>35</v>
      </c>
      <c r="J27" s="8">
        <f t="shared" si="9"/>
        <v>16.826923076923077</v>
      </c>
      <c r="K27" s="9">
        <v>208</v>
      </c>
      <c r="L27" s="8">
        <f t="shared" si="10"/>
        <v>100</v>
      </c>
      <c r="M27" s="48" t="str">
        <f t="shared" si="4"/>
        <v/>
      </c>
      <c r="N27" s="97"/>
      <c r="O27" s="99"/>
      <c r="P27" s="99"/>
      <c r="Q27" s="99"/>
      <c r="R27" s="97"/>
      <c r="S27" s="97"/>
      <c r="T27" s="99"/>
      <c r="U27" s="62"/>
    </row>
    <row r="28" spans="1:21" ht="23.1" customHeight="1">
      <c r="A28" s="139"/>
      <c r="B28" s="139"/>
      <c r="C28" s="13"/>
      <c r="D28" s="14" t="s">
        <v>26</v>
      </c>
      <c r="E28" s="11"/>
      <c r="F28" s="10">
        <v>2</v>
      </c>
      <c r="G28" s="9">
        <v>499</v>
      </c>
      <c r="H28" s="8">
        <f t="shared" si="8"/>
        <v>89.587073608617601</v>
      </c>
      <c r="I28" s="9">
        <v>58</v>
      </c>
      <c r="J28" s="8">
        <f t="shared" si="9"/>
        <v>10.412926391382406</v>
      </c>
      <c r="K28" s="9">
        <v>557</v>
      </c>
      <c r="L28" s="8">
        <f t="shared" si="10"/>
        <v>100</v>
      </c>
      <c r="M28" s="48" t="str">
        <f t="shared" si="4"/>
        <v/>
      </c>
      <c r="N28" s="97"/>
      <c r="O28" s="99"/>
      <c r="P28" s="99"/>
      <c r="Q28" s="99"/>
      <c r="R28" s="97"/>
      <c r="S28" s="97"/>
      <c r="T28" s="99"/>
      <c r="U28" s="62"/>
    </row>
    <row r="29" spans="1:21" ht="23.1" customHeight="1">
      <c r="A29" s="139"/>
      <c r="B29" s="139"/>
      <c r="C29" s="13"/>
      <c r="D29" s="14" t="s">
        <v>25</v>
      </c>
      <c r="E29" s="11"/>
      <c r="F29" s="10">
        <v>15</v>
      </c>
      <c r="G29" s="9">
        <v>715</v>
      </c>
      <c r="H29" s="8">
        <f t="shared" si="8"/>
        <v>74.94758909853249</v>
      </c>
      <c r="I29" s="9">
        <v>239</v>
      </c>
      <c r="J29" s="8">
        <f t="shared" si="9"/>
        <v>25.052410901467503</v>
      </c>
      <c r="K29" s="9">
        <v>954</v>
      </c>
      <c r="L29" s="8">
        <f t="shared" si="10"/>
        <v>100</v>
      </c>
      <c r="M29" s="48" t="str">
        <f t="shared" si="4"/>
        <v/>
      </c>
      <c r="N29" s="97"/>
      <c r="O29" s="99"/>
      <c r="P29" s="99"/>
      <c r="Q29" s="99"/>
      <c r="R29" s="97"/>
      <c r="S29" s="97"/>
      <c r="T29" s="99"/>
      <c r="U29" s="62"/>
    </row>
    <row r="30" spans="1:21" ht="23.1" customHeight="1">
      <c r="A30" s="139"/>
      <c r="B30" s="139"/>
      <c r="C30" s="13"/>
      <c r="D30" s="14" t="s">
        <v>24</v>
      </c>
      <c r="E30" s="11"/>
      <c r="F30" s="10">
        <v>4</v>
      </c>
      <c r="G30" s="9">
        <v>1027</v>
      </c>
      <c r="H30" s="8">
        <f t="shared" si="8"/>
        <v>83.292781832927815</v>
      </c>
      <c r="I30" s="9">
        <v>206</v>
      </c>
      <c r="J30" s="8">
        <f t="shared" si="9"/>
        <v>16.707218167072181</v>
      </c>
      <c r="K30" s="9">
        <v>1233</v>
      </c>
      <c r="L30" s="8">
        <f t="shared" si="10"/>
        <v>100</v>
      </c>
      <c r="M30" s="48" t="str">
        <f t="shared" si="4"/>
        <v/>
      </c>
      <c r="N30" s="97"/>
      <c r="O30" s="99"/>
      <c r="P30" s="99"/>
      <c r="Q30" s="99"/>
      <c r="R30" s="97"/>
      <c r="S30" s="97"/>
      <c r="T30" s="99"/>
      <c r="U30" s="62"/>
    </row>
    <row r="31" spans="1:21" ht="23.1" customHeight="1">
      <c r="A31" s="139"/>
      <c r="B31" s="139"/>
      <c r="C31" s="13"/>
      <c r="D31" s="14" t="s">
        <v>23</v>
      </c>
      <c r="E31" s="11"/>
      <c r="F31" s="10">
        <v>26</v>
      </c>
      <c r="G31" s="9">
        <v>2807</v>
      </c>
      <c r="H31" s="8">
        <f t="shared" si="8"/>
        <v>81.765219924264485</v>
      </c>
      <c r="I31" s="9">
        <v>626</v>
      </c>
      <c r="J31" s="8">
        <f t="shared" si="9"/>
        <v>18.234780075735507</v>
      </c>
      <c r="K31" s="9">
        <v>3433</v>
      </c>
      <c r="L31" s="8">
        <f t="shared" si="10"/>
        <v>100</v>
      </c>
      <c r="M31" s="48" t="str">
        <f t="shared" si="4"/>
        <v/>
      </c>
      <c r="N31" s="97"/>
      <c r="O31" s="99"/>
      <c r="P31" s="99"/>
      <c r="Q31" s="99"/>
      <c r="R31" s="97"/>
      <c r="S31" s="97"/>
      <c r="T31" s="99"/>
      <c r="U31" s="62"/>
    </row>
    <row r="32" spans="1:21" ht="23.1" customHeight="1">
      <c r="A32" s="139"/>
      <c r="B32" s="139"/>
      <c r="C32" s="13"/>
      <c r="D32" s="14" t="s">
        <v>22</v>
      </c>
      <c r="E32" s="11"/>
      <c r="F32" s="10">
        <v>5</v>
      </c>
      <c r="G32" s="9">
        <v>216</v>
      </c>
      <c r="H32" s="8">
        <f t="shared" si="8"/>
        <v>45.665961945031711</v>
      </c>
      <c r="I32" s="9">
        <v>257</v>
      </c>
      <c r="J32" s="8">
        <f t="shared" si="9"/>
        <v>54.334038054968289</v>
      </c>
      <c r="K32" s="9">
        <v>473</v>
      </c>
      <c r="L32" s="8">
        <f t="shared" si="10"/>
        <v>100</v>
      </c>
      <c r="M32" s="48" t="str">
        <f t="shared" si="4"/>
        <v/>
      </c>
      <c r="N32" s="97"/>
      <c r="O32" s="99"/>
      <c r="P32" s="99"/>
      <c r="Q32" s="99"/>
      <c r="R32" s="97"/>
      <c r="S32" s="97"/>
      <c r="T32" s="99"/>
      <c r="U32" s="62"/>
    </row>
    <row r="33" spans="1:21" ht="24" customHeight="1">
      <c r="A33" s="139"/>
      <c r="B33" s="139"/>
      <c r="C33" s="13"/>
      <c r="D33" s="14" t="s">
        <v>21</v>
      </c>
      <c r="E33" s="11"/>
      <c r="F33" s="10">
        <v>23</v>
      </c>
      <c r="G33" s="9">
        <v>4530</v>
      </c>
      <c r="H33" s="8">
        <f t="shared" si="8"/>
        <v>72.260328601052805</v>
      </c>
      <c r="I33" s="9">
        <v>1739</v>
      </c>
      <c r="J33" s="8">
        <f t="shared" si="9"/>
        <v>27.739671398947202</v>
      </c>
      <c r="K33" s="9">
        <v>6269</v>
      </c>
      <c r="L33" s="8">
        <f t="shared" si="10"/>
        <v>100</v>
      </c>
      <c r="M33" s="48" t="str">
        <f t="shared" si="4"/>
        <v/>
      </c>
      <c r="N33" s="97"/>
      <c r="O33" s="99"/>
      <c r="P33" s="99"/>
      <c r="Q33" s="99"/>
      <c r="R33" s="97"/>
      <c r="S33" s="97"/>
      <c r="T33" s="99"/>
      <c r="U33" s="62"/>
    </row>
    <row r="34" spans="1:21" ht="23.1" customHeight="1">
      <c r="A34" s="139"/>
      <c r="B34" s="139"/>
      <c r="C34" s="13"/>
      <c r="D34" s="14" t="s">
        <v>20</v>
      </c>
      <c r="E34" s="11"/>
      <c r="F34" s="10">
        <v>14</v>
      </c>
      <c r="G34" s="9">
        <v>965</v>
      </c>
      <c r="H34" s="8">
        <f t="shared" si="8"/>
        <v>52.617230098146131</v>
      </c>
      <c r="I34" s="9">
        <v>869</v>
      </c>
      <c r="J34" s="8">
        <f t="shared" si="9"/>
        <v>47.382769901853869</v>
      </c>
      <c r="K34" s="9">
        <v>1834</v>
      </c>
      <c r="L34" s="8">
        <f t="shared" si="10"/>
        <v>100</v>
      </c>
      <c r="M34" s="48" t="str">
        <f t="shared" si="4"/>
        <v/>
      </c>
      <c r="N34" s="97"/>
      <c r="O34" s="99"/>
      <c r="P34" s="99"/>
      <c r="Q34" s="99"/>
      <c r="R34" s="97"/>
      <c r="S34" s="97"/>
      <c r="T34" s="99"/>
      <c r="U34" s="62"/>
    </row>
    <row r="35" spans="1:21" ht="23.1" customHeight="1">
      <c r="A35" s="139"/>
      <c r="B35" s="139"/>
      <c r="C35" s="13"/>
      <c r="D35" s="14" t="s">
        <v>19</v>
      </c>
      <c r="E35" s="11"/>
      <c r="F35" s="10">
        <v>10</v>
      </c>
      <c r="G35" s="9">
        <v>1352</v>
      </c>
      <c r="H35" s="8">
        <f t="shared" si="8"/>
        <v>65.790754257907551</v>
      </c>
      <c r="I35" s="9">
        <v>703</v>
      </c>
      <c r="J35" s="8">
        <f t="shared" si="9"/>
        <v>34.209245742092456</v>
      </c>
      <c r="K35" s="9">
        <v>2055</v>
      </c>
      <c r="L35" s="8">
        <f t="shared" si="10"/>
        <v>100</v>
      </c>
      <c r="M35" s="48" t="str">
        <f t="shared" si="4"/>
        <v/>
      </c>
      <c r="N35" s="97"/>
      <c r="O35" s="99"/>
      <c r="P35" s="99"/>
      <c r="Q35" s="99"/>
      <c r="R35" s="97"/>
      <c r="S35" s="97"/>
      <c r="T35" s="99"/>
      <c r="U35" s="62"/>
    </row>
    <row r="36" spans="1:21" ht="23.1" customHeight="1">
      <c r="A36" s="139"/>
      <c r="B36" s="139"/>
      <c r="C36" s="13"/>
      <c r="D36" s="14" t="s">
        <v>18</v>
      </c>
      <c r="E36" s="11"/>
      <c r="F36" s="10">
        <v>19</v>
      </c>
      <c r="G36" s="9">
        <v>3099</v>
      </c>
      <c r="H36" s="8">
        <f t="shared" si="8"/>
        <v>78.854961832061065</v>
      </c>
      <c r="I36" s="9">
        <v>831</v>
      </c>
      <c r="J36" s="8">
        <f t="shared" si="9"/>
        <v>21.145038167938932</v>
      </c>
      <c r="K36" s="9">
        <v>3930</v>
      </c>
      <c r="L36" s="8">
        <f t="shared" si="10"/>
        <v>100</v>
      </c>
      <c r="M36" s="48" t="str">
        <f t="shared" si="4"/>
        <v/>
      </c>
      <c r="N36" s="97"/>
      <c r="O36" s="99"/>
      <c r="P36" s="99"/>
      <c r="Q36" s="99"/>
      <c r="R36" s="97"/>
      <c r="S36" s="97"/>
      <c r="T36" s="99"/>
      <c r="U36" s="62"/>
    </row>
    <row r="37" spans="1:21" ht="23.1" customHeight="1">
      <c r="A37" s="139"/>
      <c r="B37" s="140"/>
      <c r="C37" s="13"/>
      <c r="D37" s="14" t="s">
        <v>17</v>
      </c>
      <c r="E37" s="11"/>
      <c r="F37" s="10">
        <v>4</v>
      </c>
      <c r="G37" s="9">
        <v>425</v>
      </c>
      <c r="H37" s="8">
        <f t="shared" si="8"/>
        <v>64.687975646879764</v>
      </c>
      <c r="I37" s="9">
        <v>232</v>
      </c>
      <c r="J37" s="8">
        <f t="shared" si="9"/>
        <v>35.312024353120243</v>
      </c>
      <c r="K37" s="9">
        <v>657</v>
      </c>
      <c r="L37" s="8">
        <f t="shared" si="10"/>
        <v>100</v>
      </c>
      <c r="M37" s="48" t="str">
        <f t="shared" si="4"/>
        <v/>
      </c>
      <c r="N37" s="97"/>
      <c r="O37" s="99"/>
      <c r="P37" s="99"/>
      <c r="Q37" s="99"/>
      <c r="R37" s="97"/>
      <c r="S37" s="97"/>
      <c r="T37" s="99"/>
      <c r="U37" s="62"/>
    </row>
    <row r="38" spans="1:21" ht="23.1" customHeight="1">
      <c r="A38" s="139"/>
      <c r="B38" s="138" t="s">
        <v>16</v>
      </c>
      <c r="C38" s="13"/>
      <c r="D38" s="14" t="s">
        <v>15</v>
      </c>
      <c r="E38" s="11"/>
      <c r="F38" s="9">
        <f>SUM(F39:F53)</f>
        <v>692</v>
      </c>
      <c r="G38" s="9">
        <f>SUM(G39:G53)</f>
        <v>17125</v>
      </c>
      <c r="H38" s="8">
        <f t="shared" si="0"/>
        <v>47.53775260937153</v>
      </c>
      <c r="I38" s="9">
        <f>SUM(I39:I53)</f>
        <v>18899</v>
      </c>
      <c r="J38" s="8">
        <f t="shared" si="1"/>
        <v>52.46224739062847</v>
      </c>
      <c r="K38" s="9">
        <f t="shared" si="2"/>
        <v>36024</v>
      </c>
      <c r="L38" s="8">
        <f t="shared" si="3"/>
        <v>100</v>
      </c>
      <c r="M38" s="48" t="str">
        <f t="shared" si="4"/>
        <v/>
      </c>
      <c r="N38" s="97"/>
      <c r="O38" s="99"/>
      <c r="P38" s="99"/>
      <c r="Q38" s="99"/>
      <c r="R38" s="97"/>
      <c r="S38" s="97"/>
      <c r="T38" s="99"/>
      <c r="U38" s="62"/>
    </row>
    <row r="39" spans="1:21" ht="23.1" customHeight="1">
      <c r="A39" s="139"/>
      <c r="B39" s="139"/>
      <c r="C39" s="13"/>
      <c r="D39" s="14" t="s">
        <v>14</v>
      </c>
      <c r="E39" s="11"/>
      <c r="F39" s="10">
        <v>5</v>
      </c>
      <c r="G39" s="9">
        <v>58</v>
      </c>
      <c r="H39" s="8">
        <f t="shared" ref="H39:H53" si="11">IF(G39=0,0,G39/$K39*100)</f>
        <v>84.05797101449275</v>
      </c>
      <c r="I39" s="9">
        <v>11</v>
      </c>
      <c r="J39" s="8">
        <f t="shared" ref="J39:J53" si="12">IF(I39=0,0,I39/$K39*100)</f>
        <v>15.942028985507244</v>
      </c>
      <c r="K39" s="9">
        <v>69</v>
      </c>
      <c r="L39" s="8">
        <f t="shared" ref="L39:L53" si="13">IF(K39=0,0,K39/$K39*100)</f>
        <v>100</v>
      </c>
      <c r="M39" s="48" t="str">
        <f t="shared" si="4"/>
        <v/>
      </c>
      <c r="N39" s="97"/>
      <c r="O39" s="99"/>
      <c r="P39" s="99"/>
      <c r="Q39" s="99"/>
      <c r="R39" s="97"/>
      <c r="S39" s="97"/>
      <c r="T39" s="99"/>
      <c r="U39" s="62"/>
    </row>
    <row r="40" spans="1:21" ht="23.1" customHeight="1">
      <c r="A40" s="139"/>
      <c r="B40" s="139"/>
      <c r="C40" s="13"/>
      <c r="D40" s="14" t="s">
        <v>13</v>
      </c>
      <c r="E40" s="11"/>
      <c r="F40" s="10">
        <v>83</v>
      </c>
      <c r="G40" s="9">
        <v>2127</v>
      </c>
      <c r="H40" s="8">
        <f t="shared" si="11"/>
        <v>85.870004037141697</v>
      </c>
      <c r="I40" s="9">
        <v>350</v>
      </c>
      <c r="J40" s="8">
        <f t="shared" si="12"/>
        <v>14.129995962858297</v>
      </c>
      <c r="K40" s="9">
        <v>2477</v>
      </c>
      <c r="L40" s="8">
        <f t="shared" si="13"/>
        <v>100</v>
      </c>
      <c r="M40" s="48" t="str">
        <f t="shared" si="4"/>
        <v/>
      </c>
      <c r="N40" s="97"/>
      <c r="O40" s="99"/>
      <c r="P40" s="99"/>
      <c r="Q40" s="99"/>
      <c r="R40" s="97"/>
      <c r="S40" s="97"/>
      <c r="T40" s="99"/>
      <c r="U40" s="62"/>
    </row>
    <row r="41" spans="1:21" ht="23.1" customHeight="1">
      <c r="A41" s="139"/>
      <c r="B41" s="139"/>
      <c r="C41" s="13"/>
      <c r="D41" s="14" t="s">
        <v>12</v>
      </c>
      <c r="E41" s="11"/>
      <c r="F41" s="10">
        <v>18</v>
      </c>
      <c r="G41" s="9">
        <v>700</v>
      </c>
      <c r="H41" s="8">
        <f t="shared" si="11"/>
        <v>88.832487309644677</v>
      </c>
      <c r="I41" s="9">
        <v>88</v>
      </c>
      <c r="J41" s="8">
        <f t="shared" si="12"/>
        <v>11.167512690355331</v>
      </c>
      <c r="K41" s="9">
        <v>788</v>
      </c>
      <c r="L41" s="8">
        <f t="shared" si="13"/>
        <v>100</v>
      </c>
      <c r="M41" s="48" t="str">
        <f t="shared" si="4"/>
        <v/>
      </c>
      <c r="N41" s="97"/>
      <c r="O41" s="99"/>
      <c r="P41" s="99"/>
      <c r="Q41" s="99"/>
      <c r="R41" s="97"/>
      <c r="S41" s="97"/>
      <c r="T41" s="99"/>
      <c r="U41" s="62"/>
    </row>
    <row r="42" spans="1:21" ht="23.1" customHeight="1">
      <c r="A42" s="139"/>
      <c r="B42" s="139"/>
      <c r="C42" s="13"/>
      <c r="D42" s="14" t="s">
        <v>11</v>
      </c>
      <c r="E42" s="11"/>
      <c r="F42" s="10">
        <v>16</v>
      </c>
      <c r="G42" s="9">
        <v>472</v>
      </c>
      <c r="H42" s="8">
        <f t="shared" si="11"/>
        <v>75.039745627980921</v>
      </c>
      <c r="I42" s="9">
        <v>157</v>
      </c>
      <c r="J42" s="8">
        <f t="shared" si="12"/>
        <v>24.960254372019079</v>
      </c>
      <c r="K42" s="9">
        <v>629</v>
      </c>
      <c r="L42" s="8">
        <f t="shared" si="13"/>
        <v>100</v>
      </c>
      <c r="M42" s="48" t="str">
        <f t="shared" si="4"/>
        <v/>
      </c>
      <c r="N42" s="97"/>
      <c r="O42" s="99"/>
      <c r="P42" s="99"/>
      <c r="Q42" s="99"/>
      <c r="R42" s="97"/>
      <c r="S42" s="97"/>
      <c r="T42" s="99"/>
      <c r="U42" s="62"/>
    </row>
    <row r="43" spans="1:21" ht="23.1" customHeight="1">
      <c r="A43" s="139"/>
      <c r="B43" s="139"/>
      <c r="C43" s="13"/>
      <c r="D43" s="14" t="s">
        <v>10</v>
      </c>
      <c r="E43" s="11"/>
      <c r="F43" s="10">
        <v>34</v>
      </c>
      <c r="G43" s="9">
        <v>1532</v>
      </c>
      <c r="H43" s="8">
        <f t="shared" si="11"/>
        <v>84.969495285635048</v>
      </c>
      <c r="I43" s="9">
        <v>271</v>
      </c>
      <c r="J43" s="8">
        <f t="shared" si="12"/>
        <v>15.030504714364948</v>
      </c>
      <c r="K43" s="9">
        <v>1803</v>
      </c>
      <c r="L43" s="8">
        <f t="shared" si="13"/>
        <v>100</v>
      </c>
      <c r="M43" s="48" t="str">
        <f t="shared" si="4"/>
        <v/>
      </c>
      <c r="N43" s="97"/>
      <c r="O43" s="99"/>
      <c r="P43" s="99"/>
      <c r="Q43" s="99"/>
      <c r="R43" s="97"/>
      <c r="S43" s="97"/>
      <c r="T43" s="99"/>
      <c r="U43" s="62"/>
    </row>
    <row r="44" spans="1:21" ht="23.1" customHeight="1">
      <c r="A44" s="139"/>
      <c r="B44" s="139"/>
      <c r="C44" s="13"/>
      <c r="D44" s="14" t="s">
        <v>9</v>
      </c>
      <c r="E44" s="11"/>
      <c r="F44" s="10">
        <v>180</v>
      </c>
      <c r="G44" s="9">
        <v>2748</v>
      </c>
      <c r="H44" s="8">
        <f t="shared" si="11"/>
        <v>47.428374180186402</v>
      </c>
      <c r="I44" s="9">
        <v>3046</v>
      </c>
      <c r="J44" s="8">
        <f t="shared" si="12"/>
        <v>52.571625819813605</v>
      </c>
      <c r="K44" s="9">
        <v>5794</v>
      </c>
      <c r="L44" s="8">
        <f t="shared" si="13"/>
        <v>100</v>
      </c>
      <c r="M44" s="48" t="str">
        <f t="shared" si="4"/>
        <v/>
      </c>
      <c r="N44" s="97"/>
      <c r="O44" s="99"/>
      <c r="P44" s="99"/>
      <c r="Q44" s="99"/>
      <c r="R44" s="97"/>
      <c r="S44" s="97"/>
      <c r="T44" s="99"/>
      <c r="U44" s="62"/>
    </row>
    <row r="45" spans="1:21" ht="23.1" customHeight="1">
      <c r="A45" s="139"/>
      <c r="B45" s="139"/>
      <c r="C45" s="13"/>
      <c r="D45" s="14" t="s">
        <v>8</v>
      </c>
      <c r="E45" s="11"/>
      <c r="F45" s="10">
        <v>21</v>
      </c>
      <c r="G45" s="9">
        <v>583</v>
      </c>
      <c r="H45" s="8">
        <f t="shared" si="11"/>
        <v>52.333931777378815</v>
      </c>
      <c r="I45" s="9">
        <v>531</v>
      </c>
      <c r="J45" s="8">
        <f t="shared" si="12"/>
        <v>47.666068222621185</v>
      </c>
      <c r="K45" s="9">
        <v>1114</v>
      </c>
      <c r="L45" s="8">
        <f t="shared" si="13"/>
        <v>100</v>
      </c>
      <c r="M45" s="48" t="str">
        <f t="shared" si="4"/>
        <v/>
      </c>
      <c r="N45" s="97"/>
      <c r="O45" s="99"/>
      <c r="P45" s="99"/>
      <c r="Q45" s="99"/>
      <c r="R45" s="97"/>
      <c r="S45" s="97"/>
      <c r="T45" s="99"/>
      <c r="U45" s="62"/>
    </row>
    <row r="46" spans="1:21" ht="23.1" customHeight="1">
      <c r="A46" s="139"/>
      <c r="B46" s="139"/>
      <c r="C46" s="13"/>
      <c r="D46" s="14" t="s">
        <v>7</v>
      </c>
      <c r="E46" s="11"/>
      <c r="F46" s="10">
        <v>14</v>
      </c>
      <c r="G46" s="9">
        <v>73</v>
      </c>
      <c r="H46" s="8">
        <f t="shared" si="11"/>
        <v>56.153846153846153</v>
      </c>
      <c r="I46" s="9">
        <v>57</v>
      </c>
      <c r="J46" s="8">
        <f t="shared" si="12"/>
        <v>43.846153846153847</v>
      </c>
      <c r="K46" s="9">
        <v>130</v>
      </c>
      <c r="L46" s="8">
        <f t="shared" si="13"/>
        <v>100</v>
      </c>
      <c r="M46" s="48" t="str">
        <f t="shared" si="4"/>
        <v/>
      </c>
      <c r="N46" s="97"/>
      <c r="O46" s="99"/>
      <c r="P46" s="99"/>
      <c r="Q46" s="99"/>
      <c r="R46" s="97"/>
      <c r="S46" s="97"/>
      <c r="T46" s="99"/>
      <c r="U46" s="62"/>
    </row>
    <row r="47" spans="1:21" ht="24" customHeight="1">
      <c r="A47" s="139"/>
      <c r="B47" s="139"/>
      <c r="C47" s="13"/>
      <c r="D47" s="12" t="s">
        <v>6</v>
      </c>
      <c r="E47" s="11"/>
      <c r="F47" s="10">
        <v>13</v>
      </c>
      <c r="G47" s="9">
        <v>224</v>
      </c>
      <c r="H47" s="8">
        <f t="shared" si="11"/>
        <v>57.583547557840618</v>
      </c>
      <c r="I47" s="9">
        <v>165</v>
      </c>
      <c r="J47" s="8">
        <f t="shared" si="12"/>
        <v>42.416452442159382</v>
      </c>
      <c r="K47" s="9">
        <v>389</v>
      </c>
      <c r="L47" s="8">
        <f t="shared" si="13"/>
        <v>100</v>
      </c>
      <c r="M47" s="48" t="str">
        <f t="shared" si="4"/>
        <v/>
      </c>
      <c r="N47" s="97"/>
      <c r="O47" s="99"/>
      <c r="P47" s="99"/>
      <c r="Q47" s="99"/>
      <c r="R47" s="97"/>
      <c r="S47" s="97"/>
      <c r="T47" s="99"/>
      <c r="U47" s="62"/>
    </row>
    <row r="48" spans="1:21" ht="23.1" customHeight="1">
      <c r="A48" s="139"/>
      <c r="B48" s="139"/>
      <c r="C48" s="13"/>
      <c r="D48" s="14" t="s">
        <v>5</v>
      </c>
      <c r="E48" s="11"/>
      <c r="F48" s="10">
        <v>41</v>
      </c>
      <c r="G48" s="9">
        <v>539</v>
      </c>
      <c r="H48" s="8">
        <f t="shared" si="11"/>
        <v>44.216570959803121</v>
      </c>
      <c r="I48" s="9">
        <v>680</v>
      </c>
      <c r="J48" s="8">
        <f t="shared" si="12"/>
        <v>55.783429040196886</v>
      </c>
      <c r="K48" s="9">
        <v>1219</v>
      </c>
      <c r="L48" s="8">
        <f t="shared" si="13"/>
        <v>100</v>
      </c>
      <c r="M48" s="48" t="str">
        <f t="shared" si="4"/>
        <v/>
      </c>
      <c r="O48" s="62"/>
      <c r="P48" s="62"/>
      <c r="Q48" s="62"/>
      <c r="T48" s="62"/>
      <c r="U48" s="62"/>
    </row>
    <row r="49" spans="1:21" ht="23.1" customHeight="1">
      <c r="A49" s="139"/>
      <c r="B49" s="139"/>
      <c r="C49" s="13"/>
      <c r="D49" s="14" t="s">
        <v>4</v>
      </c>
      <c r="E49" s="11"/>
      <c r="F49" s="10">
        <v>22</v>
      </c>
      <c r="G49" s="9">
        <v>150</v>
      </c>
      <c r="H49" s="8">
        <f t="shared" si="11"/>
        <v>38.265306122448976</v>
      </c>
      <c r="I49" s="9">
        <v>242</v>
      </c>
      <c r="J49" s="8">
        <f t="shared" si="12"/>
        <v>61.734693877551017</v>
      </c>
      <c r="K49" s="9">
        <v>392</v>
      </c>
      <c r="L49" s="8">
        <f t="shared" si="13"/>
        <v>100</v>
      </c>
      <c r="M49" s="48" t="str">
        <f t="shared" si="4"/>
        <v/>
      </c>
      <c r="O49" s="62"/>
      <c r="P49" s="62"/>
      <c r="Q49" s="62"/>
      <c r="T49" s="62"/>
      <c r="U49" s="62"/>
    </row>
    <row r="50" spans="1:21" ht="23.1" customHeight="1">
      <c r="A50" s="139"/>
      <c r="B50" s="139"/>
      <c r="C50" s="13"/>
      <c r="D50" s="14" t="s">
        <v>3</v>
      </c>
      <c r="E50" s="11"/>
      <c r="F50" s="10">
        <v>20</v>
      </c>
      <c r="G50" s="9">
        <v>951</v>
      </c>
      <c r="H50" s="8">
        <f t="shared" si="11"/>
        <v>55.777126099706742</v>
      </c>
      <c r="I50" s="9">
        <v>754</v>
      </c>
      <c r="J50" s="8">
        <f t="shared" si="12"/>
        <v>44.222873900293251</v>
      </c>
      <c r="K50" s="9">
        <v>1705</v>
      </c>
      <c r="L50" s="8">
        <f t="shared" si="13"/>
        <v>100</v>
      </c>
      <c r="M50" s="48" t="str">
        <f t="shared" si="4"/>
        <v/>
      </c>
      <c r="O50" s="62"/>
      <c r="P50" s="62"/>
      <c r="Q50" s="62"/>
      <c r="T50" s="62"/>
      <c r="U50" s="62"/>
    </row>
    <row r="51" spans="1:21" ht="23.1" customHeight="1">
      <c r="A51" s="139"/>
      <c r="B51" s="139"/>
      <c r="C51" s="13"/>
      <c r="D51" s="14" t="s">
        <v>2</v>
      </c>
      <c r="E51" s="11"/>
      <c r="F51" s="10">
        <v>150</v>
      </c>
      <c r="G51" s="9">
        <v>3561</v>
      </c>
      <c r="H51" s="8">
        <f t="shared" si="11"/>
        <v>26.093646955374805</v>
      </c>
      <c r="I51" s="9">
        <v>10086</v>
      </c>
      <c r="J51" s="8">
        <f t="shared" si="12"/>
        <v>73.906353044625192</v>
      </c>
      <c r="K51" s="9">
        <v>13647</v>
      </c>
      <c r="L51" s="8">
        <f t="shared" si="13"/>
        <v>100</v>
      </c>
      <c r="M51" s="48" t="str">
        <f t="shared" si="4"/>
        <v/>
      </c>
      <c r="O51" s="62"/>
      <c r="P51" s="62"/>
      <c r="Q51" s="62"/>
      <c r="T51" s="62"/>
      <c r="U51" s="62"/>
    </row>
    <row r="52" spans="1:21" ht="23.1" customHeight="1">
      <c r="A52" s="139"/>
      <c r="B52" s="139"/>
      <c r="C52" s="13"/>
      <c r="D52" s="14" t="s">
        <v>1</v>
      </c>
      <c r="E52" s="11"/>
      <c r="F52" s="10">
        <v>20</v>
      </c>
      <c r="G52" s="9">
        <v>1428</v>
      </c>
      <c r="H52" s="8">
        <f t="shared" si="11"/>
        <v>71.399999999999991</v>
      </c>
      <c r="I52" s="9">
        <v>572</v>
      </c>
      <c r="J52" s="8">
        <f t="shared" si="12"/>
        <v>28.599999999999998</v>
      </c>
      <c r="K52" s="9">
        <v>2000</v>
      </c>
      <c r="L52" s="8">
        <f t="shared" si="13"/>
        <v>100</v>
      </c>
      <c r="M52" s="48" t="str">
        <f t="shared" si="4"/>
        <v/>
      </c>
      <c r="O52" s="62"/>
      <c r="P52" s="62"/>
      <c r="Q52" s="62"/>
      <c r="T52" s="62"/>
      <c r="U52" s="62"/>
    </row>
    <row r="53" spans="1:21" ht="24" customHeight="1">
      <c r="A53" s="140"/>
      <c r="B53" s="140"/>
      <c r="C53" s="13"/>
      <c r="D53" s="12" t="s">
        <v>0</v>
      </c>
      <c r="E53" s="11"/>
      <c r="F53" s="10">
        <v>55</v>
      </c>
      <c r="G53" s="9">
        <v>1979</v>
      </c>
      <c r="H53" s="8">
        <f t="shared" si="11"/>
        <v>51.16339193381593</v>
      </c>
      <c r="I53" s="9">
        <v>1889</v>
      </c>
      <c r="J53" s="8">
        <f t="shared" si="12"/>
        <v>48.83660806618407</v>
      </c>
      <c r="K53" s="9">
        <v>3868</v>
      </c>
      <c r="L53" s="8">
        <f t="shared" si="13"/>
        <v>100</v>
      </c>
      <c r="M53" s="48" t="str">
        <f t="shared" si="4"/>
        <v/>
      </c>
      <c r="O53" s="62"/>
      <c r="P53" s="62"/>
      <c r="Q53" s="62"/>
      <c r="T53" s="62"/>
      <c r="U53" s="62"/>
    </row>
    <row r="54" spans="1:21">
      <c r="O54" s="62"/>
      <c r="P54" s="62"/>
      <c r="Q54" s="62"/>
      <c r="T54" s="62"/>
      <c r="U54" s="62"/>
    </row>
    <row r="55" spans="1:21">
      <c r="D55" s="5"/>
      <c r="O55" s="62"/>
      <c r="P55" s="62"/>
      <c r="Q55" s="62"/>
    </row>
    <row r="56" spans="1:21">
      <c r="O56" s="62"/>
      <c r="P56" s="62"/>
      <c r="Q56" s="62"/>
    </row>
    <row r="60" spans="1:21">
      <c r="D60" s="5"/>
    </row>
    <row r="62" spans="1:21">
      <c r="D62" s="5"/>
    </row>
    <row r="64" spans="1:21">
      <c r="D64" s="5"/>
    </row>
    <row r="66" spans="4:4" ht="13.5" customHeight="1">
      <c r="D66" s="6"/>
    </row>
    <row r="67" spans="4:4" ht="13.5" customHeight="1"/>
    <row r="68" spans="4:4">
      <c r="D68" s="5"/>
    </row>
    <row r="70" spans="4:4">
      <c r="D70" s="5"/>
    </row>
    <row r="72" spans="4:4">
      <c r="D72" s="5"/>
    </row>
    <row r="74" spans="4:4">
      <c r="D74" s="5"/>
    </row>
    <row r="78" spans="4:4" ht="12.75" customHeight="1"/>
    <row r="79" spans="4:4" ht="12.75" customHeight="1"/>
  </sheetData>
  <mergeCells count="22">
    <mergeCell ref="I4:J4"/>
    <mergeCell ref="K4:L4"/>
    <mergeCell ref="G5:G6"/>
    <mergeCell ref="H5:H6"/>
    <mergeCell ref="I5:I6"/>
    <mergeCell ref="J5:J6"/>
    <mergeCell ref="A13:A53"/>
    <mergeCell ref="B13:B37"/>
    <mergeCell ref="B38:B53"/>
    <mergeCell ref="K5:K6"/>
    <mergeCell ref="L5:L6"/>
    <mergeCell ref="A7:E7"/>
    <mergeCell ref="A8:A12"/>
    <mergeCell ref="B8:E8"/>
    <mergeCell ref="B9:E9"/>
    <mergeCell ref="B10:E10"/>
    <mergeCell ref="B11:E11"/>
    <mergeCell ref="B12:E12"/>
    <mergeCell ref="A3:E6"/>
    <mergeCell ref="F3:F6"/>
    <mergeCell ref="G3:L3"/>
    <mergeCell ref="G4:H4"/>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78"/>
  <sheetViews>
    <sheetView showGridLines="0" view="pageBreakPreview"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8" width="7.625" style="3" customWidth="1"/>
    <col min="19" max="16384" width="9" style="3"/>
  </cols>
  <sheetData>
    <row r="1" spans="1:19" ht="14.25">
      <c r="A1" s="18" t="s">
        <v>75</v>
      </c>
    </row>
    <row r="2" spans="1:19" ht="14.25" thickBot="1"/>
    <row r="3" spans="1:19">
      <c r="A3" s="152" t="s">
        <v>63</v>
      </c>
      <c r="B3" s="153"/>
      <c r="C3" s="153"/>
      <c r="D3" s="153"/>
      <c r="E3" s="154"/>
      <c r="F3" s="161" t="s">
        <v>126</v>
      </c>
      <c r="G3" s="176" t="s">
        <v>440</v>
      </c>
      <c r="H3" s="187"/>
      <c r="I3" s="176" t="s">
        <v>507</v>
      </c>
      <c r="J3" s="190"/>
      <c r="K3" s="192" t="s">
        <v>441</v>
      </c>
      <c r="L3" s="193"/>
      <c r="M3" s="190" t="s">
        <v>508</v>
      </c>
      <c r="N3" s="177"/>
      <c r="O3" s="176" t="s">
        <v>509</v>
      </c>
      <c r="P3" s="177"/>
      <c r="Q3" s="176" t="s">
        <v>442</v>
      </c>
      <c r="R3" s="180"/>
    </row>
    <row r="4" spans="1:19" ht="42" customHeight="1">
      <c r="A4" s="155"/>
      <c r="B4" s="156"/>
      <c r="C4" s="156"/>
      <c r="D4" s="156"/>
      <c r="E4" s="157"/>
      <c r="F4" s="162"/>
      <c r="G4" s="188"/>
      <c r="H4" s="189"/>
      <c r="I4" s="178"/>
      <c r="J4" s="191"/>
      <c r="K4" s="194"/>
      <c r="L4" s="195"/>
      <c r="M4" s="191"/>
      <c r="N4" s="179"/>
      <c r="O4" s="178"/>
      <c r="P4" s="179"/>
      <c r="Q4" s="181"/>
      <c r="R4" s="182"/>
    </row>
    <row r="5" spans="1:19" ht="15" customHeight="1">
      <c r="A5" s="155"/>
      <c r="B5" s="156"/>
      <c r="C5" s="156"/>
      <c r="D5" s="156"/>
      <c r="E5" s="157"/>
      <c r="F5" s="162"/>
      <c r="G5" s="163" t="s">
        <v>51</v>
      </c>
      <c r="H5" s="150" t="s">
        <v>50</v>
      </c>
      <c r="I5" s="163" t="s">
        <v>51</v>
      </c>
      <c r="J5" s="183" t="s">
        <v>50</v>
      </c>
      <c r="K5" s="185" t="s">
        <v>51</v>
      </c>
      <c r="L5" s="172" t="s">
        <v>50</v>
      </c>
      <c r="M5" s="174" t="s">
        <v>51</v>
      </c>
      <c r="N5" s="150" t="s">
        <v>50</v>
      </c>
      <c r="O5" s="163" t="s">
        <v>51</v>
      </c>
      <c r="P5" s="150" t="s">
        <v>50</v>
      </c>
      <c r="Q5" s="163" t="s">
        <v>51</v>
      </c>
      <c r="R5" s="150" t="s">
        <v>50</v>
      </c>
    </row>
    <row r="6" spans="1:19" ht="15" customHeight="1">
      <c r="A6" s="158"/>
      <c r="B6" s="159"/>
      <c r="C6" s="159"/>
      <c r="D6" s="159"/>
      <c r="E6" s="160"/>
      <c r="F6" s="162"/>
      <c r="G6" s="164"/>
      <c r="H6" s="151"/>
      <c r="I6" s="164"/>
      <c r="J6" s="184"/>
      <c r="K6" s="186"/>
      <c r="L6" s="173"/>
      <c r="M6" s="175"/>
      <c r="N6" s="151"/>
      <c r="O6" s="164"/>
      <c r="P6" s="151"/>
      <c r="Q6" s="164"/>
      <c r="R6" s="151"/>
    </row>
    <row r="7" spans="1:19" ht="23.1" customHeight="1">
      <c r="A7" s="147" t="s">
        <v>49</v>
      </c>
      <c r="B7" s="148"/>
      <c r="C7" s="148"/>
      <c r="D7" s="148"/>
      <c r="E7" s="149"/>
      <c r="F7" s="10">
        <f>SUM(G7,I7,M7,O7,Q7)</f>
        <v>906</v>
      </c>
      <c r="G7" s="9">
        <f>SUM(G8:G12)</f>
        <v>197</v>
      </c>
      <c r="H7" s="8">
        <f t="shared" ref="H7:H38" si="0">IF(G7=0,0,G7/$F7*100)</f>
        <v>21.743929359823401</v>
      </c>
      <c r="I7" s="9">
        <f>SUM(I8:I12)</f>
        <v>665</v>
      </c>
      <c r="J7" s="22">
        <f t="shared" ref="J7:J38" si="1">IF(I7=0,0,I7/$F7*100)</f>
        <v>73.399558498896241</v>
      </c>
      <c r="K7" s="23">
        <f>SUM(G7,I7)</f>
        <v>862</v>
      </c>
      <c r="L7" s="20">
        <f t="shared" ref="L7:L38" si="2">IF(K7=0,0,K7/$F7*100)</f>
        <v>95.143487858719638</v>
      </c>
      <c r="M7" s="9">
        <f>SUM(M8:M12)</f>
        <v>21</v>
      </c>
      <c r="N7" s="8">
        <f t="shared" ref="N7:N38" si="3">IF(M7=0,0,M7/$F7*100)</f>
        <v>2.3178807947019866</v>
      </c>
      <c r="O7" s="9">
        <f>SUM(O8:O12)</f>
        <v>11</v>
      </c>
      <c r="P7" s="8">
        <f t="shared" ref="P7:P38" si="4">IF(O7=0,0,O7/$F7*100)</f>
        <v>1.2141280353200883</v>
      </c>
      <c r="Q7" s="9">
        <f>SUM(Q8:Q12)</f>
        <v>12</v>
      </c>
      <c r="R7" s="8">
        <f t="shared" ref="R7:R38" si="5">IF(Q7=0,0,Q7/$F7*100)</f>
        <v>1.3245033112582782</v>
      </c>
    </row>
    <row r="8" spans="1:19" ht="23.1" customHeight="1">
      <c r="A8" s="141" t="s">
        <v>48</v>
      </c>
      <c r="B8" s="144" t="s">
        <v>47</v>
      </c>
      <c r="C8" s="145"/>
      <c r="D8" s="145"/>
      <c r="E8" s="146"/>
      <c r="F8" s="10">
        <f>SUM(G8,I8,M8,O8,Q8)</f>
        <v>280</v>
      </c>
      <c r="G8" s="9">
        <v>66</v>
      </c>
      <c r="H8" s="8">
        <f t="shared" si="0"/>
        <v>23.571428571428569</v>
      </c>
      <c r="I8" s="15">
        <v>186</v>
      </c>
      <c r="J8" s="22">
        <f t="shared" si="1"/>
        <v>66.428571428571431</v>
      </c>
      <c r="K8" s="23">
        <f>SUM(G8,I8)</f>
        <v>252</v>
      </c>
      <c r="L8" s="20">
        <f t="shared" si="2"/>
        <v>90</v>
      </c>
      <c r="M8" s="19">
        <v>14</v>
      </c>
      <c r="N8" s="8">
        <f t="shared" si="3"/>
        <v>5</v>
      </c>
      <c r="O8" s="15">
        <v>7</v>
      </c>
      <c r="P8" s="8">
        <f t="shared" si="4"/>
        <v>2.5</v>
      </c>
      <c r="Q8" s="15">
        <v>7</v>
      </c>
      <c r="R8" s="8">
        <f t="shared" si="5"/>
        <v>2.5</v>
      </c>
    </row>
    <row r="9" spans="1:19" ht="23.1" customHeight="1">
      <c r="A9" s="142"/>
      <c r="B9" s="144" t="s">
        <v>46</v>
      </c>
      <c r="C9" s="145"/>
      <c r="D9" s="145"/>
      <c r="E9" s="146"/>
      <c r="F9" s="10">
        <f t="shared" ref="F9:F12" si="6">SUM(G9,I9,M9,O9,Q9)</f>
        <v>129</v>
      </c>
      <c r="G9" s="9">
        <v>22</v>
      </c>
      <c r="H9" s="8">
        <f t="shared" ref="H9:H12" si="7">IF(G9=0,0,G9/$F9*100)</f>
        <v>17.054263565891471</v>
      </c>
      <c r="I9" s="15">
        <v>103</v>
      </c>
      <c r="J9" s="22">
        <f t="shared" ref="J9:J12" si="8">IF(I9=0,0,I9/$F9*100)</f>
        <v>79.84496124031007</v>
      </c>
      <c r="K9" s="23">
        <f t="shared" ref="K9:K12" si="9">SUM(G9,I9)</f>
        <v>125</v>
      </c>
      <c r="L9" s="20">
        <f t="shared" ref="L9:L12" si="10">IF(K9=0,0,K9/$F9*100)</f>
        <v>96.899224806201545</v>
      </c>
      <c r="M9" s="19">
        <v>0</v>
      </c>
      <c r="N9" s="8">
        <f t="shared" ref="N9:N12" si="11">IF(M9=0,0,M9/$F9*100)</f>
        <v>0</v>
      </c>
      <c r="O9" s="15">
        <v>2</v>
      </c>
      <c r="P9" s="8">
        <f t="shared" ref="P9:P12" si="12">IF(O9=0,0,O9/$F9*100)</f>
        <v>1.5503875968992249</v>
      </c>
      <c r="Q9" s="15">
        <v>2</v>
      </c>
      <c r="R9" s="8">
        <f t="shared" ref="R9:R12" si="13">IF(Q9=0,0,Q9/$F9*100)</f>
        <v>1.5503875968992249</v>
      </c>
      <c r="S9" s="48"/>
    </row>
    <row r="10" spans="1:19" ht="23.1" customHeight="1">
      <c r="A10" s="142"/>
      <c r="B10" s="144" t="s">
        <v>45</v>
      </c>
      <c r="C10" s="145"/>
      <c r="D10" s="145"/>
      <c r="E10" s="146"/>
      <c r="F10" s="10">
        <f t="shared" si="6"/>
        <v>220</v>
      </c>
      <c r="G10" s="9">
        <v>42</v>
      </c>
      <c r="H10" s="8">
        <f t="shared" si="7"/>
        <v>19.090909090909093</v>
      </c>
      <c r="I10" s="15">
        <v>169</v>
      </c>
      <c r="J10" s="22">
        <f t="shared" si="8"/>
        <v>76.818181818181813</v>
      </c>
      <c r="K10" s="23">
        <f t="shared" si="9"/>
        <v>211</v>
      </c>
      <c r="L10" s="20">
        <f t="shared" si="10"/>
        <v>95.909090909090907</v>
      </c>
      <c r="M10" s="19">
        <v>6</v>
      </c>
      <c r="N10" s="8">
        <f t="shared" si="11"/>
        <v>2.7272727272727271</v>
      </c>
      <c r="O10" s="15">
        <v>2</v>
      </c>
      <c r="P10" s="8">
        <f t="shared" si="12"/>
        <v>0.90909090909090906</v>
      </c>
      <c r="Q10" s="15">
        <v>1</v>
      </c>
      <c r="R10" s="8">
        <f t="shared" si="13"/>
        <v>0.45454545454545453</v>
      </c>
    </row>
    <row r="11" spans="1:19" ht="23.1" customHeight="1">
      <c r="A11" s="142"/>
      <c r="B11" s="144" t="s">
        <v>44</v>
      </c>
      <c r="C11" s="145"/>
      <c r="D11" s="145"/>
      <c r="E11" s="146"/>
      <c r="F11" s="10">
        <f t="shared" si="6"/>
        <v>56</v>
      </c>
      <c r="G11" s="9">
        <v>16</v>
      </c>
      <c r="H11" s="8">
        <f t="shared" si="7"/>
        <v>28.571428571428569</v>
      </c>
      <c r="I11" s="15">
        <v>40</v>
      </c>
      <c r="J11" s="22">
        <f t="shared" si="8"/>
        <v>71.428571428571431</v>
      </c>
      <c r="K11" s="23">
        <f t="shared" si="9"/>
        <v>56</v>
      </c>
      <c r="L11" s="20">
        <f t="shared" si="10"/>
        <v>100</v>
      </c>
      <c r="M11" s="19">
        <v>0</v>
      </c>
      <c r="N11" s="8">
        <f t="shared" si="11"/>
        <v>0</v>
      </c>
      <c r="O11" s="15">
        <v>0</v>
      </c>
      <c r="P11" s="8">
        <f t="shared" si="12"/>
        <v>0</v>
      </c>
      <c r="Q11" s="15">
        <v>0</v>
      </c>
      <c r="R11" s="8">
        <f t="shared" si="13"/>
        <v>0</v>
      </c>
    </row>
    <row r="12" spans="1:19" ht="23.1" customHeight="1">
      <c r="A12" s="143"/>
      <c r="B12" s="144" t="s">
        <v>43</v>
      </c>
      <c r="C12" s="145"/>
      <c r="D12" s="145"/>
      <c r="E12" s="146"/>
      <c r="F12" s="10">
        <f t="shared" si="6"/>
        <v>221</v>
      </c>
      <c r="G12" s="9">
        <v>51</v>
      </c>
      <c r="H12" s="8">
        <f t="shared" si="7"/>
        <v>23.076923076923077</v>
      </c>
      <c r="I12" s="15">
        <v>167</v>
      </c>
      <c r="J12" s="22">
        <f t="shared" si="8"/>
        <v>75.565610859728508</v>
      </c>
      <c r="K12" s="23">
        <f t="shared" si="9"/>
        <v>218</v>
      </c>
      <c r="L12" s="20">
        <f t="shared" si="10"/>
        <v>98.642533936651589</v>
      </c>
      <c r="M12" s="19">
        <v>1</v>
      </c>
      <c r="N12" s="8">
        <f t="shared" si="11"/>
        <v>0.45248868778280549</v>
      </c>
      <c r="O12" s="15">
        <v>0</v>
      </c>
      <c r="P12" s="8">
        <f t="shared" si="12"/>
        <v>0</v>
      </c>
      <c r="Q12" s="15">
        <v>2</v>
      </c>
      <c r="R12" s="8">
        <f t="shared" si="13"/>
        <v>0.90497737556561098</v>
      </c>
    </row>
    <row r="13" spans="1:19" ht="23.1" customHeight="1">
      <c r="A13" s="138" t="s">
        <v>42</v>
      </c>
      <c r="B13" s="138" t="s">
        <v>41</v>
      </c>
      <c r="C13" s="13"/>
      <c r="D13" s="14" t="s">
        <v>15</v>
      </c>
      <c r="E13" s="11"/>
      <c r="F13" s="10">
        <f t="shared" ref="F13:F53" si="14">SUM(G13,I13,M13,O13,Q13)</f>
        <v>224</v>
      </c>
      <c r="G13" s="9">
        <f>SUM(G14:G37)</f>
        <v>41</v>
      </c>
      <c r="H13" s="8">
        <f t="shared" si="0"/>
        <v>18.303571428571427</v>
      </c>
      <c r="I13" s="9">
        <f>SUM(I14:I37)</f>
        <v>182</v>
      </c>
      <c r="J13" s="22">
        <f t="shared" si="1"/>
        <v>81.25</v>
      </c>
      <c r="K13" s="23">
        <f t="shared" ref="K13:K53" si="15">SUM(G13,I13)</f>
        <v>223</v>
      </c>
      <c r="L13" s="20">
        <f t="shared" si="2"/>
        <v>99.553571428571431</v>
      </c>
      <c r="M13" s="9">
        <f>SUM(M14:M37)</f>
        <v>0</v>
      </c>
      <c r="N13" s="8">
        <f t="shared" si="3"/>
        <v>0</v>
      </c>
      <c r="O13" s="9">
        <f>SUM(O14:O37)</f>
        <v>0</v>
      </c>
      <c r="P13" s="8">
        <f t="shared" si="4"/>
        <v>0</v>
      </c>
      <c r="Q13" s="9">
        <f>SUM(Q14:Q37)</f>
        <v>1</v>
      </c>
      <c r="R13" s="8">
        <f t="shared" si="5"/>
        <v>0.4464285714285714</v>
      </c>
    </row>
    <row r="14" spans="1:19" ht="23.1" customHeight="1">
      <c r="A14" s="139"/>
      <c r="B14" s="139"/>
      <c r="C14" s="13"/>
      <c r="D14" s="14" t="s">
        <v>40</v>
      </c>
      <c r="E14" s="11"/>
      <c r="F14" s="10">
        <f t="shared" si="14"/>
        <v>38</v>
      </c>
      <c r="G14" s="9">
        <v>8</v>
      </c>
      <c r="H14" s="8">
        <f t="shared" ref="H14:H37" si="16">IF(G14=0,0,G14/$F14*100)</f>
        <v>21.052631578947366</v>
      </c>
      <c r="I14" s="15">
        <v>30</v>
      </c>
      <c r="J14" s="22">
        <f t="shared" ref="J14:J37" si="17">IF(I14=0,0,I14/$F14*100)</f>
        <v>78.94736842105263</v>
      </c>
      <c r="K14" s="23">
        <f t="shared" si="15"/>
        <v>38</v>
      </c>
      <c r="L14" s="20">
        <f t="shared" ref="L14:L37" si="18">IF(K14=0,0,K14/$F14*100)</f>
        <v>100</v>
      </c>
      <c r="M14" s="19">
        <v>0</v>
      </c>
      <c r="N14" s="8">
        <f t="shared" ref="N14:N37" si="19">IF(M14=0,0,M14/$F14*100)</f>
        <v>0</v>
      </c>
      <c r="O14" s="15">
        <v>0</v>
      </c>
      <c r="P14" s="8">
        <f t="shared" ref="P14:P37" si="20">IF(O14=0,0,O14/$F14*100)</f>
        <v>0</v>
      </c>
      <c r="Q14" s="15">
        <v>0</v>
      </c>
      <c r="R14" s="8">
        <f t="shared" ref="R14:R37" si="21">IF(Q14=0,0,Q14/$F14*100)</f>
        <v>0</v>
      </c>
    </row>
    <row r="15" spans="1:19" ht="23.1" customHeight="1">
      <c r="A15" s="139"/>
      <c r="B15" s="139"/>
      <c r="C15" s="13"/>
      <c r="D15" s="14" t="s">
        <v>39</v>
      </c>
      <c r="E15" s="11"/>
      <c r="F15" s="10">
        <f t="shared" si="14"/>
        <v>5</v>
      </c>
      <c r="G15" s="9">
        <v>0</v>
      </c>
      <c r="H15" s="8">
        <f t="shared" si="16"/>
        <v>0</v>
      </c>
      <c r="I15" s="15">
        <v>5</v>
      </c>
      <c r="J15" s="22">
        <f t="shared" si="17"/>
        <v>100</v>
      </c>
      <c r="K15" s="23">
        <f t="shared" si="15"/>
        <v>5</v>
      </c>
      <c r="L15" s="20">
        <f t="shared" si="18"/>
        <v>100</v>
      </c>
      <c r="M15" s="19">
        <v>0</v>
      </c>
      <c r="N15" s="8">
        <f t="shared" si="19"/>
        <v>0</v>
      </c>
      <c r="O15" s="15">
        <v>0</v>
      </c>
      <c r="P15" s="8">
        <f t="shared" si="20"/>
        <v>0</v>
      </c>
      <c r="Q15" s="15">
        <v>0</v>
      </c>
      <c r="R15" s="8">
        <f t="shared" si="21"/>
        <v>0</v>
      </c>
    </row>
    <row r="16" spans="1:19" ht="23.1" customHeight="1">
      <c r="A16" s="139"/>
      <c r="B16" s="139"/>
      <c r="C16" s="13"/>
      <c r="D16" s="14" t="s">
        <v>38</v>
      </c>
      <c r="E16" s="11"/>
      <c r="F16" s="10">
        <f t="shared" si="14"/>
        <v>14</v>
      </c>
      <c r="G16" s="9">
        <v>2</v>
      </c>
      <c r="H16" s="8">
        <f t="shared" si="16"/>
        <v>14.285714285714285</v>
      </c>
      <c r="I16" s="15">
        <v>12</v>
      </c>
      <c r="J16" s="22">
        <f t="shared" si="17"/>
        <v>85.714285714285708</v>
      </c>
      <c r="K16" s="23">
        <f t="shared" si="15"/>
        <v>14</v>
      </c>
      <c r="L16" s="20">
        <f t="shared" si="18"/>
        <v>100</v>
      </c>
      <c r="M16" s="19">
        <v>0</v>
      </c>
      <c r="N16" s="8">
        <f t="shared" si="19"/>
        <v>0</v>
      </c>
      <c r="O16" s="15">
        <v>0</v>
      </c>
      <c r="P16" s="8">
        <f t="shared" si="20"/>
        <v>0</v>
      </c>
      <c r="Q16" s="15">
        <v>0</v>
      </c>
      <c r="R16" s="8">
        <f t="shared" si="21"/>
        <v>0</v>
      </c>
    </row>
    <row r="17" spans="1:18" ht="23.1" customHeight="1">
      <c r="A17" s="139"/>
      <c r="B17" s="139"/>
      <c r="C17" s="13"/>
      <c r="D17" s="14" t="s">
        <v>37</v>
      </c>
      <c r="E17" s="11"/>
      <c r="F17" s="10">
        <f t="shared" si="14"/>
        <v>1</v>
      </c>
      <c r="G17" s="9">
        <v>0</v>
      </c>
      <c r="H17" s="8">
        <f t="shared" si="16"/>
        <v>0</v>
      </c>
      <c r="I17" s="15">
        <v>1</v>
      </c>
      <c r="J17" s="22">
        <f t="shared" si="17"/>
        <v>100</v>
      </c>
      <c r="K17" s="23">
        <f t="shared" si="15"/>
        <v>1</v>
      </c>
      <c r="L17" s="20">
        <f t="shared" si="18"/>
        <v>100</v>
      </c>
      <c r="M17" s="19">
        <v>0</v>
      </c>
      <c r="N17" s="8">
        <f t="shared" si="19"/>
        <v>0</v>
      </c>
      <c r="O17" s="15">
        <v>0</v>
      </c>
      <c r="P17" s="8">
        <f t="shared" si="20"/>
        <v>0</v>
      </c>
      <c r="Q17" s="15">
        <v>0</v>
      </c>
      <c r="R17" s="8">
        <f t="shared" si="21"/>
        <v>0</v>
      </c>
    </row>
    <row r="18" spans="1:18" ht="23.1" customHeight="1">
      <c r="A18" s="139"/>
      <c r="B18" s="139"/>
      <c r="C18" s="13"/>
      <c r="D18" s="14" t="s">
        <v>36</v>
      </c>
      <c r="E18" s="11"/>
      <c r="F18" s="10">
        <f t="shared" si="14"/>
        <v>6</v>
      </c>
      <c r="G18" s="9">
        <v>1</v>
      </c>
      <c r="H18" s="8">
        <f t="shared" si="16"/>
        <v>16.666666666666664</v>
      </c>
      <c r="I18" s="15">
        <v>5</v>
      </c>
      <c r="J18" s="22">
        <f t="shared" si="17"/>
        <v>83.333333333333343</v>
      </c>
      <c r="K18" s="23">
        <f t="shared" si="15"/>
        <v>6</v>
      </c>
      <c r="L18" s="20">
        <f t="shared" si="18"/>
        <v>100</v>
      </c>
      <c r="M18" s="19">
        <v>0</v>
      </c>
      <c r="N18" s="8">
        <f t="shared" si="19"/>
        <v>0</v>
      </c>
      <c r="O18" s="15">
        <v>0</v>
      </c>
      <c r="P18" s="8">
        <f t="shared" si="20"/>
        <v>0</v>
      </c>
      <c r="Q18" s="15">
        <v>0</v>
      </c>
      <c r="R18" s="8">
        <f t="shared" si="21"/>
        <v>0</v>
      </c>
    </row>
    <row r="19" spans="1:18" ht="23.1" customHeight="1">
      <c r="A19" s="139"/>
      <c r="B19" s="139"/>
      <c r="C19" s="13"/>
      <c r="D19" s="14" t="s">
        <v>35</v>
      </c>
      <c r="E19" s="11"/>
      <c r="F19" s="10">
        <f t="shared" si="14"/>
        <v>3</v>
      </c>
      <c r="G19" s="9">
        <v>1</v>
      </c>
      <c r="H19" s="8">
        <f t="shared" si="16"/>
        <v>33.333333333333329</v>
      </c>
      <c r="I19" s="15">
        <v>2</v>
      </c>
      <c r="J19" s="22">
        <f t="shared" si="17"/>
        <v>66.666666666666657</v>
      </c>
      <c r="K19" s="23">
        <f t="shared" si="15"/>
        <v>3</v>
      </c>
      <c r="L19" s="20">
        <f t="shared" si="18"/>
        <v>100</v>
      </c>
      <c r="M19" s="19">
        <v>0</v>
      </c>
      <c r="N19" s="8">
        <f t="shared" si="19"/>
        <v>0</v>
      </c>
      <c r="O19" s="15">
        <v>0</v>
      </c>
      <c r="P19" s="8">
        <f t="shared" si="20"/>
        <v>0</v>
      </c>
      <c r="Q19" s="15">
        <v>0</v>
      </c>
      <c r="R19" s="8">
        <f t="shared" si="21"/>
        <v>0</v>
      </c>
    </row>
    <row r="20" spans="1:18" ht="23.1" customHeight="1">
      <c r="A20" s="139"/>
      <c r="B20" s="139"/>
      <c r="C20" s="13"/>
      <c r="D20" s="14" t="s">
        <v>34</v>
      </c>
      <c r="E20" s="11"/>
      <c r="F20" s="10">
        <f t="shared" si="14"/>
        <v>3</v>
      </c>
      <c r="G20" s="9">
        <v>0</v>
      </c>
      <c r="H20" s="8">
        <f t="shared" si="16"/>
        <v>0</v>
      </c>
      <c r="I20" s="15">
        <v>3</v>
      </c>
      <c r="J20" s="22">
        <f t="shared" si="17"/>
        <v>100</v>
      </c>
      <c r="K20" s="23">
        <f t="shared" si="15"/>
        <v>3</v>
      </c>
      <c r="L20" s="20">
        <f t="shared" si="18"/>
        <v>100</v>
      </c>
      <c r="M20" s="19">
        <v>0</v>
      </c>
      <c r="N20" s="8">
        <f t="shared" si="19"/>
        <v>0</v>
      </c>
      <c r="O20" s="15">
        <v>0</v>
      </c>
      <c r="P20" s="8">
        <f t="shared" si="20"/>
        <v>0</v>
      </c>
      <c r="Q20" s="15">
        <v>0</v>
      </c>
      <c r="R20" s="8">
        <f t="shared" si="21"/>
        <v>0</v>
      </c>
    </row>
    <row r="21" spans="1:18" ht="23.1" customHeight="1">
      <c r="A21" s="139"/>
      <c r="B21" s="139"/>
      <c r="C21" s="13"/>
      <c r="D21" s="14" t="s">
        <v>33</v>
      </c>
      <c r="E21" s="11"/>
      <c r="F21" s="10">
        <f t="shared" si="14"/>
        <v>10</v>
      </c>
      <c r="G21" s="9">
        <v>4</v>
      </c>
      <c r="H21" s="8">
        <f t="shared" si="16"/>
        <v>40</v>
      </c>
      <c r="I21" s="15">
        <v>6</v>
      </c>
      <c r="J21" s="22">
        <f t="shared" si="17"/>
        <v>60</v>
      </c>
      <c r="K21" s="23">
        <f t="shared" si="15"/>
        <v>10</v>
      </c>
      <c r="L21" s="20">
        <f t="shared" si="18"/>
        <v>100</v>
      </c>
      <c r="M21" s="19">
        <v>0</v>
      </c>
      <c r="N21" s="8">
        <f t="shared" si="19"/>
        <v>0</v>
      </c>
      <c r="O21" s="15">
        <v>0</v>
      </c>
      <c r="P21" s="8">
        <f t="shared" si="20"/>
        <v>0</v>
      </c>
      <c r="Q21" s="15">
        <v>0</v>
      </c>
      <c r="R21" s="8">
        <f t="shared" si="21"/>
        <v>0</v>
      </c>
    </row>
    <row r="22" spans="1:18" ht="23.1" customHeight="1">
      <c r="A22" s="139"/>
      <c r="B22" s="139"/>
      <c r="C22" s="13"/>
      <c r="D22" s="14" t="s">
        <v>32</v>
      </c>
      <c r="E22" s="11"/>
      <c r="F22" s="10">
        <f t="shared" si="14"/>
        <v>1</v>
      </c>
      <c r="G22" s="9">
        <v>0</v>
      </c>
      <c r="H22" s="8">
        <f t="shared" si="16"/>
        <v>0</v>
      </c>
      <c r="I22" s="15">
        <v>1</v>
      </c>
      <c r="J22" s="22">
        <f t="shared" si="17"/>
        <v>100</v>
      </c>
      <c r="K22" s="23">
        <f t="shared" si="15"/>
        <v>1</v>
      </c>
      <c r="L22" s="20">
        <f t="shared" si="18"/>
        <v>100</v>
      </c>
      <c r="M22" s="19">
        <v>0</v>
      </c>
      <c r="N22" s="8">
        <f t="shared" si="19"/>
        <v>0</v>
      </c>
      <c r="O22" s="15">
        <v>0</v>
      </c>
      <c r="P22" s="8">
        <f t="shared" si="20"/>
        <v>0</v>
      </c>
      <c r="Q22" s="15">
        <v>0</v>
      </c>
      <c r="R22" s="8">
        <f t="shared" si="21"/>
        <v>0</v>
      </c>
    </row>
    <row r="23" spans="1:18" ht="23.1" customHeight="1">
      <c r="A23" s="139"/>
      <c r="B23" s="139"/>
      <c r="C23" s="13"/>
      <c r="D23" s="14" t="s">
        <v>31</v>
      </c>
      <c r="E23" s="11"/>
      <c r="F23" s="10">
        <f t="shared" si="14"/>
        <v>6</v>
      </c>
      <c r="G23" s="9">
        <v>1</v>
      </c>
      <c r="H23" s="8">
        <f t="shared" si="16"/>
        <v>16.666666666666664</v>
      </c>
      <c r="I23" s="15">
        <v>5</v>
      </c>
      <c r="J23" s="22">
        <f t="shared" si="17"/>
        <v>83.333333333333343</v>
      </c>
      <c r="K23" s="23">
        <f t="shared" si="15"/>
        <v>6</v>
      </c>
      <c r="L23" s="20">
        <f t="shared" si="18"/>
        <v>100</v>
      </c>
      <c r="M23" s="19">
        <v>0</v>
      </c>
      <c r="N23" s="8">
        <f t="shared" si="19"/>
        <v>0</v>
      </c>
      <c r="O23" s="15">
        <v>0</v>
      </c>
      <c r="P23" s="8">
        <f t="shared" si="20"/>
        <v>0</v>
      </c>
      <c r="Q23" s="15">
        <v>0</v>
      </c>
      <c r="R23" s="8">
        <f t="shared" si="21"/>
        <v>0</v>
      </c>
    </row>
    <row r="24" spans="1:18" ht="23.1" customHeight="1">
      <c r="A24" s="139"/>
      <c r="B24" s="139"/>
      <c r="C24" s="13"/>
      <c r="D24" s="14" t="s">
        <v>30</v>
      </c>
      <c r="E24" s="11"/>
      <c r="F24" s="10">
        <f t="shared" si="14"/>
        <v>1</v>
      </c>
      <c r="G24" s="9">
        <v>0</v>
      </c>
      <c r="H24" s="8">
        <f t="shared" si="16"/>
        <v>0</v>
      </c>
      <c r="I24" s="15">
        <v>1</v>
      </c>
      <c r="J24" s="22">
        <f t="shared" si="17"/>
        <v>100</v>
      </c>
      <c r="K24" s="23">
        <f t="shared" si="15"/>
        <v>1</v>
      </c>
      <c r="L24" s="20">
        <f t="shared" si="18"/>
        <v>100</v>
      </c>
      <c r="M24" s="19">
        <v>0</v>
      </c>
      <c r="N24" s="8">
        <f t="shared" si="19"/>
        <v>0</v>
      </c>
      <c r="O24" s="15">
        <v>0</v>
      </c>
      <c r="P24" s="8">
        <f t="shared" si="20"/>
        <v>0</v>
      </c>
      <c r="Q24" s="15">
        <v>0</v>
      </c>
      <c r="R24" s="8">
        <f t="shared" si="21"/>
        <v>0</v>
      </c>
    </row>
    <row r="25" spans="1:18" ht="23.1" customHeight="1">
      <c r="A25" s="139"/>
      <c r="B25" s="139"/>
      <c r="C25" s="13"/>
      <c r="D25" s="12" t="s">
        <v>29</v>
      </c>
      <c r="E25" s="11"/>
      <c r="F25" s="10">
        <f t="shared" si="14"/>
        <v>3</v>
      </c>
      <c r="G25" s="9">
        <v>0</v>
      </c>
      <c r="H25" s="8">
        <f t="shared" si="16"/>
        <v>0</v>
      </c>
      <c r="I25" s="15">
        <v>3</v>
      </c>
      <c r="J25" s="22">
        <f t="shared" si="17"/>
        <v>100</v>
      </c>
      <c r="K25" s="23">
        <f t="shared" si="15"/>
        <v>3</v>
      </c>
      <c r="L25" s="20">
        <f t="shared" si="18"/>
        <v>100</v>
      </c>
      <c r="M25" s="19">
        <v>0</v>
      </c>
      <c r="N25" s="8">
        <f t="shared" si="19"/>
        <v>0</v>
      </c>
      <c r="O25" s="15">
        <v>0</v>
      </c>
      <c r="P25" s="8">
        <f t="shared" si="20"/>
        <v>0</v>
      </c>
      <c r="Q25" s="15">
        <v>0</v>
      </c>
      <c r="R25" s="8">
        <f t="shared" si="21"/>
        <v>0</v>
      </c>
    </row>
    <row r="26" spans="1:18" ht="23.1" customHeight="1">
      <c r="A26" s="139"/>
      <c r="B26" s="139"/>
      <c r="C26" s="13"/>
      <c r="D26" s="14" t="s">
        <v>28</v>
      </c>
      <c r="E26" s="11"/>
      <c r="F26" s="10">
        <f t="shared" si="14"/>
        <v>8</v>
      </c>
      <c r="G26" s="9">
        <v>3</v>
      </c>
      <c r="H26" s="8">
        <f t="shared" si="16"/>
        <v>37.5</v>
      </c>
      <c r="I26" s="15">
        <v>5</v>
      </c>
      <c r="J26" s="22">
        <f t="shared" si="17"/>
        <v>62.5</v>
      </c>
      <c r="K26" s="23">
        <f t="shared" si="15"/>
        <v>8</v>
      </c>
      <c r="L26" s="20">
        <f t="shared" si="18"/>
        <v>100</v>
      </c>
      <c r="M26" s="19">
        <v>0</v>
      </c>
      <c r="N26" s="8">
        <f t="shared" si="19"/>
        <v>0</v>
      </c>
      <c r="O26" s="15">
        <v>0</v>
      </c>
      <c r="P26" s="8">
        <f t="shared" si="20"/>
        <v>0</v>
      </c>
      <c r="Q26" s="15">
        <v>0</v>
      </c>
      <c r="R26" s="8">
        <f t="shared" si="21"/>
        <v>0</v>
      </c>
    </row>
    <row r="27" spans="1:18" ht="23.1" customHeight="1">
      <c r="A27" s="139"/>
      <c r="B27" s="139"/>
      <c r="C27" s="13"/>
      <c r="D27" s="14" t="s">
        <v>27</v>
      </c>
      <c r="E27" s="11"/>
      <c r="F27" s="10">
        <f t="shared" si="14"/>
        <v>3</v>
      </c>
      <c r="G27" s="9">
        <v>0</v>
      </c>
      <c r="H27" s="8">
        <f t="shared" si="16"/>
        <v>0</v>
      </c>
      <c r="I27" s="15">
        <v>3</v>
      </c>
      <c r="J27" s="22">
        <f t="shared" si="17"/>
        <v>100</v>
      </c>
      <c r="K27" s="23">
        <f t="shared" si="15"/>
        <v>3</v>
      </c>
      <c r="L27" s="20">
        <f t="shared" si="18"/>
        <v>100</v>
      </c>
      <c r="M27" s="19">
        <v>0</v>
      </c>
      <c r="N27" s="8">
        <f t="shared" si="19"/>
        <v>0</v>
      </c>
      <c r="O27" s="15">
        <v>0</v>
      </c>
      <c r="P27" s="8">
        <f t="shared" si="20"/>
        <v>0</v>
      </c>
      <c r="Q27" s="15">
        <v>0</v>
      </c>
      <c r="R27" s="8">
        <f t="shared" si="21"/>
        <v>0</v>
      </c>
    </row>
    <row r="28" spans="1:18" ht="23.1" customHeight="1">
      <c r="A28" s="139"/>
      <c r="B28" s="139"/>
      <c r="C28" s="13"/>
      <c r="D28" s="14" t="s">
        <v>26</v>
      </c>
      <c r="E28" s="11"/>
      <c r="F28" s="10">
        <f t="shared" si="14"/>
        <v>2</v>
      </c>
      <c r="G28" s="9">
        <v>1</v>
      </c>
      <c r="H28" s="8">
        <f t="shared" si="16"/>
        <v>50</v>
      </c>
      <c r="I28" s="15">
        <v>1</v>
      </c>
      <c r="J28" s="22">
        <f t="shared" si="17"/>
        <v>50</v>
      </c>
      <c r="K28" s="23">
        <f t="shared" si="15"/>
        <v>2</v>
      </c>
      <c r="L28" s="20">
        <f t="shared" si="18"/>
        <v>100</v>
      </c>
      <c r="M28" s="19">
        <v>0</v>
      </c>
      <c r="N28" s="8">
        <f t="shared" si="19"/>
        <v>0</v>
      </c>
      <c r="O28" s="15">
        <v>0</v>
      </c>
      <c r="P28" s="8">
        <f t="shared" si="20"/>
        <v>0</v>
      </c>
      <c r="Q28" s="15">
        <v>0</v>
      </c>
      <c r="R28" s="8">
        <f t="shared" si="21"/>
        <v>0</v>
      </c>
    </row>
    <row r="29" spans="1:18" ht="23.1" customHeight="1">
      <c r="A29" s="139"/>
      <c r="B29" s="139"/>
      <c r="C29" s="13"/>
      <c r="D29" s="14" t="s">
        <v>25</v>
      </c>
      <c r="E29" s="11"/>
      <c r="F29" s="10">
        <f t="shared" si="14"/>
        <v>15</v>
      </c>
      <c r="G29" s="9">
        <v>2</v>
      </c>
      <c r="H29" s="8">
        <f t="shared" si="16"/>
        <v>13.333333333333334</v>
      </c>
      <c r="I29" s="15">
        <v>13</v>
      </c>
      <c r="J29" s="22">
        <f t="shared" si="17"/>
        <v>86.666666666666671</v>
      </c>
      <c r="K29" s="23">
        <f t="shared" si="15"/>
        <v>15</v>
      </c>
      <c r="L29" s="20">
        <f t="shared" si="18"/>
        <v>100</v>
      </c>
      <c r="M29" s="19">
        <v>0</v>
      </c>
      <c r="N29" s="8">
        <f t="shared" si="19"/>
        <v>0</v>
      </c>
      <c r="O29" s="15">
        <v>0</v>
      </c>
      <c r="P29" s="8">
        <f t="shared" si="20"/>
        <v>0</v>
      </c>
      <c r="Q29" s="15">
        <v>0</v>
      </c>
      <c r="R29" s="8">
        <f t="shared" si="21"/>
        <v>0</v>
      </c>
    </row>
    <row r="30" spans="1:18" ht="23.1" customHeight="1">
      <c r="A30" s="139"/>
      <c r="B30" s="139"/>
      <c r="C30" s="13"/>
      <c r="D30" s="14" t="s">
        <v>24</v>
      </c>
      <c r="E30" s="11"/>
      <c r="F30" s="10">
        <f t="shared" si="14"/>
        <v>4</v>
      </c>
      <c r="G30" s="9">
        <v>0</v>
      </c>
      <c r="H30" s="8">
        <f t="shared" si="16"/>
        <v>0</v>
      </c>
      <c r="I30" s="15">
        <v>4</v>
      </c>
      <c r="J30" s="22">
        <f t="shared" si="17"/>
        <v>100</v>
      </c>
      <c r="K30" s="23">
        <f t="shared" si="15"/>
        <v>4</v>
      </c>
      <c r="L30" s="20">
        <f t="shared" si="18"/>
        <v>100</v>
      </c>
      <c r="M30" s="19">
        <v>0</v>
      </c>
      <c r="N30" s="8">
        <f t="shared" si="19"/>
        <v>0</v>
      </c>
      <c r="O30" s="15">
        <v>0</v>
      </c>
      <c r="P30" s="8">
        <f t="shared" si="20"/>
        <v>0</v>
      </c>
      <c r="Q30" s="15">
        <v>0</v>
      </c>
      <c r="R30" s="8">
        <f t="shared" si="21"/>
        <v>0</v>
      </c>
    </row>
    <row r="31" spans="1:18" ht="23.1" customHeight="1">
      <c r="A31" s="139"/>
      <c r="B31" s="139"/>
      <c r="C31" s="13"/>
      <c r="D31" s="14" t="s">
        <v>23</v>
      </c>
      <c r="E31" s="11"/>
      <c r="F31" s="10">
        <f t="shared" si="14"/>
        <v>26</v>
      </c>
      <c r="G31" s="9">
        <v>7</v>
      </c>
      <c r="H31" s="8">
        <f t="shared" si="16"/>
        <v>26.923076923076923</v>
      </c>
      <c r="I31" s="15">
        <v>18</v>
      </c>
      <c r="J31" s="22">
        <f t="shared" si="17"/>
        <v>69.230769230769226</v>
      </c>
      <c r="K31" s="23">
        <f t="shared" si="15"/>
        <v>25</v>
      </c>
      <c r="L31" s="20">
        <f t="shared" si="18"/>
        <v>96.15384615384616</v>
      </c>
      <c r="M31" s="19">
        <v>0</v>
      </c>
      <c r="N31" s="8">
        <f t="shared" si="19"/>
        <v>0</v>
      </c>
      <c r="O31" s="15">
        <v>0</v>
      </c>
      <c r="P31" s="8">
        <f t="shared" si="20"/>
        <v>0</v>
      </c>
      <c r="Q31" s="15">
        <v>1</v>
      </c>
      <c r="R31" s="8">
        <f t="shared" si="21"/>
        <v>3.8461538461538463</v>
      </c>
    </row>
    <row r="32" spans="1:18" ht="23.1" customHeight="1">
      <c r="A32" s="139"/>
      <c r="B32" s="139"/>
      <c r="C32" s="13"/>
      <c r="D32" s="14" t="s">
        <v>22</v>
      </c>
      <c r="E32" s="11"/>
      <c r="F32" s="10">
        <f t="shared" si="14"/>
        <v>5</v>
      </c>
      <c r="G32" s="9">
        <v>1</v>
      </c>
      <c r="H32" s="8">
        <f t="shared" si="16"/>
        <v>20</v>
      </c>
      <c r="I32" s="15">
        <v>4</v>
      </c>
      <c r="J32" s="22">
        <f t="shared" si="17"/>
        <v>80</v>
      </c>
      <c r="K32" s="23">
        <f t="shared" si="15"/>
        <v>5</v>
      </c>
      <c r="L32" s="20">
        <f t="shared" si="18"/>
        <v>100</v>
      </c>
      <c r="M32" s="19">
        <v>0</v>
      </c>
      <c r="N32" s="8">
        <f t="shared" si="19"/>
        <v>0</v>
      </c>
      <c r="O32" s="15">
        <v>0</v>
      </c>
      <c r="P32" s="8">
        <f t="shared" si="20"/>
        <v>0</v>
      </c>
      <c r="Q32" s="15">
        <v>0</v>
      </c>
      <c r="R32" s="8">
        <f t="shared" si="21"/>
        <v>0</v>
      </c>
    </row>
    <row r="33" spans="1:18" ht="24" customHeight="1">
      <c r="A33" s="139"/>
      <c r="B33" s="139"/>
      <c r="C33" s="13"/>
      <c r="D33" s="14" t="s">
        <v>21</v>
      </c>
      <c r="E33" s="11"/>
      <c r="F33" s="10">
        <f t="shared" si="14"/>
        <v>23</v>
      </c>
      <c r="G33" s="9">
        <v>5</v>
      </c>
      <c r="H33" s="8">
        <f t="shared" si="16"/>
        <v>21.739130434782609</v>
      </c>
      <c r="I33" s="15">
        <v>18</v>
      </c>
      <c r="J33" s="22">
        <f t="shared" si="17"/>
        <v>78.260869565217391</v>
      </c>
      <c r="K33" s="23">
        <f t="shared" si="15"/>
        <v>23</v>
      </c>
      <c r="L33" s="20">
        <f t="shared" si="18"/>
        <v>100</v>
      </c>
      <c r="M33" s="19">
        <v>0</v>
      </c>
      <c r="N33" s="8">
        <f t="shared" si="19"/>
        <v>0</v>
      </c>
      <c r="O33" s="15">
        <v>0</v>
      </c>
      <c r="P33" s="8">
        <f t="shared" si="20"/>
        <v>0</v>
      </c>
      <c r="Q33" s="15">
        <v>0</v>
      </c>
      <c r="R33" s="8">
        <f t="shared" si="21"/>
        <v>0</v>
      </c>
    </row>
    <row r="34" spans="1:18" ht="23.1" customHeight="1">
      <c r="A34" s="139"/>
      <c r="B34" s="139"/>
      <c r="C34" s="13"/>
      <c r="D34" s="14" t="s">
        <v>20</v>
      </c>
      <c r="E34" s="11"/>
      <c r="F34" s="10">
        <f t="shared" si="14"/>
        <v>14</v>
      </c>
      <c r="G34" s="9">
        <v>0</v>
      </c>
      <c r="H34" s="8">
        <f t="shared" si="16"/>
        <v>0</v>
      </c>
      <c r="I34" s="15">
        <v>14</v>
      </c>
      <c r="J34" s="22">
        <f t="shared" si="17"/>
        <v>100</v>
      </c>
      <c r="K34" s="23">
        <f t="shared" si="15"/>
        <v>14</v>
      </c>
      <c r="L34" s="20">
        <f t="shared" si="18"/>
        <v>100</v>
      </c>
      <c r="M34" s="19">
        <v>0</v>
      </c>
      <c r="N34" s="8">
        <f t="shared" si="19"/>
        <v>0</v>
      </c>
      <c r="O34" s="15">
        <v>0</v>
      </c>
      <c r="P34" s="8">
        <f t="shared" si="20"/>
        <v>0</v>
      </c>
      <c r="Q34" s="15">
        <v>0</v>
      </c>
      <c r="R34" s="8">
        <f t="shared" si="21"/>
        <v>0</v>
      </c>
    </row>
    <row r="35" spans="1:18" ht="23.1" customHeight="1">
      <c r="A35" s="139"/>
      <c r="B35" s="139"/>
      <c r="C35" s="13"/>
      <c r="D35" s="14" t="s">
        <v>19</v>
      </c>
      <c r="E35" s="11"/>
      <c r="F35" s="10">
        <f t="shared" si="14"/>
        <v>10</v>
      </c>
      <c r="G35" s="9">
        <v>2</v>
      </c>
      <c r="H35" s="8">
        <f t="shared" si="16"/>
        <v>20</v>
      </c>
      <c r="I35" s="15">
        <v>8</v>
      </c>
      <c r="J35" s="22">
        <f t="shared" si="17"/>
        <v>80</v>
      </c>
      <c r="K35" s="23">
        <f t="shared" si="15"/>
        <v>10</v>
      </c>
      <c r="L35" s="20">
        <f t="shared" si="18"/>
        <v>100</v>
      </c>
      <c r="M35" s="19">
        <v>0</v>
      </c>
      <c r="N35" s="8">
        <f t="shared" si="19"/>
        <v>0</v>
      </c>
      <c r="O35" s="15">
        <v>0</v>
      </c>
      <c r="P35" s="8">
        <f t="shared" si="20"/>
        <v>0</v>
      </c>
      <c r="Q35" s="15">
        <v>0</v>
      </c>
      <c r="R35" s="8">
        <f t="shared" si="21"/>
        <v>0</v>
      </c>
    </row>
    <row r="36" spans="1:18" ht="23.1" customHeight="1">
      <c r="A36" s="139"/>
      <c r="B36" s="139"/>
      <c r="C36" s="13"/>
      <c r="D36" s="14" t="s">
        <v>18</v>
      </c>
      <c r="E36" s="11"/>
      <c r="F36" s="10">
        <f t="shared" si="14"/>
        <v>19</v>
      </c>
      <c r="G36" s="9">
        <v>2</v>
      </c>
      <c r="H36" s="8">
        <f t="shared" si="16"/>
        <v>10.526315789473683</v>
      </c>
      <c r="I36" s="15">
        <v>17</v>
      </c>
      <c r="J36" s="22">
        <f t="shared" si="17"/>
        <v>89.473684210526315</v>
      </c>
      <c r="K36" s="23">
        <f t="shared" si="15"/>
        <v>19</v>
      </c>
      <c r="L36" s="20">
        <f t="shared" si="18"/>
        <v>100</v>
      </c>
      <c r="M36" s="19">
        <v>0</v>
      </c>
      <c r="N36" s="8">
        <f t="shared" si="19"/>
        <v>0</v>
      </c>
      <c r="O36" s="15">
        <v>0</v>
      </c>
      <c r="P36" s="8">
        <f t="shared" si="20"/>
        <v>0</v>
      </c>
      <c r="Q36" s="15">
        <v>0</v>
      </c>
      <c r="R36" s="8">
        <f t="shared" si="21"/>
        <v>0</v>
      </c>
    </row>
    <row r="37" spans="1:18" ht="23.1" customHeight="1">
      <c r="A37" s="139"/>
      <c r="B37" s="140"/>
      <c r="C37" s="13"/>
      <c r="D37" s="14" t="s">
        <v>17</v>
      </c>
      <c r="E37" s="11"/>
      <c r="F37" s="10">
        <f t="shared" si="14"/>
        <v>4</v>
      </c>
      <c r="G37" s="9">
        <v>1</v>
      </c>
      <c r="H37" s="8">
        <f t="shared" si="16"/>
        <v>25</v>
      </c>
      <c r="I37" s="15">
        <v>3</v>
      </c>
      <c r="J37" s="22">
        <f t="shared" si="17"/>
        <v>75</v>
      </c>
      <c r="K37" s="23">
        <f t="shared" si="15"/>
        <v>4</v>
      </c>
      <c r="L37" s="20">
        <f t="shared" si="18"/>
        <v>100</v>
      </c>
      <c r="M37" s="19">
        <v>0</v>
      </c>
      <c r="N37" s="8">
        <f t="shared" si="19"/>
        <v>0</v>
      </c>
      <c r="O37" s="15">
        <v>0</v>
      </c>
      <c r="P37" s="8">
        <f t="shared" si="20"/>
        <v>0</v>
      </c>
      <c r="Q37" s="15">
        <v>0</v>
      </c>
      <c r="R37" s="8">
        <f t="shared" si="21"/>
        <v>0</v>
      </c>
    </row>
    <row r="38" spans="1:18" ht="23.1" customHeight="1">
      <c r="A38" s="139"/>
      <c r="B38" s="138" t="s">
        <v>16</v>
      </c>
      <c r="C38" s="13"/>
      <c r="D38" s="14" t="s">
        <v>15</v>
      </c>
      <c r="E38" s="11"/>
      <c r="F38" s="10">
        <f t="shared" si="14"/>
        <v>682</v>
      </c>
      <c r="G38" s="9">
        <f>SUM(G39:G53)</f>
        <v>156</v>
      </c>
      <c r="H38" s="8">
        <f t="shared" si="0"/>
        <v>22.873900293255129</v>
      </c>
      <c r="I38" s="9">
        <f>SUM(I39:I53)</f>
        <v>483</v>
      </c>
      <c r="J38" s="22">
        <f t="shared" si="1"/>
        <v>70.821114369501473</v>
      </c>
      <c r="K38" s="21">
        <f t="shared" si="15"/>
        <v>639</v>
      </c>
      <c r="L38" s="20">
        <f t="shared" si="2"/>
        <v>93.695014662756591</v>
      </c>
      <c r="M38" s="9">
        <f>SUM(M39:M53)</f>
        <v>21</v>
      </c>
      <c r="N38" s="8">
        <f t="shared" si="3"/>
        <v>3.0791788856304985</v>
      </c>
      <c r="O38" s="9">
        <f>SUM(O39:O53)</f>
        <v>11</v>
      </c>
      <c r="P38" s="8">
        <f t="shared" si="4"/>
        <v>1.6129032258064515</v>
      </c>
      <c r="Q38" s="9">
        <f>SUM(Q39:Q53)</f>
        <v>11</v>
      </c>
      <c r="R38" s="8">
        <f t="shared" si="5"/>
        <v>1.6129032258064515</v>
      </c>
    </row>
    <row r="39" spans="1:18" ht="23.1" customHeight="1">
      <c r="A39" s="139"/>
      <c r="B39" s="139"/>
      <c r="C39" s="13"/>
      <c r="D39" s="14" t="s">
        <v>14</v>
      </c>
      <c r="E39" s="11"/>
      <c r="F39" s="10">
        <f t="shared" si="14"/>
        <v>5</v>
      </c>
      <c r="G39" s="9">
        <v>1</v>
      </c>
      <c r="H39" s="8">
        <f t="shared" ref="H39:H53" si="22">IF(G39=0,0,G39/$F39*100)</f>
        <v>20</v>
      </c>
      <c r="I39" s="15">
        <v>3</v>
      </c>
      <c r="J39" s="22">
        <f t="shared" ref="J39:J53" si="23">IF(I39=0,0,I39/$F39*100)</f>
        <v>60</v>
      </c>
      <c r="K39" s="23">
        <f t="shared" si="15"/>
        <v>4</v>
      </c>
      <c r="L39" s="20">
        <f t="shared" ref="L39:L53" si="24">IF(K39=0,0,K39/$F39*100)</f>
        <v>80</v>
      </c>
      <c r="M39" s="19">
        <v>0</v>
      </c>
      <c r="N39" s="8">
        <f t="shared" ref="N39:N53" si="25">IF(M39=0,0,M39/$F39*100)</f>
        <v>0</v>
      </c>
      <c r="O39" s="15">
        <v>0</v>
      </c>
      <c r="P39" s="8">
        <f t="shared" ref="P39:P53" si="26">IF(O39=0,0,O39/$F39*100)</f>
        <v>0</v>
      </c>
      <c r="Q39" s="15">
        <v>1</v>
      </c>
      <c r="R39" s="8">
        <f t="shared" ref="R39:R53" si="27">IF(Q39=0,0,Q39/$F39*100)</f>
        <v>20</v>
      </c>
    </row>
    <row r="40" spans="1:18" ht="23.1" customHeight="1">
      <c r="A40" s="139"/>
      <c r="B40" s="139"/>
      <c r="C40" s="13"/>
      <c r="D40" s="14" t="s">
        <v>13</v>
      </c>
      <c r="E40" s="11"/>
      <c r="F40" s="10">
        <f t="shared" si="14"/>
        <v>80</v>
      </c>
      <c r="G40" s="9">
        <v>24</v>
      </c>
      <c r="H40" s="8">
        <f t="shared" si="22"/>
        <v>30</v>
      </c>
      <c r="I40" s="15">
        <v>51</v>
      </c>
      <c r="J40" s="22">
        <f t="shared" si="23"/>
        <v>63.749999999999993</v>
      </c>
      <c r="K40" s="23">
        <f t="shared" si="15"/>
        <v>75</v>
      </c>
      <c r="L40" s="20">
        <f t="shared" si="24"/>
        <v>93.75</v>
      </c>
      <c r="M40" s="19">
        <v>4</v>
      </c>
      <c r="N40" s="8">
        <f t="shared" si="25"/>
        <v>5</v>
      </c>
      <c r="O40" s="15">
        <v>0</v>
      </c>
      <c r="P40" s="8">
        <f t="shared" si="26"/>
        <v>0</v>
      </c>
      <c r="Q40" s="15">
        <v>1</v>
      </c>
      <c r="R40" s="8">
        <f t="shared" si="27"/>
        <v>1.25</v>
      </c>
    </row>
    <row r="41" spans="1:18" ht="23.1" customHeight="1">
      <c r="A41" s="139"/>
      <c r="B41" s="139"/>
      <c r="C41" s="13"/>
      <c r="D41" s="14" t="s">
        <v>12</v>
      </c>
      <c r="E41" s="11"/>
      <c r="F41" s="10">
        <f t="shared" si="14"/>
        <v>18</v>
      </c>
      <c r="G41" s="9">
        <v>2</v>
      </c>
      <c r="H41" s="8">
        <f t="shared" si="22"/>
        <v>11.111111111111111</v>
      </c>
      <c r="I41" s="15">
        <v>16</v>
      </c>
      <c r="J41" s="22">
        <f t="shared" si="23"/>
        <v>88.888888888888886</v>
      </c>
      <c r="K41" s="23">
        <f t="shared" si="15"/>
        <v>18</v>
      </c>
      <c r="L41" s="20">
        <f t="shared" si="24"/>
        <v>100</v>
      </c>
      <c r="M41" s="19">
        <v>0</v>
      </c>
      <c r="N41" s="8">
        <f t="shared" si="25"/>
        <v>0</v>
      </c>
      <c r="O41" s="15">
        <v>0</v>
      </c>
      <c r="P41" s="8">
        <f t="shared" si="26"/>
        <v>0</v>
      </c>
      <c r="Q41" s="15">
        <v>0</v>
      </c>
      <c r="R41" s="8">
        <f t="shared" si="27"/>
        <v>0</v>
      </c>
    </row>
    <row r="42" spans="1:18" ht="23.1" customHeight="1">
      <c r="A42" s="139"/>
      <c r="B42" s="139"/>
      <c r="C42" s="13"/>
      <c r="D42" s="14" t="s">
        <v>11</v>
      </c>
      <c r="E42" s="11"/>
      <c r="F42" s="10">
        <f t="shared" si="14"/>
        <v>16</v>
      </c>
      <c r="G42" s="9">
        <v>2</v>
      </c>
      <c r="H42" s="8">
        <f t="shared" si="22"/>
        <v>12.5</v>
      </c>
      <c r="I42" s="15">
        <v>13</v>
      </c>
      <c r="J42" s="22">
        <f t="shared" si="23"/>
        <v>81.25</v>
      </c>
      <c r="K42" s="23">
        <f t="shared" si="15"/>
        <v>15</v>
      </c>
      <c r="L42" s="20">
        <f t="shared" si="24"/>
        <v>93.75</v>
      </c>
      <c r="M42" s="19">
        <v>0</v>
      </c>
      <c r="N42" s="8">
        <f t="shared" si="25"/>
        <v>0</v>
      </c>
      <c r="O42" s="15">
        <v>0</v>
      </c>
      <c r="P42" s="8">
        <f t="shared" si="26"/>
        <v>0</v>
      </c>
      <c r="Q42" s="15">
        <v>1</v>
      </c>
      <c r="R42" s="8">
        <f t="shared" si="27"/>
        <v>6.25</v>
      </c>
    </row>
    <row r="43" spans="1:18" ht="23.1" customHeight="1">
      <c r="A43" s="139"/>
      <c r="B43" s="139"/>
      <c r="C43" s="13"/>
      <c r="D43" s="14" t="s">
        <v>10</v>
      </c>
      <c r="E43" s="11"/>
      <c r="F43" s="10">
        <f t="shared" si="14"/>
        <v>33</v>
      </c>
      <c r="G43" s="9">
        <v>4</v>
      </c>
      <c r="H43" s="8">
        <f t="shared" si="22"/>
        <v>12.121212121212121</v>
      </c>
      <c r="I43" s="15">
        <v>25</v>
      </c>
      <c r="J43" s="22">
        <f t="shared" si="23"/>
        <v>75.757575757575751</v>
      </c>
      <c r="K43" s="23">
        <f t="shared" si="15"/>
        <v>29</v>
      </c>
      <c r="L43" s="20">
        <f t="shared" si="24"/>
        <v>87.878787878787875</v>
      </c>
      <c r="M43" s="19">
        <v>2</v>
      </c>
      <c r="N43" s="8">
        <f t="shared" si="25"/>
        <v>6.0606060606060606</v>
      </c>
      <c r="O43" s="15">
        <v>0</v>
      </c>
      <c r="P43" s="8">
        <f t="shared" si="26"/>
        <v>0</v>
      </c>
      <c r="Q43" s="15">
        <v>2</v>
      </c>
      <c r="R43" s="8">
        <f t="shared" si="27"/>
        <v>6.0606060606060606</v>
      </c>
    </row>
    <row r="44" spans="1:18" ht="23.1" customHeight="1">
      <c r="A44" s="139"/>
      <c r="B44" s="139"/>
      <c r="C44" s="13"/>
      <c r="D44" s="14" t="s">
        <v>9</v>
      </c>
      <c r="E44" s="11"/>
      <c r="F44" s="10">
        <f t="shared" si="14"/>
        <v>177</v>
      </c>
      <c r="G44" s="9">
        <v>35</v>
      </c>
      <c r="H44" s="8">
        <f t="shared" si="22"/>
        <v>19.774011299435028</v>
      </c>
      <c r="I44" s="15">
        <v>131</v>
      </c>
      <c r="J44" s="22">
        <f t="shared" si="23"/>
        <v>74.011299435028249</v>
      </c>
      <c r="K44" s="23">
        <f t="shared" si="15"/>
        <v>166</v>
      </c>
      <c r="L44" s="20">
        <f t="shared" si="24"/>
        <v>93.78531073446328</v>
      </c>
      <c r="M44" s="19">
        <v>4</v>
      </c>
      <c r="N44" s="8">
        <f t="shared" si="25"/>
        <v>2.2598870056497176</v>
      </c>
      <c r="O44" s="15">
        <v>3</v>
      </c>
      <c r="P44" s="8">
        <f t="shared" si="26"/>
        <v>1.6949152542372881</v>
      </c>
      <c r="Q44" s="15">
        <v>4</v>
      </c>
      <c r="R44" s="8">
        <f t="shared" si="27"/>
        <v>2.2598870056497176</v>
      </c>
    </row>
    <row r="45" spans="1:18" ht="23.1" customHeight="1">
      <c r="A45" s="139"/>
      <c r="B45" s="139"/>
      <c r="C45" s="13"/>
      <c r="D45" s="14" t="s">
        <v>8</v>
      </c>
      <c r="E45" s="11"/>
      <c r="F45" s="10">
        <f t="shared" si="14"/>
        <v>21</v>
      </c>
      <c r="G45" s="9">
        <v>16</v>
      </c>
      <c r="H45" s="8">
        <f t="shared" si="22"/>
        <v>76.19047619047619</v>
      </c>
      <c r="I45" s="15">
        <v>5</v>
      </c>
      <c r="J45" s="22">
        <f t="shared" si="23"/>
        <v>23.809523809523807</v>
      </c>
      <c r="K45" s="23">
        <f t="shared" si="15"/>
        <v>21</v>
      </c>
      <c r="L45" s="20">
        <f t="shared" si="24"/>
        <v>100</v>
      </c>
      <c r="M45" s="19">
        <v>0</v>
      </c>
      <c r="N45" s="8">
        <f t="shared" si="25"/>
        <v>0</v>
      </c>
      <c r="O45" s="15">
        <v>0</v>
      </c>
      <c r="P45" s="8">
        <f t="shared" si="26"/>
        <v>0</v>
      </c>
      <c r="Q45" s="15">
        <v>0</v>
      </c>
      <c r="R45" s="8">
        <f t="shared" si="27"/>
        <v>0</v>
      </c>
    </row>
    <row r="46" spans="1:18" ht="23.1" customHeight="1">
      <c r="A46" s="139"/>
      <c r="B46" s="139"/>
      <c r="C46" s="13"/>
      <c r="D46" s="14" t="s">
        <v>7</v>
      </c>
      <c r="E46" s="11"/>
      <c r="F46" s="10">
        <f t="shared" si="14"/>
        <v>14</v>
      </c>
      <c r="G46" s="9">
        <v>3</v>
      </c>
      <c r="H46" s="8">
        <f t="shared" si="22"/>
        <v>21.428571428571427</v>
      </c>
      <c r="I46" s="15">
        <v>10</v>
      </c>
      <c r="J46" s="22">
        <f t="shared" si="23"/>
        <v>71.428571428571431</v>
      </c>
      <c r="K46" s="23">
        <f t="shared" si="15"/>
        <v>13</v>
      </c>
      <c r="L46" s="20">
        <f t="shared" si="24"/>
        <v>92.857142857142861</v>
      </c>
      <c r="M46" s="19">
        <v>1</v>
      </c>
      <c r="N46" s="8">
        <f t="shared" si="25"/>
        <v>7.1428571428571423</v>
      </c>
      <c r="O46" s="15">
        <v>0</v>
      </c>
      <c r="P46" s="8">
        <f t="shared" si="26"/>
        <v>0</v>
      </c>
      <c r="Q46" s="15">
        <v>0</v>
      </c>
      <c r="R46" s="8">
        <f t="shared" si="27"/>
        <v>0</v>
      </c>
    </row>
    <row r="47" spans="1:18" ht="24" customHeight="1">
      <c r="A47" s="139"/>
      <c r="B47" s="139"/>
      <c r="C47" s="13"/>
      <c r="D47" s="12" t="s">
        <v>6</v>
      </c>
      <c r="E47" s="11"/>
      <c r="F47" s="10">
        <f t="shared" si="14"/>
        <v>13</v>
      </c>
      <c r="G47" s="9">
        <v>4</v>
      </c>
      <c r="H47" s="8">
        <f t="shared" si="22"/>
        <v>30.76923076923077</v>
      </c>
      <c r="I47" s="15">
        <v>9</v>
      </c>
      <c r="J47" s="22">
        <f t="shared" si="23"/>
        <v>69.230769230769226</v>
      </c>
      <c r="K47" s="23">
        <f t="shared" si="15"/>
        <v>13</v>
      </c>
      <c r="L47" s="20">
        <f t="shared" si="24"/>
        <v>100</v>
      </c>
      <c r="M47" s="19">
        <v>0</v>
      </c>
      <c r="N47" s="8">
        <f t="shared" si="25"/>
        <v>0</v>
      </c>
      <c r="O47" s="15">
        <v>0</v>
      </c>
      <c r="P47" s="8">
        <f t="shared" si="26"/>
        <v>0</v>
      </c>
      <c r="Q47" s="15">
        <v>0</v>
      </c>
      <c r="R47" s="8">
        <f t="shared" si="27"/>
        <v>0</v>
      </c>
    </row>
    <row r="48" spans="1:18" ht="23.1" customHeight="1">
      <c r="A48" s="139"/>
      <c r="B48" s="139"/>
      <c r="C48" s="13"/>
      <c r="D48" s="14" t="s">
        <v>5</v>
      </c>
      <c r="E48" s="11"/>
      <c r="F48" s="10">
        <f t="shared" si="14"/>
        <v>39</v>
      </c>
      <c r="G48" s="9">
        <v>5</v>
      </c>
      <c r="H48" s="8">
        <f t="shared" si="22"/>
        <v>12.820512820512819</v>
      </c>
      <c r="I48" s="15">
        <v>27</v>
      </c>
      <c r="J48" s="22">
        <f t="shared" si="23"/>
        <v>69.230769230769226</v>
      </c>
      <c r="K48" s="23">
        <f t="shared" si="15"/>
        <v>32</v>
      </c>
      <c r="L48" s="20">
        <f t="shared" si="24"/>
        <v>82.051282051282044</v>
      </c>
      <c r="M48" s="19">
        <v>1</v>
      </c>
      <c r="N48" s="8">
        <f t="shared" si="25"/>
        <v>2.5641025641025639</v>
      </c>
      <c r="O48" s="15">
        <v>6</v>
      </c>
      <c r="P48" s="8">
        <f t="shared" si="26"/>
        <v>15.384615384615385</v>
      </c>
      <c r="Q48" s="15">
        <v>0</v>
      </c>
      <c r="R48" s="8">
        <f t="shared" si="27"/>
        <v>0</v>
      </c>
    </row>
    <row r="49" spans="1:18" ht="23.1" customHeight="1">
      <c r="A49" s="139"/>
      <c r="B49" s="139"/>
      <c r="C49" s="13"/>
      <c r="D49" s="14" t="s">
        <v>4</v>
      </c>
      <c r="E49" s="11"/>
      <c r="F49" s="10">
        <f t="shared" si="14"/>
        <v>22</v>
      </c>
      <c r="G49" s="9">
        <v>3</v>
      </c>
      <c r="H49" s="8">
        <f t="shared" si="22"/>
        <v>13.636363636363635</v>
      </c>
      <c r="I49" s="15">
        <v>15</v>
      </c>
      <c r="J49" s="22">
        <f t="shared" si="23"/>
        <v>68.181818181818173</v>
      </c>
      <c r="K49" s="23">
        <f t="shared" si="15"/>
        <v>18</v>
      </c>
      <c r="L49" s="20">
        <f t="shared" si="24"/>
        <v>81.818181818181827</v>
      </c>
      <c r="M49" s="19">
        <v>3</v>
      </c>
      <c r="N49" s="8">
        <f t="shared" si="25"/>
        <v>13.636363636363635</v>
      </c>
      <c r="O49" s="15">
        <v>1</v>
      </c>
      <c r="P49" s="8">
        <f t="shared" si="26"/>
        <v>4.5454545454545459</v>
      </c>
      <c r="Q49" s="15">
        <v>0</v>
      </c>
      <c r="R49" s="8">
        <f t="shared" si="27"/>
        <v>0</v>
      </c>
    </row>
    <row r="50" spans="1:18" ht="23.1" customHeight="1">
      <c r="A50" s="139"/>
      <c r="B50" s="139"/>
      <c r="C50" s="13"/>
      <c r="D50" s="14" t="s">
        <v>3</v>
      </c>
      <c r="E50" s="11"/>
      <c r="F50" s="10">
        <f t="shared" si="14"/>
        <v>20</v>
      </c>
      <c r="G50" s="9">
        <v>2</v>
      </c>
      <c r="H50" s="8">
        <f t="shared" si="22"/>
        <v>10</v>
      </c>
      <c r="I50" s="15">
        <v>18</v>
      </c>
      <c r="J50" s="22">
        <f t="shared" si="23"/>
        <v>90</v>
      </c>
      <c r="K50" s="23">
        <f t="shared" si="15"/>
        <v>20</v>
      </c>
      <c r="L50" s="20">
        <f t="shared" si="24"/>
        <v>100</v>
      </c>
      <c r="M50" s="19">
        <v>0</v>
      </c>
      <c r="N50" s="8">
        <f t="shared" si="25"/>
        <v>0</v>
      </c>
      <c r="O50" s="15">
        <v>0</v>
      </c>
      <c r="P50" s="8">
        <f t="shared" si="26"/>
        <v>0</v>
      </c>
      <c r="Q50" s="15">
        <v>0</v>
      </c>
      <c r="R50" s="8">
        <f t="shared" si="27"/>
        <v>0</v>
      </c>
    </row>
    <row r="51" spans="1:18" ht="23.1" customHeight="1">
      <c r="A51" s="139"/>
      <c r="B51" s="139"/>
      <c r="C51" s="13"/>
      <c r="D51" s="14" t="s">
        <v>2</v>
      </c>
      <c r="E51" s="11"/>
      <c r="F51" s="10">
        <f t="shared" si="14"/>
        <v>150</v>
      </c>
      <c r="G51" s="9">
        <v>40</v>
      </c>
      <c r="H51" s="8">
        <f t="shared" si="22"/>
        <v>26.666666666666668</v>
      </c>
      <c r="I51" s="15">
        <v>105</v>
      </c>
      <c r="J51" s="22">
        <f t="shared" si="23"/>
        <v>70</v>
      </c>
      <c r="K51" s="23">
        <f t="shared" si="15"/>
        <v>145</v>
      </c>
      <c r="L51" s="20">
        <f t="shared" si="24"/>
        <v>96.666666666666671</v>
      </c>
      <c r="M51" s="19">
        <v>3</v>
      </c>
      <c r="N51" s="8">
        <f t="shared" si="25"/>
        <v>2</v>
      </c>
      <c r="O51" s="15">
        <v>1</v>
      </c>
      <c r="P51" s="8">
        <f t="shared" si="26"/>
        <v>0.66666666666666674</v>
      </c>
      <c r="Q51" s="15">
        <v>1</v>
      </c>
      <c r="R51" s="8">
        <f t="shared" si="27"/>
        <v>0.66666666666666674</v>
      </c>
    </row>
    <row r="52" spans="1:18" ht="23.1" customHeight="1">
      <c r="A52" s="139"/>
      <c r="B52" s="139"/>
      <c r="C52" s="13"/>
      <c r="D52" s="14" t="s">
        <v>1</v>
      </c>
      <c r="E52" s="11"/>
      <c r="F52" s="10">
        <f t="shared" si="14"/>
        <v>20</v>
      </c>
      <c r="G52" s="9">
        <v>1</v>
      </c>
      <c r="H52" s="8">
        <f t="shared" si="22"/>
        <v>5</v>
      </c>
      <c r="I52" s="15">
        <v>17</v>
      </c>
      <c r="J52" s="22">
        <f t="shared" si="23"/>
        <v>85</v>
      </c>
      <c r="K52" s="23">
        <f t="shared" si="15"/>
        <v>18</v>
      </c>
      <c r="L52" s="20">
        <f t="shared" si="24"/>
        <v>90</v>
      </c>
      <c r="M52" s="19">
        <v>2</v>
      </c>
      <c r="N52" s="8">
        <f t="shared" si="25"/>
        <v>10</v>
      </c>
      <c r="O52" s="15">
        <v>0</v>
      </c>
      <c r="P52" s="8">
        <f t="shared" si="26"/>
        <v>0</v>
      </c>
      <c r="Q52" s="15">
        <v>0</v>
      </c>
      <c r="R52" s="8">
        <f t="shared" si="27"/>
        <v>0</v>
      </c>
    </row>
    <row r="53" spans="1:18" ht="24" customHeight="1">
      <c r="A53" s="140"/>
      <c r="B53" s="140"/>
      <c r="C53" s="13"/>
      <c r="D53" s="12" t="s">
        <v>0</v>
      </c>
      <c r="E53" s="11"/>
      <c r="F53" s="10">
        <f t="shared" si="14"/>
        <v>54</v>
      </c>
      <c r="G53" s="9">
        <v>14</v>
      </c>
      <c r="H53" s="8">
        <f t="shared" si="22"/>
        <v>25.925925925925924</v>
      </c>
      <c r="I53" s="15">
        <v>38</v>
      </c>
      <c r="J53" s="22">
        <f t="shared" si="23"/>
        <v>70.370370370370367</v>
      </c>
      <c r="K53" s="23">
        <f t="shared" si="15"/>
        <v>52</v>
      </c>
      <c r="L53" s="20">
        <f t="shared" si="24"/>
        <v>96.296296296296291</v>
      </c>
      <c r="M53" s="19">
        <v>1</v>
      </c>
      <c r="N53" s="8">
        <f t="shared" si="25"/>
        <v>1.8518518518518516</v>
      </c>
      <c r="O53" s="15">
        <v>0</v>
      </c>
      <c r="P53" s="8">
        <f t="shared" si="26"/>
        <v>0</v>
      </c>
      <c r="Q53" s="15">
        <v>1</v>
      </c>
      <c r="R53" s="8">
        <f t="shared" si="27"/>
        <v>1.8518518518518516</v>
      </c>
    </row>
    <row r="59" spans="1:18">
      <c r="D59" s="5"/>
    </row>
    <row r="61" spans="1:18">
      <c r="D61" s="5"/>
    </row>
    <row r="63" spans="1:18">
      <c r="D63" s="5"/>
    </row>
    <row r="65" spans="4:4" ht="13.5" customHeight="1">
      <c r="D65" s="6"/>
    </row>
    <row r="66" spans="4:4" ht="13.5" customHeight="1"/>
    <row r="67" spans="4:4">
      <c r="D67" s="5"/>
    </row>
    <row r="69" spans="4:4">
      <c r="D69" s="5"/>
    </row>
    <row r="71" spans="4:4">
      <c r="D71" s="5"/>
    </row>
    <row r="73" spans="4:4">
      <c r="D73" s="5"/>
    </row>
    <row r="77" spans="4:4" ht="12.75" customHeight="1"/>
    <row r="78" spans="4:4" ht="12.75" customHeight="1"/>
  </sheetData>
  <mergeCells count="30">
    <mergeCell ref="O3:P4"/>
    <mergeCell ref="Q3:R4"/>
    <mergeCell ref="O5:O6"/>
    <mergeCell ref="R5:R6"/>
    <mergeCell ref="A7:E7"/>
    <mergeCell ref="A3:E6"/>
    <mergeCell ref="F3:F6"/>
    <mergeCell ref="H5:H6"/>
    <mergeCell ref="I5:I6"/>
    <mergeCell ref="J5:J6"/>
    <mergeCell ref="K5:K6"/>
    <mergeCell ref="Q5:Q6"/>
    <mergeCell ref="G3:H4"/>
    <mergeCell ref="I3:J4"/>
    <mergeCell ref="K3:L4"/>
    <mergeCell ref="M3:N4"/>
    <mergeCell ref="A13:A53"/>
    <mergeCell ref="B13:B37"/>
    <mergeCell ref="B38:B53"/>
    <mergeCell ref="B12:E12"/>
    <mergeCell ref="P5:P6"/>
    <mergeCell ref="L5:L6"/>
    <mergeCell ref="M5:M6"/>
    <mergeCell ref="N5:N6"/>
    <mergeCell ref="G5:G6"/>
    <mergeCell ref="A8:A12"/>
    <mergeCell ref="B8:E8"/>
    <mergeCell ref="B9:E9"/>
    <mergeCell ref="B10:E10"/>
    <mergeCell ref="B11:E11"/>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W93"/>
  <sheetViews>
    <sheetView showGridLines="0" view="pageBreakPreview"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7" width="10.125" style="3" customWidth="1"/>
    <col min="8" max="8" width="7.75" style="3" customWidth="1"/>
    <col min="9" max="9" width="6.625" style="3" customWidth="1"/>
    <col min="10" max="10" width="5.625" style="3" customWidth="1"/>
    <col min="11" max="12" width="7.75" style="3" customWidth="1"/>
    <col min="13" max="13" width="6.625" style="3" customWidth="1"/>
    <col min="14" max="14" width="5.625" style="3" customWidth="1"/>
    <col min="15" max="15" width="7.75" style="3" customWidth="1"/>
    <col min="16" max="21" width="9" style="3"/>
    <col min="22" max="22" width="10.5" style="3" bestFit="1" customWidth="1"/>
    <col min="23" max="16384" width="9" style="3"/>
  </cols>
  <sheetData>
    <row r="1" spans="1:23" ht="14.25">
      <c r="A1" s="18" t="s">
        <v>658</v>
      </c>
    </row>
    <row r="3" spans="1:23">
      <c r="A3" s="152" t="s">
        <v>63</v>
      </c>
      <c r="B3" s="153"/>
      <c r="C3" s="153"/>
      <c r="D3" s="153"/>
      <c r="E3" s="154"/>
      <c r="F3" s="161" t="s">
        <v>126</v>
      </c>
      <c r="G3" s="197" t="s">
        <v>454</v>
      </c>
      <c r="H3" s="196" t="s">
        <v>644</v>
      </c>
      <c r="I3" s="153"/>
      <c r="J3" s="153"/>
      <c r="K3" s="153"/>
      <c r="L3" s="196" t="s">
        <v>645</v>
      </c>
      <c r="M3" s="153"/>
      <c r="N3" s="153"/>
      <c r="O3" s="154"/>
    </row>
    <row r="4" spans="1:23" ht="42" customHeight="1">
      <c r="A4" s="155"/>
      <c r="B4" s="156"/>
      <c r="C4" s="156"/>
      <c r="D4" s="156"/>
      <c r="E4" s="157"/>
      <c r="F4" s="162"/>
      <c r="G4" s="198"/>
      <c r="H4" s="155"/>
      <c r="I4" s="156"/>
      <c r="J4" s="156"/>
      <c r="K4" s="156"/>
      <c r="L4" s="155"/>
      <c r="M4" s="156"/>
      <c r="N4" s="156"/>
      <c r="O4" s="157"/>
    </row>
    <row r="5" spans="1:23" ht="15" customHeight="1">
      <c r="A5" s="155"/>
      <c r="B5" s="156"/>
      <c r="C5" s="156"/>
      <c r="D5" s="156"/>
      <c r="E5" s="157"/>
      <c r="F5" s="162"/>
      <c r="G5" s="198"/>
      <c r="H5" s="155"/>
      <c r="I5" s="156"/>
      <c r="J5" s="156"/>
      <c r="K5" s="156"/>
      <c r="L5" s="155"/>
      <c r="M5" s="156"/>
      <c r="N5" s="156"/>
      <c r="O5" s="157"/>
    </row>
    <row r="6" spans="1:23" ht="15" customHeight="1">
      <c r="A6" s="158"/>
      <c r="B6" s="159"/>
      <c r="C6" s="159"/>
      <c r="D6" s="159"/>
      <c r="E6" s="160"/>
      <c r="F6" s="162"/>
      <c r="G6" s="199"/>
      <c r="H6" s="158"/>
      <c r="I6" s="159"/>
      <c r="J6" s="159"/>
      <c r="K6" s="159"/>
      <c r="L6" s="158"/>
      <c r="M6" s="159"/>
      <c r="N6" s="159"/>
      <c r="O6" s="160"/>
    </row>
    <row r="7" spans="1:23" ht="23.1" customHeight="1">
      <c r="A7" s="147" t="s">
        <v>49</v>
      </c>
      <c r="B7" s="148"/>
      <c r="C7" s="148"/>
      <c r="D7" s="148"/>
      <c r="E7" s="149"/>
      <c r="F7" s="27">
        <v>906</v>
      </c>
      <c r="G7" s="26">
        <v>71838</v>
      </c>
      <c r="H7" s="26">
        <v>39</v>
      </c>
      <c r="I7" s="19" t="s">
        <v>447</v>
      </c>
      <c r="J7" s="25">
        <v>7</v>
      </c>
      <c r="K7" s="19" t="s">
        <v>448</v>
      </c>
      <c r="L7" s="15">
        <v>38</v>
      </c>
      <c r="M7" s="19" t="s">
        <v>447</v>
      </c>
      <c r="N7" s="25">
        <v>51</v>
      </c>
      <c r="O7" s="24" t="s">
        <v>448</v>
      </c>
      <c r="Q7" s="63"/>
      <c r="R7" s="63"/>
      <c r="S7" s="63"/>
      <c r="U7" s="63"/>
      <c r="V7" s="63"/>
      <c r="W7" s="63"/>
    </row>
    <row r="8" spans="1:23" ht="23.1" customHeight="1">
      <c r="A8" s="141" t="s">
        <v>48</v>
      </c>
      <c r="B8" s="144" t="s">
        <v>47</v>
      </c>
      <c r="C8" s="145"/>
      <c r="D8" s="145"/>
      <c r="E8" s="146"/>
      <c r="F8" s="27">
        <v>280</v>
      </c>
      <c r="G8" s="26">
        <v>3336</v>
      </c>
      <c r="H8" s="9">
        <v>39</v>
      </c>
      <c r="I8" s="19" t="s">
        <v>449</v>
      </c>
      <c r="J8" s="25">
        <v>5</v>
      </c>
      <c r="K8" s="19" t="s">
        <v>450</v>
      </c>
      <c r="L8" s="15">
        <v>38</v>
      </c>
      <c r="M8" s="19" t="s">
        <v>449</v>
      </c>
      <c r="N8" s="25">
        <v>58</v>
      </c>
      <c r="O8" s="24" t="s">
        <v>450</v>
      </c>
      <c r="Q8" s="64"/>
      <c r="R8" s="64"/>
      <c r="S8" s="64"/>
      <c r="U8" s="64"/>
      <c r="V8" s="64"/>
      <c r="W8" s="64"/>
    </row>
    <row r="9" spans="1:23" ht="23.1" customHeight="1">
      <c r="A9" s="142"/>
      <c r="B9" s="144" t="s">
        <v>46</v>
      </c>
      <c r="C9" s="145"/>
      <c r="D9" s="145"/>
      <c r="E9" s="146"/>
      <c r="F9" s="27">
        <v>129</v>
      </c>
      <c r="G9" s="26">
        <v>4632</v>
      </c>
      <c r="H9" s="9">
        <v>39</v>
      </c>
      <c r="I9" s="19" t="s">
        <v>449</v>
      </c>
      <c r="J9" s="25">
        <v>29</v>
      </c>
      <c r="K9" s="19" t="s">
        <v>450</v>
      </c>
      <c r="L9" s="15">
        <v>39</v>
      </c>
      <c r="M9" s="19" t="s">
        <v>449</v>
      </c>
      <c r="N9" s="25">
        <v>22</v>
      </c>
      <c r="O9" s="24" t="s">
        <v>450</v>
      </c>
      <c r="Q9" s="64"/>
      <c r="R9" s="64"/>
      <c r="S9" s="64"/>
      <c r="U9" s="64"/>
      <c r="V9" s="64"/>
      <c r="W9" s="64"/>
    </row>
    <row r="10" spans="1:23" ht="23.1" customHeight="1">
      <c r="A10" s="142"/>
      <c r="B10" s="144" t="s">
        <v>45</v>
      </c>
      <c r="C10" s="145"/>
      <c r="D10" s="145"/>
      <c r="E10" s="146"/>
      <c r="F10" s="27">
        <v>220</v>
      </c>
      <c r="G10" s="26">
        <v>22010</v>
      </c>
      <c r="H10" s="9">
        <v>39</v>
      </c>
      <c r="I10" s="19" t="s">
        <v>449</v>
      </c>
      <c r="J10" s="25">
        <v>14</v>
      </c>
      <c r="K10" s="19" t="s">
        <v>450</v>
      </c>
      <c r="L10" s="15">
        <v>39</v>
      </c>
      <c r="M10" s="19" t="s">
        <v>449</v>
      </c>
      <c r="N10" s="25">
        <v>6</v>
      </c>
      <c r="O10" s="24" t="s">
        <v>450</v>
      </c>
      <c r="Q10" s="64"/>
      <c r="R10" s="64"/>
      <c r="S10" s="64"/>
      <c r="U10" s="64"/>
      <c r="V10" s="64"/>
      <c r="W10" s="64"/>
    </row>
    <row r="11" spans="1:23" ht="23.1" customHeight="1">
      <c r="A11" s="142"/>
      <c r="B11" s="144" t="s">
        <v>44</v>
      </c>
      <c r="C11" s="145"/>
      <c r="D11" s="145"/>
      <c r="E11" s="146"/>
      <c r="F11" s="27">
        <v>56</v>
      </c>
      <c r="G11" s="26">
        <v>11717</v>
      </c>
      <c r="H11" s="9">
        <v>38</v>
      </c>
      <c r="I11" s="19" t="s">
        <v>449</v>
      </c>
      <c r="J11" s="25">
        <v>49</v>
      </c>
      <c r="K11" s="19" t="s">
        <v>450</v>
      </c>
      <c r="L11" s="15">
        <v>38</v>
      </c>
      <c r="M11" s="19" t="s">
        <v>449</v>
      </c>
      <c r="N11" s="25">
        <v>33</v>
      </c>
      <c r="O11" s="24" t="s">
        <v>450</v>
      </c>
      <c r="Q11" s="64"/>
      <c r="R11" s="64"/>
      <c r="S11" s="64"/>
      <c r="U11" s="64"/>
      <c r="V11" s="64"/>
      <c r="W11" s="64"/>
    </row>
    <row r="12" spans="1:23" ht="23.1" customHeight="1">
      <c r="A12" s="143"/>
      <c r="B12" s="144" t="s">
        <v>43</v>
      </c>
      <c r="C12" s="145"/>
      <c r="D12" s="145"/>
      <c r="E12" s="146"/>
      <c r="F12" s="27">
        <v>221</v>
      </c>
      <c r="G12" s="26">
        <v>30143</v>
      </c>
      <c r="H12" s="9">
        <v>38</v>
      </c>
      <c r="I12" s="19" t="s">
        <v>449</v>
      </c>
      <c r="J12" s="25">
        <v>55</v>
      </c>
      <c r="K12" s="19" t="s">
        <v>450</v>
      </c>
      <c r="L12" s="15">
        <v>38</v>
      </c>
      <c r="M12" s="19" t="s">
        <v>449</v>
      </c>
      <c r="N12" s="25">
        <v>42</v>
      </c>
      <c r="O12" s="24" t="s">
        <v>450</v>
      </c>
      <c r="Q12" s="64"/>
      <c r="R12" s="64"/>
      <c r="S12" s="64"/>
      <c r="U12" s="64"/>
      <c r="V12" s="64"/>
      <c r="W12" s="64"/>
    </row>
    <row r="13" spans="1:23" ht="23.1" customHeight="1">
      <c r="A13" s="138" t="s">
        <v>42</v>
      </c>
      <c r="B13" s="138" t="s">
        <v>41</v>
      </c>
      <c r="C13" s="13"/>
      <c r="D13" s="14" t="s">
        <v>15</v>
      </c>
      <c r="E13" s="11"/>
      <c r="F13" s="27">
        <v>224</v>
      </c>
      <c r="G13" s="26">
        <v>35931</v>
      </c>
      <c r="H13" s="26">
        <v>39</v>
      </c>
      <c r="I13" s="19" t="s">
        <v>447</v>
      </c>
      <c r="J13" s="25">
        <v>7</v>
      </c>
      <c r="K13" s="19" t="s">
        <v>448</v>
      </c>
      <c r="L13" s="15">
        <v>38</v>
      </c>
      <c r="M13" s="19" t="s">
        <v>447</v>
      </c>
      <c r="N13" s="25">
        <v>53</v>
      </c>
      <c r="O13" s="24" t="s">
        <v>448</v>
      </c>
      <c r="P13" s="48"/>
      <c r="R13" s="63"/>
      <c r="S13" s="63"/>
      <c r="U13" s="63"/>
      <c r="V13" s="63"/>
      <c r="W13" s="63"/>
    </row>
    <row r="14" spans="1:23" ht="23.1" customHeight="1">
      <c r="A14" s="139"/>
      <c r="B14" s="139"/>
      <c r="C14" s="13"/>
      <c r="D14" s="14" t="s">
        <v>108</v>
      </c>
      <c r="E14" s="11"/>
      <c r="F14" s="27">
        <v>38</v>
      </c>
      <c r="G14" s="26">
        <v>6023</v>
      </c>
      <c r="H14" s="9">
        <v>39</v>
      </c>
      <c r="I14" s="19" t="s">
        <v>449</v>
      </c>
      <c r="J14" s="25">
        <v>8</v>
      </c>
      <c r="K14" s="19" t="s">
        <v>450</v>
      </c>
      <c r="L14" s="15">
        <v>39</v>
      </c>
      <c r="M14" s="19" t="s">
        <v>449</v>
      </c>
      <c r="N14" s="25">
        <v>4</v>
      </c>
      <c r="O14" s="24" t="s">
        <v>450</v>
      </c>
      <c r="R14" s="64"/>
      <c r="S14" s="64"/>
      <c r="U14" s="64"/>
      <c r="V14" s="64"/>
      <c r="W14" s="64"/>
    </row>
    <row r="15" spans="1:23" ht="23.1" customHeight="1">
      <c r="A15" s="139"/>
      <c r="B15" s="139"/>
      <c r="C15" s="13"/>
      <c r="D15" s="14" t="s">
        <v>107</v>
      </c>
      <c r="E15" s="11"/>
      <c r="F15" s="27">
        <v>5</v>
      </c>
      <c r="G15" s="26">
        <v>381</v>
      </c>
      <c r="H15" s="9">
        <v>39</v>
      </c>
      <c r="I15" s="19" t="s">
        <v>449</v>
      </c>
      <c r="J15" s="25">
        <v>23</v>
      </c>
      <c r="K15" s="19" t="s">
        <v>450</v>
      </c>
      <c r="L15" s="15">
        <v>39</v>
      </c>
      <c r="M15" s="19" t="s">
        <v>449</v>
      </c>
      <c r="N15" s="25">
        <v>22</v>
      </c>
      <c r="O15" s="24" t="s">
        <v>450</v>
      </c>
      <c r="R15" s="64"/>
      <c r="S15" s="64"/>
      <c r="U15" s="64"/>
      <c r="V15" s="64"/>
      <c r="W15" s="64"/>
    </row>
    <row r="16" spans="1:23" ht="23.1" customHeight="1">
      <c r="A16" s="139"/>
      <c r="B16" s="139"/>
      <c r="C16" s="13"/>
      <c r="D16" s="14" t="s">
        <v>106</v>
      </c>
      <c r="E16" s="11"/>
      <c r="F16" s="27">
        <v>14</v>
      </c>
      <c r="G16" s="26">
        <v>1239</v>
      </c>
      <c r="H16" s="9">
        <v>39</v>
      </c>
      <c r="I16" s="19" t="s">
        <v>449</v>
      </c>
      <c r="J16" s="25">
        <v>28</v>
      </c>
      <c r="K16" s="19" t="s">
        <v>450</v>
      </c>
      <c r="L16" s="15">
        <v>39</v>
      </c>
      <c r="M16" s="19" t="s">
        <v>449</v>
      </c>
      <c r="N16" s="25">
        <v>29</v>
      </c>
      <c r="O16" s="24" t="s">
        <v>450</v>
      </c>
      <c r="R16" s="64"/>
      <c r="S16" s="64"/>
      <c r="U16" s="64"/>
      <c r="V16" s="64"/>
      <c r="W16" s="64"/>
    </row>
    <row r="17" spans="1:23" ht="23.1" customHeight="1">
      <c r="A17" s="139"/>
      <c r="B17" s="139"/>
      <c r="C17" s="13"/>
      <c r="D17" s="14" t="s">
        <v>105</v>
      </c>
      <c r="E17" s="11"/>
      <c r="F17" s="27">
        <v>1</v>
      </c>
      <c r="G17" s="26">
        <v>33</v>
      </c>
      <c r="H17" s="9">
        <v>40</v>
      </c>
      <c r="I17" s="19" t="s">
        <v>449</v>
      </c>
      <c r="J17" s="25">
        <v>0</v>
      </c>
      <c r="K17" s="19" t="s">
        <v>450</v>
      </c>
      <c r="L17" s="15">
        <v>40</v>
      </c>
      <c r="M17" s="19" t="s">
        <v>449</v>
      </c>
      <c r="N17" s="25">
        <v>0</v>
      </c>
      <c r="O17" s="24" t="s">
        <v>450</v>
      </c>
      <c r="R17" s="64"/>
      <c r="S17" s="64"/>
      <c r="U17" s="64"/>
      <c r="V17" s="64"/>
      <c r="W17" s="64"/>
    </row>
    <row r="18" spans="1:23" ht="23.1" customHeight="1">
      <c r="A18" s="139"/>
      <c r="B18" s="139"/>
      <c r="C18" s="13"/>
      <c r="D18" s="14" t="s">
        <v>104</v>
      </c>
      <c r="E18" s="11"/>
      <c r="F18" s="27">
        <v>6</v>
      </c>
      <c r="G18" s="26">
        <v>641</v>
      </c>
      <c r="H18" s="9">
        <v>39</v>
      </c>
      <c r="I18" s="19" t="s">
        <v>449</v>
      </c>
      <c r="J18" s="25">
        <v>23</v>
      </c>
      <c r="K18" s="19" t="s">
        <v>450</v>
      </c>
      <c r="L18" s="15">
        <v>38</v>
      </c>
      <c r="M18" s="19" t="s">
        <v>449</v>
      </c>
      <c r="N18" s="25">
        <v>51</v>
      </c>
      <c r="O18" s="24" t="s">
        <v>450</v>
      </c>
      <c r="R18" s="64"/>
      <c r="S18" s="64"/>
      <c r="U18" s="64"/>
      <c r="V18" s="64"/>
      <c r="W18" s="64"/>
    </row>
    <row r="19" spans="1:23" ht="23.1" customHeight="1">
      <c r="A19" s="139"/>
      <c r="B19" s="139"/>
      <c r="C19" s="13"/>
      <c r="D19" s="14" t="s">
        <v>103</v>
      </c>
      <c r="E19" s="11"/>
      <c r="F19" s="27">
        <v>3</v>
      </c>
      <c r="G19" s="26">
        <v>61</v>
      </c>
      <c r="H19" s="9">
        <v>36</v>
      </c>
      <c r="I19" s="19" t="s">
        <v>449</v>
      </c>
      <c r="J19" s="25">
        <v>15</v>
      </c>
      <c r="K19" s="19" t="s">
        <v>450</v>
      </c>
      <c r="L19" s="15">
        <v>36</v>
      </c>
      <c r="M19" s="19" t="s">
        <v>449</v>
      </c>
      <c r="N19" s="25">
        <v>41</v>
      </c>
      <c r="O19" s="24" t="s">
        <v>450</v>
      </c>
      <c r="R19" s="64"/>
      <c r="S19" s="64"/>
      <c r="U19" s="64"/>
      <c r="V19" s="64"/>
      <c r="W19" s="64"/>
    </row>
    <row r="20" spans="1:23" ht="23.1" customHeight="1">
      <c r="A20" s="139"/>
      <c r="B20" s="139"/>
      <c r="C20" s="13"/>
      <c r="D20" s="14" t="s">
        <v>102</v>
      </c>
      <c r="E20" s="11"/>
      <c r="F20" s="27">
        <v>3</v>
      </c>
      <c r="G20" s="26">
        <v>279</v>
      </c>
      <c r="H20" s="9">
        <v>39</v>
      </c>
      <c r="I20" s="19" t="s">
        <v>449</v>
      </c>
      <c r="J20" s="25">
        <v>35</v>
      </c>
      <c r="K20" s="19" t="s">
        <v>450</v>
      </c>
      <c r="L20" s="15">
        <v>39</v>
      </c>
      <c r="M20" s="19" t="s">
        <v>449</v>
      </c>
      <c r="N20" s="25">
        <v>18</v>
      </c>
      <c r="O20" s="24" t="s">
        <v>450</v>
      </c>
      <c r="R20" s="64"/>
      <c r="S20" s="64"/>
      <c r="U20" s="64"/>
      <c r="V20" s="64"/>
      <c r="W20" s="64"/>
    </row>
    <row r="21" spans="1:23" ht="23.1" customHeight="1">
      <c r="A21" s="139"/>
      <c r="B21" s="139"/>
      <c r="C21" s="13"/>
      <c r="D21" s="14" t="s">
        <v>101</v>
      </c>
      <c r="E21" s="11"/>
      <c r="F21" s="27">
        <v>10</v>
      </c>
      <c r="G21" s="26">
        <v>2735</v>
      </c>
      <c r="H21" s="9">
        <v>38</v>
      </c>
      <c r="I21" s="19" t="s">
        <v>449</v>
      </c>
      <c r="J21" s="25">
        <v>33</v>
      </c>
      <c r="K21" s="19" t="s">
        <v>450</v>
      </c>
      <c r="L21" s="15">
        <v>38</v>
      </c>
      <c r="M21" s="19" t="s">
        <v>449</v>
      </c>
      <c r="N21" s="25">
        <v>31</v>
      </c>
      <c r="O21" s="24" t="s">
        <v>450</v>
      </c>
      <c r="R21" s="64"/>
      <c r="S21" s="64"/>
      <c r="U21" s="64"/>
      <c r="V21" s="64"/>
      <c r="W21" s="64"/>
    </row>
    <row r="22" spans="1:23" ht="23.1" customHeight="1">
      <c r="A22" s="139"/>
      <c r="B22" s="139"/>
      <c r="C22" s="13"/>
      <c r="D22" s="14" t="s">
        <v>100</v>
      </c>
      <c r="E22" s="11"/>
      <c r="F22" s="27">
        <v>1</v>
      </c>
      <c r="G22" s="26">
        <v>12</v>
      </c>
      <c r="H22" s="9">
        <v>40</v>
      </c>
      <c r="I22" s="19" t="s">
        <v>449</v>
      </c>
      <c r="J22" s="25">
        <v>0</v>
      </c>
      <c r="K22" s="19" t="s">
        <v>450</v>
      </c>
      <c r="L22" s="15">
        <v>40</v>
      </c>
      <c r="M22" s="19" t="s">
        <v>449</v>
      </c>
      <c r="N22" s="25">
        <v>0</v>
      </c>
      <c r="O22" s="24" t="s">
        <v>450</v>
      </c>
      <c r="R22" s="64"/>
      <c r="S22" s="64"/>
      <c r="U22" s="64"/>
      <c r="V22" s="64"/>
      <c r="W22" s="64"/>
    </row>
    <row r="23" spans="1:23" ht="23.1" customHeight="1">
      <c r="A23" s="139"/>
      <c r="B23" s="139"/>
      <c r="C23" s="13"/>
      <c r="D23" s="14" t="s">
        <v>99</v>
      </c>
      <c r="E23" s="11"/>
      <c r="F23" s="27">
        <v>6</v>
      </c>
      <c r="G23" s="26">
        <v>1086</v>
      </c>
      <c r="H23" s="9">
        <v>39</v>
      </c>
      <c r="I23" s="19" t="s">
        <v>449</v>
      </c>
      <c r="J23" s="25">
        <v>21</v>
      </c>
      <c r="K23" s="19" t="s">
        <v>450</v>
      </c>
      <c r="L23" s="15">
        <v>39</v>
      </c>
      <c r="M23" s="19" t="s">
        <v>449</v>
      </c>
      <c r="N23" s="25">
        <v>44</v>
      </c>
      <c r="O23" s="24" t="s">
        <v>450</v>
      </c>
      <c r="R23" s="64"/>
      <c r="S23" s="64"/>
      <c r="U23" s="64"/>
      <c r="V23" s="64"/>
      <c r="W23" s="64"/>
    </row>
    <row r="24" spans="1:23" ht="23.1" customHeight="1">
      <c r="A24" s="139"/>
      <c r="B24" s="139"/>
      <c r="C24" s="13"/>
      <c r="D24" s="14" t="s">
        <v>98</v>
      </c>
      <c r="E24" s="11"/>
      <c r="F24" s="27">
        <v>1</v>
      </c>
      <c r="G24" s="26">
        <v>8</v>
      </c>
      <c r="H24" s="9">
        <v>40</v>
      </c>
      <c r="I24" s="19" t="s">
        <v>449</v>
      </c>
      <c r="J24" s="25">
        <v>0</v>
      </c>
      <c r="K24" s="19" t="s">
        <v>450</v>
      </c>
      <c r="L24" s="15">
        <v>40</v>
      </c>
      <c r="M24" s="19" t="s">
        <v>449</v>
      </c>
      <c r="N24" s="25">
        <v>0</v>
      </c>
      <c r="O24" s="24" t="s">
        <v>450</v>
      </c>
      <c r="R24" s="64"/>
      <c r="S24" s="64"/>
      <c r="U24" s="64"/>
      <c r="V24" s="64"/>
      <c r="W24" s="64"/>
    </row>
    <row r="25" spans="1:23" ht="23.1" customHeight="1">
      <c r="A25" s="139"/>
      <c r="B25" s="139"/>
      <c r="C25" s="13"/>
      <c r="D25" s="12" t="s">
        <v>97</v>
      </c>
      <c r="E25" s="11"/>
      <c r="F25" s="27">
        <v>3</v>
      </c>
      <c r="G25" s="26">
        <v>356</v>
      </c>
      <c r="H25" s="9">
        <v>40</v>
      </c>
      <c r="I25" s="19" t="s">
        <v>449</v>
      </c>
      <c r="J25" s="25">
        <v>0</v>
      </c>
      <c r="K25" s="19" t="s">
        <v>450</v>
      </c>
      <c r="L25" s="15">
        <v>40</v>
      </c>
      <c r="M25" s="19" t="s">
        <v>449</v>
      </c>
      <c r="N25" s="25">
        <v>0</v>
      </c>
      <c r="O25" s="24" t="s">
        <v>450</v>
      </c>
      <c r="R25" s="64"/>
      <c r="S25" s="64"/>
      <c r="U25" s="64"/>
      <c r="V25" s="64"/>
      <c r="W25" s="64"/>
    </row>
    <row r="26" spans="1:23" ht="23.1" customHeight="1">
      <c r="A26" s="139"/>
      <c r="B26" s="139"/>
      <c r="C26" s="13"/>
      <c r="D26" s="14" t="s">
        <v>96</v>
      </c>
      <c r="E26" s="11"/>
      <c r="F26" s="27">
        <v>8</v>
      </c>
      <c r="G26" s="26">
        <v>1474</v>
      </c>
      <c r="H26" s="9">
        <v>38</v>
      </c>
      <c r="I26" s="19" t="s">
        <v>449</v>
      </c>
      <c r="J26" s="25">
        <v>34</v>
      </c>
      <c r="K26" s="19" t="s">
        <v>450</v>
      </c>
      <c r="L26" s="15">
        <v>37</v>
      </c>
      <c r="M26" s="19" t="s">
        <v>449</v>
      </c>
      <c r="N26" s="25">
        <v>49</v>
      </c>
      <c r="O26" s="24" t="s">
        <v>450</v>
      </c>
      <c r="R26" s="64"/>
      <c r="S26" s="64"/>
      <c r="U26" s="64"/>
      <c r="V26" s="64"/>
      <c r="W26" s="64"/>
    </row>
    <row r="27" spans="1:23" ht="23.1" customHeight="1">
      <c r="A27" s="139"/>
      <c r="B27" s="139"/>
      <c r="C27" s="13"/>
      <c r="D27" s="14" t="s">
        <v>95</v>
      </c>
      <c r="E27" s="11"/>
      <c r="F27" s="27">
        <v>3</v>
      </c>
      <c r="G27" s="26">
        <v>208</v>
      </c>
      <c r="H27" s="9">
        <v>40</v>
      </c>
      <c r="I27" s="19" t="s">
        <v>449</v>
      </c>
      <c r="J27" s="25">
        <v>0</v>
      </c>
      <c r="K27" s="19" t="s">
        <v>450</v>
      </c>
      <c r="L27" s="15">
        <v>40</v>
      </c>
      <c r="M27" s="19" t="s">
        <v>449</v>
      </c>
      <c r="N27" s="25">
        <v>0</v>
      </c>
      <c r="O27" s="24" t="s">
        <v>450</v>
      </c>
      <c r="R27" s="64"/>
      <c r="S27" s="64"/>
      <c r="U27" s="64"/>
      <c r="V27" s="64"/>
      <c r="W27" s="64"/>
    </row>
    <row r="28" spans="1:23" ht="23.1" customHeight="1">
      <c r="A28" s="139"/>
      <c r="B28" s="139"/>
      <c r="C28" s="13"/>
      <c r="D28" s="14" t="s">
        <v>94</v>
      </c>
      <c r="E28" s="11"/>
      <c r="F28" s="27">
        <v>2</v>
      </c>
      <c r="G28" s="26">
        <v>557</v>
      </c>
      <c r="H28" s="9">
        <v>38</v>
      </c>
      <c r="I28" s="19" t="s">
        <v>449</v>
      </c>
      <c r="J28" s="25">
        <v>35</v>
      </c>
      <c r="K28" s="19" t="s">
        <v>450</v>
      </c>
      <c r="L28" s="15">
        <v>38</v>
      </c>
      <c r="M28" s="19" t="s">
        <v>449</v>
      </c>
      <c r="N28" s="25">
        <v>41</v>
      </c>
      <c r="O28" s="24" t="s">
        <v>450</v>
      </c>
      <c r="R28" s="64"/>
      <c r="S28" s="64"/>
      <c r="U28" s="64"/>
      <c r="V28" s="64"/>
      <c r="W28" s="64"/>
    </row>
    <row r="29" spans="1:23" ht="23.1" customHeight="1">
      <c r="A29" s="139"/>
      <c r="B29" s="139"/>
      <c r="C29" s="13"/>
      <c r="D29" s="14" t="s">
        <v>93</v>
      </c>
      <c r="E29" s="11"/>
      <c r="F29" s="27">
        <v>15</v>
      </c>
      <c r="G29" s="26">
        <v>954</v>
      </c>
      <c r="H29" s="9">
        <v>39</v>
      </c>
      <c r="I29" s="19" t="s">
        <v>449</v>
      </c>
      <c r="J29" s="25">
        <v>15</v>
      </c>
      <c r="K29" s="19" t="s">
        <v>450</v>
      </c>
      <c r="L29" s="15">
        <v>38</v>
      </c>
      <c r="M29" s="19" t="s">
        <v>449</v>
      </c>
      <c r="N29" s="25">
        <v>48</v>
      </c>
      <c r="O29" s="24" t="s">
        <v>450</v>
      </c>
      <c r="R29" s="64"/>
      <c r="S29" s="64"/>
      <c r="U29" s="64"/>
      <c r="V29" s="64"/>
      <c r="W29" s="64"/>
    </row>
    <row r="30" spans="1:23" ht="23.1" customHeight="1">
      <c r="A30" s="139"/>
      <c r="B30" s="139"/>
      <c r="C30" s="13"/>
      <c r="D30" s="14" t="s">
        <v>92</v>
      </c>
      <c r="E30" s="11"/>
      <c r="F30" s="27">
        <v>4</v>
      </c>
      <c r="G30" s="26">
        <v>1233</v>
      </c>
      <c r="H30" s="9">
        <v>39</v>
      </c>
      <c r="I30" s="19" t="s">
        <v>449</v>
      </c>
      <c r="J30" s="25">
        <v>47</v>
      </c>
      <c r="K30" s="19" t="s">
        <v>450</v>
      </c>
      <c r="L30" s="15">
        <v>39</v>
      </c>
      <c r="M30" s="19" t="s">
        <v>449</v>
      </c>
      <c r="N30" s="25">
        <v>55</v>
      </c>
      <c r="O30" s="24" t="s">
        <v>450</v>
      </c>
      <c r="R30" s="64"/>
      <c r="S30" s="64"/>
      <c r="U30" s="64"/>
      <c r="V30" s="64"/>
      <c r="W30" s="64"/>
    </row>
    <row r="31" spans="1:23" ht="23.1" customHeight="1">
      <c r="A31" s="139"/>
      <c r="B31" s="139"/>
      <c r="C31" s="13"/>
      <c r="D31" s="14" t="s">
        <v>91</v>
      </c>
      <c r="E31" s="11"/>
      <c r="F31" s="27">
        <v>26</v>
      </c>
      <c r="G31" s="26">
        <v>3433</v>
      </c>
      <c r="H31" s="9">
        <v>39</v>
      </c>
      <c r="I31" s="19" t="s">
        <v>449</v>
      </c>
      <c r="J31" s="25">
        <v>23</v>
      </c>
      <c r="K31" s="19" t="s">
        <v>450</v>
      </c>
      <c r="L31" s="15">
        <v>38</v>
      </c>
      <c r="M31" s="19" t="s">
        <v>449</v>
      </c>
      <c r="N31" s="25">
        <v>49</v>
      </c>
      <c r="O31" s="24" t="s">
        <v>450</v>
      </c>
      <c r="R31" s="64"/>
      <c r="S31" s="64"/>
      <c r="U31" s="64"/>
      <c r="V31" s="64"/>
      <c r="W31" s="64"/>
    </row>
    <row r="32" spans="1:23" ht="23.1" customHeight="1">
      <c r="A32" s="139"/>
      <c r="B32" s="139"/>
      <c r="C32" s="13"/>
      <c r="D32" s="14" t="s">
        <v>90</v>
      </c>
      <c r="E32" s="11"/>
      <c r="F32" s="27">
        <v>5</v>
      </c>
      <c r="G32" s="26">
        <v>473</v>
      </c>
      <c r="H32" s="9">
        <v>38</v>
      </c>
      <c r="I32" s="19" t="s">
        <v>449</v>
      </c>
      <c r="J32" s="25">
        <v>25</v>
      </c>
      <c r="K32" s="19" t="s">
        <v>450</v>
      </c>
      <c r="L32" s="15">
        <v>38</v>
      </c>
      <c r="M32" s="19" t="s">
        <v>449</v>
      </c>
      <c r="N32" s="25">
        <v>23</v>
      </c>
      <c r="O32" s="24" t="s">
        <v>450</v>
      </c>
      <c r="R32" s="64"/>
      <c r="S32" s="64"/>
      <c r="U32" s="64"/>
      <c r="V32" s="64"/>
      <c r="W32" s="64"/>
    </row>
    <row r="33" spans="1:23" ht="24" customHeight="1">
      <c r="A33" s="139"/>
      <c r="B33" s="139"/>
      <c r="C33" s="13"/>
      <c r="D33" s="14" t="s">
        <v>89</v>
      </c>
      <c r="E33" s="11"/>
      <c r="F33" s="27">
        <v>23</v>
      </c>
      <c r="G33" s="26">
        <v>6269</v>
      </c>
      <c r="H33" s="9">
        <v>38</v>
      </c>
      <c r="I33" s="19" t="s">
        <v>449</v>
      </c>
      <c r="J33" s="25">
        <v>40</v>
      </c>
      <c r="K33" s="19" t="s">
        <v>450</v>
      </c>
      <c r="L33" s="15">
        <v>38</v>
      </c>
      <c r="M33" s="19" t="s">
        <v>449</v>
      </c>
      <c r="N33" s="25">
        <v>29</v>
      </c>
      <c r="O33" s="24" t="s">
        <v>450</v>
      </c>
      <c r="R33" s="64"/>
      <c r="S33" s="64"/>
      <c r="U33" s="64"/>
      <c r="V33" s="64"/>
      <c r="W33" s="64"/>
    </row>
    <row r="34" spans="1:23" ht="23.1" customHeight="1">
      <c r="A34" s="139"/>
      <c r="B34" s="139"/>
      <c r="C34" s="13"/>
      <c r="D34" s="14" t="s">
        <v>20</v>
      </c>
      <c r="E34" s="11"/>
      <c r="F34" s="27">
        <v>14</v>
      </c>
      <c r="G34" s="26">
        <v>1834</v>
      </c>
      <c r="H34" s="9">
        <v>39</v>
      </c>
      <c r="I34" s="19" t="s">
        <v>449</v>
      </c>
      <c r="J34" s="25">
        <v>25</v>
      </c>
      <c r="K34" s="19" t="s">
        <v>450</v>
      </c>
      <c r="L34" s="15">
        <v>39</v>
      </c>
      <c r="M34" s="19" t="s">
        <v>449</v>
      </c>
      <c r="N34" s="25">
        <v>16</v>
      </c>
      <c r="O34" s="24" t="s">
        <v>450</v>
      </c>
      <c r="R34" s="64"/>
      <c r="S34" s="64"/>
      <c r="U34" s="64"/>
      <c r="V34" s="64"/>
      <c r="W34" s="64"/>
    </row>
    <row r="35" spans="1:23" ht="23.1" customHeight="1">
      <c r="A35" s="139"/>
      <c r="B35" s="139"/>
      <c r="C35" s="13"/>
      <c r="D35" s="14" t="s">
        <v>88</v>
      </c>
      <c r="E35" s="11"/>
      <c r="F35" s="27">
        <v>10</v>
      </c>
      <c r="G35" s="26">
        <v>2055</v>
      </c>
      <c r="H35" s="9">
        <v>38</v>
      </c>
      <c r="I35" s="19" t="s">
        <v>449</v>
      </c>
      <c r="J35" s="25">
        <v>39</v>
      </c>
      <c r="K35" s="19" t="s">
        <v>450</v>
      </c>
      <c r="L35" s="15">
        <v>38</v>
      </c>
      <c r="M35" s="19" t="s">
        <v>449</v>
      </c>
      <c r="N35" s="25">
        <v>27</v>
      </c>
      <c r="O35" s="24" t="s">
        <v>450</v>
      </c>
      <c r="R35" s="64"/>
      <c r="S35" s="64"/>
      <c r="U35" s="64"/>
      <c r="V35" s="64"/>
      <c r="W35" s="64"/>
    </row>
    <row r="36" spans="1:23" ht="23.1" customHeight="1">
      <c r="A36" s="139"/>
      <c r="B36" s="139"/>
      <c r="C36" s="13"/>
      <c r="D36" s="14" t="s">
        <v>87</v>
      </c>
      <c r="E36" s="11"/>
      <c r="F36" s="27">
        <v>19</v>
      </c>
      <c r="G36" s="26">
        <v>3930</v>
      </c>
      <c r="H36" s="9">
        <v>39</v>
      </c>
      <c r="I36" s="19" t="s">
        <v>449</v>
      </c>
      <c r="J36" s="25">
        <v>31</v>
      </c>
      <c r="K36" s="19" t="s">
        <v>450</v>
      </c>
      <c r="L36" s="15">
        <v>39</v>
      </c>
      <c r="M36" s="19" t="s">
        <v>449</v>
      </c>
      <c r="N36" s="25">
        <v>20</v>
      </c>
      <c r="O36" s="24" t="s">
        <v>450</v>
      </c>
      <c r="R36" s="64"/>
      <c r="S36" s="64"/>
      <c r="U36" s="64"/>
      <c r="V36" s="64"/>
      <c r="W36" s="64"/>
    </row>
    <row r="37" spans="1:23" ht="23.1" customHeight="1">
      <c r="A37" s="139"/>
      <c r="B37" s="140"/>
      <c r="C37" s="13"/>
      <c r="D37" s="14" t="s">
        <v>86</v>
      </c>
      <c r="E37" s="11"/>
      <c r="F37" s="27">
        <v>4</v>
      </c>
      <c r="G37" s="26">
        <v>657</v>
      </c>
      <c r="H37" s="9">
        <v>38</v>
      </c>
      <c r="I37" s="19" t="s">
        <v>449</v>
      </c>
      <c r="J37" s="25">
        <v>3</v>
      </c>
      <c r="K37" s="19" t="s">
        <v>450</v>
      </c>
      <c r="L37" s="15">
        <v>37</v>
      </c>
      <c r="M37" s="19" t="s">
        <v>449</v>
      </c>
      <c r="N37" s="25">
        <v>16</v>
      </c>
      <c r="O37" s="24" t="s">
        <v>450</v>
      </c>
      <c r="R37" s="64"/>
      <c r="S37" s="64"/>
      <c r="U37" s="64"/>
      <c r="V37" s="64"/>
      <c r="W37" s="64"/>
    </row>
    <row r="38" spans="1:23" ht="23.1" customHeight="1">
      <c r="A38" s="139"/>
      <c r="B38" s="138" t="s">
        <v>16</v>
      </c>
      <c r="C38" s="13"/>
      <c r="D38" s="14" t="s">
        <v>15</v>
      </c>
      <c r="E38" s="11"/>
      <c r="F38" s="27">
        <v>682</v>
      </c>
      <c r="G38" s="27">
        <v>35907</v>
      </c>
      <c r="H38" s="26">
        <v>39</v>
      </c>
      <c r="I38" s="19" t="s">
        <v>447</v>
      </c>
      <c r="J38" s="25">
        <v>7</v>
      </c>
      <c r="K38" s="19" t="s">
        <v>448</v>
      </c>
      <c r="L38" s="15">
        <v>38</v>
      </c>
      <c r="M38" s="19" t="s">
        <v>447</v>
      </c>
      <c r="N38" s="25">
        <v>50</v>
      </c>
      <c r="O38" s="24" t="s">
        <v>448</v>
      </c>
      <c r="R38" s="64"/>
      <c r="S38" s="64"/>
      <c r="U38" s="64"/>
      <c r="V38" s="64"/>
      <c r="W38" s="64"/>
    </row>
    <row r="39" spans="1:23" ht="23.1" customHeight="1">
      <c r="A39" s="139"/>
      <c r="B39" s="139"/>
      <c r="C39" s="13"/>
      <c r="D39" s="14" t="s">
        <v>14</v>
      </c>
      <c r="E39" s="11"/>
      <c r="F39" s="27">
        <v>5</v>
      </c>
      <c r="G39" s="26">
        <v>69</v>
      </c>
      <c r="H39" s="9">
        <v>40</v>
      </c>
      <c r="I39" s="19" t="s">
        <v>449</v>
      </c>
      <c r="J39" s="25">
        <v>55</v>
      </c>
      <c r="K39" s="19" t="s">
        <v>450</v>
      </c>
      <c r="L39" s="15">
        <v>39</v>
      </c>
      <c r="M39" s="19" t="s">
        <v>449</v>
      </c>
      <c r="N39" s="25">
        <v>49</v>
      </c>
      <c r="O39" s="24" t="s">
        <v>450</v>
      </c>
      <c r="R39" s="64"/>
      <c r="S39" s="64"/>
      <c r="U39" s="64"/>
      <c r="V39" s="64"/>
      <c r="W39" s="64"/>
    </row>
    <row r="40" spans="1:23" ht="23.1" customHeight="1">
      <c r="A40" s="139"/>
      <c r="B40" s="139"/>
      <c r="C40" s="13"/>
      <c r="D40" s="14" t="s">
        <v>85</v>
      </c>
      <c r="E40" s="11"/>
      <c r="F40" s="27">
        <v>80</v>
      </c>
      <c r="G40" s="26">
        <v>2435</v>
      </c>
      <c r="H40" s="9">
        <v>39</v>
      </c>
      <c r="I40" s="19" t="s">
        <v>449</v>
      </c>
      <c r="J40" s="25">
        <v>9</v>
      </c>
      <c r="K40" s="19" t="s">
        <v>450</v>
      </c>
      <c r="L40" s="15">
        <v>38</v>
      </c>
      <c r="M40" s="19" t="s">
        <v>449</v>
      </c>
      <c r="N40" s="25">
        <v>35</v>
      </c>
      <c r="O40" s="24" t="s">
        <v>450</v>
      </c>
      <c r="R40" s="64"/>
      <c r="S40" s="64"/>
      <c r="U40" s="64"/>
      <c r="V40" s="64"/>
      <c r="W40" s="64"/>
    </row>
    <row r="41" spans="1:23" ht="23.1" customHeight="1">
      <c r="A41" s="139"/>
      <c r="B41" s="139"/>
      <c r="C41" s="13"/>
      <c r="D41" s="14" t="s">
        <v>12</v>
      </c>
      <c r="E41" s="11"/>
      <c r="F41" s="27">
        <v>18</v>
      </c>
      <c r="G41" s="26">
        <v>788</v>
      </c>
      <c r="H41" s="9">
        <v>38</v>
      </c>
      <c r="I41" s="19" t="s">
        <v>449</v>
      </c>
      <c r="J41" s="25">
        <v>35</v>
      </c>
      <c r="K41" s="19" t="s">
        <v>450</v>
      </c>
      <c r="L41" s="15">
        <v>38</v>
      </c>
      <c r="M41" s="19" t="s">
        <v>449</v>
      </c>
      <c r="N41" s="25">
        <v>37</v>
      </c>
      <c r="O41" s="24" t="s">
        <v>450</v>
      </c>
      <c r="R41" s="64"/>
      <c r="S41" s="64"/>
      <c r="U41" s="64"/>
      <c r="V41" s="64"/>
      <c r="W41" s="64"/>
    </row>
    <row r="42" spans="1:23" ht="23.1" customHeight="1">
      <c r="A42" s="139"/>
      <c r="B42" s="139"/>
      <c r="C42" s="13"/>
      <c r="D42" s="14" t="s">
        <v>84</v>
      </c>
      <c r="E42" s="11"/>
      <c r="F42" s="27">
        <v>16</v>
      </c>
      <c r="G42" s="26">
        <v>629</v>
      </c>
      <c r="H42" s="9">
        <v>39</v>
      </c>
      <c r="I42" s="19" t="s">
        <v>449</v>
      </c>
      <c r="J42" s="25">
        <v>45</v>
      </c>
      <c r="K42" s="19" t="s">
        <v>450</v>
      </c>
      <c r="L42" s="15">
        <v>39</v>
      </c>
      <c r="M42" s="19" t="s">
        <v>449</v>
      </c>
      <c r="N42" s="25">
        <v>21</v>
      </c>
      <c r="O42" s="24" t="s">
        <v>450</v>
      </c>
      <c r="R42" s="64"/>
      <c r="S42" s="64"/>
      <c r="U42" s="64"/>
      <c r="V42" s="64"/>
      <c r="W42" s="64"/>
    </row>
    <row r="43" spans="1:23" ht="23.1" customHeight="1">
      <c r="A43" s="139"/>
      <c r="B43" s="139"/>
      <c r="C43" s="13"/>
      <c r="D43" s="14" t="s">
        <v>83</v>
      </c>
      <c r="E43" s="11"/>
      <c r="F43" s="27">
        <v>33</v>
      </c>
      <c r="G43" s="26">
        <v>1780</v>
      </c>
      <c r="H43" s="9">
        <v>40</v>
      </c>
      <c r="I43" s="19" t="s">
        <v>449</v>
      </c>
      <c r="J43" s="25">
        <v>11</v>
      </c>
      <c r="K43" s="19" t="s">
        <v>450</v>
      </c>
      <c r="L43" s="15">
        <v>39</v>
      </c>
      <c r="M43" s="19" t="s">
        <v>449</v>
      </c>
      <c r="N43" s="25">
        <v>38</v>
      </c>
      <c r="O43" s="24" t="s">
        <v>450</v>
      </c>
      <c r="R43" s="64"/>
      <c r="S43" s="64"/>
      <c r="U43" s="64"/>
      <c r="V43" s="64"/>
      <c r="W43" s="64"/>
    </row>
    <row r="44" spans="1:23" ht="23.1" customHeight="1">
      <c r="A44" s="139"/>
      <c r="B44" s="139"/>
      <c r="C44" s="13"/>
      <c r="D44" s="14" t="s">
        <v>9</v>
      </c>
      <c r="E44" s="11"/>
      <c r="F44" s="27">
        <v>177</v>
      </c>
      <c r="G44" s="26">
        <v>5758</v>
      </c>
      <c r="H44" s="9">
        <v>39</v>
      </c>
      <c r="I44" s="19" t="s">
        <v>449</v>
      </c>
      <c r="J44" s="25">
        <v>8</v>
      </c>
      <c r="K44" s="19" t="s">
        <v>450</v>
      </c>
      <c r="L44" s="15">
        <v>38</v>
      </c>
      <c r="M44" s="19" t="s">
        <v>449</v>
      </c>
      <c r="N44" s="25">
        <v>41</v>
      </c>
      <c r="O44" s="24" t="s">
        <v>450</v>
      </c>
      <c r="R44" s="64"/>
      <c r="S44" s="64"/>
      <c r="U44" s="64"/>
      <c r="V44" s="64"/>
      <c r="W44" s="64"/>
    </row>
    <row r="45" spans="1:23" ht="23.1" customHeight="1">
      <c r="A45" s="139"/>
      <c r="B45" s="139"/>
      <c r="C45" s="13"/>
      <c r="D45" s="14" t="s">
        <v>8</v>
      </c>
      <c r="E45" s="11"/>
      <c r="F45" s="27">
        <v>21</v>
      </c>
      <c r="G45" s="26">
        <v>1114</v>
      </c>
      <c r="H45" s="9">
        <v>36</v>
      </c>
      <c r="I45" s="19" t="s">
        <v>449</v>
      </c>
      <c r="J45" s="25">
        <v>46</v>
      </c>
      <c r="K45" s="19" t="s">
        <v>450</v>
      </c>
      <c r="L45" s="15">
        <v>37</v>
      </c>
      <c r="M45" s="19" t="s">
        <v>449</v>
      </c>
      <c r="N45" s="25">
        <v>7</v>
      </c>
      <c r="O45" s="24" t="s">
        <v>450</v>
      </c>
      <c r="R45" s="64"/>
      <c r="S45" s="64"/>
      <c r="U45" s="64"/>
      <c r="V45" s="64"/>
      <c r="W45" s="64"/>
    </row>
    <row r="46" spans="1:23" ht="23.1" customHeight="1">
      <c r="A46" s="139"/>
      <c r="B46" s="139"/>
      <c r="C46" s="13"/>
      <c r="D46" s="14" t="s">
        <v>82</v>
      </c>
      <c r="E46" s="11"/>
      <c r="F46" s="27">
        <v>14</v>
      </c>
      <c r="G46" s="26">
        <v>130</v>
      </c>
      <c r="H46" s="9">
        <v>38</v>
      </c>
      <c r="I46" s="19" t="s">
        <v>449</v>
      </c>
      <c r="J46" s="25">
        <v>16</v>
      </c>
      <c r="K46" s="19" t="s">
        <v>450</v>
      </c>
      <c r="L46" s="15">
        <v>38</v>
      </c>
      <c r="M46" s="19" t="s">
        <v>449</v>
      </c>
      <c r="N46" s="25">
        <v>17</v>
      </c>
      <c r="O46" s="24" t="s">
        <v>450</v>
      </c>
      <c r="R46" s="64"/>
      <c r="S46" s="64"/>
      <c r="U46" s="64"/>
      <c r="V46" s="64"/>
      <c r="W46" s="64"/>
    </row>
    <row r="47" spans="1:23" ht="24" customHeight="1">
      <c r="A47" s="139"/>
      <c r="B47" s="139"/>
      <c r="C47" s="13"/>
      <c r="D47" s="12" t="s">
        <v>6</v>
      </c>
      <c r="E47" s="11"/>
      <c r="F47" s="27">
        <v>13</v>
      </c>
      <c r="G47" s="26">
        <v>389</v>
      </c>
      <c r="H47" s="9">
        <v>38</v>
      </c>
      <c r="I47" s="19" t="s">
        <v>449</v>
      </c>
      <c r="J47" s="25">
        <v>25</v>
      </c>
      <c r="K47" s="19" t="s">
        <v>450</v>
      </c>
      <c r="L47" s="15">
        <v>39</v>
      </c>
      <c r="M47" s="19" t="s">
        <v>449</v>
      </c>
      <c r="N47" s="25">
        <v>26</v>
      </c>
      <c r="O47" s="24" t="s">
        <v>450</v>
      </c>
      <c r="R47" s="64"/>
      <c r="S47" s="64"/>
      <c r="U47" s="64"/>
      <c r="V47" s="64"/>
      <c r="W47" s="64"/>
    </row>
    <row r="48" spans="1:23" ht="23.1" customHeight="1">
      <c r="A48" s="139"/>
      <c r="B48" s="139"/>
      <c r="C48" s="13"/>
      <c r="D48" s="14" t="s">
        <v>81</v>
      </c>
      <c r="E48" s="11"/>
      <c r="F48" s="27">
        <v>39</v>
      </c>
      <c r="G48" s="26">
        <v>1204</v>
      </c>
      <c r="H48" s="9">
        <v>39</v>
      </c>
      <c r="I48" s="19" t="s">
        <v>449</v>
      </c>
      <c r="J48" s="25">
        <v>19</v>
      </c>
      <c r="K48" s="19" t="s">
        <v>450</v>
      </c>
      <c r="L48" s="15">
        <v>40</v>
      </c>
      <c r="M48" s="19" t="s">
        <v>449</v>
      </c>
      <c r="N48" s="25">
        <v>2</v>
      </c>
      <c r="O48" s="24" t="s">
        <v>450</v>
      </c>
      <c r="R48" s="64"/>
      <c r="S48" s="64"/>
      <c r="U48" s="64"/>
      <c r="V48" s="64"/>
      <c r="W48" s="64"/>
    </row>
    <row r="49" spans="1:23" ht="23.1" customHeight="1">
      <c r="A49" s="139"/>
      <c r="B49" s="139"/>
      <c r="C49" s="13"/>
      <c r="D49" s="14" t="s">
        <v>80</v>
      </c>
      <c r="E49" s="11"/>
      <c r="F49" s="27">
        <v>22</v>
      </c>
      <c r="G49" s="26">
        <v>392</v>
      </c>
      <c r="H49" s="9">
        <v>38</v>
      </c>
      <c r="I49" s="19" t="s">
        <v>449</v>
      </c>
      <c r="J49" s="25">
        <v>43</v>
      </c>
      <c r="K49" s="19" t="s">
        <v>450</v>
      </c>
      <c r="L49" s="15">
        <v>39</v>
      </c>
      <c r="M49" s="19" t="s">
        <v>449</v>
      </c>
      <c r="N49" s="25">
        <v>13</v>
      </c>
      <c r="O49" s="24" t="s">
        <v>450</v>
      </c>
      <c r="R49" s="64"/>
      <c r="S49" s="64"/>
      <c r="U49" s="64"/>
      <c r="V49" s="64"/>
      <c r="W49" s="64"/>
    </row>
    <row r="50" spans="1:23" ht="23.1" customHeight="1">
      <c r="A50" s="139"/>
      <c r="B50" s="139"/>
      <c r="C50" s="13"/>
      <c r="D50" s="14" t="s">
        <v>79</v>
      </c>
      <c r="E50" s="11"/>
      <c r="F50" s="27">
        <v>20</v>
      </c>
      <c r="G50" s="26">
        <v>1705</v>
      </c>
      <c r="H50" s="9">
        <v>39</v>
      </c>
      <c r="I50" s="19" t="s">
        <v>449</v>
      </c>
      <c r="J50" s="25">
        <v>21</v>
      </c>
      <c r="K50" s="19" t="s">
        <v>450</v>
      </c>
      <c r="L50" s="15">
        <v>39</v>
      </c>
      <c r="M50" s="19" t="s">
        <v>449</v>
      </c>
      <c r="N50" s="25">
        <v>2</v>
      </c>
      <c r="O50" s="24" t="s">
        <v>450</v>
      </c>
      <c r="R50" s="64"/>
      <c r="S50" s="64"/>
      <c r="U50" s="64"/>
      <c r="V50" s="64"/>
      <c r="W50" s="64"/>
    </row>
    <row r="51" spans="1:23" ht="23.1" customHeight="1">
      <c r="A51" s="139"/>
      <c r="B51" s="139"/>
      <c r="C51" s="13"/>
      <c r="D51" s="14" t="s">
        <v>78</v>
      </c>
      <c r="E51" s="11"/>
      <c r="F51" s="27">
        <v>150</v>
      </c>
      <c r="G51" s="26">
        <v>13647</v>
      </c>
      <c r="H51" s="9">
        <v>39</v>
      </c>
      <c r="I51" s="19" t="s">
        <v>449</v>
      </c>
      <c r="J51" s="25">
        <v>10</v>
      </c>
      <c r="K51" s="19" t="s">
        <v>450</v>
      </c>
      <c r="L51" s="15">
        <v>38</v>
      </c>
      <c r="M51" s="19" t="s">
        <v>449</v>
      </c>
      <c r="N51" s="25">
        <v>30</v>
      </c>
      <c r="O51" s="24" t="s">
        <v>450</v>
      </c>
      <c r="R51" s="64"/>
      <c r="S51" s="64"/>
      <c r="U51" s="64"/>
      <c r="V51" s="64"/>
      <c r="W51" s="64"/>
    </row>
    <row r="52" spans="1:23" ht="23.1" customHeight="1">
      <c r="A52" s="139"/>
      <c r="B52" s="139"/>
      <c r="C52" s="13"/>
      <c r="D52" s="14" t="s">
        <v>77</v>
      </c>
      <c r="E52" s="11"/>
      <c r="F52" s="27">
        <v>20</v>
      </c>
      <c r="G52" s="26">
        <v>2000</v>
      </c>
      <c r="H52" s="9">
        <v>39</v>
      </c>
      <c r="I52" s="19" t="s">
        <v>449</v>
      </c>
      <c r="J52" s="25">
        <v>52</v>
      </c>
      <c r="K52" s="19" t="s">
        <v>450</v>
      </c>
      <c r="L52" s="15">
        <v>39</v>
      </c>
      <c r="M52" s="19" t="s">
        <v>449</v>
      </c>
      <c r="N52" s="25">
        <v>41</v>
      </c>
      <c r="O52" s="24" t="s">
        <v>450</v>
      </c>
      <c r="R52" s="64"/>
      <c r="S52" s="64"/>
      <c r="U52" s="64"/>
      <c r="V52" s="64"/>
      <c r="W52" s="64"/>
    </row>
    <row r="53" spans="1:23" ht="24" customHeight="1">
      <c r="A53" s="140"/>
      <c r="B53" s="140"/>
      <c r="C53" s="13"/>
      <c r="D53" s="12" t="s">
        <v>76</v>
      </c>
      <c r="E53" s="11"/>
      <c r="F53" s="27">
        <v>54</v>
      </c>
      <c r="G53" s="26">
        <v>3867</v>
      </c>
      <c r="H53" s="9">
        <v>38</v>
      </c>
      <c r="I53" s="19" t="s">
        <v>449</v>
      </c>
      <c r="J53" s="25">
        <v>57</v>
      </c>
      <c r="K53" s="19" t="s">
        <v>450</v>
      </c>
      <c r="L53" s="15">
        <v>39</v>
      </c>
      <c r="M53" s="19" t="s">
        <v>449</v>
      </c>
      <c r="N53" s="25">
        <v>25</v>
      </c>
      <c r="O53" s="24" t="s">
        <v>450</v>
      </c>
      <c r="R53" s="64"/>
      <c r="S53" s="64"/>
      <c r="U53" s="64"/>
      <c r="V53" s="64"/>
      <c r="W53" s="64"/>
    </row>
    <row r="54" spans="1:23">
      <c r="R54" s="64"/>
      <c r="S54" s="64"/>
      <c r="U54" s="64"/>
      <c r="V54" s="64"/>
      <c r="W54" s="64"/>
    </row>
    <row r="55" spans="1:23">
      <c r="R55" s="64"/>
      <c r="S55" s="64"/>
      <c r="U55" s="64"/>
      <c r="V55" s="64"/>
      <c r="W55" s="64"/>
    </row>
    <row r="59" spans="1:23">
      <c r="P59" s="64"/>
      <c r="Q59" s="64"/>
    </row>
    <row r="60" spans="1:23">
      <c r="D60" s="5"/>
      <c r="P60" s="64"/>
      <c r="Q60" s="64"/>
    </row>
    <row r="61" spans="1:23">
      <c r="P61" s="64"/>
      <c r="Q61" s="64"/>
    </row>
    <row r="62" spans="1:23">
      <c r="P62" s="64"/>
      <c r="Q62" s="64"/>
    </row>
    <row r="63" spans="1:23">
      <c r="P63" s="64"/>
      <c r="Q63" s="64"/>
    </row>
    <row r="64" spans="1:23">
      <c r="D64" s="5"/>
      <c r="P64" s="64"/>
      <c r="Q64" s="64"/>
    </row>
    <row r="65" spans="4:17">
      <c r="P65" s="64"/>
      <c r="Q65" s="64"/>
    </row>
    <row r="66" spans="4:17">
      <c r="D66" s="5"/>
      <c r="P66" s="64"/>
      <c r="Q66" s="64"/>
    </row>
    <row r="67" spans="4:17">
      <c r="P67" s="64"/>
      <c r="Q67" s="64"/>
    </row>
    <row r="68" spans="4:17">
      <c r="D68" s="5"/>
      <c r="P68" s="64"/>
      <c r="Q68" s="64"/>
    </row>
    <row r="69" spans="4:17">
      <c r="P69" s="64"/>
      <c r="Q69" s="64"/>
    </row>
    <row r="70" spans="4:17">
      <c r="D70" s="5"/>
      <c r="P70" s="64"/>
      <c r="Q70" s="64"/>
    </row>
    <row r="71" spans="4:17">
      <c r="P71" s="64"/>
      <c r="Q71" s="64"/>
    </row>
    <row r="72" spans="4:17" ht="13.5" customHeight="1">
      <c r="D72" s="6"/>
      <c r="P72" s="64"/>
      <c r="Q72" s="64"/>
    </row>
    <row r="73" spans="4:17" ht="13.5" customHeight="1">
      <c r="P73" s="64"/>
      <c r="Q73" s="64"/>
    </row>
    <row r="74" spans="4:17">
      <c r="D74" s="5"/>
      <c r="P74" s="64"/>
      <c r="Q74" s="64"/>
    </row>
    <row r="75" spans="4:17">
      <c r="P75" s="64"/>
      <c r="Q75" s="64"/>
    </row>
    <row r="76" spans="4:17">
      <c r="D76" s="5"/>
      <c r="P76" s="64"/>
      <c r="Q76" s="64"/>
    </row>
    <row r="77" spans="4:17">
      <c r="P77" s="64"/>
      <c r="Q77" s="64"/>
    </row>
    <row r="78" spans="4:17">
      <c r="D78" s="5"/>
      <c r="P78" s="64"/>
      <c r="Q78" s="64"/>
    </row>
    <row r="79" spans="4:17">
      <c r="P79" s="64"/>
      <c r="Q79" s="64"/>
    </row>
    <row r="80" spans="4:17">
      <c r="D80" s="5"/>
      <c r="P80" s="64"/>
      <c r="Q80" s="64"/>
    </row>
    <row r="81" spans="16:17">
      <c r="P81" s="64"/>
      <c r="Q81" s="64"/>
    </row>
    <row r="82" spans="16:17">
      <c r="P82" s="64"/>
      <c r="Q82" s="64"/>
    </row>
    <row r="83" spans="16:17">
      <c r="P83" s="64"/>
      <c r="Q83" s="64"/>
    </row>
    <row r="84" spans="16:17" ht="12.75" customHeight="1">
      <c r="P84" s="64"/>
      <c r="Q84" s="64"/>
    </row>
    <row r="85" spans="16:17" ht="12.75" customHeight="1">
      <c r="P85" s="64"/>
      <c r="Q85" s="64"/>
    </row>
    <row r="86" spans="16:17">
      <c r="P86" s="64"/>
      <c r="Q86" s="64"/>
    </row>
    <row r="87" spans="16:17">
      <c r="P87" s="64"/>
      <c r="Q87" s="64"/>
    </row>
    <row r="88" spans="16:17">
      <c r="P88" s="64"/>
      <c r="Q88" s="64"/>
    </row>
    <row r="89" spans="16:17">
      <c r="P89" s="64"/>
      <c r="Q89" s="64"/>
    </row>
    <row r="90" spans="16:17">
      <c r="P90" s="64"/>
      <c r="Q90" s="64"/>
    </row>
    <row r="91" spans="16:17">
      <c r="P91" s="64"/>
      <c r="Q91" s="64"/>
    </row>
    <row r="92" spans="16:17">
      <c r="P92" s="64"/>
      <c r="Q92" s="64"/>
    </row>
    <row r="93" spans="16:17">
      <c r="P93" s="64"/>
      <c r="Q93" s="64"/>
    </row>
  </sheetData>
  <mergeCells count="15">
    <mergeCell ref="A13:A53"/>
    <mergeCell ref="B13:B37"/>
    <mergeCell ref="B38:B53"/>
    <mergeCell ref="A3:E6"/>
    <mergeCell ref="F3:F6"/>
    <mergeCell ref="H3:K6"/>
    <mergeCell ref="L3:O6"/>
    <mergeCell ref="A7:E7"/>
    <mergeCell ref="A8:A12"/>
    <mergeCell ref="B8:E8"/>
    <mergeCell ref="B9:E9"/>
    <mergeCell ref="B10:E10"/>
    <mergeCell ref="B11:E11"/>
    <mergeCell ref="B12:E12"/>
    <mergeCell ref="G3:G6"/>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80"/>
  <sheetViews>
    <sheetView showGridLines="0" view="pageBreakPreview"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6" width="10.375" style="3" customWidth="1"/>
    <col min="7" max="14" width="9.625" style="3" customWidth="1"/>
    <col min="15" max="16384" width="9" style="3"/>
  </cols>
  <sheetData>
    <row r="1" spans="1:14" ht="14.25">
      <c r="A1" s="18" t="s">
        <v>110</v>
      </c>
    </row>
    <row r="3" spans="1:14">
      <c r="A3" s="152" t="s">
        <v>63</v>
      </c>
      <c r="B3" s="153"/>
      <c r="C3" s="153"/>
      <c r="D3" s="153"/>
      <c r="E3" s="154"/>
      <c r="F3" s="161" t="s">
        <v>126</v>
      </c>
      <c r="G3" s="200" t="s">
        <v>438</v>
      </c>
      <c r="H3" s="168"/>
      <c r="I3" s="200" t="s">
        <v>439</v>
      </c>
      <c r="J3" s="168"/>
      <c r="K3" s="200" t="s">
        <v>109</v>
      </c>
      <c r="L3" s="200"/>
      <c r="M3" s="200" t="s">
        <v>130</v>
      </c>
      <c r="N3" s="168"/>
    </row>
    <row r="4" spans="1:14" ht="42" customHeight="1">
      <c r="A4" s="155"/>
      <c r="B4" s="156"/>
      <c r="C4" s="156"/>
      <c r="D4" s="156"/>
      <c r="E4" s="157"/>
      <c r="F4" s="162"/>
      <c r="G4" s="168"/>
      <c r="H4" s="168"/>
      <c r="I4" s="168"/>
      <c r="J4" s="168"/>
      <c r="K4" s="200"/>
      <c r="L4" s="200"/>
      <c r="M4" s="168"/>
      <c r="N4" s="168"/>
    </row>
    <row r="5" spans="1:14" ht="15" customHeight="1">
      <c r="A5" s="155"/>
      <c r="B5" s="156"/>
      <c r="C5" s="156"/>
      <c r="D5" s="156"/>
      <c r="E5" s="157"/>
      <c r="F5" s="162"/>
      <c r="G5" s="163" t="s">
        <v>51</v>
      </c>
      <c r="H5" s="150" t="s">
        <v>50</v>
      </c>
      <c r="I5" s="163" t="s">
        <v>51</v>
      </c>
      <c r="J5" s="150" t="s">
        <v>50</v>
      </c>
      <c r="K5" s="163" t="s">
        <v>51</v>
      </c>
      <c r="L5" s="150" t="s">
        <v>50</v>
      </c>
      <c r="M5" s="163" t="s">
        <v>51</v>
      </c>
      <c r="N5" s="150" t="s">
        <v>50</v>
      </c>
    </row>
    <row r="6" spans="1:14" ht="15" customHeight="1">
      <c r="A6" s="158"/>
      <c r="B6" s="159"/>
      <c r="C6" s="159"/>
      <c r="D6" s="159"/>
      <c r="E6" s="160"/>
      <c r="F6" s="162"/>
      <c r="G6" s="164"/>
      <c r="H6" s="151"/>
      <c r="I6" s="164"/>
      <c r="J6" s="151"/>
      <c r="K6" s="164"/>
      <c r="L6" s="151"/>
      <c r="M6" s="164"/>
      <c r="N6" s="151"/>
    </row>
    <row r="7" spans="1:14" ht="23.1" customHeight="1">
      <c r="A7" s="147" t="s">
        <v>49</v>
      </c>
      <c r="B7" s="148"/>
      <c r="C7" s="148"/>
      <c r="D7" s="148"/>
      <c r="E7" s="149"/>
      <c r="F7" s="10">
        <f>SUM(G7,I7,K7,M7)</f>
        <v>915</v>
      </c>
      <c r="G7" s="9">
        <f>SUM(G8:G12)</f>
        <v>30</v>
      </c>
      <c r="H7" s="8">
        <f t="shared" ref="H7:H38" si="0">IF(G7=0,0,G7/$F7*100)</f>
        <v>3.278688524590164</v>
      </c>
      <c r="I7" s="15">
        <f>SUM(I8:I12)</f>
        <v>17</v>
      </c>
      <c r="J7" s="8">
        <f t="shared" ref="J7:J13" si="1">IF(I7=0,0,I7/$F7*100)</f>
        <v>1.8579234972677594</v>
      </c>
      <c r="K7" s="15">
        <f>SUM(K8:K12)</f>
        <v>781</v>
      </c>
      <c r="L7" s="8">
        <f t="shared" ref="L7:L38" si="2">IF(K7=0,0,K7/$F7*100)</f>
        <v>85.355191256830594</v>
      </c>
      <c r="M7" s="15">
        <f>SUM(M8:M12)</f>
        <v>87</v>
      </c>
      <c r="N7" s="8">
        <f t="shared" ref="N7:N38" si="3">IF(M7=0,0,M7/$F7*100)</f>
        <v>9.5081967213114744</v>
      </c>
    </row>
    <row r="8" spans="1:14" ht="23.1" customHeight="1">
      <c r="A8" s="141" t="s">
        <v>48</v>
      </c>
      <c r="B8" s="144" t="s">
        <v>47</v>
      </c>
      <c r="C8" s="145"/>
      <c r="D8" s="145"/>
      <c r="E8" s="146"/>
      <c r="F8" s="10">
        <f t="shared" ref="F8" si="4">SUM(G8,I8,K8,M8)</f>
        <v>288</v>
      </c>
      <c r="G8" s="9">
        <v>22</v>
      </c>
      <c r="H8" s="8">
        <f t="shared" si="0"/>
        <v>7.6388888888888893</v>
      </c>
      <c r="I8" s="15">
        <v>14</v>
      </c>
      <c r="J8" s="8">
        <f t="shared" si="1"/>
        <v>4.8611111111111116</v>
      </c>
      <c r="K8" s="15">
        <v>224</v>
      </c>
      <c r="L8" s="8">
        <f t="shared" si="2"/>
        <v>77.777777777777786</v>
      </c>
      <c r="M8" s="15">
        <v>28</v>
      </c>
      <c r="N8" s="8">
        <f t="shared" si="3"/>
        <v>9.7222222222222232</v>
      </c>
    </row>
    <row r="9" spans="1:14" ht="23.1" customHeight="1">
      <c r="A9" s="142"/>
      <c r="B9" s="144" t="s">
        <v>46</v>
      </c>
      <c r="C9" s="145"/>
      <c r="D9" s="145"/>
      <c r="E9" s="146"/>
      <c r="F9" s="10">
        <f t="shared" ref="F9:F12" si="5">SUM(G9,I9,K9,M9)</f>
        <v>129</v>
      </c>
      <c r="G9" s="9">
        <v>3</v>
      </c>
      <c r="H9" s="8">
        <f t="shared" ref="H9:H12" si="6">IF(G9=0,0,G9/$F9*100)</f>
        <v>2.3255813953488373</v>
      </c>
      <c r="I9" s="15">
        <v>2</v>
      </c>
      <c r="J9" s="8">
        <f t="shared" ref="J9:J12" si="7">IF(I9=0,0,I9/$F9*100)</f>
        <v>1.5503875968992249</v>
      </c>
      <c r="K9" s="15">
        <v>111</v>
      </c>
      <c r="L9" s="8">
        <f t="shared" ref="L9:L12" si="8">IF(K9=0,0,K9/$F9*100)</f>
        <v>86.04651162790698</v>
      </c>
      <c r="M9" s="15">
        <v>13</v>
      </c>
      <c r="N9" s="8">
        <f t="shared" ref="N9:N12" si="9">IF(M9=0,0,M9/$F9*100)</f>
        <v>10.077519379844961</v>
      </c>
    </row>
    <row r="10" spans="1:14" ht="23.1" customHeight="1">
      <c r="A10" s="142"/>
      <c r="B10" s="144" t="s">
        <v>45</v>
      </c>
      <c r="C10" s="145"/>
      <c r="D10" s="145"/>
      <c r="E10" s="146"/>
      <c r="F10" s="10">
        <f t="shared" si="5"/>
        <v>220</v>
      </c>
      <c r="G10" s="9">
        <v>4</v>
      </c>
      <c r="H10" s="8">
        <f t="shared" si="6"/>
        <v>1.8181818181818181</v>
      </c>
      <c r="I10" s="15">
        <v>1</v>
      </c>
      <c r="J10" s="8">
        <f t="shared" si="7"/>
        <v>0.45454545454545453</v>
      </c>
      <c r="K10" s="15">
        <v>192</v>
      </c>
      <c r="L10" s="8">
        <f t="shared" si="8"/>
        <v>87.272727272727266</v>
      </c>
      <c r="M10" s="15">
        <v>23</v>
      </c>
      <c r="N10" s="8">
        <f t="shared" si="9"/>
        <v>10.454545454545453</v>
      </c>
    </row>
    <row r="11" spans="1:14" ht="23.1" customHeight="1">
      <c r="A11" s="142"/>
      <c r="B11" s="144" t="s">
        <v>44</v>
      </c>
      <c r="C11" s="145"/>
      <c r="D11" s="145"/>
      <c r="E11" s="146"/>
      <c r="F11" s="10">
        <f t="shared" si="5"/>
        <v>57</v>
      </c>
      <c r="G11" s="9">
        <v>0</v>
      </c>
      <c r="H11" s="8">
        <f t="shared" si="6"/>
        <v>0</v>
      </c>
      <c r="I11" s="15">
        <v>0</v>
      </c>
      <c r="J11" s="8">
        <f t="shared" si="7"/>
        <v>0</v>
      </c>
      <c r="K11" s="15">
        <v>53</v>
      </c>
      <c r="L11" s="8">
        <f t="shared" si="8"/>
        <v>92.982456140350877</v>
      </c>
      <c r="M11" s="15">
        <v>4</v>
      </c>
      <c r="N11" s="8">
        <f t="shared" si="9"/>
        <v>7.0175438596491224</v>
      </c>
    </row>
    <row r="12" spans="1:14" ht="23.1" customHeight="1">
      <c r="A12" s="143"/>
      <c r="B12" s="144" t="s">
        <v>43</v>
      </c>
      <c r="C12" s="145"/>
      <c r="D12" s="145"/>
      <c r="E12" s="146"/>
      <c r="F12" s="10">
        <f t="shared" si="5"/>
        <v>221</v>
      </c>
      <c r="G12" s="9">
        <v>1</v>
      </c>
      <c r="H12" s="8">
        <f t="shared" si="6"/>
        <v>0.45248868778280549</v>
      </c>
      <c r="I12" s="15">
        <v>0</v>
      </c>
      <c r="J12" s="8">
        <f t="shared" si="7"/>
        <v>0</v>
      </c>
      <c r="K12" s="15">
        <v>201</v>
      </c>
      <c r="L12" s="8">
        <f t="shared" si="8"/>
        <v>90.950226244343895</v>
      </c>
      <c r="M12" s="15">
        <v>19</v>
      </c>
      <c r="N12" s="8">
        <f t="shared" si="9"/>
        <v>8.5972850678733028</v>
      </c>
    </row>
    <row r="13" spans="1:14" ht="23.1" customHeight="1">
      <c r="A13" s="138" t="s">
        <v>42</v>
      </c>
      <c r="B13" s="138" t="s">
        <v>41</v>
      </c>
      <c r="C13" s="13"/>
      <c r="D13" s="14" t="s">
        <v>15</v>
      </c>
      <c r="E13" s="11"/>
      <c r="F13" s="10">
        <f>SUM(G13,I13,K13,M13)</f>
        <v>224</v>
      </c>
      <c r="G13" s="9">
        <f>SUM(G14:G37)</f>
        <v>0</v>
      </c>
      <c r="H13" s="8">
        <f t="shared" si="0"/>
        <v>0</v>
      </c>
      <c r="I13" s="15">
        <f>SUM(I14:I37)</f>
        <v>0</v>
      </c>
      <c r="J13" s="8">
        <f t="shared" si="1"/>
        <v>0</v>
      </c>
      <c r="K13" s="15">
        <f>SUM(K14:K37)</f>
        <v>205</v>
      </c>
      <c r="L13" s="8">
        <f t="shared" si="2"/>
        <v>91.517857142857139</v>
      </c>
      <c r="M13" s="15">
        <f>SUM(M14:M37)</f>
        <v>19</v>
      </c>
      <c r="N13" s="8">
        <f t="shared" si="3"/>
        <v>8.4821428571428577</v>
      </c>
    </row>
    <row r="14" spans="1:14" ht="23.1" customHeight="1">
      <c r="A14" s="139"/>
      <c r="B14" s="139"/>
      <c r="C14" s="13"/>
      <c r="D14" s="14" t="s">
        <v>40</v>
      </c>
      <c r="E14" s="11"/>
      <c r="F14" s="10">
        <f t="shared" ref="F14:F37" si="10">SUM(G14,I14,K14,M14)</f>
        <v>38</v>
      </c>
      <c r="G14" s="9">
        <v>0</v>
      </c>
      <c r="H14" s="8">
        <f t="shared" ref="H14:H37" si="11">IF(G14=0,0,G14/$F14*100)</f>
        <v>0</v>
      </c>
      <c r="I14" s="15">
        <v>0</v>
      </c>
      <c r="J14" s="8">
        <f t="shared" ref="J14:J37" si="12">IF(I14=0,0,I14/$F14*100)</f>
        <v>0</v>
      </c>
      <c r="K14" s="15">
        <v>30</v>
      </c>
      <c r="L14" s="8">
        <f t="shared" ref="L14:L37" si="13">IF(K14=0,0,K14/$F14*100)</f>
        <v>78.94736842105263</v>
      </c>
      <c r="M14" s="15">
        <v>8</v>
      </c>
      <c r="N14" s="8">
        <f t="shared" ref="N14:N37" si="14">IF(M14=0,0,M14/$F14*100)</f>
        <v>21.052631578947366</v>
      </c>
    </row>
    <row r="15" spans="1:14" ht="23.1" customHeight="1">
      <c r="A15" s="139"/>
      <c r="B15" s="139"/>
      <c r="C15" s="13"/>
      <c r="D15" s="14" t="s">
        <v>39</v>
      </c>
      <c r="E15" s="11"/>
      <c r="F15" s="10">
        <f t="shared" si="10"/>
        <v>5</v>
      </c>
      <c r="G15" s="9">
        <v>0</v>
      </c>
      <c r="H15" s="8">
        <f t="shared" si="11"/>
        <v>0</v>
      </c>
      <c r="I15" s="15">
        <v>0</v>
      </c>
      <c r="J15" s="8">
        <f t="shared" si="12"/>
        <v>0</v>
      </c>
      <c r="K15" s="15">
        <v>5</v>
      </c>
      <c r="L15" s="8">
        <f t="shared" si="13"/>
        <v>100</v>
      </c>
      <c r="M15" s="15">
        <v>0</v>
      </c>
      <c r="N15" s="8">
        <f t="shared" si="14"/>
        <v>0</v>
      </c>
    </row>
    <row r="16" spans="1:14" ht="23.1" customHeight="1">
      <c r="A16" s="139"/>
      <c r="B16" s="139"/>
      <c r="C16" s="13"/>
      <c r="D16" s="14" t="s">
        <v>38</v>
      </c>
      <c r="E16" s="11"/>
      <c r="F16" s="10">
        <f t="shared" si="10"/>
        <v>14</v>
      </c>
      <c r="G16" s="9">
        <v>0</v>
      </c>
      <c r="H16" s="8">
        <f t="shared" si="11"/>
        <v>0</v>
      </c>
      <c r="I16" s="15">
        <v>0</v>
      </c>
      <c r="J16" s="8">
        <f t="shared" si="12"/>
        <v>0</v>
      </c>
      <c r="K16" s="15">
        <v>10</v>
      </c>
      <c r="L16" s="8">
        <f t="shared" si="13"/>
        <v>71.428571428571431</v>
      </c>
      <c r="M16" s="15">
        <v>4</v>
      </c>
      <c r="N16" s="8">
        <f t="shared" si="14"/>
        <v>28.571428571428569</v>
      </c>
    </row>
    <row r="17" spans="1:14" ht="23.1" customHeight="1">
      <c r="A17" s="139"/>
      <c r="B17" s="139"/>
      <c r="C17" s="13"/>
      <c r="D17" s="14" t="s">
        <v>37</v>
      </c>
      <c r="E17" s="11"/>
      <c r="F17" s="10">
        <f t="shared" si="10"/>
        <v>1</v>
      </c>
      <c r="G17" s="9">
        <v>0</v>
      </c>
      <c r="H17" s="8">
        <f t="shared" si="11"/>
        <v>0</v>
      </c>
      <c r="I17" s="15">
        <v>0</v>
      </c>
      <c r="J17" s="8">
        <f t="shared" si="12"/>
        <v>0</v>
      </c>
      <c r="K17" s="15">
        <v>1</v>
      </c>
      <c r="L17" s="8">
        <f t="shared" si="13"/>
        <v>100</v>
      </c>
      <c r="M17" s="15">
        <v>0</v>
      </c>
      <c r="N17" s="8">
        <f t="shared" si="14"/>
        <v>0</v>
      </c>
    </row>
    <row r="18" spans="1:14" ht="23.1" customHeight="1">
      <c r="A18" s="139"/>
      <c r="B18" s="139"/>
      <c r="C18" s="13"/>
      <c r="D18" s="14" t="s">
        <v>36</v>
      </c>
      <c r="E18" s="11"/>
      <c r="F18" s="10">
        <f t="shared" si="10"/>
        <v>6</v>
      </c>
      <c r="G18" s="9">
        <v>0</v>
      </c>
      <c r="H18" s="8">
        <f t="shared" si="11"/>
        <v>0</v>
      </c>
      <c r="I18" s="15">
        <v>0</v>
      </c>
      <c r="J18" s="8">
        <f t="shared" si="12"/>
        <v>0</v>
      </c>
      <c r="K18" s="15">
        <v>6</v>
      </c>
      <c r="L18" s="8">
        <f t="shared" si="13"/>
        <v>100</v>
      </c>
      <c r="M18" s="15">
        <v>0</v>
      </c>
      <c r="N18" s="8">
        <f t="shared" si="14"/>
        <v>0</v>
      </c>
    </row>
    <row r="19" spans="1:14" ht="23.1" customHeight="1">
      <c r="A19" s="139"/>
      <c r="B19" s="139"/>
      <c r="C19" s="13"/>
      <c r="D19" s="14" t="s">
        <v>35</v>
      </c>
      <c r="E19" s="11"/>
      <c r="F19" s="10">
        <f t="shared" si="10"/>
        <v>3</v>
      </c>
      <c r="G19" s="9">
        <v>0</v>
      </c>
      <c r="H19" s="8">
        <f t="shared" si="11"/>
        <v>0</v>
      </c>
      <c r="I19" s="15">
        <v>0</v>
      </c>
      <c r="J19" s="8">
        <f t="shared" si="12"/>
        <v>0</v>
      </c>
      <c r="K19" s="15">
        <v>3</v>
      </c>
      <c r="L19" s="8">
        <f t="shared" si="13"/>
        <v>100</v>
      </c>
      <c r="M19" s="15">
        <v>0</v>
      </c>
      <c r="N19" s="8">
        <f t="shared" si="14"/>
        <v>0</v>
      </c>
    </row>
    <row r="20" spans="1:14" ht="23.1" customHeight="1">
      <c r="A20" s="139"/>
      <c r="B20" s="139"/>
      <c r="C20" s="13"/>
      <c r="D20" s="14" t="s">
        <v>34</v>
      </c>
      <c r="E20" s="11"/>
      <c r="F20" s="10">
        <f t="shared" si="10"/>
        <v>3</v>
      </c>
      <c r="G20" s="9">
        <v>0</v>
      </c>
      <c r="H20" s="8">
        <f t="shared" si="11"/>
        <v>0</v>
      </c>
      <c r="I20" s="15">
        <v>0</v>
      </c>
      <c r="J20" s="8">
        <f t="shared" si="12"/>
        <v>0</v>
      </c>
      <c r="K20" s="15">
        <v>3</v>
      </c>
      <c r="L20" s="8">
        <f t="shared" si="13"/>
        <v>100</v>
      </c>
      <c r="M20" s="15">
        <v>0</v>
      </c>
      <c r="N20" s="8">
        <f t="shared" si="14"/>
        <v>0</v>
      </c>
    </row>
    <row r="21" spans="1:14" ht="23.1" customHeight="1">
      <c r="A21" s="139"/>
      <c r="B21" s="139"/>
      <c r="C21" s="13"/>
      <c r="D21" s="14" t="s">
        <v>33</v>
      </c>
      <c r="E21" s="11"/>
      <c r="F21" s="10">
        <f t="shared" si="10"/>
        <v>10</v>
      </c>
      <c r="G21" s="9">
        <v>0</v>
      </c>
      <c r="H21" s="8">
        <f t="shared" si="11"/>
        <v>0</v>
      </c>
      <c r="I21" s="15">
        <v>0</v>
      </c>
      <c r="J21" s="8">
        <f t="shared" si="12"/>
        <v>0</v>
      </c>
      <c r="K21" s="15">
        <v>10</v>
      </c>
      <c r="L21" s="8">
        <f t="shared" si="13"/>
        <v>100</v>
      </c>
      <c r="M21" s="15">
        <v>0</v>
      </c>
      <c r="N21" s="8">
        <f t="shared" si="14"/>
        <v>0</v>
      </c>
    </row>
    <row r="22" spans="1:14" ht="23.1" customHeight="1">
      <c r="A22" s="139"/>
      <c r="B22" s="139"/>
      <c r="C22" s="13"/>
      <c r="D22" s="14" t="s">
        <v>32</v>
      </c>
      <c r="E22" s="11"/>
      <c r="F22" s="10">
        <f t="shared" si="10"/>
        <v>1</v>
      </c>
      <c r="G22" s="9">
        <v>0</v>
      </c>
      <c r="H22" s="8">
        <f t="shared" si="11"/>
        <v>0</v>
      </c>
      <c r="I22" s="15">
        <v>0</v>
      </c>
      <c r="J22" s="8">
        <f t="shared" si="12"/>
        <v>0</v>
      </c>
      <c r="K22" s="15">
        <v>1</v>
      </c>
      <c r="L22" s="8">
        <f t="shared" si="13"/>
        <v>100</v>
      </c>
      <c r="M22" s="15">
        <v>0</v>
      </c>
      <c r="N22" s="8">
        <f t="shared" si="14"/>
        <v>0</v>
      </c>
    </row>
    <row r="23" spans="1:14" ht="23.1" customHeight="1">
      <c r="A23" s="139"/>
      <c r="B23" s="139"/>
      <c r="C23" s="13"/>
      <c r="D23" s="14" t="s">
        <v>31</v>
      </c>
      <c r="E23" s="11"/>
      <c r="F23" s="10">
        <f t="shared" si="10"/>
        <v>6</v>
      </c>
      <c r="G23" s="9">
        <v>0</v>
      </c>
      <c r="H23" s="8">
        <f t="shared" si="11"/>
        <v>0</v>
      </c>
      <c r="I23" s="15">
        <v>0</v>
      </c>
      <c r="J23" s="8">
        <f t="shared" si="12"/>
        <v>0</v>
      </c>
      <c r="K23" s="15">
        <v>6</v>
      </c>
      <c r="L23" s="8">
        <f t="shared" si="13"/>
        <v>100</v>
      </c>
      <c r="M23" s="15">
        <v>0</v>
      </c>
      <c r="N23" s="8">
        <f t="shared" si="14"/>
        <v>0</v>
      </c>
    </row>
    <row r="24" spans="1:14" ht="23.1" customHeight="1">
      <c r="A24" s="139"/>
      <c r="B24" s="139"/>
      <c r="C24" s="13"/>
      <c r="D24" s="14" t="s">
        <v>30</v>
      </c>
      <c r="E24" s="11"/>
      <c r="F24" s="10">
        <f t="shared" si="10"/>
        <v>1</v>
      </c>
      <c r="G24" s="9">
        <v>0</v>
      </c>
      <c r="H24" s="8">
        <f t="shared" si="11"/>
        <v>0</v>
      </c>
      <c r="I24" s="15">
        <v>0</v>
      </c>
      <c r="J24" s="8">
        <f t="shared" si="12"/>
        <v>0</v>
      </c>
      <c r="K24" s="15">
        <v>1</v>
      </c>
      <c r="L24" s="8">
        <f t="shared" si="13"/>
        <v>100</v>
      </c>
      <c r="M24" s="15">
        <v>0</v>
      </c>
      <c r="N24" s="8">
        <f t="shared" si="14"/>
        <v>0</v>
      </c>
    </row>
    <row r="25" spans="1:14" ht="23.1" customHeight="1">
      <c r="A25" s="139"/>
      <c r="B25" s="139"/>
      <c r="C25" s="13"/>
      <c r="D25" s="12" t="s">
        <v>29</v>
      </c>
      <c r="E25" s="11"/>
      <c r="F25" s="10">
        <f t="shared" si="10"/>
        <v>3</v>
      </c>
      <c r="G25" s="9">
        <v>0</v>
      </c>
      <c r="H25" s="8">
        <f t="shared" si="11"/>
        <v>0</v>
      </c>
      <c r="I25" s="15">
        <v>0</v>
      </c>
      <c r="J25" s="8">
        <f t="shared" si="12"/>
        <v>0</v>
      </c>
      <c r="K25" s="15">
        <v>2</v>
      </c>
      <c r="L25" s="8">
        <f t="shared" si="13"/>
        <v>66.666666666666657</v>
      </c>
      <c r="M25" s="15">
        <v>1</v>
      </c>
      <c r="N25" s="8">
        <f t="shared" si="14"/>
        <v>33.333333333333329</v>
      </c>
    </row>
    <row r="26" spans="1:14" ht="23.1" customHeight="1">
      <c r="A26" s="139"/>
      <c r="B26" s="139"/>
      <c r="C26" s="13"/>
      <c r="D26" s="14" t="s">
        <v>28</v>
      </c>
      <c r="E26" s="11"/>
      <c r="F26" s="10">
        <f t="shared" si="10"/>
        <v>8</v>
      </c>
      <c r="G26" s="9">
        <v>0</v>
      </c>
      <c r="H26" s="8">
        <f t="shared" si="11"/>
        <v>0</v>
      </c>
      <c r="I26" s="15">
        <v>0</v>
      </c>
      <c r="J26" s="8">
        <f t="shared" si="12"/>
        <v>0</v>
      </c>
      <c r="K26" s="15">
        <v>8</v>
      </c>
      <c r="L26" s="8">
        <f t="shared" si="13"/>
        <v>100</v>
      </c>
      <c r="M26" s="15">
        <v>0</v>
      </c>
      <c r="N26" s="8">
        <f t="shared" si="14"/>
        <v>0</v>
      </c>
    </row>
    <row r="27" spans="1:14" ht="23.1" customHeight="1">
      <c r="A27" s="139"/>
      <c r="B27" s="139"/>
      <c r="C27" s="13"/>
      <c r="D27" s="14" t="s">
        <v>27</v>
      </c>
      <c r="E27" s="11"/>
      <c r="F27" s="10">
        <f t="shared" si="10"/>
        <v>3</v>
      </c>
      <c r="G27" s="9">
        <v>0</v>
      </c>
      <c r="H27" s="8">
        <f t="shared" si="11"/>
        <v>0</v>
      </c>
      <c r="I27" s="15">
        <v>0</v>
      </c>
      <c r="J27" s="8">
        <f t="shared" si="12"/>
        <v>0</v>
      </c>
      <c r="K27" s="15">
        <v>3</v>
      </c>
      <c r="L27" s="8">
        <f t="shared" si="13"/>
        <v>100</v>
      </c>
      <c r="M27" s="15">
        <v>0</v>
      </c>
      <c r="N27" s="8">
        <f t="shared" si="14"/>
        <v>0</v>
      </c>
    </row>
    <row r="28" spans="1:14" ht="23.1" customHeight="1">
      <c r="A28" s="139"/>
      <c r="B28" s="139"/>
      <c r="C28" s="13"/>
      <c r="D28" s="14" t="s">
        <v>26</v>
      </c>
      <c r="E28" s="11"/>
      <c r="F28" s="10">
        <f t="shared" si="10"/>
        <v>2</v>
      </c>
      <c r="G28" s="9">
        <v>0</v>
      </c>
      <c r="H28" s="8">
        <f t="shared" si="11"/>
        <v>0</v>
      </c>
      <c r="I28" s="15">
        <v>0</v>
      </c>
      <c r="J28" s="8">
        <f t="shared" si="12"/>
        <v>0</v>
      </c>
      <c r="K28" s="15">
        <v>2</v>
      </c>
      <c r="L28" s="8">
        <f t="shared" si="13"/>
        <v>100</v>
      </c>
      <c r="M28" s="15">
        <v>0</v>
      </c>
      <c r="N28" s="8">
        <f t="shared" si="14"/>
        <v>0</v>
      </c>
    </row>
    <row r="29" spans="1:14" ht="23.1" customHeight="1">
      <c r="A29" s="139"/>
      <c r="B29" s="139"/>
      <c r="C29" s="13"/>
      <c r="D29" s="14" t="s">
        <v>25</v>
      </c>
      <c r="E29" s="11"/>
      <c r="F29" s="10">
        <f t="shared" si="10"/>
        <v>15</v>
      </c>
      <c r="G29" s="9">
        <v>0</v>
      </c>
      <c r="H29" s="8">
        <f t="shared" si="11"/>
        <v>0</v>
      </c>
      <c r="I29" s="15">
        <v>0</v>
      </c>
      <c r="J29" s="8">
        <f t="shared" si="12"/>
        <v>0</v>
      </c>
      <c r="K29" s="15">
        <v>15</v>
      </c>
      <c r="L29" s="8">
        <f t="shared" si="13"/>
        <v>100</v>
      </c>
      <c r="M29" s="15">
        <v>0</v>
      </c>
      <c r="N29" s="8">
        <f t="shared" si="14"/>
        <v>0</v>
      </c>
    </row>
    <row r="30" spans="1:14" ht="23.1" customHeight="1">
      <c r="A30" s="139"/>
      <c r="B30" s="139"/>
      <c r="C30" s="13"/>
      <c r="D30" s="14" t="s">
        <v>24</v>
      </c>
      <c r="E30" s="11"/>
      <c r="F30" s="10">
        <f t="shared" si="10"/>
        <v>4</v>
      </c>
      <c r="G30" s="9">
        <v>0</v>
      </c>
      <c r="H30" s="8">
        <f t="shared" si="11"/>
        <v>0</v>
      </c>
      <c r="I30" s="15">
        <v>0</v>
      </c>
      <c r="J30" s="8">
        <f t="shared" si="12"/>
        <v>0</v>
      </c>
      <c r="K30" s="15">
        <v>3</v>
      </c>
      <c r="L30" s="8">
        <f t="shared" si="13"/>
        <v>75</v>
      </c>
      <c r="M30" s="15">
        <v>1</v>
      </c>
      <c r="N30" s="8">
        <f t="shared" si="14"/>
        <v>25</v>
      </c>
    </row>
    <row r="31" spans="1:14" ht="23.1" customHeight="1">
      <c r="A31" s="139"/>
      <c r="B31" s="139"/>
      <c r="C31" s="13"/>
      <c r="D31" s="14" t="s">
        <v>23</v>
      </c>
      <c r="E31" s="11"/>
      <c r="F31" s="10">
        <f t="shared" si="10"/>
        <v>26</v>
      </c>
      <c r="G31" s="9">
        <v>0</v>
      </c>
      <c r="H31" s="8">
        <f t="shared" si="11"/>
        <v>0</v>
      </c>
      <c r="I31" s="15">
        <v>0</v>
      </c>
      <c r="J31" s="8">
        <f t="shared" si="12"/>
        <v>0</v>
      </c>
      <c r="K31" s="15">
        <v>25</v>
      </c>
      <c r="L31" s="8">
        <f t="shared" si="13"/>
        <v>96.15384615384616</v>
      </c>
      <c r="M31" s="15">
        <v>1</v>
      </c>
      <c r="N31" s="8">
        <f t="shared" si="14"/>
        <v>3.8461538461538463</v>
      </c>
    </row>
    <row r="32" spans="1:14" ht="23.1" customHeight="1">
      <c r="A32" s="139"/>
      <c r="B32" s="139"/>
      <c r="C32" s="13"/>
      <c r="D32" s="14" t="s">
        <v>22</v>
      </c>
      <c r="E32" s="11"/>
      <c r="F32" s="10">
        <f t="shared" si="10"/>
        <v>5</v>
      </c>
      <c r="G32" s="9">
        <v>0</v>
      </c>
      <c r="H32" s="8">
        <f t="shared" si="11"/>
        <v>0</v>
      </c>
      <c r="I32" s="15">
        <v>0</v>
      </c>
      <c r="J32" s="8">
        <f t="shared" si="12"/>
        <v>0</v>
      </c>
      <c r="K32" s="15">
        <v>5</v>
      </c>
      <c r="L32" s="8">
        <f t="shared" si="13"/>
        <v>100</v>
      </c>
      <c r="M32" s="15">
        <v>0</v>
      </c>
      <c r="N32" s="8">
        <f t="shared" si="14"/>
        <v>0</v>
      </c>
    </row>
    <row r="33" spans="1:14" ht="24" customHeight="1">
      <c r="A33" s="139"/>
      <c r="B33" s="139"/>
      <c r="C33" s="13"/>
      <c r="D33" s="14" t="s">
        <v>21</v>
      </c>
      <c r="E33" s="11"/>
      <c r="F33" s="10">
        <f t="shared" si="10"/>
        <v>23</v>
      </c>
      <c r="G33" s="9">
        <v>0</v>
      </c>
      <c r="H33" s="8">
        <f t="shared" si="11"/>
        <v>0</v>
      </c>
      <c r="I33" s="15">
        <v>0</v>
      </c>
      <c r="J33" s="8">
        <f t="shared" si="12"/>
        <v>0</v>
      </c>
      <c r="K33" s="15">
        <v>22</v>
      </c>
      <c r="L33" s="8">
        <f t="shared" si="13"/>
        <v>95.652173913043484</v>
      </c>
      <c r="M33" s="15">
        <v>1</v>
      </c>
      <c r="N33" s="8">
        <f t="shared" si="14"/>
        <v>4.3478260869565215</v>
      </c>
    </row>
    <row r="34" spans="1:14" ht="23.1" customHeight="1">
      <c r="A34" s="139"/>
      <c r="B34" s="139"/>
      <c r="C34" s="13"/>
      <c r="D34" s="14" t="s">
        <v>20</v>
      </c>
      <c r="E34" s="11"/>
      <c r="F34" s="10">
        <f t="shared" si="10"/>
        <v>14</v>
      </c>
      <c r="G34" s="9">
        <v>0</v>
      </c>
      <c r="H34" s="8">
        <f t="shared" si="11"/>
        <v>0</v>
      </c>
      <c r="I34" s="15">
        <v>0</v>
      </c>
      <c r="J34" s="8">
        <f t="shared" si="12"/>
        <v>0</v>
      </c>
      <c r="K34" s="15">
        <v>14</v>
      </c>
      <c r="L34" s="8">
        <f t="shared" si="13"/>
        <v>100</v>
      </c>
      <c r="M34" s="15">
        <v>0</v>
      </c>
      <c r="N34" s="8">
        <f t="shared" si="14"/>
        <v>0</v>
      </c>
    </row>
    <row r="35" spans="1:14" ht="23.1" customHeight="1">
      <c r="A35" s="139"/>
      <c r="B35" s="139"/>
      <c r="C35" s="13"/>
      <c r="D35" s="14" t="s">
        <v>19</v>
      </c>
      <c r="E35" s="11"/>
      <c r="F35" s="10">
        <f t="shared" si="10"/>
        <v>10</v>
      </c>
      <c r="G35" s="9">
        <v>0</v>
      </c>
      <c r="H35" s="8">
        <f t="shared" si="11"/>
        <v>0</v>
      </c>
      <c r="I35" s="15">
        <v>0</v>
      </c>
      <c r="J35" s="8">
        <f t="shared" si="12"/>
        <v>0</v>
      </c>
      <c r="K35" s="15">
        <v>9</v>
      </c>
      <c r="L35" s="8">
        <f t="shared" si="13"/>
        <v>90</v>
      </c>
      <c r="M35" s="15">
        <v>1</v>
      </c>
      <c r="N35" s="8">
        <f t="shared" si="14"/>
        <v>10</v>
      </c>
    </row>
    <row r="36" spans="1:14" ht="23.1" customHeight="1">
      <c r="A36" s="139"/>
      <c r="B36" s="139"/>
      <c r="C36" s="13"/>
      <c r="D36" s="14" t="s">
        <v>18</v>
      </c>
      <c r="E36" s="11"/>
      <c r="F36" s="10">
        <f t="shared" si="10"/>
        <v>19</v>
      </c>
      <c r="G36" s="9">
        <v>0</v>
      </c>
      <c r="H36" s="8">
        <f t="shared" si="11"/>
        <v>0</v>
      </c>
      <c r="I36" s="15">
        <v>0</v>
      </c>
      <c r="J36" s="8">
        <f t="shared" si="12"/>
        <v>0</v>
      </c>
      <c r="K36" s="15">
        <v>19</v>
      </c>
      <c r="L36" s="8">
        <f t="shared" si="13"/>
        <v>100</v>
      </c>
      <c r="M36" s="15">
        <v>0</v>
      </c>
      <c r="N36" s="8">
        <f t="shared" si="14"/>
        <v>0</v>
      </c>
    </row>
    <row r="37" spans="1:14" ht="23.1" customHeight="1">
      <c r="A37" s="139"/>
      <c r="B37" s="140"/>
      <c r="C37" s="13"/>
      <c r="D37" s="14" t="s">
        <v>17</v>
      </c>
      <c r="E37" s="11"/>
      <c r="F37" s="10">
        <f t="shared" si="10"/>
        <v>4</v>
      </c>
      <c r="G37" s="9">
        <v>0</v>
      </c>
      <c r="H37" s="8">
        <f t="shared" si="11"/>
        <v>0</v>
      </c>
      <c r="I37" s="15">
        <v>0</v>
      </c>
      <c r="J37" s="8">
        <f t="shared" si="12"/>
        <v>0</v>
      </c>
      <c r="K37" s="15">
        <v>2</v>
      </c>
      <c r="L37" s="8">
        <f t="shared" si="13"/>
        <v>50</v>
      </c>
      <c r="M37" s="15">
        <v>2</v>
      </c>
      <c r="N37" s="8">
        <f t="shared" si="14"/>
        <v>50</v>
      </c>
    </row>
    <row r="38" spans="1:14" ht="23.1" customHeight="1">
      <c r="A38" s="139"/>
      <c r="B38" s="138" t="s">
        <v>16</v>
      </c>
      <c r="C38" s="13"/>
      <c r="D38" s="14" t="s">
        <v>15</v>
      </c>
      <c r="E38" s="11"/>
      <c r="F38" s="10">
        <f>SUM(G38,I38,K38,M38)</f>
        <v>691</v>
      </c>
      <c r="G38" s="9">
        <f>SUM(G39:G53)</f>
        <v>30</v>
      </c>
      <c r="H38" s="8">
        <f t="shared" si="0"/>
        <v>4.3415340086830678</v>
      </c>
      <c r="I38" s="9">
        <f>SUM(I39:I53)</f>
        <v>17</v>
      </c>
      <c r="J38" s="8">
        <f>IF(I38=0,0,I38/$F38*100)</f>
        <v>2.4602026049204051</v>
      </c>
      <c r="K38" s="9">
        <f>SUM(K39:K53)</f>
        <v>576</v>
      </c>
      <c r="L38" s="8">
        <f t="shared" si="2"/>
        <v>83.357452966714902</v>
      </c>
      <c r="M38" s="9">
        <f>SUM(M39:M53)</f>
        <v>68</v>
      </c>
      <c r="N38" s="8">
        <f t="shared" si="3"/>
        <v>9.8408104196816204</v>
      </c>
    </row>
    <row r="39" spans="1:14" ht="23.1" customHeight="1">
      <c r="A39" s="139"/>
      <c r="B39" s="139"/>
      <c r="C39" s="13"/>
      <c r="D39" s="14" t="s">
        <v>14</v>
      </c>
      <c r="E39" s="11"/>
      <c r="F39" s="10">
        <f t="shared" ref="F39:F53" si="15">SUM(G39,I39,K39,M39)</f>
        <v>5</v>
      </c>
      <c r="G39" s="9">
        <v>1</v>
      </c>
      <c r="H39" s="8">
        <f t="shared" ref="H39:H53" si="16">IF(G39=0,0,G39/$F39*100)</f>
        <v>20</v>
      </c>
      <c r="I39" s="15">
        <v>0</v>
      </c>
      <c r="J39" s="8">
        <f t="shared" ref="J39:J53" si="17">IF(I39=0,0,I39/$F39*100)</f>
        <v>0</v>
      </c>
      <c r="K39" s="15">
        <v>4</v>
      </c>
      <c r="L39" s="8">
        <f t="shared" ref="L39:L53" si="18">IF(K39=0,0,K39/$F39*100)</f>
        <v>80</v>
      </c>
      <c r="M39" s="15">
        <v>0</v>
      </c>
      <c r="N39" s="8">
        <f t="shared" ref="N39:N53" si="19">IF(M39=0,0,M39/$F39*100)</f>
        <v>0</v>
      </c>
    </row>
    <row r="40" spans="1:14" ht="23.1" customHeight="1">
      <c r="A40" s="139"/>
      <c r="B40" s="139"/>
      <c r="C40" s="13"/>
      <c r="D40" s="14" t="s">
        <v>13</v>
      </c>
      <c r="E40" s="11"/>
      <c r="F40" s="10">
        <f t="shared" si="15"/>
        <v>83</v>
      </c>
      <c r="G40" s="9">
        <v>7</v>
      </c>
      <c r="H40" s="8">
        <f t="shared" si="16"/>
        <v>8.4337349397590362</v>
      </c>
      <c r="I40" s="15">
        <v>0</v>
      </c>
      <c r="J40" s="8">
        <f t="shared" si="17"/>
        <v>0</v>
      </c>
      <c r="K40" s="15">
        <v>65</v>
      </c>
      <c r="L40" s="8">
        <f t="shared" si="18"/>
        <v>78.313253012048193</v>
      </c>
      <c r="M40" s="15">
        <v>11</v>
      </c>
      <c r="N40" s="8">
        <f t="shared" si="19"/>
        <v>13.253012048192772</v>
      </c>
    </row>
    <row r="41" spans="1:14" ht="23.1" customHeight="1">
      <c r="A41" s="139"/>
      <c r="B41" s="139"/>
      <c r="C41" s="13"/>
      <c r="D41" s="14" t="s">
        <v>12</v>
      </c>
      <c r="E41" s="11"/>
      <c r="F41" s="10">
        <f t="shared" si="15"/>
        <v>18</v>
      </c>
      <c r="G41" s="9">
        <v>0</v>
      </c>
      <c r="H41" s="8">
        <f t="shared" si="16"/>
        <v>0</v>
      </c>
      <c r="I41" s="15">
        <v>1</v>
      </c>
      <c r="J41" s="8">
        <f t="shared" si="17"/>
        <v>5.5555555555555554</v>
      </c>
      <c r="K41" s="15">
        <v>17</v>
      </c>
      <c r="L41" s="8">
        <f t="shared" si="18"/>
        <v>94.444444444444443</v>
      </c>
      <c r="M41" s="15">
        <v>0</v>
      </c>
      <c r="N41" s="8">
        <f t="shared" si="19"/>
        <v>0</v>
      </c>
    </row>
    <row r="42" spans="1:14" ht="23.1" customHeight="1">
      <c r="A42" s="139"/>
      <c r="B42" s="139"/>
      <c r="C42" s="13"/>
      <c r="D42" s="14" t="s">
        <v>11</v>
      </c>
      <c r="E42" s="11"/>
      <c r="F42" s="10">
        <f t="shared" si="15"/>
        <v>16</v>
      </c>
      <c r="G42" s="9">
        <v>0</v>
      </c>
      <c r="H42" s="8">
        <f t="shared" si="16"/>
        <v>0</v>
      </c>
      <c r="I42" s="15">
        <v>0</v>
      </c>
      <c r="J42" s="8">
        <f t="shared" si="17"/>
        <v>0</v>
      </c>
      <c r="K42" s="15">
        <v>15</v>
      </c>
      <c r="L42" s="8">
        <f t="shared" si="18"/>
        <v>93.75</v>
      </c>
      <c r="M42" s="15">
        <v>1</v>
      </c>
      <c r="N42" s="8">
        <f t="shared" si="19"/>
        <v>6.25</v>
      </c>
    </row>
    <row r="43" spans="1:14" ht="23.1" customHeight="1">
      <c r="A43" s="139"/>
      <c r="B43" s="139"/>
      <c r="C43" s="13"/>
      <c r="D43" s="14" t="s">
        <v>10</v>
      </c>
      <c r="E43" s="11"/>
      <c r="F43" s="10">
        <f t="shared" si="15"/>
        <v>33</v>
      </c>
      <c r="G43" s="9">
        <v>2</v>
      </c>
      <c r="H43" s="8">
        <f t="shared" si="16"/>
        <v>6.0606060606060606</v>
      </c>
      <c r="I43" s="15">
        <v>0</v>
      </c>
      <c r="J43" s="8">
        <f t="shared" si="17"/>
        <v>0</v>
      </c>
      <c r="K43" s="15">
        <v>23</v>
      </c>
      <c r="L43" s="8">
        <f t="shared" si="18"/>
        <v>69.696969696969703</v>
      </c>
      <c r="M43" s="15">
        <v>8</v>
      </c>
      <c r="N43" s="8">
        <f t="shared" si="19"/>
        <v>24.242424242424242</v>
      </c>
    </row>
    <row r="44" spans="1:14" ht="23.1" customHeight="1">
      <c r="A44" s="139"/>
      <c r="B44" s="139"/>
      <c r="C44" s="13"/>
      <c r="D44" s="14" t="s">
        <v>9</v>
      </c>
      <c r="E44" s="11"/>
      <c r="F44" s="10">
        <f t="shared" si="15"/>
        <v>180</v>
      </c>
      <c r="G44" s="9">
        <v>6</v>
      </c>
      <c r="H44" s="8">
        <f t="shared" si="16"/>
        <v>3.3333333333333335</v>
      </c>
      <c r="I44" s="15">
        <v>6</v>
      </c>
      <c r="J44" s="8">
        <f t="shared" si="17"/>
        <v>3.3333333333333335</v>
      </c>
      <c r="K44" s="15">
        <v>153</v>
      </c>
      <c r="L44" s="8">
        <f t="shared" si="18"/>
        <v>85</v>
      </c>
      <c r="M44" s="15">
        <v>15</v>
      </c>
      <c r="N44" s="8">
        <f t="shared" si="19"/>
        <v>8.3333333333333321</v>
      </c>
    </row>
    <row r="45" spans="1:14" ht="23.1" customHeight="1">
      <c r="A45" s="139"/>
      <c r="B45" s="139"/>
      <c r="C45" s="13"/>
      <c r="D45" s="14" t="s">
        <v>8</v>
      </c>
      <c r="E45" s="11"/>
      <c r="F45" s="10">
        <f t="shared" si="15"/>
        <v>21</v>
      </c>
      <c r="G45" s="9">
        <v>0</v>
      </c>
      <c r="H45" s="8">
        <f t="shared" si="16"/>
        <v>0</v>
      </c>
      <c r="I45" s="15">
        <v>0</v>
      </c>
      <c r="J45" s="8">
        <f t="shared" si="17"/>
        <v>0</v>
      </c>
      <c r="K45" s="15">
        <v>21</v>
      </c>
      <c r="L45" s="8">
        <f t="shared" si="18"/>
        <v>100</v>
      </c>
      <c r="M45" s="15">
        <v>0</v>
      </c>
      <c r="N45" s="8">
        <f t="shared" si="19"/>
        <v>0</v>
      </c>
    </row>
    <row r="46" spans="1:14" ht="23.1" customHeight="1">
      <c r="A46" s="139"/>
      <c r="B46" s="139"/>
      <c r="C46" s="13"/>
      <c r="D46" s="14" t="s">
        <v>7</v>
      </c>
      <c r="E46" s="11"/>
      <c r="F46" s="10">
        <f t="shared" si="15"/>
        <v>14</v>
      </c>
      <c r="G46" s="9">
        <v>0</v>
      </c>
      <c r="H46" s="8">
        <f t="shared" si="16"/>
        <v>0</v>
      </c>
      <c r="I46" s="15">
        <v>1</v>
      </c>
      <c r="J46" s="8">
        <f t="shared" si="17"/>
        <v>7.1428571428571423</v>
      </c>
      <c r="K46" s="15">
        <v>12</v>
      </c>
      <c r="L46" s="8">
        <f t="shared" si="18"/>
        <v>85.714285714285708</v>
      </c>
      <c r="M46" s="15">
        <v>1</v>
      </c>
      <c r="N46" s="8">
        <f t="shared" si="19"/>
        <v>7.1428571428571423</v>
      </c>
    </row>
    <row r="47" spans="1:14" ht="24" customHeight="1">
      <c r="A47" s="139"/>
      <c r="B47" s="139"/>
      <c r="C47" s="13"/>
      <c r="D47" s="12" t="s">
        <v>6</v>
      </c>
      <c r="E47" s="11"/>
      <c r="F47" s="10">
        <f t="shared" si="15"/>
        <v>13</v>
      </c>
      <c r="G47" s="9">
        <v>0</v>
      </c>
      <c r="H47" s="8">
        <f t="shared" si="16"/>
        <v>0</v>
      </c>
      <c r="I47" s="15">
        <v>0</v>
      </c>
      <c r="J47" s="8">
        <f t="shared" si="17"/>
        <v>0</v>
      </c>
      <c r="K47" s="15">
        <v>13</v>
      </c>
      <c r="L47" s="8">
        <f t="shared" si="18"/>
        <v>100</v>
      </c>
      <c r="M47" s="15">
        <v>0</v>
      </c>
      <c r="N47" s="8">
        <f t="shared" si="19"/>
        <v>0</v>
      </c>
    </row>
    <row r="48" spans="1:14" ht="23.1" customHeight="1">
      <c r="A48" s="139"/>
      <c r="B48" s="139"/>
      <c r="C48" s="13"/>
      <c r="D48" s="14" t="s">
        <v>5</v>
      </c>
      <c r="E48" s="11"/>
      <c r="F48" s="10">
        <f t="shared" si="15"/>
        <v>41</v>
      </c>
      <c r="G48" s="9">
        <v>3</v>
      </c>
      <c r="H48" s="8">
        <f t="shared" si="16"/>
        <v>7.3170731707317067</v>
      </c>
      <c r="I48" s="15">
        <v>4</v>
      </c>
      <c r="J48" s="8">
        <f t="shared" si="17"/>
        <v>9.7560975609756095</v>
      </c>
      <c r="K48" s="15">
        <v>29</v>
      </c>
      <c r="L48" s="8">
        <f t="shared" si="18"/>
        <v>70.731707317073173</v>
      </c>
      <c r="M48" s="15">
        <v>5</v>
      </c>
      <c r="N48" s="8">
        <f t="shared" si="19"/>
        <v>12.195121951219512</v>
      </c>
    </row>
    <row r="49" spans="1:14" ht="23.1" customHeight="1">
      <c r="A49" s="139"/>
      <c r="B49" s="139"/>
      <c r="C49" s="13"/>
      <c r="D49" s="14" t="s">
        <v>4</v>
      </c>
      <c r="E49" s="11"/>
      <c r="F49" s="10">
        <f t="shared" si="15"/>
        <v>22</v>
      </c>
      <c r="G49" s="9">
        <v>8</v>
      </c>
      <c r="H49" s="8">
        <f t="shared" si="16"/>
        <v>36.363636363636367</v>
      </c>
      <c r="I49" s="15">
        <v>0</v>
      </c>
      <c r="J49" s="8">
        <f t="shared" si="17"/>
        <v>0</v>
      </c>
      <c r="K49" s="15">
        <v>10</v>
      </c>
      <c r="L49" s="8">
        <f t="shared" si="18"/>
        <v>45.454545454545453</v>
      </c>
      <c r="M49" s="15">
        <v>4</v>
      </c>
      <c r="N49" s="8">
        <f t="shared" si="19"/>
        <v>18.181818181818183</v>
      </c>
    </row>
    <row r="50" spans="1:14" ht="23.1" customHeight="1">
      <c r="A50" s="139"/>
      <c r="B50" s="139"/>
      <c r="C50" s="13"/>
      <c r="D50" s="14" t="s">
        <v>3</v>
      </c>
      <c r="E50" s="11"/>
      <c r="F50" s="10">
        <f t="shared" si="15"/>
        <v>20</v>
      </c>
      <c r="G50" s="9">
        <v>0</v>
      </c>
      <c r="H50" s="8">
        <f t="shared" si="16"/>
        <v>0</v>
      </c>
      <c r="I50" s="15">
        <v>1</v>
      </c>
      <c r="J50" s="8">
        <f t="shared" si="17"/>
        <v>5</v>
      </c>
      <c r="K50" s="15">
        <v>17</v>
      </c>
      <c r="L50" s="8">
        <f t="shared" si="18"/>
        <v>85</v>
      </c>
      <c r="M50" s="15">
        <v>2</v>
      </c>
      <c r="N50" s="8">
        <f t="shared" si="19"/>
        <v>10</v>
      </c>
    </row>
    <row r="51" spans="1:14" ht="23.1" customHeight="1">
      <c r="A51" s="139"/>
      <c r="B51" s="139"/>
      <c r="C51" s="13"/>
      <c r="D51" s="14" t="s">
        <v>2</v>
      </c>
      <c r="E51" s="11"/>
      <c r="F51" s="10">
        <f t="shared" si="15"/>
        <v>150</v>
      </c>
      <c r="G51" s="9">
        <v>3</v>
      </c>
      <c r="H51" s="8">
        <f t="shared" si="16"/>
        <v>2</v>
      </c>
      <c r="I51" s="15">
        <v>3</v>
      </c>
      <c r="J51" s="8">
        <f t="shared" si="17"/>
        <v>2</v>
      </c>
      <c r="K51" s="15">
        <v>129</v>
      </c>
      <c r="L51" s="8">
        <f t="shared" si="18"/>
        <v>86</v>
      </c>
      <c r="M51" s="15">
        <v>15</v>
      </c>
      <c r="N51" s="8">
        <f t="shared" si="19"/>
        <v>10</v>
      </c>
    </row>
    <row r="52" spans="1:14" ht="23.1" customHeight="1">
      <c r="A52" s="139"/>
      <c r="B52" s="139"/>
      <c r="C52" s="13"/>
      <c r="D52" s="14" t="s">
        <v>1</v>
      </c>
      <c r="E52" s="11"/>
      <c r="F52" s="10">
        <f t="shared" si="15"/>
        <v>20</v>
      </c>
      <c r="G52" s="9">
        <v>0</v>
      </c>
      <c r="H52" s="8">
        <f t="shared" si="16"/>
        <v>0</v>
      </c>
      <c r="I52" s="15">
        <v>0</v>
      </c>
      <c r="J52" s="8">
        <f t="shared" si="17"/>
        <v>0</v>
      </c>
      <c r="K52" s="15">
        <v>20</v>
      </c>
      <c r="L52" s="8">
        <f t="shared" si="18"/>
        <v>100</v>
      </c>
      <c r="M52" s="15">
        <v>0</v>
      </c>
      <c r="N52" s="8">
        <f t="shared" si="19"/>
        <v>0</v>
      </c>
    </row>
    <row r="53" spans="1:14" ht="24" customHeight="1">
      <c r="A53" s="140"/>
      <c r="B53" s="140"/>
      <c r="C53" s="13"/>
      <c r="D53" s="12" t="s">
        <v>0</v>
      </c>
      <c r="E53" s="11"/>
      <c r="F53" s="10">
        <f t="shared" si="15"/>
        <v>55</v>
      </c>
      <c r="G53" s="9">
        <v>0</v>
      </c>
      <c r="H53" s="8">
        <f t="shared" si="16"/>
        <v>0</v>
      </c>
      <c r="I53" s="15">
        <v>1</v>
      </c>
      <c r="J53" s="8">
        <f t="shared" si="17"/>
        <v>1.8181818181818181</v>
      </c>
      <c r="K53" s="15">
        <v>48</v>
      </c>
      <c r="L53" s="8">
        <f t="shared" si="18"/>
        <v>87.272727272727266</v>
      </c>
      <c r="M53" s="15">
        <v>6</v>
      </c>
      <c r="N53" s="8">
        <f t="shared" si="19"/>
        <v>10.909090909090908</v>
      </c>
    </row>
    <row r="55" spans="1:14" ht="12.75" customHeight="1"/>
    <row r="56" spans="1:14">
      <c r="D56" s="5"/>
    </row>
    <row r="59" spans="1:14">
      <c r="D59" s="5"/>
    </row>
    <row r="61" spans="1:14">
      <c r="D61" s="5"/>
    </row>
    <row r="63" spans="1:14">
      <c r="D63" s="5"/>
    </row>
    <row r="65" spans="4:4">
      <c r="D65" s="5"/>
    </row>
    <row r="67" spans="4:4" ht="13.5" customHeight="1">
      <c r="D67" s="6"/>
    </row>
    <row r="68" spans="4:4" ht="13.5" customHeight="1"/>
    <row r="69" spans="4:4">
      <c r="D69" s="5"/>
    </row>
    <row r="71" spans="4:4">
      <c r="D71" s="5"/>
    </row>
    <row r="73" spans="4:4">
      <c r="D73" s="5"/>
    </row>
    <row r="75" spans="4:4">
      <c r="D75" s="5"/>
    </row>
    <row r="79" spans="4:4" ht="12.75" customHeight="1"/>
    <row r="80" spans="4:4" ht="12.75" customHeight="1"/>
  </sheetData>
  <mergeCells count="24">
    <mergeCell ref="I5:I6"/>
    <mergeCell ref="G5:G6"/>
    <mergeCell ref="N5:N6"/>
    <mergeCell ref="M3:N4"/>
    <mergeCell ref="J5:J6"/>
    <mergeCell ref="K5:K6"/>
    <mergeCell ref="L5:L6"/>
    <mergeCell ref="M5:M6"/>
    <mergeCell ref="I3:J4"/>
    <mergeCell ref="K3:L4"/>
    <mergeCell ref="A13:A53"/>
    <mergeCell ref="B13:B37"/>
    <mergeCell ref="B38:B53"/>
    <mergeCell ref="G3:H4"/>
    <mergeCell ref="H5:H6"/>
    <mergeCell ref="A3:E6"/>
    <mergeCell ref="F3:F6"/>
    <mergeCell ref="A7:E7"/>
    <mergeCell ref="A8:A12"/>
    <mergeCell ref="B8:E8"/>
    <mergeCell ref="B9:E9"/>
    <mergeCell ref="B10:E10"/>
    <mergeCell ref="B11:E11"/>
    <mergeCell ref="B12:E12"/>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79"/>
  <sheetViews>
    <sheetView showGridLines="0" view="pageBreakPreview" zoomScaleNormal="85"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14" width="9.625" style="3" customWidth="1"/>
    <col min="15" max="25" width="9" style="3" customWidth="1"/>
    <col min="26" max="16384" width="9" style="3"/>
  </cols>
  <sheetData>
    <row r="1" spans="1:25" ht="14.25">
      <c r="A1" s="18" t="s">
        <v>643</v>
      </c>
    </row>
    <row r="3" spans="1:25">
      <c r="A3" s="152" t="s">
        <v>63</v>
      </c>
      <c r="B3" s="153"/>
      <c r="C3" s="153"/>
      <c r="D3" s="153"/>
      <c r="E3" s="154"/>
      <c r="F3" s="161" t="s">
        <v>111</v>
      </c>
      <c r="G3" s="200" t="s">
        <v>438</v>
      </c>
      <c r="H3" s="168"/>
      <c r="I3" s="200" t="s">
        <v>439</v>
      </c>
      <c r="J3" s="168"/>
      <c r="K3" s="200" t="s">
        <v>109</v>
      </c>
      <c r="L3" s="200"/>
      <c r="M3" s="200" t="s">
        <v>130</v>
      </c>
      <c r="N3" s="168"/>
    </row>
    <row r="4" spans="1:25" ht="42" customHeight="1">
      <c r="A4" s="155"/>
      <c r="B4" s="156"/>
      <c r="C4" s="156"/>
      <c r="D4" s="156"/>
      <c r="E4" s="157"/>
      <c r="F4" s="162"/>
      <c r="G4" s="168"/>
      <c r="H4" s="168"/>
      <c r="I4" s="168"/>
      <c r="J4" s="168"/>
      <c r="K4" s="200"/>
      <c r="L4" s="200"/>
      <c r="M4" s="168"/>
      <c r="N4" s="168"/>
    </row>
    <row r="5" spans="1:25" ht="15" customHeight="1">
      <c r="A5" s="155"/>
      <c r="B5" s="156"/>
      <c r="C5" s="156"/>
      <c r="D5" s="156"/>
      <c r="E5" s="157"/>
      <c r="F5" s="162"/>
      <c r="G5" s="163" t="s">
        <v>70</v>
      </c>
      <c r="H5" s="201" t="s">
        <v>50</v>
      </c>
      <c r="I5" s="163" t="s">
        <v>70</v>
      </c>
      <c r="J5" s="201" t="s">
        <v>50</v>
      </c>
      <c r="K5" s="163" t="s">
        <v>70</v>
      </c>
      <c r="L5" s="201" t="s">
        <v>50</v>
      </c>
      <c r="M5" s="163" t="s">
        <v>70</v>
      </c>
      <c r="N5" s="201" t="s">
        <v>50</v>
      </c>
    </row>
    <row r="6" spans="1:25" ht="15" customHeight="1">
      <c r="A6" s="158"/>
      <c r="B6" s="159"/>
      <c r="C6" s="159"/>
      <c r="D6" s="159"/>
      <c r="E6" s="160"/>
      <c r="F6" s="162"/>
      <c r="G6" s="164"/>
      <c r="H6" s="202"/>
      <c r="I6" s="164"/>
      <c r="J6" s="202"/>
      <c r="K6" s="164"/>
      <c r="L6" s="202"/>
      <c r="M6" s="164"/>
      <c r="N6" s="202"/>
      <c r="P6" s="66"/>
      <c r="Q6" s="66"/>
      <c r="R6" s="66"/>
      <c r="T6" s="66"/>
      <c r="V6" s="66"/>
      <c r="X6" s="66"/>
    </row>
    <row r="7" spans="1:25" ht="23.1" customHeight="1">
      <c r="A7" s="147" t="s">
        <v>49</v>
      </c>
      <c r="B7" s="148"/>
      <c r="C7" s="148"/>
      <c r="D7" s="148"/>
      <c r="E7" s="149"/>
      <c r="F7" s="10">
        <f>SUM(G7,I7,K7,M7)</f>
        <v>71932</v>
      </c>
      <c r="G7" s="9">
        <f>SUM(G8:G12)</f>
        <v>362</v>
      </c>
      <c r="H7" s="8">
        <f t="shared" ref="H7:H38" si="0">IF(G7=0,0,G7/$F7*100)</f>
        <v>0.50325307234610461</v>
      </c>
      <c r="I7" s="9">
        <f>SUM(I8:I12)</f>
        <v>268</v>
      </c>
      <c r="J7" s="8">
        <f t="shared" ref="J7:J38" si="1">IF(I7=0,0,I7/$F7*100)</f>
        <v>0.37257409775899458</v>
      </c>
      <c r="K7" s="9">
        <f>SUM(K8:K12)</f>
        <v>64664</v>
      </c>
      <c r="L7" s="8">
        <f t="shared" ref="L7:L38" si="2">IF(K7=0,0,K7/$F7*100)</f>
        <v>89.896012901073235</v>
      </c>
      <c r="M7" s="9">
        <f>SUM(M8:M12)</f>
        <v>6638</v>
      </c>
      <c r="N7" s="8">
        <f t="shared" ref="N7:N38" si="3">IF(M7=0,0,M7/$F7*100)</f>
        <v>9.2281599288216647</v>
      </c>
      <c r="O7" s="95"/>
    </row>
    <row r="8" spans="1:25" ht="23.1" customHeight="1">
      <c r="A8" s="141" t="s">
        <v>48</v>
      </c>
      <c r="B8" s="144" t="s">
        <v>47</v>
      </c>
      <c r="C8" s="145"/>
      <c r="D8" s="145"/>
      <c r="E8" s="146"/>
      <c r="F8" s="10">
        <f>SUM(G8,I8,K8,M8)</f>
        <v>3429</v>
      </c>
      <c r="G8" s="9">
        <v>199</v>
      </c>
      <c r="H8" s="8">
        <f t="shared" si="0"/>
        <v>5.8034412365121026</v>
      </c>
      <c r="I8" s="9">
        <v>118</v>
      </c>
      <c r="J8" s="8">
        <f t="shared" si="1"/>
        <v>3.4412365121026536</v>
      </c>
      <c r="K8" s="9">
        <v>2801</v>
      </c>
      <c r="L8" s="8">
        <f t="shared" si="2"/>
        <v>81.685622630504511</v>
      </c>
      <c r="M8" s="9">
        <v>311</v>
      </c>
      <c r="N8" s="8">
        <f t="shared" si="3"/>
        <v>9.0696996208807246</v>
      </c>
      <c r="O8" s="95"/>
      <c r="P8" s="101"/>
      <c r="Q8" s="65"/>
      <c r="R8" s="67"/>
      <c r="T8" s="67"/>
      <c r="V8" s="65"/>
      <c r="X8" s="65"/>
    </row>
    <row r="9" spans="1:25" ht="23.1" customHeight="1">
      <c r="A9" s="142"/>
      <c r="B9" s="144" t="s">
        <v>46</v>
      </c>
      <c r="C9" s="145"/>
      <c r="D9" s="145"/>
      <c r="E9" s="146"/>
      <c r="F9" s="10">
        <f t="shared" ref="F9:F12" si="4">SUM(G9,I9,K9,M9)</f>
        <v>4632</v>
      </c>
      <c r="G9" s="9">
        <v>91</v>
      </c>
      <c r="H9" s="8">
        <f t="shared" ref="H9:H12" si="5">IF(G9=0,0,G9/$F9*100)</f>
        <v>1.9645941278065631</v>
      </c>
      <c r="I9" s="9">
        <v>128</v>
      </c>
      <c r="J9" s="8">
        <f t="shared" ref="J9:J12" si="6">IF(I9=0,0,I9/$F9*100)</f>
        <v>2.7633851468048358</v>
      </c>
      <c r="K9" s="9">
        <v>4147</v>
      </c>
      <c r="L9" s="8">
        <f t="shared" ref="L9:L12" si="7">IF(K9=0,0,K9/$F9*100)</f>
        <v>89.5293609671848</v>
      </c>
      <c r="M9" s="9">
        <v>266</v>
      </c>
      <c r="N9" s="8">
        <f t="shared" ref="N9:N12" si="8">IF(M9=0,0,M9/$F9*100)</f>
        <v>5.7426597582037999</v>
      </c>
      <c r="O9" s="95"/>
      <c r="P9" s="101"/>
      <c r="Q9" s="65"/>
      <c r="R9" s="67"/>
      <c r="T9" s="67"/>
      <c r="V9" s="65"/>
      <c r="X9" s="65"/>
    </row>
    <row r="10" spans="1:25" ht="23.1" customHeight="1">
      <c r="A10" s="142"/>
      <c r="B10" s="144" t="s">
        <v>45</v>
      </c>
      <c r="C10" s="145"/>
      <c r="D10" s="145"/>
      <c r="E10" s="146"/>
      <c r="F10" s="10">
        <f t="shared" si="4"/>
        <v>22010</v>
      </c>
      <c r="G10" s="9">
        <v>58</v>
      </c>
      <c r="H10" s="8">
        <f t="shared" si="5"/>
        <v>0.26351658337119488</v>
      </c>
      <c r="I10" s="9">
        <v>22</v>
      </c>
      <c r="J10" s="8">
        <f t="shared" si="6"/>
        <v>9.9954566106315312E-2</v>
      </c>
      <c r="K10" s="9">
        <v>19468</v>
      </c>
      <c r="L10" s="8">
        <f t="shared" si="7"/>
        <v>88.450704225352112</v>
      </c>
      <c r="M10" s="9">
        <v>2462</v>
      </c>
      <c r="N10" s="8">
        <f t="shared" si="8"/>
        <v>11.185824625170378</v>
      </c>
      <c r="O10" s="95"/>
      <c r="P10" s="101"/>
      <c r="Q10" s="65"/>
      <c r="R10" s="67"/>
      <c r="T10" s="67"/>
      <c r="V10" s="65"/>
      <c r="X10" s="65"/>
    </row>
    <row r="11" spans="1:25" ht="23.1" customHeight="1">
      <c r="A11" s="142"/>
      <c r="B11" s="144" t="s">
        <v>44</v>
      </c>
      <c r="C11" s="145"/>
      <c r="D11" s="145"/>
      <c r="E11" s="146"/>
      <c r="F11" s="10">
        <f t="shared" si="4"/>
        <v>11718</v>
      </c>
      <c r="G11" s="9">
        <v>0</v>
      </c>
      <c r="H11" s="8">
        <f t="shared" si="5"/>
        <v>0</v>
      </c>
      <c r="I11" s="9">
        <v>0</v>
      </c>
      <c r="J11" s="8">
        <f t="shared" si="6"/>
        <v>0</v>
      </c>
      <c r="K11" s="9">
        <v>10737</v>
      </c>
      <c r="L11" s="8">
        <f t="shared" si="7"/>
        <v>91.628264208909371</v>
      </c>
      <c r="M11" s="9">
        <v>981</v>
      </c>
      <c r="N11" s="8">
        <f t="shared" si="8"/>
        <v>8.3717357910906305</v>
      </c>
      <c r="O11" s="95"/>
      <c r="P11" s="101"/>
      <c r="Q11" s="65"/>
      <c r="R11" s="67"/>
      <c r="T11" s="67"/>
      <c r="V11" s="65"/>
      <c r="X11" s="67"/>
    </row>
    <row r="12" spans="1:25" ht="23.1" customHeight="1">
      <c r="A12" s="143"/>
      <c r="B12" s="144" t="s">
        <v>43</v>
      </c>
      <c r="C12" s="145"/>
      <c r="D12" s="145"/>
      <c r="E12" s="146"/>
      <c r="F12" s="10">
        <f t="shared" si="4"/>
        <v>30143</v>
      </c>
      <c r="G12" s="9">
        <v>14</v>
      </c>
      <c r="H12" s="8">
        <f t="shared" si="5"/>
        <v>4.6445277510533123E-2</v>
      </c>
      <c r="I12" s="9">
        <v>0</v>
      </c>
      <c r="J12" s="8">
        <f t="shared" si="6"/>
        <v>0</v>
      </c>
      <c r="K12" s="9">
        <v>27511</v>
      </c>
      <c r="L12" s="8">
        <f t="shared" si="7"/>
        <v>91.268287828019766</v>
      </c>
      <c r="M12" s="9">
        <v>2618</v>
      </c>
      <c r="N12" s="8">
        <f t="shared" si="8"/>
        <v>8.6852668944696934</v>
      </c>
      <c r="O12" s="95"/>
      <c r="P12" s="101"/>
      <c r="Q12" s="65"/>
      <c r="R12" s="67"/>
      <c r="T12" s="67"/>
      <c r="V12" s="65"/>
      <c r="X12" s="67"/>
    </row>
    <row r="13" spans="1:25" ht="23.1" customHeight="1">
      <c r="A13" s="138" t="s">
        <v>42</v>
      </c>
      <c r="B13" s="138" t="s">
        <v>41</v>
      </c>
      <c r="C13" s="13"/>
      <c r="D13" s="14" t="s">
        <v>15</v>
      </c>
      <c r="E13" s="11"/>
      <c r="F13" s="10">
        <f>SUM(G13,I13,K13,M13)</f>
        <v>35931</v>
      </c>
      <c r="G13" s="9">
        <f>SUM(G14:G37)</f>
        <v>0</v>
      </c>
      <c r="H13" s="8">
        <f t="shared" si="0"/>
        <v>0</v>
      </c>
      <c r="I13" s="9">
        <f>SUM(I14:I37)</f>
        <v>0</v>
      </c>
      <c r="J13" s="8">
        <f t="shared" si="1"/>
        <v>0</v>
      </c>
      <c r="K13" s="9">
        <f>SUM(K14:K37)</f>
        <v>33475</v>
      </c>
      <c r="L13" s="8">
        <f t="shared" si="2"/>
        <v>93.164676741532375</v>
      </c>
      <c r="M13" s="9">
        <f>SUM(M14:M37)</f>
        <v>2456</v>
      </c>
      <c r="N13" s="8">
        <f t="shared" si="3"/>
        <v>6.8353232584676178</v>
      </c>
      <c r="O13" s="95"/>
      <c r="P13" s="101"/>
      <c r="Q13" s="65"/>
      <c r="R13" s="67"/>
      <c r="T13" s="67"/>
      <c r="V13" s="65"/>
      <c r="X13" s="67"/>
    </row>
    <row r="14" spans="1:25" ht="23.1" customHeight="1">
      <c r="A14" s="139"/>
      <c r="B14" s="139"/>
      <c r="C14" s="13"/>
      <c r="D14" s="14" t="s">
        <v>40</v>
      </c>
      <c r="E14" s="11"/>
      <c r="F14" s="10">
        <f t="shared" ref="F14:F37" si="9">SUM(G14,I14,K14,M14)</f>
        <v>6023</v>
      </c>
      <c r="G14" s="9">
        <v>0</v>
      </c>
      <c r="H14" s="8">
        <f t="shared" ref="H14:H37" si="10">IF(G14=0,0,G14/$F14*100)</f>
        <v>0</v>
      </c>
      <c r="I14" s="9">
        <v>0</v>
      </c>
      <c r="J14" s="8">
        <f t="shared" ref="J14:J37" si="11">IF(I14=0,0,I14/$F14*100)</f>
        <v>0</v>
      </c>
      <c r="K14" s="9">
        <v>4766</v>
      </c>
      <c r="L14" s="8">
        <f t="shared" ref="L14:L37" si="12">IF(K14=0,0,K14/$F14*100)</f>
        <v>79.13000166030217</v>
      </c>
      <c r="M14" s="9">
        <v>1257</v>
      </c>
      <c r="N14" s="8">
        <f t="shared" ref="N14:N37" si="13">IF(M14=0,0,M14/$F14*100)</f>
        <v>20.869998339697826</v>
      </c>
      <c r="O14" s="95"/>
      <c r="P14" s="101"/>
      <c r="Q14" s="65"/>
      <c r="R14" s="67"/>
      <c r="T14" s="65"/>
      <c r="V14" s="65"/>
      <c r="X14" s="65"/>
      <c r="Y14" s="66"/>
    </row>
    <row r="15" spans="1:25" ht="23.1" customHeight="1">
      <c r="A15" s="139"/>
      <c r="B15" s="139"/>
      <c r="C15" s="13"/>
      <c r="D15" s="14" t="s">
        <v>39</v>
      </c>
      <c r="E15" s="11"/>
      <c r="F15" s="10">
        <f t="shared" si="9"/>
        <v>381</v>
      </c>
      <c r="G15" s="9">
        <v>0</v>
      </c>
      <c r="H15" s="8">
        <f t="shared" si="10"/>
        <v>0</v>
      </c>
      <c r="I15" s="9">
        <v>0</v>
      </c>
      <c r="J15" s="8">
        <f t="shared" si="11"/>
        <v>0</v>
      </c>
      <c r="K15" s="9">
        <v>381</v>
      </c>
      <c r="L15" s="8">
        <f t="shared" si="12"/>
        <v>100</v>
      </c>
      <c r="M15" s="9">
        <v>0</v>
      </c>
      <c r="N15" s="8">
        <f t="shared" si="13"/>
        <v>0</v>
      </c>
      <c r="O15" s="95"/>
      <c r="P15" s="101"/>
      <c r="Q15" s="65"/>
      <c r="R15" s="67"/>
      <c r="T15" s="67"/>
      <c r="V15" s="65"/>
      <c r="X15" s="65"/>
      <c r="Y15" s="65"/>
    </row>
    <row r="16" spans="1:25" ht="23.1" customHeight="1">
      <c r="A16" s="139"/>
      <c r="B16" s="139"/>
      <c r="C16" s="13"/>
      <c r="D16" s="14" t="s">
        <v>38</v>
      </c>
      <c r="E16" s="11"/>
      <c r="F16" s="10">
        <f t="shared" si="9"/>
        <v>1239</v>
      </c>
      <c r="G16" s="9">
        <v>0</v>
      </c>
      <c r="H16" s="8">
        <f t="shared" si="10"/>
        <v>0</v>
      </c>
      <c r="I16" s="9">
        <v>0</v>
      </c>
      <c r="J16" s="8">
        <f t="shared" si="11"/>
        <v>0</v>
      </c>
      <c r="K16" s="9">
        <v>870</v>
      </c>
      <c r="L16" s="8">
        <f t="shared" si="12"/>
        <v>70.217917675544797</v>
      </c>
      <c r="M16" s="9">
        <v>369</v>
      </c>
      <c r="N16" s="8">
        <f t="shared" si="13"/>
        <v>29.782082324455207</v>
      </c>
      <c r="O16" s="95"/>
      <c r="P16" s="101"/>
      <c r="Q16" s="65"/>
      <c r="R16" s="67"/>
      <c r="T16" s="67"/>
      <c r="V16" s="65"/>
      <c r="X16" s="67"/>
      <c r="Y16" s="67"/>
    </row>
    <row r="17" spans="1:25" ht="23.1" customHeight="1">
      <c r="A17" s="139"/>
      <c r="B17" s="139"/>
      <c r="C17" s="13"/>
      <c r="D17" s="14" t="s">
        <v>37</v>
      </c>
      <c r="E17" s="11"/>
      <c r="F17" s="10">
        <f t="shared" si="9"/>
        <v>33</v>
      </c>
      <c r="G17" s="9">
        <v>0</v>
      </c>
      <c r="H17" s="8">
        <f t="shared" si="10"/>
        <v>0</v>
      </c>
      <c r="I17" s="9">
        <v>0</v>
      </c>
      <c r="J17" s="8">
        <f t="shared" si="11"/>
        <v>0</v>
      </c>
      <c r="K17" s="9">
        <v>33</v>
      </c>
      <c r="L17" s="8">
        <f t="shared" si="12"/>
        <v>100</v>
      </c>
      <c r="M17" s="9">
        <v>0</v>
      </c>
      <c r="N17" s="8">
        <f t="shared" si="13"/>
        <v>0</v>
      </c>
      <c r="O17" s="95"/>
      <c r="P17" s="101"/>
      <c r="Q17" s="65"/>
      <c r="R17" s="67"/>
      <c r="T17" s="67"/>
      <c r="V17" s="65"/>
      <c r="X17" s="67"/>
      <c r="Y17" s="65"/>
    </row>
    <row r="18" spans="1:25" ht="23.1" customHeight="1">
      <c r="A18" s="139"/>
      <c r="B18" s="139"/>
      <c r="C18" s="13"/>
      <c r="D18" s="14" t="s">
        <v>36</v>
      </c>
      <c r="E18" s="11"/>
      <c r="F18" s="10">
        <f t="shared" si="9"/>
        <v>641</v>
      </c>
      <c r="G18" s="9">
        <v>0</v>
      </c>
      <c r="H18" s="8">
        <f t="shared" si="10"/>
        <v>0</v>
      </c>
      <c r="I18" s="9">
        <v>0</v>
      </c>
      <c r="J18" s="8">
        <f t="shared" si="11"/>
        <v>0</v>
      </c>
      <c r="K18" s="9">
        <v>641</v>
      </c>
      <c r="L18" s="8">
        <f t="shared" si="12"/>
        <v>100</v>
      </c>
      <c r="M18" s="9">
        <v>0</v>
      </c>
      <c r="N18" s="8">
        <f t="shared" si="13"/>
        <v>0</v>
      </c>
      <c r="O18" s="95"/>
      <c r="P18" s="101"/>
      <c r="Q18" s="65"/>
      <c r="R18" s="67"/>
      <c r="T18" s="67"/>
      <c r="V18" s="65"/>
      <c r="X18" s="67"/>
      <c r="Y18" s="67"/>
    </row>
    <row r="19" spans="1:25" ht="23.1" customHeight="1">
      <c r="A19" s="139"/>
      <c r="B19" s="139"/>
      <c r="C19" s="13"/>
      <c r="D19" s="14" t="s">
        <v>35</v>
      </c>
      <c r="E19" s="11"/>
      <c r="F19" s="10">
        <f t="shared" si="9"/>
        <v>61</v>
      </c>
      <c r="G19" s="9">
        <v>0</v>
      </c>
      <c r="H19" s="8">
        <f t="shared" si="10"/>
        <v>0</v>
      </c>
      <c r="I19" s="9">
        <v>0</v>
      </c>
      <c r="J19" s="8">
        <f t="shared" si="11"/>
        <v>0</v>
      </c>
      <c r="K19" s="9">
        <v>61</v>
      </c>
      <c r="L19" s="8">
        <f t="shared" si="12"/>
        <v>100</v>
      </c>
      <c r="M19" s="9">
        <v>0</v>
      </c>
      <c r="N19" s="8">
        <f t="shared" si="13"/>
        <v>0</v>
      </c>
      <c r="O19" s="95"/>
      <c r="P19" s="101"/>
      <c r="Q19" s="65"/>
      <c r="R19" s="67"/>
      <c r="T19" s="65"/>
      <c r="V19" s="65"/>
      <c r="X19" s="67"/>
      <c r="Y19" s="67"/>
    </row>
    <row r="20" spans="1:25" ht="23.1" customHeight="1">
      <c r="A20" s="139"/>
      <c r="B20" s="139"/>
      <c r="C20" s="13"/>
      <c r="D20" s="14" t="s">
        <v>34</v>
      </c>
      <c r="E20" s="11"/>
      <c r="F20" s="10">
        <f t="shared" si="9"/>
        <v>279</v>
      </c>
      <c r="G20" s="9">
        <v>0</v>
      </c>
      <c r="H20" s="8">
        <f t="shared" si="10"/>
        <v>0</v>
      </c>
      <c r="I20" s="9">
        <v>0</v>
      </c>
      <c r="J20" s="8">
        <f t="shared" si="11"/>
        <v>0</v>
      </c>
      <c r="K20" s="9">
        <v>279</v>
      </c>
      <c r="L20" s="8">
        <f t="shared" si="12"/>
        <v>100</v>
      </c>
      <c r="M20" s="9">
        <v>0</v>
      </c>
      <c r="N20" s="8">
        <f t="shared" si="13"/>
        <v>0</v>
      </c>
      <c r="O20" s="95"/>
      <c r="P20" s="101"/>
      <c r="Q20" s="65"/>
      <c r="R20" s="67"/>
      <c r="T20" s="67"/>
      <c r="V20" s="65"/>
      <c r="X20" s="65"/>
      <c r="Y20" s="67"/>
    </row>
    <row r="21" spans="1:25" ht="23.1" customHeight="1">
      <c r="A21" s="139"/>
      <c r="B21" s="139"/>
      <c r="C21" s="13"/>
      <c r="D21" s="14" t="s">
        <v>33</v>
      </c>
      <c r="E21" s="11"/>
      <c r="F21" s="10">
        <f t="shared" si="9"/>
        <v>2735</v>
      </c>
      <c r="G21" s="9">
        <v>0</v>
      </c>
      <c r="H21" s="8">
        <f t="shared" si="10"/>
        <v>0</v>
      </c>
      <c r="I21" s="9">
        <v>0</v>
      </c>
      <c r="J21" s="8">
        <f t="shared" si="11"/>
        <v>0</v>
      </c>
      <c r="K21" s="9">
        <v>2735</v>
      </c>
      <c r="L21" s="8">
        <f t="shared" si="12"/>
        <v>100</v>
      </c>
      <c r="M21" s="9">
        <v>0</v>
      </c>
      <c r="N21" s="8">
        <f t="shared" si="13"/>
        <v>0</v>
      </c>
      <c r="O21" s="95"/>
      <c r="P21" s="101"/>
      <c r="Q21" s="65"/>
      <c r="R21" s="67"/>
      <c r="T21" s="67"/>
      <c r="V21" s="65"/>
      <c r="X21" s="67"/>
      <c r="Y21" s="65"/>
    </row>
    <row r="22" spans="1:25" ht="23.1" customHeight="1">
      <c r="A22" s="139"/>
      <c r="B22" s="139"/>
      <c r="C22" s="13"/>
      <c r="D22" s="14" t="s">
        <v>32</v>
      </c>
      <c r="E22" s="11"/>
      <c r="F22" s="10">
        <f t="shared" si="9"/>
        <v>12</v>
      </c>
      <c r="G22" s="9">
        <v>0</v>
      </c>
      <c r="H22" s="8">
        <f t="shared" si="10"/>
        <v>0</v>
      </c>
      <c r="I22" s="9">
        <v>0</v>
      </c>
      <c r="J22" s="8">
        <f t="shared" si="11"/>
        <v>0</v>
      </c>
      <c r="K22" s="9">
        <v>12</v>
      </c>
      <c r="L22" s="8">
        <f t="shared" si="12"/>
        <v>100</v>
      </c>
      <c r="M22" s="9">
        <v>0</v>
      </c>
      <c r="N22" s="8">
        <f t="shared" si="13"/>
        <v>0</v>
      </c>
      <c r="O22" s="95"/>
      <c r="P22" s="101"/>
      <c r="Q22" s="65"/>
      <c r="R22" s="67"/>
      <c r="T22" s="67"/>
      <c r="V22" s="65"/>
      <c r="X22" s="67"/>
      <c r="Y22" s="67"/>
    </row>
    <row r="23" spans="1:25" ht="23.1" customHeight="1">
      <c r="A23" s="139"/>
      <c r="B23" s="139"/>
      <c r="C23" s="13"/>
      <c r="D23" s="14" t="s">
        <v>31</v>
      </c>
      <c r="E23" s="11"/>
      <c r="F23" s="10">
        <f t="shared" si="9"/>
        <v>1086</v>
      </c>
      <c r="G23" s="9">
        <v>0</v>
      </c>
      <c r="H23" s="8">
        <f t="shared" si="10"/>
        <v>0</v>
      </c>
      <c r="I23" s="9">
        <v>0</v>
      </c>
      <c r="J23" s="8">
        <f t="shared" si="11"/>
        <v>0</v>
      </c>
      <c r="K23" s="9">
        <v>1086</v>
      </c>
      <c r="L23" s="8">
        <f t="shared" si="12"/>
        <v>100</v>
      </c>
      <c r="M23" s="9">
        <v>0</v>
      </c>
      <c r="N23" s="8">
        <f t="shared" si="13"/>
        <v>0</v>
      </c>
      <c r="O23" s="95"/>
      <c r="P23" s="101"/>
      <c r="Q23" s="65"/>
      <c r="R23" s="67"/>
      <c r="T23" s="67"/>
      <c r="V23" s="65"/>
      <c r="X23" s="65"/>
      <c r="Y23" s="67"/>
    </row>
    <row r="24" spans="1:25" ht="23.1" customHeight="1">
      <c r="A24" s="139"/>
      <c r="B24" s="139"/>
      <c r="C24" s="13"/>
      <c r="D24" s="14" t="s">
        <v>30</v>
      </c>
      <c r="E24" s="11"/>
      <c r="F24" s="10">
        <f t="shared" si="9"/>
        <v>8</v>
      </c>
      <c r="G24" s="9">
        <v>0</v>
      </c>
      <c r="H24" s="8">
        <f t="shared" si="10"/>
        <v>0</v>
      </c>
      <c r="I24" s="9">
        <v>0</v>
      </c>
      <c r="J24" s="8">
        <f t="shared" si="11"/>
        <v>0</v>
      </c>
      <c r="K24" s="9">
        <v>8</v>
      </c>
      <c r="L24" s="8">
        <f t="shared" si="12"/>
        <v>100</v>
      </c>
      <c r="M24" s="9">
        <v>0</v>
      </c>
      <c r="N24" s="8">
        <f t="shared" si="13"/>
        <v>0</v>
      </c>
      <c r="O24" s="95"/>
      <c r="P24" s="101"/>
      <c r="Q24" s="65"/>
      <c r="R24" s="67"/>
      <c r="T24" s="67"/>
      <c r="V24" s="65"/>
      <c r="X24" s="67"/>
      <c r="Y24" s="67"/>
    </row>
    <row r="25" spans="1:25" ht="23.1" customHeight="1">
      <c r="A25" s="139"/>
      <c r="B25" s="139"/>
      <c r="C25" s="13"/>
      <c r="D25" s="12" t="s">
        <v>29</v>
      </c>
      <c r="E25" s="11"/>
      <c r="F25" s="10">
        <f t="shared" si="9"/>
        <v>356</v>
      </c>
      <c r="G25" s="9">
        <v>0</v>
      </c>
      <c r="H25" s="8">
        <f t="shared" si="10"/>
        <v>0</v>
      </c>
      <c r="I25" s="9">
        <v>0</v>
      </c>
      <c r="J25" s="8">
        <f t="shared" si="11"/>
        <v>0</v>
      </c>
      <c r="K25" s="9">
        <v>348</v>
      </c>
      <c r="L25" s="8">
        <f t="shared" si="12"/>
        <v>97.752808988764045</v>
      </c>
      <c r="M25" s="9">
        <v>8</v>
      </c>
      <c r="N25" s="8">
        <f t="shared" si="13"/>
        <v>2.2471910112359552</v>
      </c>
      <c r="O25" s="95"/>
      <c r="P25" s="101"/>
      <c r="Q25" s="65"/>
      <c r="R25" s="67"/>
      <c r="T25" s="67"/>
      <c r="V25" s="65"/>
      <c r="X25" s="65"/>
      <c r="Y25" s="67"/>
    </row>
    <row r="26" spans="1:25" ht="23.1" customHeight="1">
      <c r="A26" s="139"/>
      <c r="B26" s="139"/>
      <c r="C26" s="13"/>
      <c r="D26" s="14" t="s">
        <v>28</v>
      </c>
      <c r="E26" s="11"/>
      <c r="F26" s="10">
        <f t="shared" si="9"/>
        <v>1474</v>
      </c>
      <c r="G26" s="9">
        <v>0</v>
      </c>
      <c r="H26" s="8">
        <f t="shared" si="10"/>
        <v>0</v>
      </c>
      <c r="I26" s="9">
        <v>0</v>
      </c>
      <c r="J26" s="8">
        <f t="shared" si="11"/>
        <v>0</v>
      </c>
      <c r="K26" s="9">
        <v>1474</v>
      </c>
      <c r="L26" s="8">
        <f t="shared" si="12"/>
        <v>100</v>
      </c>
      <c r="M26" s="9">
        <v>0</v>
      </c>
      <c r="N26" s="8">
        <f t="shared" si="13"/>
        <v>0</v>
      </c>
      <c r="O26" s="95"/>
      <c r="P26" s="101"/>
      <c r="Q26" s="65"/>
      <c r="R26" s="67"/>
      <c r="T26" s="67"/>
      <c r="V26" s="65"/>
      <c r="X26" s="67"/>
      <c r="Y26" s="67"/>
    </row>
    <row r="27" spans="1:25" ht="23.1" customHeight="1">
      <c r="A27" s="139"/>
      <c r="B27" s="139"/>
      <c r="C27" s="13"/>
      <c r="D27" s="14" t="s">
        <v>27</v>
      </c>
      <c r="E27" s="11"/>
      <c r="F27" s="10">
        <f t="shared" si="9"/>
        <v>208</v>
      </c>
      <c r="G27" s="9">
        <v>0</v>
      </c>
      <c r="H27" s="8">
        <f t="shared" si="10"/>
        <v>0</v>
      </c>
      <c r="I27" s="9">
        <v>0</v>
      </c>
      <c r="J27" s="8">
        <f t="shared" si="11"/>
        <v>0</v>
      </c>
      <c r="K27" s="9">
        <v>208</v>
      </c>
      <c r="L27" s="8">
        <f t="shared" si="12"/>
        <v>100</v>
      </c>
      <c r="M27" s="9">
        <v>0</v>
      </c>
      <c r="N27" s="8">
        <f t="shared" si="13"/>
        <v>0</v>
      </c>
      <c r="O27" s="95"/>
      <c r="P27" s="101"/>
      <c r="Q27" s="65"/>
      <c r="R27" s="67"/>
      <c r="T27" s="67"/>
      <c r="V27" s="65"/>
      <c r="X27" s="67"/>
      <c r="Y27" s="65"/>
    </row>
    <row r="28" spans="1:25" ht="23.1" customHeight="1">
      <c r="A28" s="139"/>
      <c r="B28" s="139"/>
      <c r="C28" s="13"/>
      <c r="D28" s="14" t="s">
        <v>26</v>
      </c>
      <c r="E28" s="11"/>
      <c r="F28" s="10">
        <f t="shared" si="9"/>
        <v>557</v>
      </c>
      <c r="G28" s="9">
        <v>0</v>
      </c>
      <c r="H28" s="8">
        <f t="shared" si="10"/>
        <v>0</v>
      </c>
      <c r="I28" s="9">
        <v>0</v>
      </c>
      <c r="J28" s="8">
        <f t="shared" si="11"/>
        <v>0</v>
      </c>
      <c r="K28" s="9">
        <v>557</v>
      </c>
      <c r="L28" s="8">
        <f t="shared" si="12"/>
        <v>100</v>
      </c>
      <c r="M28" s="9">
        <v>0</v>
      </c>
      <c r="N28" s="8">
        <f t="shared" si="13"/>
        <v>0</v>
      </c>
      <c r="O28" s="95"/>
      <c r="P28" s="101"/>
      <c r="Q28" s="65"/>
      <c r="R28" s="67"/>
      <c r="T28" s="67"/>
      <c r="V28" s="65"/>
      <c r="X28" s="65"/>
      <c r="Y28" s="67"/>
    </row>
    <row r="29" spans="1:25" ht="23.1" customHeight="1">
      <c r="A29" s="139"/>
      <c r="B29" s="139"/>
      <c r="C29" s="13"/>
      <c r="D29" s="14" t="s">
        <v>25</v>
      </c>
      <c r="E29" s="11"/>
      <c r="F29" s="10">
        <f t="shared" si="9"/>
        <v>954</v>
      </c>
      <c r="G29" s="9">
        <v>0</v>
      </c>
      <c r="H29" s="8">
        <f t="shared" si="10"/>
        <v>0</v>
      </c>
      <c r="I29" s="9">
        <v>0</v>
      </c>
      <c r="J29" s="8">
        <f t="shared" si="11"/>
        <v>0</v>
      </c>
      <c r="K29" s="9">
        <v>954</v>
      </c>
      <c r="L29" s="8">
        <f t="shared" si="12"/>
        <v>100</v>
      </c>
      <c r="M29" s="9">
        <v>0</v>
      </c>
      <c r="N29" s="8">
        <f t="shared" si="13"/>
        <v>0</v>
      </c>
      <c r="O29" s="95"/>
      <c r="P29" s="101"/>
      <c r="Q29" s="65"/>
      <c r="R29" s="67"/>
      <c r="T29" s="67"/>
      <c r="V29" s="65"/>
      <c r="X29" s="67"/>
      <c r="Y29" s="67"/>
    </row>
    <row r="30" spans="1:25" ht="23.1" customHeight="1">
      <c r="A30" s="139"/>
      <c r="B30" s="139"/>
      <c r="C30" s="13"/>
      <c r="D30" s="14" t="s">
        <v>24</v>
      </c>
      <c r="E30" s="11"/>
      <c r="F30" s="10">
        <f t="shared" si="9"/>
        <v>1233</v>
      </c>
      <c r="G30" s="9">
        <v>0</v>
      </c>
      <c r="H30" s="8">
        <f t="shared" si="10"/>
        <v>0</v>
      </c>
      <c r="I30" s="9">
        <v>0</v>
      </c>
      <c r="J30" s="8">
        <f t="shared" si="11"/>
        <v>0</v>
      </c>
      <c r="K30" s="9">
        <v>1072</v>
      </c>
      <c r="L30" s="8">
        <f t="shared" si="12"/>
        <v>86.942416869424164</v>
      </c>
      <c r="M30" s="9">
        <v>161</v>
      </c>
      <c r="N30" s="8">
        <f t="shared" si="13"/>
        <v>13.05758313057583</v>
      </c>
      <c r="O30" s="95"/>
      <c r="P30" s="101"/>
      <c r="Q30" s="65"/>
      <c r="R30" s="67"/>
      <c r="T30" s="67"/>
      <c r="V30" s="65"/>
      <c r="X30" s="67"/>
      <c r="Y30" s="67"/>
    </row>
    <row r="31" spans="1:25" ht="23.1" customHeight="1">
      <c r="A31" s="139"/>
      <c r="B31" s="139"/>
      <c r="C31" s="13"/>
      <c r="D31" s="14" t="s">
        <v>23</v>
      </c>
      <c r="E31" s="11"/>
      <c r="F31" s="10">
        <f t="shared" si="9"/>
        <v>3433</v>
      </c>
      <c r="G31" s="9">
        <v>0</v>
      </c>
      <c r="H31" s="8">
        <f t="shared" si="10"/>
        <v>0</v>
      </c>
      <c r="I31" s="9">
        <v>0</v>
      </c>
      <c r="J31" s="8">
        <f t="shared" si="11"/>
        <v>0</v>
      </c>
      <c r="K31" s="9">
        <v>3392</v>
      </c>
      <c r="L31" s="8">
        <f t="shared" si="12"/>
        <v>98.805709292164295</v>
      </c>
      <c r="M31" s="9">
        <v>41</v>
      </c>
      <c r="N31" s="8">
        <f t="shared" si="13"/>
        <v>1.1942907078357121</v>
      </c>
      <c r="O31" s="95"/>
      <c r="P31" s="101"/>
      <c r="Q31" s="65"/>
      <c r="R31" s="67"/>
      <c r="T31" s="67"/>
      <c r="V31" s="65"/>
      <c r="X31" s="65"/>
      <c r="Y31" s="65"/>
    </row>
    <row r="32" spans="1:25" ht="23.1" customHeight="1">
      <c r="A32" s="139"/>
      <c r="B32" s="139"/>
      <c r="C32" s="13"/>
      <c r="D32" s="14" t="s">
        <v>22</v>
      </c>
      <c r="E32" s="11"/>
      <c r="F32" s="10">
        <f t="shared" si="9"/>
        <v>473</v>
      </c>
      <c r="G32" s="9">
        <v>0</v>
      </c>
      <c r="H32" s="8">
        <f t="shared" si="10"/>
        <v>0</v>
      </c>
      <c r="I32" s="9">
        <v>0</v>
      </c>
      <c r="J32" s="8">
        <f t="shared" si="11"/>
        <v>0</v>
      </c>
      <c r="K32" s="9">
        <v>473</v>
      </c>
      <c r="L32" s="8">
        <f t="shared" si="12"/>
        <v>100</v>
      </c>
      <c r="M32" s="9">
        <v>0</v>
      </c>
      <c r="N32" s="8">
        <f t="shared" si="13"/>
        <v>0</v>
      </c>
      <c r="O32" s="95"/>
      <c r="Y32" s="65"/>
    </row>
    <row r="33" spans="1:25" ht="24" customHeight="1">
      <c r="A33" s="139"/>
      <c r="B33" s="139"/>
      <c r="C33" s="13"/>
      <c r="D33" s="14" t="s">
        <v>21</v>
      </c>
      <c r="E33" s="11"/>
      <c r="F33" s="10">
        <f t="shared" si="9"/>
        <v>6269</v>
      </c>
      <c r="G33" s="9">
        <v>0</v>
      </c>
      <c r="H33" s="8">
        <f t="shared" si="10"/>
        <v>0</v>
      </c>
      <c r="I33" s="9">
        <v>0</v>
      </c>
      <c r="J33" s="8">
        <f t="shared" si="11"/>
        <v>0</v>
      </c>
      <c r="K33" s="9">
        <v>6156</v>
      </c>
      <c r="L33" s="8">
        <f t="shared" si="12"/>
        <v>98.197479661828041</v>
      </c>
      <c r="M33" s="9">
        <v>113</v>
      </c>
      <c r="N33" s="8">
        <f t="shared" si="13"/>
        <v>1.8025203381719572</v>
      </c>
      <c r="O33" s="95"/>
      <c r="P33" s="101"/>
      <c r="Q33" s="65"/>
      <c r="R33" s="65"/>
      <c r="T33" s="67"/>
      <c r="V33" s="65"/>
      <c r="X33" s="65"/>
      <c r="Y33" s="67"/>
    </row>
    <row r="34" spans="1:25" ht="23.1" customHeight="1">
      <c r="A34" s="139"/>
      <c r="B34" s="139"/>
      <c r="C34" s="13"/>
      <c r="D34" s="14" t="s">
        <v>20</v>
      </c>
      <c r="E34" s="11"/>
      <c r="F34" s="10">
        <f t="shared" si="9"/>
        <v>1834</v>
      </c>
      <c r="G34" s="9">
        <v>0</v>
      </c>
      <c r="H34" s="8">
        <f t="shared" si="10"/>
        <v>0</v>
      </c>
      <c r="I34" s="9">
        <v>0</v>
      </c>
      <c r="J34" s="8">
        <f t="shared" si="11"/>
        <v>0</v>
      </c>
      <c r="K34" s="9">
        <v>1834</v>
      </c>
      <c r="L34" s="8">
        <f t="shared" si="12"/>
        <v>100</v>
      </c>
      <c r="M34" s="9">
        <v>0</v>
      </c>
      <c r="N34" s="8">
        <f t="shared" si="13"/>
        <v>0</v>
      </c>
      <c r="O34" s="95"/>
      <c r="P34" s="101"/>
      <c r="Q34" s="65"/>
      <c r="R34" s="65"/>
      <c r="T34" s="65"/>
      <c r="V34" s="65"/>
      <c r="X34" s="65"/>
      <c r="Y34" s="67"/>
    </row>
    <row r="35" spans="1:25" ht="23.1" customHeight="1">
      <c r="A35" s="139"/>
      <c r="B35" s="139"/>
      <c r="C35" s="13"/>
      <c r="D35" s="14" t="s">
        <v>19</v>
      </c>
      <c r="E35" s="11"/>
      <c r="F35" s="10">
        <f t="shared" si="9"/>
        <v>2055</v>
      </c>
      <c r="G35" s="9">
        <v>0</v>
      </c>
      <c r="H35" s="8">
        <f t="shared" si="10"/>
        <v>0</v>
      </c>
      <c r="I35" s="9">
        <v>0</v>
      </c>
      <c r="J35" s="8">
        <f t="shared" si="11"/>
        <v>0</v>
      </c>
      <c r="K35" s="9">
        <v>1916</v>
      </c>
      <c r="L35" s="8">
        <f t="shared" si="12"/>
        <v>93.236009732360088</v>
      </c>
      <c r="M35" s="9">
        <v>139</v>
      </c>
      <c r="N35" s="8">
        <f t="shared" si="13"/>
        <v>6.763990267639902</v>
      </c>
      <c r="O35" s="95"/>
      <c r="P35" s="101"/>
      <c r="Q35" s="65"/>
      <c r="R35" s="67"/>
      <c r="T35" s="67"/>
      <c r="V35" s="65"/>
      <c r="X35" s="67"/>
      <c r="Y35" s="65"/>
    </row>
    <row r="36" spans="1:25" ht="23.1" customHeight="1">
      <c r="A36" s="139"/>
      <c r="B36" s="139"/>
      <c r="C36" s="13"/>
      <c r="D36" s="14" t="s">
        <v>18</v>
      </c>
      <c r="E36" s="11"/>
      <c r="F36" s="10">
        <f t="shared" si="9"/>
        <v>3930</v>
      </c>
      <c r="G36" s="9">
        <v>0</v>
      </c>
      <c r="H36" s="8">
        <f t="shared" si="10"/>
        <v>0</v>
      </c>
      <c r="I36" s="9">
        <v>0</v>
      </c>
      <c r="J36" s="8">
        <f t="shared" si="11"/>
        <v>0</v>
      </c>
      <c r="K36" s="9">
        <v>3930</v>
      </c>
      <c r="L36" s="8">
        <f t="shared" si="12"/>
        <v>100</v>
      </c>
      <c r="M36" s="9">
        <v>0</v>
      </c>
      <c r="N36" s="8">
        <f t="shared" si="13"/>
        <v>0</v>
      </c>
      <c r="O36" s="95"/>
      <c r="P36" s="101"/>
      <c r="Q36" s="65"/>
      <c r="R36" s="67"/>
      <c r="T36" s="67"/>
      <c r="V36" s="65"/>
      <c r="X36" s="67"/>
      <c r="Y36" s="65"/>
    </row>
    <row r="37" spans="1:25" ht="23.1" customHeight="1">
      <c r="A37" s="139"/>
      <c r="B37" s="140"/>
      <c r="C37" s="13"/>
      <c r="D37" s="14" t="s">
        <v>17</v>
      </c>
      <c r="E37" s="11"/>
      <c r="F37" s="10">
        <f t="shared" si="9"/>
        <v>657</v>
      </c>
      <c r="G37" s="9">
        <v>0</v>
      </c>
      <c r="H37" s="8">
        <f t="shared" si="10"/>
        <v>0</v>
      </c>
      <c r="I37" s="9">
        <v>0</v>
      </c>
      <c r="J37" s="8">
        <f t="shared" si="11"/>
        <v>0</v>
      </c>
      <c r="K37" s="9">
        <v>289</v>
      </c>
      <c r="L37" s="8">
        <f t="shared" si="12"/>
        <v>43.987823439878234</v>
      </c>
      <c r="M37" s="9">
        <v>368</v>
      </c>
      <c r="N37" s="8">
        <f t="shared" si="13"/>
        <v>56.012176560121759</v>
      </c>
      <c r="O37" s="95"/>
      <c r="P37" s="101"/>
      <c r="Q37" s="65"/>
      <c r="R37" s="65"/>
      <c r="T37" s="67"/>
      <c r="V37" s="65"/>
      <c r="X37" s="65"/>
      <c r="Y37" s="65"/>
    </row>
    <row r="38" spans="1:25" ht="23.1" customHeight="1">
      <c r="A38" s="139"/>
      <c r="B38" s="138" t="s">
        <v>16</v>
      </c>
      <c r="C38" s="13"/>
      <c r="D38" s="14" t="s">
        <v>15</v>
      </c>
      <c r="E38" s="11"/>
      <c r="F38" s="10">
        <f>SUM(G38,I38,K38,M38)</f>
        <v>36001</v>
      </c>
      <c r="G38" s="9">
        <f>SUM(G39:G53)</f>
        <v>362</v>
      </c>
      <c r="H38" s="8">
        <f t="shared" si="0"/>
        <v>1.0055276242326601</v>
      </c>
      <c r="I38" s="9">
        <f>SUM(I39:I53)</f>
        <v>268</v>
      </c>
      <c r="J38" s="8">
        <f t="shared" si="1"/>
        <v>0.74442376600649984</v>
      </c>
      <c r="K38" s="9">
        <f>SUM(K39:K53)</f>
        <v>31189</v>
      </c>
      <c r="L38" s="8">
        <f t="shared" si="2"/>
        <v>86.633704619316134</v>
      </c>
      <c r="M38" s="9">
        <f>SUM(M39:M53)</f>
        <v>4182</v>
      </c>
      <c r="N38" s="8">
        <f t="shared" si="3"/>
        <v>11.61634399044471</v>
      </c>
      <c r="O38" s="95"/>
      <c r="P38" s="101"/>
      <c r="Q38" s="65"/>
      <c r="R38" s="65"/>
      <c r="T38" s="65"/>
      <c r="V38" s="65"/>
      <c r="X38" s="65"/>
      <c r="Y38" s="65"/>
    </row>
    <row r="39" spans="1:25" ht="23.1" customHeight="1">
      <c r="A39" s="139"/>
      <c r="B39" s="139"/>
      <c r="C39" s="13"/>
      <c r="D39" s="14" t="s">
        <v>14</v>
      </c>
      <c r="E39" s="11"/>
      <c r="F39" s="10">
        <f t="shared" ref="F39:F53" si="14">SUM(G39,I39,K39,M39)</f>
        <v>69</v>
      </c>
      <c r="G39" s="9">
        <v>7</v>
      </c>
      <c r="H39" s="8">
        <f t="shared" ref="H39:H53" si="15">IF(G39=0,0,G39/$F39*100)</f>
        <v>10.144927536231885</v>
      </c>
      <c r="I39" s="9">
        <v>0</v>
      </c>
      <c r="J39" s="8">
        <f t="shared" ref="J39:J53" si="16">IF(I39=0,0,I39/$F39*100)</f>
        <v>0</v>
      </c>
      <c r="K39" s="9">
        <v>62</v>
      </c>
      <c r="L39" s="8">
        <f t="shared" ref="L39:L53" si="17">IF(K39=0,0,K39/$F39*100)</f>
        <v>89.85507246376811</v>
      </c>
      <c r="M39" s="9">
        <v>0</v>
      </c>
      <c r="N39" s="8">
        <f t="shared" ref="N39:N53" si="18">IF(M39=0,0,M39/$F39*100)</f>
        <v>0</v>
      </c>
      <c r="O39" s="95"/>
      <c r="P39" s="101"/>
      <c r="Q39" s="65"/>
      <c r="R39" s="67"/>
      <c r="T39" s="67"/>
      <c r="V39" s="65"/>
      <c r="X39" s="67"/>
      <c r="Y39" s="65"/>
    </row>
    <row r="40" spans="1:25" ht="23.1" customHeight="1">
      <c r="A40" s="139"/>
      <c r="B40" s="139"/>
      <c r="C40" s="13"/>
      <c r="D40" s="14" t="s">
        <v>13</v>
      </c>
      <c r="E40" s="11"/>
      <c r="F40" s="10">
        <f t="shared" si="14"/>
        <v>2477</v>
      </c>
      <c r="G40" s="9">
        <v>71</v>
      </c>
      <c r="H40" s="8">
        <f t="shared" si="15"/>
        <v>2.866370609608397</v>
      </c>
      <c r="I40" s="9">
        <v>0</v>
      </c>
      <c r="J40" s="8">
        <f t="shared" si="16"/>
        <v>0</v>
      </c>
      <c r="K40" s="9">
        <v>2163</v>
      </c>
      <c r="L40" s="8">
        <f t="shared" si="17"/>
        <v>87.323375050464264</v>
      </c>
      <c r="M40" s="9">
        <v>243</v>
      </c>
      <c r="N40" s="8">
        <f t="shared" si="18"/>
        <v>9.8102543399273312</v>
      </c>
      <c r="O40" s="95"/>
      <c r="P40" s="101"/>
      <c r="Q40" s="65"/>
      <c r="R40" s="65"/>
      <c r="T40" s="67"/>
      <c r="V40" s="65"/>
      <c r="X40" s="67"/>
      <c r="Y40" s="65"/>
    </row>
    <row r="41" spans="1:25" ht="23.1" customHeight="1">
      <c r="A41" s="139"/>
      <c r="B41" s="139"/>
      <c r="C41" s="13"/>
      <c r="D41" s="14" t="s">
        <v>12</v>
      </c>
      <c r="E41" s="11"/>
      <c r="F41" s="10">
        <f t="shared" si="14"/>
        <v>788</v>
      </c>
      <c r="G41" s="9">
        <v>0</v>
      </c>
      <c r="H41" s="8">
        <f t="shared" si="15"/>
        <v>0</v>
      </c>
      <c r="I41" s="9">
        <v>10</v>
      </c>
      <c r="J41" s="8">
        <f t="shared" si="16"/>
        <v>1.2690355329949239</v>
      </c>
      <c r="K41" s="9">
        <v>778</v>
      </c>
      <c r="L41" s="8">
        <f t="shared" si="17"/>
        <v>98.73096446700508</v>
      </c>
      <c r="M41" s="9">
        <v>0</v>
      </c>
      <c r="N41" s="8">
        <f t="shared" si="18"/>
        <v>0</v>
      </c>
      <c r="O41" s="95"/>
      <c r="P41" s="101"/>
      <c r="Q41" s="65"/>
      <c r="R41" s="67"/>
      <c r="T41" s="67"/>
      <c r="V41" s="65"/>
      <c r="X41" s="65"/>
      <c r="Y41" s="65"/>
    </row>
    <row r="42" spans="1:25" ht="23.1" customHeight="1">
      <c r="A42" s="139"/>
      <c r="B42" s="139"/>
      <c r="C42" s="13"/>
      <c r="D42" s="14" t="s">
        <v>11</v>
      </c>
      <c r="E42" s="11"/>
      <c r="F42" s="10">
        <f t="shared" si="14"/>
        <v>629</v>
      </c>
      <c r="G42" s="9">
        <v>0</v>
      </c>
      <c r="H42" s="8">
        <f t="shared" si="15"/>
        <v>0</v>
      </c>
      <c r="I42" s="9">
        <v>0</v>
      </c>
      <c r="J42" s="8">
        <f t="shared" si="16"/>
        <v>0</v>
      </c>
      <c r="K42" s="9">
        <v>424</v>
      </c>
      <c r="L42" s="8">
        <f t="shared" si="17"/>
        <v>67.408585055643883</v>
      </c>
      <c r="M42" s="9">
        <v>205</v>
      </c>
      <c r="N42" s="8">
        <f t="shared" si="18"/>
        <v>32.591414944356124</v>
      </c>
      <c r="O42" s="95"/>
      <c r="P42" s="101"/>
      <c r="Q42" s="65"/>
      <c r="R42" s="65"/>
      <c r="T42" s="65"/>
      <c r="V42" s="65"/>
      <c r="X42" s="65"/>
      <c r="Y42" s="65"/>
    </row>
    <row r="43" spans="1:25" ht="23.1" customHeight="1">
      <c r="A43" s="139"/>
      <c r="B43" s="139"/>
      <c r="C43" s="13"/>
      <c r="D43" s="14" t="s">
        <v>10</v>
      </c>
      <c r="E43" s="11"/>
      <c r="F43" s="10">
        <f t="shared" si="14"/>
        <v>1780</v>
      </c>
      <c r="G43" s="9">
        <v>33</v>
      </c>
      <c r="H43" s="8">
        <f t="shared" si="15"/>
        <v>1.853932584269663</v>
      </c>
      <c r="I43" s="9">
        <v>0</v>
      </c>
      <c r="J43" s="8">
        <f t="shared" si="16"/>
        <v>0</v>
      </c>
      <c r="K43" s="9">
        <v>1372</v>
      </c>
      <c r="L43" s="8">
        <f t="shared" si="17"/>
        <v>77.078651685393268</v>
      </c>
      <c r="M43" s="9">
        <v>375</v>
      </c>
      <c r="N43" s="8">
        <f t="shared" si="18"/>
        <v>21.067415730337078</v>
      </c>
      <c r="O43" s="95"/>
      <c r="P43" s="101"/>
      <c r="Q43" s="65"/>
      <c r="R43" s="65"/>
      <c r="T43" s="67"/>
      <c r="V43" s="65"/>
      <c r="X43" s="65"/>
      <c r="Y43" s="65"/>
    </row>
    <row r="44" spans="1:25" ht="23.1" customHeight="1">
      <c r="A44" s="139"/>
      <c r="B44" s="139"/>
      <c r="C44" s="13"/>
      <c r="D44" s="14" t="s">
        <v>9</v>
      </c>
      <c r="E44" s="11"/>
      <c r="F44" s="10">
        <f t="shared" si="14"/>
        <v>5794</v>
      </c>
      <c r="G44" s="9">
        <v>58</v>
      </c>
      <c r="H44" s="8">
        <f t="shared" si="15"/>
        <v>1.0010355540214015</v>
      </c>
      <c r="I44" s="9">
        <v>100</v>
      </c>
      <c r="J44" s="8">
        <f t="shared" si="16"/>
        <v>1.7259233690024161</v>
      </c>
      <c r="K44" s="9">
        <v>4925</v>
      </c>
      <c r="L44" s="8">
        <f t="shared" si="17"/>
        <v>85.001725923368994</v>
      </c>
      <c r="M44" s="9">
        <v>711</v>
      </c>
      <c r="N44" s="8">
        <f t="shared" si="18"/>
        <v>12.27131515360718</v>
      </c>
      <c r="O44" s="95"/>
      <c r="P44" s="101"/>
      <c r="Q44" s="65"/>
      <c r="R44" s="67"/>
      <c r="T44" s="67"/>
      <c r="V44" s="65"/>
      <c r="X44" s="65"/>
      <c r="Y44" s="65"/>
    </row>
    <row r="45" spans="1:25" ht="23.1" customHeight="1">
      <c r="A45" s="139"/>
      <c r="B45" s="139"/>
      <c r="C45" s="13"/>
      <c r="D45" s="14" t="s">
        <v>8</v>
      </c>
      <c r="E45" s="11"/>
      <c r="F45" s="10">
        <f t="shared" si="14"/>
        <v>1114</v>
      </c>
      <c r="G45" s="9">
        <v>0</v>
      </c>
      <c r="H45" s="8">
        <f t="shared" si="15"/>
        <v>0</v>
      </c>
      <c r="I45" s="9">
        <v>0</v>
      </c>
      <c r="J45" s="8">
        <f t="shared" si="16"/>
        <v>0</v>
      </c>
      <c r="K45" s="9">
        <v>1114</v>
      </c>
      <c r="L45" s="8">
        <f t="shared" si="17"/>
        <v>100</v>
      </c>
      <c r="M45" s="9">
        <v>0</v>
      </c>
      <c r="N45" s="8">
        <f t="shared" si="18"/>
        <v>0</v>
      </c>
      <c r="O45" s="95"/>
      <c r="P45" s="101"/>
      <c r="Q45" s="65"/>
      <c r="R45" s="65"/>
      <c r="T45" s="65"/>
      <c r="V45" s="65"/>
      <c r="X45" s="65"/>
      <c r="Y45" s="65"/>
    </row>
    <row r="46" spans="1:25" ht="23.1" customHeight="1">
      <c r="A46" s="139"/>
      <c r="B46" s="139"/>
      <c r="C46" s="13"/>
      <c r="D46" s="14" t="s">
        <v>7</v>
      </c>
      <c r="E46" s="11"/>
      <c r="F46" s="10">
        <f t="shared" si="14"/>
        <v>130</v>
      </c>
      <c r="G46" s="9">
        <v>0</v>
      </c>
      <c r="H46" s="8">
        <f t="shared" si="15"/>
        <v>0</v>
      </c>
      <c r="I46" s="9">
        <v>5</v>
      </c>
      <c r="J46" s="8">
        <f t="shared" si="16"/>
        <v>3.8461538461538463</v>
      </c>
      <c r="K46" s="9">
        <v>117</v>
      </c>
      <c r="L46" s="8">
        <f t="shared" si="17"/>
        <v>90</v>
      </c>
      <c r="M46" s="9">
        <v>8</v>
      </c>
      <c r="N46" s="8">
        <f t="shared" si="18"/>
        <v>6.1538461538461542</v>
      </c>
      <c r="O46" s="95"/>
      <c r="P46" s="101"/>
      <c r="Q46" s="65"/>
      <c r="R46" s="67"/>
      <c r="T46" s="67"/>
      <c r="V46" s="65"/>
      <c r="X46" s="65"/>
      <c r="Y46" s="67"/>
    </row>
    <row r="47" spans="1:25" ht="24" customHeight="1">
      <c r="A47" s="139"/>
      <c r="B47" s="139"/>
      <c r="C47" s="13"/>
      <c r="D47" s="12" t="s">
        <v>6</v>
      </c>
      <c r="E47" s="11"/>
      <c r="F47" s="10">
        <f t="shared" si="14"/>
        <v>389</v>
      </c>
      <c r="G47" s="9">
        <v>0</v>
      </c>
      <c r="H47" s="8">
        <f t="shared" si="15"/>
        <v>0</v>
      </c>
      <c r="I47" s="9">
        <v>0</v>
      </c>
      <c r="J47" s="8">
        <f t="shared" si="16"/>
        <v>0</v>
      </c>
      <c r="K47" s="9">
        <v>389</v>
      </c>
      <c r="L47" s="8">
        <f t="shared" si="17"/>
        <v>100</v>
      </c>
      <c r="M47" s="9">
        <v>0</v>
      </c>
      <c r="N47" s="8">
        <f t="shared" si="18"/>
        <v>0</v>
      </c>
      <c r="O47" s="95"/>
      <c r="P47" s="101"/>
      <c r="Q47" s="65"/>
      <c r="R47" s="65"/>
      <c r="T47" s="67"/>
      <c r="V47" s="65"/>
      <c r="X47" s="65"/>
      <c r="Y47" s="67"/>
    </row>
    <row r="48" spans="1:25" ht="23.1" customHeight="1">
      <c r="A48" s="139"/>
      <c r="B48" s="139"/>
      <c r="C48" s="13"/>
      <c r="D48" s="14" t="s">
        <v>5</v>
      </c>
      <c r="E48" s="11"/>
      <c r="F48" s="10">
        <f t="shared" si="14"/>
        <v>1219</v>
      </c>
      <c r="G48" s="9">
        <v>72</v>
      </c>
      <c r="H48" s="8">
        <f t="shared" si="15"/>
        <v>5.9064807219031987</v>
      </c>
      <c r="I48" s="9">
        <v>101</v>
      </c>
      <c r="J48" s="8">
        <f t="shared" si="16"/>
        <v>8.2854799015586558</v>
      </c>
      <c r="K48" s="9">
        <v>828</v>
      </c>
      <c r="L48" s="8">
        <f t="shared" si="17"/>
        <v>67.924528301886795</v>
      </c>
      <c r="M48" s="9">
        <v>218</v>
      </c>
      <c r="N48" s="8">
        <f t="shared" si="18"/>
        <v>17.883511074651352</v>
      </c>
      <c r="O48" s="95"/>
      <c r="P48" s="65"/>
      <c r="Q48" s="65"/>
      <c r="R48" s="67"/>
      <c r="S48" s="67"/>
      <c r="T48" s="67"/>
      <c r="U48" s="67"/>
      <c r="V48" s="67"/>
      <c r="W48" s="65"/>
      <c r="X48" s="65"/>
      <c r="Y48" s="65"/>
    </row>
    <row r="49" spans="1:25" ht="23.1" customHeight="1">
      <c r="A49" s="139"/>
      <c r="B49" s="139"/>
      <c r="C49" s="13"/>
      <c r="D49" s="14" t="s">
        <v>4</v>
      </c>
      <c r="E49" s="11"/>
      <c r="F49" s="10">
        <f t="shared" si="14"/>
        <v>392</v>
      </c>
      <c r="G49" s="9">
        <v>87</v>
      </c>
      <c r="H49" s="8">
        <f t="shared" si="15"/>
        <v>22.193877551020407</v>
      </c>
      <c r="I49" s="9">
        <v>0</v>
      </c>
      <c r="J49" s="8">
        <f t="shared" si="16"/>
        <v>0</v>
      </c>
      <c r="K49" s="9">
        <v>209</v>
      </c>
      <c r="L49" s="8">
        <f t="shared" si="17"/>
        <v>53.316326530612244</v>
      </c>
      <c r="M49" s="9">
        <v>96</v>
      </c>
      <c r="N49" s="8">
        <f t="shared" si="18"/>
        <v>24.489795918367346</v>
      </c>
      <c r="O49" s="95"/>
      <c r="P49" s="65"/>
      <c r="Q49" s="65"/>
      <c r="R49" s="65"/>
      <c r="S49" s="65"/>
      <c r="T49" s="65"/>
      <c r="U49" s="65"/>
      <c r="V49" s="65"/>
      <c r="W49" s="65"/>
      <c r="X49" s="65"/>
      <c r="Y49" s="65"/>
    </row>
    <row r="50" spans="1:25" ht="23.1" customHeight="1">
      <c r="A50" s="139"/>
      <c r="B50" s="139"/>
      <c r="C50" s="13"/>
      <c r="D50" s="14" t="s">
        <v>3</v>
      </c>
      <c r="E50" s="11"/>
      <c r="F50" s="10">
        <f t="shared" si="14"/>
        <v>1705</v>
      </c>
      <c r="G50" s="9">
        <v>0</v>
      </c>
      <c r="H50" s="8">
        <f t="shared" si="15"/>
        <v>0</v>
      </c>
      <c r="I50" s="9">
        <v>13</v>
      </c>
      <c r="J50" s="8">
        <f t="shared" si="16"/>
        <v>0.76246334310850439</v>
      </c>
      <c r="K50" s="9">
        <v>1684</v>
      </c>
      <c r="L50" s="8">
        <f t="shared" si="17"/>
        <v>98.768328445747798</v>
      </c>
      <c r="M50" s="9">
        <v>8</v>
      </c>
      <c r="N50" s="8">
        <f t="shared" si="18"/>
        <v>0.46920821114369504</v>
      </c>
      <c r="O50" s="95"/>
      <c r="P50" s="65"/>
      <c r="Q50" s="65"/>
      <c r="R50" s="67"/>
      <c r="S50" s="65"/>
      <c r="T50" s="65"/>
      <c r="U50" s="67"/>
      <c r="V50" s="67"/>
      <c r="W50" s="65"/>
      <c r="X50" s="65"/>
      <c r="Y50" s="65"/>
    </row>
    <row r="51" spans="1:25" ht="23.1" customHeight="1">
      <c r="A51" s="139"/>
      <c r="B51" s="139"/>
      <c r="C51" s="13"/>
      <c r="D51" s="14" t="s">
        <v>2</v>
      </c>
      <c r="E51" s="11"/>
      <c r="F51" s="10">
        <f t="shared" si="14"/>
        <v>13647</v>
      </c>
      <c r="G51" s="9">
        <v>34</v>
      </c>
      <c r="H51" s="8">
        <f t="shared" si="15"/>
        <v>0.24913900490950391</v>
      </c>
      <c r="I51" s="9">
        <v>24</v>
      </c>
      <c r="J51" s="8">
        <f t="shared" si="16"/>
        <v>0.17586282699494393</v>
      </c>
      <c r="K51" s="9">
        <v>11817</v>
      </c>
      <c r="L51" s="8">
        <f t="shared" si="17"/>
        <v>86.590459441635531</v>
      </c>
      <c r="M51" s="9">
        <v>1772</v>
      </c>
      <c r="N51" s="8">
        <f t="shared" si="18"/>
        <v>12.984538726460027</v>
      </c>
      <c r="O51" s="95"/>
      <c r="P51" s="65"/>
      <c r="Q51" s="65"/>
      <c r="R51" s="67"/>
      <c r="S51" s="67"/>
      <c r="T51" s="67"/>
      <c r="U51" s="65"/>
      <c r="V51" s="65"/>
      <c r="W51" s="65"/>
      <c r="X51" s="65"/>
      <c r="Y51" s="67"/>
    </row>
    <row r="52" spans="1:25" ht="23.1" customHeight="1">
      <c r="A52" s="139"/>
      <c r="B52" s="139"/>
      <c r="C52" s="13"/>
      <c r="D52" s="14" t="s">
        <v>1</v>
      </c>
      <c r="E52" s="11"/>
      <c r="F52" s="10">
        <f t="shared" si="14"/>
        <v>2000</v>
      </c>
      <c r="G52" s="9">
        <v>0</v>
      </c>
      <c r="H52" s="8">
        <f t="shared" si="15"/>
        <v>0</v>
      </c>
      <c r="I52" s="9">
        <v>0</v>
      </c>
      <c r="J52" s="8">
        <f t="shared" si="16"/>
        <v>0</v>
      </c>
      <c r="K52" s="9">
        <v>2000</v>
      </c>
      <c r="L52" s="8">
        <f t="shared" si="17"/>
        <v>100</v>
      </c>
      <c r="M52" s="9">
        <v>0</v>
      </c>
      <c r="N52" s="8">
        <f t="shared" si="18"/>
        <v>0</v>
      </c>
      <c r="O52" s="95"/>
      <c r="P52" s="65"/>
      <c r="Q52" s="65"/>
      <c r="R52" s="67"/>
      <c r="S52" s="65"/>
      <c r="T52" s="65"/>
      <c r="U52" s="65"/>
      <c r="V52" s="65"/>
      <c r="W52" s="65"/>
      <c r="X52" s="65"/>
      <c r="Y52" s="65"/>
    </row>
    <row r="53" spans="1:25" ht="24" customHeight="1">
      <c r="A53" s="140"/>
      <c r="B53" s="140"/>
      <c r="C53" s="13"/>
      <c r="D53" s="12" t="s">
        <v>0</v>
      </c>
      <c r="E53" s="11"/>
      <c r="F53" s="10">
        <f t="shared" si="14"/>
        <v>3868</v>
      </c>
      <c r="G53" s="9">
        <v>0</v>
      </c>
      <c r="H53" s="8">
        <f t="shared" si="15"/>
        <v>0</v>
      </c>
      <c r="I53" s="9">
        <v>15</v>
      </c>
      <c r="J53" s="8">
        <f t="shared" si="16"/>
        <v>0.3877973112719752</v>
      </c>
      <c r="K53" s="9">
        <v>3307</v>
      </c>
      <c r="L53" s="8">
        <f t="shared" si="17"/>
        <v>85.496380558428129</v>
      </c>
      <c r="M53" s="9">
        <v>546</v>
      </c>
      <c r="N53" s="8">
        <f t="shared" si="18"/>
        <v>14.115822130299897</v>
      </c>
      <c r="O53" s="95"/>
      <c r="P53" s="65"/>
      <c r="Q53" s="65"/>
      <c r="R53" s="67"/>
      <c r="S53" s="67"/>
      <c r="T53" s="67"/>
      <c r="U53" s="67"/>
      <c r="V53" s="67"/>
      <c r="W53" s="65"/>
      <c r="X53" s="65"/>
      <c r="Y53" s="65"/>
    </row>
    <row r="54" spans="1:25">
      <c r="P54" s="65"/>
      <c r="Q54" s="65"/>
      <c r="R54" s="67"/>
      <c r="S54" s="65"/>
      <c r="T54" s="65"/>
      <c r="U54" s="67"/>
      <c r="V54" s="67"/>
      <c r="W54" s="65"/>
      <c r="X54" s="65"/>
      <c r="Y54" s="65"/>
    </row>
    <row r="55" spans="1:25">
      <c r="D55" s="5"/>
    </row>
    <row r="60" spans="1:25">
      <c r="D60" s="5"/>
    </row>
    <row r="62" spans="1:25">
      <c r="D62" s="5"/>
    </row>
    <row r="64" spans="1:25">
      <c r="D64" s="5"/>
    </row>
    <row r="66" spans="4:4" ht="13.5" customHeight="1">
      <c r="D66" s="6"/>
    </row>
    <row r="67" spans="4:4" ht="13.5" customHeight="1"/>
    <row r="68" spans="4:4">
      <c r="D68" s="5"/>
    </row>
    <row r="70" spans="4:4">
      <c r="D70" s="5"/>
    </row>
    <row r="72" spans="4:4">
      <c r="D72" s="5"/>
    </row>
    <row r="74" spans="4:4">
      <c r="D74" s="5"/>
    </row>
    <row r="78" spans="4:4" ht="12.75" customHeight="1"/>
    <row r="79" spans="4:4" ht="12.75" customHeight="1"/>
  </sheetData>
  <mergeCells count="24">
    <mergeCell ref="G3:H4"/>
    <mergeCell ref="A3:E6"/>
    <mergeCell ref="F3:F6"/>
    <mergeCell ref="A7:E7"/>
    <mergeCell ref="M3:N4"/>
    <mergeCell ref="G5:G6"/>
    <mergeCell ref="H5:H6"/>
    <mergeCell ref="I5:I6"/>
    <mergeCell ref="J5:J6"/>
    <mergeCell ref="M5:M6"/>
    <mergeCell ref="K3:L4"/>
    <mergeCell ref="I3:J4"/>
    <mergeCell ref="N5:N6"/>
    <mergeCell ref="K5:K6"/>
    <mergeCell ref="L5:L6"/>
    <mergeCell ref="A13:A53"/>
    <mergeCell ref="B13:B37"/>
    <mergeCell ref="B38:B53"/>
    <mergeCell ref="B8:E8"/>
    <mergeCell ref="B9:E9"/>
    <mergeCell ref="A8:A12"/>
    <mergeCell ref="B10:E10"/>
    <mergeCell ref="B11:E11"/>
    <mergeCell ref="B12:E12"/>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U80"/>
  <sheetViews>
    <sheetView showGridLines="0" view="pageBreakPreview"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10" width="15.625" style="3" customWidth="1"/>
    <col min="11" max="16384" width="9" style="3"/>
  </cols>
  <sheetData>
    <row r="1" spans="1:21" ht="14.25">
      <c r="A1" s="18" t="s">
        <v>646</v>
      </c>
    </row>
    <row r="3" spans="1:21" ht="14.25" customHeight="1">
      <c r="A3" s="152" t="s">
        <v>63</v>
      </c>
      <c r="B3" s="153"/>
      <c r="C3" s="153"/>
      <c r="D3" s="153"/>
      <c r="E3" s="154"/>
      <c r="F3" s="203" t="s">
        <v>455</v>
      </c>
      <c r="G3" s="204" t="s">
        <v>115</v>
      </c>
      <c r="H3" s="204" t="s">
        <v>114</v>
      </c>
      <c r="I3" s="204" t="s">
        <v>113</v>
      </c>
      <c r="J3" s="200" t="s">
        <v>112</v>
      </c>
    </row>
    <row r="4" spans="1:21" ht="24.75" customHeight="1">
      <c r="A4" s="155"/>
      <c r="B4" s="156"/>
      <c r="C4" s="156"/>
      <c r="D4" s="156"/>
      <c r="E4" s="157"/>
      <c r="F4" s="168"/>
      <c r="G4" s="205"/>
      <c r="H4" s="205"/>
      <c r="I4" s="205"/>
      <c r="J4" s="168"/>
    </row>
    <row r="5" spans="1:21" ht="15" customHeight="1">
      <c r="A5" s="155"/>
      <c r="B5" s="156"/>
      <c r="C5" s="156"/>
      <c r="D5" s="156"/>
      <c r="E5" s="157"/>
      <c r="F5" s="168"/>
      <c r="G5" s="205"/>
      <c r="H5" s="205"/>
      <c r="I5" s="205"/>
      <c r="J5" s="168"/>
    </row>
    <row r="6" spans="1:21" ht="15" customHeight="1">
      <c r="A6" s="158"/>
      <c r="B6" s="159"/>
      <c r="C6" s="159"/>
      <c r="D6" s="159"/>
      <c r="E6" s="160"/>
      <c r="F6" s="168"/>
      <c r="G6" s="206"/>
      <c r="H6" s="206"/>
      <c r="I6" s="206"/>
      <c r="J6" s="168"/>
    </row>
    <row r="7" spans="1:21" ht="23.1" customHeight="1">
      <c r="A7" s="147" t="s">
        <v>49</v>
      </c>
      <c r="B7" s="148"/>
      <c r="C7" s="148"/>
      <c r="D7" s="148"/>
      <c r="E7" s="149"/>
      <c r="F7" s="10">
        <v>832</v>
      </c>
      <c r="G7" s="10">
        <v>64569</v>
      </c>
      <c r="H7" s="30">
        <v>17.280182750236182</v>
      </c>
      <c r="I7" s="30">
        <v>10.469631247192927</v>
      </c>
      <c r="J7" s="68">
        <f>I7/H7*100</f>
        <v>60.587503028865996</v>
      </c>
      <c r="K7" s="89"/>
      <c r="L7" s="69"/>
      <c r="M7" s="69"/>
      <c r="N7" s="69"/>
      <c r="O7" s="69"/>
      <c r="P7" s="69"/>
      <c r="T7" s="69"/>
      <c r="U7" s="69"/>
    </row>
    <row r="8" spans="1:21" ht="23.1" customHeight="1">
      <c r="A8" s="141" t="s">
        <v>48</v>
      </c>
      <c r="B8" s="144" t="s">
        <v>47</v>
      </c>
      <c r="C8" s="145"/>
      <c r="D8" s="145"/>
      <c r="E8" s="146"/>
      <c r="F8" s="10">
        <v>235</v>
      </c>
      <c r="G8" s="9">
        <v>2464</v>
      </c>
      <c r="H8" s="30">
        <v>15.954301948051949</v>
      </c>
      <c r="I8" s="30">
        <v>8.965150162337661</v>
      </c>
      <c r="J8" s="68">
        <f t="shared" ref="J8:J19" si="0">I8/H8*100</f>
        <v>56.192682020991356</v>
      </c>
      <c r="K8" s="89"/>
      <c r="L8" s="70"/>
      <c r="M8" s="70"/>
      <c r="N8" s="70"/>
      <c r="O8" s="70"/>
      <c r="P8" s="70"/>
      <c r="T8" s="70"/>
      <c r="U8" s="70"/>
    </row>
    <row r="9" spans="1:21" ht="23.1" customHeight="1">
      <c r="A9" s="142"/>
      <c r="B9" s="144" t="s">
        <v>46</v>
      </c>
      <c r="C9" s="145"/>
      <c r="D9" s="145"/>
      <c r="E9" s="146"/>
      <c r="F9" s="10">
        <v>118</v>
      </c>
      <c r="G9" s="9">
        <v>3932</v>
      </c>
      <c r="H9" s="30">
        <v>16.115165310274669</v>
      </c>
      <c r="I9" s="30">
        <v>9.5566632756866738</v>
      </c>
      <c r="J9" s="68">
        <f t="shared" si="0"/>
        <v>59.30229750478302</v>
      </c>
      <c r="K9" s="89"/>
      <c r="L9" s="70"/>
      <c r="M9" s="70"/>
      <c r="N9" s="70"/>
      <c r="O9" s="70"/>
      <c r="P9" s="70"/>
      <c r="T9" s="70"/>
      <c r="U9" s="70"/>
    </row>
    <row r="10" spans="1:21" ht="23.1" customHeight="1">
      <c r="A10" s="142"/>
      <c r="B10" s="144" t="s">
        <v>45</v>
      </c>
      <c r="C10" s="145"/>
      <c r="D10" s="145"/>
      <c r="E10" s="146"/>
      <c r="F10" s="10">
        <v>212</v>
      </c>
      <c r="G10" s="9">
        <v>19989</v>
      </c>
      <c r="H10" s="30">
        <v>17.00231827505128</v>
      </c>
      <c r="I10" s="30">
        <v>10.4549897443594</v>
      </c>
      <c r="J10" s="68">
        <f t="shared" si="0"/>
        <v>61.491554123538293</v>
      </c>
      <c r="K10" s="89"/>
      <c r="L10" s="70"/>
      <c r="M10" s="70"/>
      <c r="N10" s="70"/>
      <c r="O10" s="70"/>
      <c r="P10" s="70"/>
      <c r="T10" s="70"/>
      <c r="U10" s="70"/>
    </row>
    <row r="11" spans="1:21" ht="23.1" customHeight="1">
      <c r="A11" s="142"/>
      <c r="B11" s="144" t="s">
        <v>44</v>
      </c>
      <c r="C11" s="145"/>
      <c r="D11" s="145"/>
      <c r="E11" s="146"/>
      <c r="F11" s="10">
        <v>55</v>
      </c>
      <c r="G11" s="9">
        <v>10992</v>
      </c>
      <c r="H11" s="30">
        <v>18.018040393013102</v>
      </c>
      <c r="I11" s="30">
        <v>10.993522561863177</v>
      </c>
      <c r="J11" s="68">
        <f t="shared" si="0"/>
        <v>61.013974450441133</v>
      </c>
      <c r="K11" s="89"/>
      <c r="L11" s="70"/>
      <c r="M11" s="70"/>
      <c r="N11" s="70"/>
      <c r="O11" s="70"/>
      <c r="P11" s="70"/>
      <c r="T11" s="70"/>
      <c r="U11" s="70"/>
    </row>
    <row r="12" spans="1:21" ht="23.1" customHeight="1">
      <c r="A12" s="143"/>
      <c r="B12" s="144" t="s">
        <v>43</v>
      </c>
      <c r="C12" s="145"/>
      <c r="D12" s="145"/>
      <c r="E12" s="146"/>
      <c r="F12" s="10">
        <v>212</v>
      </c>
      <c r="G12" s="9">
        <v>27192</v>
      </c>
      <c r="H12" s="30">
        <v>17.474781185642836</v>
      </c>
      <c r="I12" s="30">
        <v>10.536963077375697</v>
      </c>
      <c r="J12" s="68">
        <f t="shared" si="0"/>
        <v>60.298111692710613</v>
      </c>
      <c r="K12" s="89"/>
      <c r="L12" s="70"/>
      <c r="M12" s="70"/>
      <c r="N12" s="70"/>
      <c r="O12" s="70"/>
      <c r="P12" s="70"/>
      <c r="T12" s="70"/>
      <c r="U12" s="70"/>
    </row>
    <row r="13" spans="1:21" ht="23.1" customHeight="1">
      <c r="A13" s="138" t="s">
        <v>42</v>
      </c>
      <c r="B13" s="138" t="s">
        <v>41</v>
      </c>
      <c r="C13" s="13"/>
      <c r="D13" s="14" t="s">
        <v>15</v>
      </c>
      <c r="E13" s="11"/>
      <c r="F13" s="10">
        <v>210</v>
      </c>
      <c r="G13" s="10">
        <v>32903</v>
      </c>
      <c r="H13" s="30">
        <v>17.980179011032426</v>
      </c>
      <c r="I13" s="30">
        <v>11.557277147980427</v>
      </c>
      <c r="J13" s="68">
        <f t="shared" si="0"/>
        <v>64.27787588148604</v>
      </c>
      <c r="K13" s="89"/>
      <c r="L13" s="69"/>
      <c r="M13" s="69"/>
      <c r="N13" s="69"/>
      <c r="O13" s="69"/>
      <c r="P13" s="69"/>
      <c r="T13" s="69"/>
      <c r="U13" s="69"/>
    </row>
    <row r="14" spans="1:21" ht="23.1" customHeight="1">
      <c r="A14" s="139"/>
      <c r="B14" s="139"/>
      <c r="C14" s="13"/>
      <c r="D14" s="14" t="s">
        <v>40</v>
      </c>
      <c r="E14" s="11"/>
      <c r="F14" s="10">
        <v>35</v>
      </c>
      <c r="G14" s="9">
        <v>5139</v>
      </c>
      <c r="H14" s="30">
        <v>16.538007394434715</v>
      </c>
      <c r="I14" s="30">
        <v>9.7830433936563548</v>
      </c>
      <c r="J14" s="68">
        <f t="shared" si="0"/>
        <v>59.154910022282934</v>
      </c>
      <c r="K14" s="89"/>
      <c r="L14" s="70"/>
      <c r="M14" s="70"/>
      <c r="N14" s="70"/>
      <c r="O14" s="70"/>
      <c r="P14" s="70"/>
      <c r="T14" s="70"/>
      <c r="U14" s="70"/>
    </row>
    <row r="15" spans="1:21" ht="23.1" customHeight="1">
      <c r="A15" s="139"/>
      <c r="B15" s="139"/>
      <c r="C15" s="13"/>
      <c r="D15" s="14" t="s">
        <v>39</v>
      </c>
      <c r="E15" s="11"/>
      <c r="F15" s="10">
        <v>5</v>
      </c>
      <c r="G15" s="9">
        <v>348</v>
      </c>
      <c r="H15" s="30">
        <v>17.567528735632184</v>
      </c>
      <c r="I15" s="30">
        <v>11.881609195402296</v>
      </c>
      <c r="J15" s="68">
        <f t="shared" si="0"/>
        <v>67.633924920258423</v>
      </c>
      <c r="K15" s="89"/>
      <c r="L15" s="70"/>
      <c r="M15" s="70"/>
      <c r="N15" s="70"/>
      <c r="O15" s="70"/>
      <c r="P15" s="70"/>
      <c r="T15" s="70"/>
      <c r="U15" s="70"/>
    </row>
    <row r="16" spans="1:21" ht="23.1" customHeight="1">
      <c r="A16" s="139"/>
      <c r="B16" s="139"/>
      <c r="C16" s="13"/>
      <c r="D16" s="14" t="s">
        <v>38</v>
      </c>
      <c r="E16" s="11"/>
      <c r="F16" s="10">
        <v>14</v>
      </c>
      <c r="G16" s="9">
        <v>1212</v>
      </c>
      <c r="H16" s="30">
        <v>16.974125412541255</v>
      </c>
      <c r="I16" s="30">
        <v>9.9639438943894376</v>
      </c>
      <c r="J16" s="68">
        <f t="shared" si="0"/>
        <v>58.700779287441954</v>
      </c>
      <c r="K16" s="89"/>
      <c r="L16" s="70"/>
      <c r="M16" s="70"/>
      <c r="N16" s="70"/>
      <c r="O16" s="70"/>
      <c r="P16" s="70"/>
      <c r="T16" s="70"/>
      <c r="U16" s="70"/>
    </row>
    <row r="17" spans="1:21" ht="23.1" customHeight="1">
      <c r="A17" s="139"/>
      <c r="B17" s="139"/>
      <c r="C17" s="13"/>
      <c r="D17" s="14" t="s">
        <v>37</v>
      </c>
      <c r="E17" s="11"/>
      <c r="F17" s="10">
        <v>0</v>
      </c>
      <c r="G17" s="9">
        <v>0</v>
      </c>
      <c r="H17" s="57" t="s">
        <v>622</v>
      </c>
      <c r="I17" s="57" t="s">
        <v>622</v>
      </c>
      <c r="J17" s="56" t="s">
        <v>622</v>
      </c>
      <c r="K17" s="89"/>
      <c r="L17" s="70"/>
      <c r="M17" s="70"/>
      <c r="N17" s="70"/>
      <c r="O17" s="70"/>
      <c r="P17" s="70"/>
      <c r="T17" s="70"/>
      <c r="U17" s="70"/>
    </row>
    <row r="18" spans="1:21" ht="23.1" customHeight="1">
      <c r="A18" s="139"/>
      <c r="B18" s="139"/>
      <c r="C18" s="13"/>
      <c r="D18" s="14" t="s">
        <v>36</v>
      </c>
      <c r="E18" s="11"/>
      <c r="F18" s="10">
        <v>6</v>
      </c>
      <c r="G18" s="9">
        <v>621</v>
      </c>
      <c r="H18" s="30">
        <v>17.692753623188405</v>
      </c>
      <c r="I18" s="30">
        <v>9.6561996779388082</v>
      </c>
      <c r="J18" s="68">
        <f t="shared" si="0"/>
        <v>54.577144313382838</v>
      </c>
      <c r="K18" s="89"/>
      <c r="L18" s="70"/>
      <c r="M18" s="70"/>
      <c r="N18" s="70"/>
      <c r="O18" s="70"/>
      <c r="P18" s="70"/>
      <c r="T18" s="70"/>
      <c r="U18" s="70"/>
    </row>
    <row r="19" spans="1:21" ht="23.1" customHeight="1">
      <c r="A19" s="139"/>
      <c r="B19" s="139"/>
      <c r="C19" s="13"/>
      <c r="D19" s="14" t="s">
        <v>35</v>
      </c>
      <c r="E19" s="11"/>
      <c r="F19" s="10">
        <v>3</v>
      </c>
      <c r="G19" s="9">
        <v>49</v>
      </c>
      <c r="H19" s="30">
        <v>14.979591836734693</v>
      </c>
      <c r="I19" s="30">
        <v>7.4591836734693882</v>
      </c>
      <c r="J19" s="68">
        <f t="shared" si="0"/>
        <v>49.79564032697548</v>
      </c>
      <c r="K19" s="89"/>
      <c r="L19" s="70"/>
      <c r="M19" s="70"/>
      <c r="N19" s="70"/>
      <c r="O19" s="70"/>
      <c r="P19" s="70"/>
      <c r="T19" s="70"/>
      <c r="U19" s="70"/>
    </row>
    <row r="20" spans="1:21" ht="23.1" customHeight="1">
      <c r="A20" s="139"/>
      <c r="B20" s="139"/>
      <c r="C20" s="13"/>
      <c r="D20" s="14" t="s">
        <v>34</v>
      </c>
      <c r="E20" s="11"/>
      <c r="F20" s="10">
        <v>2</v>
      </c>
      <c r="G20" s="9">
        <v>118</v>
      </c>
      <c r="H20" s="30">
        <v>18.720338983050848</v>
      </c>
      <c r="I20" s="30">
        <v>8.7203389830508478</v>
      </c>
      <c r="J20" s="68">
        <f>I20/H20*100</f>
        <v>46.582163875056587</v>
      </c>
      <c r="K20" s="89"/>
      <c r="L20" s="70"/>
      <c r="M20" s="70"/>
      <c r="N20" s="70"/>
      <c r="O20" s="70"/>
      <c r="P20" s="70"/>
      <c r="T20" s="70"/>
      <c r="U20" s="70"/>
    </row>
    <row r="21" spans="1:21" ht="23.1" customHeight="1">
      <c r="A21" s="139"/>
      <c r="B21" s="139"/>
      <c r="C21" s="13"/>
      <c r="D21" s="14" t="s">
        <v>33</v>
      </c>
      <c r="E21" s="11"/>
      <c r="F21" s="10">
        <v>10</v>
      </c>
      <c r="G21" s="9">
        <v>2591</v>
      </c>
      <c r="H21" s="30">
        <v>16.331918178309532</v>
      </c>
      <c r="I21" s="30">
        <v>9.97645696642223</v>
      </c>
      <c r="J21" s="68">
        <f>I21/H21*100</f>
        <v>61.085641364968332</v>
      </c>
      <c r="K21" s="89"/>
      <c r="L21" s="70"/>
      <c r="M21" s="70"/>
      <c r="N21" s="70"/>
      <c r="O21" s="70"/>
      <c r="P21" s="70"/>
      <c r="T21" s="70"/>
      <c r="U21" s="70"/>
    </row>
    <row r="22" spans="1:21" ht="23.1" customHeight="1">
      <c r="A22" s="139"/>
      <c r="B22" s="139"/>
      <c r="C22" s="13"/>
      <c r="D22" s="14" t="s">
        <v>32</v>
      </c>
      <c r="E22" s="11"/>
      <c r="F22" s="10">
        <v>1</v>
      </c>
      <c r="G22" s="9">
        <v>10</v>
      </c>
      <c r="H22" s="30">
        <v>19</v>
      </c>
      <c r="I22" s="30">
        <v>12</v>
      </c>
      <c r="J22" s="68">
        <f>I22/H22*100</f>
        <v>63.157894736842103</v>
      </c>
      <c r="K22" s="89"/>
      <c r="L22" s="70"/>
      <c r="M22" s="70"/>
      <c r="N22" s="70"/>
      <c r="O22" s="70"/>
      <c r="P22" s="70"/>
      <c r="T22" s="70"/>
      <c r="U22" s="70"/>
    </row>
    <row r="23" spans="1:21" ht="23.1" customHeight="1">
      <c r="A23" s="139"/>
      <c r="B23" s="139"/>
      <c r="C23" s="13"/>
      <c r="D23" s="14" t="s">
        <v>31</v>
      </c>
      <c r="E23" s="11"/>
      <c r="F23" s="10">
        <v>6</v>
      </c>
      <c r="G23" s="9">
        <v>1051</v>
      </c>
      <c r="H23" s="30">
        <v>17.95522359657469</v>
      </c>
      <c r="I23" s="30">
        <v>12.289942911512844</v>
      </c>
      <c r="J23" s="68">
        <f>I23/H23*100</f>
        <v>68.447729683841928</v>
      </c>
      <c r="K23" s="89"/>
      <c r="L23" s="70"/>
      <c r="M23" s="70"/>
      <c r="N23" s="70"/>
      <c r="O23" s="70"/>
      <c r="P23" s="70"/>
      <c r="T23" s="70"/>
      <c r="U23" s="70"/>
    </row>
    <row r="24" spans="1:21" ht="23.1" customHeight="1">
      <c r="A24" s="139"/>
      <c r="B24" s="139"/>
      <c r="C24" s="13"/>
      <c r="D24" s="14" t="s">
        <v>30</v>
      </c>
      <c r="E24" s="11"/>
      <c r="F24" s="58">
        <v>1</v>
      </c>
      <c r="G24" s="28">
        <v>8</v>
      </c>
      <c r="H24" s="57">
        <v>20</v>
      </c>
      <c r="I24" s="57">
        <v>9.6999999999999993</v>
      </c>
      <c r="J24" s="68">
        <f>I24/H24*100</f>
        <v>48.5</v>
      </c>
      <c r="K24" s="89"/>
      <c r="L24" s="70"/>
      <c r="M24" s="70"/>
      <c r="N24" s="70"/>
      <c r="O24" s="70"/>
      <c r="P24" s="70"/>
      <c r="T24" s="70"/>
      <c r="U24" s="70"/>
    </row>
    <row r="25" spans="1:21" ht="23.1" customHeight="1">
      <c r="A25" s="139"/>
      <c r="B25" s="139"/>
      <c r="C25" s="13"/>
      <c r="D25" s="12" t="s">
        <v>29</v>
      </c>
      <c r="E25" s="11"/>
      <c r="F25" s="27">
        <v>3</v>
      </c>
      <c r="G25" s="26">
        <v>331</v>
      </c>
      <c r="H25" s="30">
        <v>17.968580060422962</v>
      </c>
      <c r="I25" s="30">
        <v>12.069184290030211</v>
      </c>
      <c r="J25" s="68">
        <f t="shared" ref="J25:J53" si="1">I25/H25*100</f>
        <v>67.168269554105848</v>
      </c>
      <c r="K25" s="89"/>
      <c r="L25" s="70"/>
      <c r="M25" s="70"/>
      <c r="N25" s="70"/>
      <c r="O25" s="70"/>
      <c r="P25" s="70"/>
      <c r="T25" s="70"/>
      <c r="U25" s="70"/>
    </row>
    <row r="26" spans="1:21" ht="23.1" customHeight="1">
      <c r="A26" s="139"/>
      <c r="B26" s="139"/>
      <c r="C26" s="13"/>
      <c r="D26" s="14" t="s">
        <v>28</v>
      </c>
      <c r="E26" s="11"/>
      <c r="F26" s="27">
        <v>6</v>
      </c>
      <c r="G26" s="26">
        <v>825</v>
      </c>
      <c r="H26" s="30">
        <v>18.055515151515152</v>
      </c>
      <c r="I26" s="30">
        <v>14.527999999999999</v>
      </c>
      <c r="J26" s="68">
        <f t="shared" si="1"/>
        <v>80.462949287718672</v>
      </c>
      <c r="K26" s="89"/>
      <c r="L26" s="70"/>
      <c r="M26" s="70"/>
      <c r="N26" s="70"/>
      <c r="O26" s="70"/>
      <c r="P26" s="70"/>
      <c r="T26" s="70"/>
      <c r="U26" s="70"/>
    </row>
    <row r="27" spans="1:21" ht="23.1" customHeight="1">
      <c r="A27" s="139"/>
      <c r="B27" s="139"/>
      <c r="C27" s="13"/>
      <c r="D27" s="14" t="s">
        <v>27</v>
      </c>
      <c r="E27" s="11"/>
      <c r="F27" s="10">
        <v>2</v>
      </c>
      <c r="G27" s="9">
        <v>188</v>
      </c>
      <c r="H27" s="30">
        <v>19.48936170212766</v>
      </c>
      <c r="I27" s="30">
        <v>7.7446808510638299</v>
      </c>
      <c r="J27" s="68">
        <f>I27/H27*100</f>
        <v>39.737991266375545</v>
      </c>
      <c r="K27" s="89"/>
      <c r="L27" s="70"/>
      <c r="M27" s="70"/>
      <c r="N27" s="70"/>
      <c r="O27" s="70"/>
      <c r="P27" s="70"/>
      <c r="T27" s="70"/>
      <c r="U27" s="70"/>
    </row>
    <row r="28" spans="1:21" ht="23.1" customHeight="1">
      <c r="A28" s="139"/>
      <c r="B28" s="139"/>
      <c r="C28" s="13"/>
      <c r="D28" s="14" t="s">
        <v>26</v>
      </c>
      <c r="E28" s="11"/>
      <c r="F28" s="10">
        <v>2</v>
      </c>
      <c r="G28" s="9">
        <v>525</v>
      </c>
      <c r="H28" s="30">
        <v>19.411428571428573</v>
      </c>
      <c r="I28" s="30">
        <v>14.391238095238094</v>
      </c>
      <c r="J28" s="68">
        <f t="shared" si="1"/>
        <v>74.137964870964566</v>
      </c>
      <c r="K28" s="89"/>
      <c r="L28" s="70"/>
      <c r="M28" s="70"/>
      <c r="N28" s="70"/>
      <c r="O28" s="70"/>
      <c r="P28" s="70"/>
      <c r="T28" s="70"/>
      <c r="U28" s="70"/>
    </row>
    <row r="29" spans="1:21" ht="23.1" customHeight="1">
      <c r="A29" s="139"/>
      <c r="B29" s="139"/>
      <c r="C29" s="13"/>
      <c r="D29" s="14" t="s">
        <v>25</v>
      </c>
      <c r="E29" s="11"/>
      <c r="F29" s="10">
        <v>15</v>
      </c>
      <c r="G29" s="9">
        <v>931</v>
      </c>
      <c r="H29" s="30">
        <v>17.890762620837808</v>
      </c>
      <c r="I29" s="30">
        <v>11.114715359828143</v>
      </c>
      <c r="J29" s="68">
        <f t="shared" si="1"/>
        <v>62.125442024939517</v>
      </c>
      <c r="K29" s="89"/>
      <c r="L29" s="70"/>
      <c r="M29" s="70"/>
      <c r="N29" s="70"/>
      <c r="O29" s="70"/>
      <c r="P29" s="70"/>
      <c r="T29" s="70"/>
      <c r="U29" s="70"/>
    </row>
    <row r="30" spans="1:21" ht="23.1" customHeight="1">
      <c r="A30" s="139"/>
      <c r="B30" s="139"/>
      <c r="C30" s="13"/>
      <c r="D30" s="14" t="s">
        <v>24</v>
      </c>
      <c r="E30" s="11"/>
      <c r="F30" s="10">
        <v>4</v>
      </c>
      <c r="G30" s="9">
        <v>1172</v>
      </c>
      <c r="H30" s="30">
        <v>17.545221843003414</v>
      </c>
      <c r="I30" s="30">
        <v>12.369112627986349</v>
      </c>
      <c r="J30" s="68">
        <f t="shared" si="1"/>
        <v>70.498468122355689</v>
      </c>
      <c r="K30" s="89"/>
      <c r="L30" s="70"/>
      <c r="M30" s="70"/>
      <c r="N30" s="70"/>
      <c r="O30" s="70"/>
      <c r="P30" s="70"/>
      <c r="T30" s="70"/>
      <c r="U30" s="70"/>
    </row>
    <row r="31" spans="1:21" ht="23.1" customHeight="1">
      <c r="A31" s="139"/>
      <c r="B31" s="139"/>
      <c r="C31" s="13"/>
      <c r="D31" s="14" t="s">
        <v>23</v>
      </c>
      <c r="E31" s="11"/>
      <c r="F31" s="10">
        <v>24</v>
      </c>
      <c r="G31" s="9">
        <v>3165</v>
      </c>
      <c r="H31" s="30">
        <v>18.083876777251188</v>
      </c>
      <c r="I31" s="30">
        <v>10.68865718799368</v>
      </c>
      <c r="J31" s="68">
        <f t="shared" si="1"/>
        <v>59.106005419366682</v>
      </c>
      <c r="K31" s="89"/>
      <c r="L31" s="70"/>
      <c r="M31" s="70"/>
      <c r="N31" s="70"/>
      <c r="O31" s="70"/>
      <c r="P31" s="70"/>
      <c r="T31" s="70"/>
      <c r="U31" s="70"/>
    </row>
    <row r="32" spans="1:21" ht="23.1" customHeight="1">
      <c r="A32" s="139"/>
      <c r="B32" s="139"/>
      <c r="C32" s="13"/>
      <c r="D32" s="14" t="s">
        <v>22</v>
      </c>
      <c r="E32" s="11"/>
      <c r="F32" s="10">
        <v>5</v>
      </c>
      <c r="G32" s="9">
        <v>473</v>
      </c>
      <c r="H32" s="30">
        <v>18.999471458773783</v>
      </c>
      <c r="I32" s="30">
        <v>14.496828752642706</v>
      </c>
      <c r="J32" s="68">
        <f t="shared" si="1"/>
        <v>76.301221242384628</v>
      </c>
      <c r="K32" s="89"/>
      <c r="L32" s="70"/>
      <c r="M32" s="70"/>
      <c r="N32" s="70"/>
      <c r="O32" s="70"/>
      <c r="P32" s="70"/>
      <c r="T32" s="70"/>
      <c r="U32" s="70"/>
    </row>
    <row r="33" spans="1:21" ht="24" customHeight="1">
      <c r="A33" s="139"/>
      <c r="B33" s="139"/>
      <c r="C33" s="13"/>
      <c r="D33" s="14" t="s">
        <v>21</v>
      </c>
      <c r="E33" s="11"/>
      <c r="F33" s="10">
        <v>22</v>
      </c>
      <c r="G33" s="9">
        <v>5960</v>
      </c>
      <c r="H33" s="30">
        <v>19.37968120805369</v>
      </c>
      <c r="I33" s="30">
        <v>12.865453020134227</v>
      </c>
      <c r="J33" s="68">
        <f t="shared" si="1"/>
        <v>66.386298525837887</v>
      </c>
      <c r="K33" s="89"/>
      <c r="L33" s="70"/>
      <c r="M33" s="70"/>
      <c r="N33" s="70"/>
      <c r="O33" s="70"/>
      <c r="P33" s="70"/>
      <c r="T33" s="70"/>
      <c r="U33" s="70"/>
    </row>
    <row r="34" spans="1:21" ht="23.1" customHeight="1">
      <c r="A34" s="139"/>
      <c r="B34" s="139"/>
      <c r="C34" s="13"/>
      <c r="D34" s="14" t="s">
        <v>20</v>
      </c>
      <c r="E34" s="11"/>
      <c r="F34" s="10">
        <v>13</v>
      </c>
      <c r="G34" s="9">
        <v>1783</v>
      </c>
      <c r="H34" s="30">
        <v>19.02543466068424</v>
      </c>
      <c r="I34" s="30">
        <v>11.340695457094784</v>
      </c>
      <c r="J34" s="68">
        <f t="shared" si="1"/>
        <v>59.608075501844645</v>
      </c>
      <c r="K34" s="89"/>
      <c r="L34" s="70"/>
      <c r="M34" s="70"/>
      <c r="N34" s="70"/>
      <c r="O34" s="70"/>
      <c r="P34" s="70"/>
      <c r="T34" s="70"/>
      <c r="U34" s="70"/>
    </row>
    <row r="35" spans="1:21" ht="23.1" customHeight="1">
      <c r="A35" s="139"/>
      <c r="B35" s="139"/>
      <c r="C35" s="13"/>
      <c r="D35" s="14" t="s">
        <v>19</v>
      </c>
      <c r="E35" s="11"/>
      <c r="F35" s="10">
        <v>9</v>
      </c>
      <c r="G35" s="9">
        <v>1993</v>
      </c>
      <c r="H35" s="30">
        <v>19.197892624184643</v>
      </c>
      <c r="I35" s="30">
        <v>14.19884596086302</v>
      </c>
      <c r="J35" s="68">
        <f t="shared" si="1"/>
        <v>73.960440548437859</v>
      </c>
      <c r="K35" s="89"/>
      <c r="L35" s="70"/>
      <c r="M35" s="70"/>
      <c r="N35" s="70"/>
      <c r="O35" s="70"/>
      <c r="P35" s="70"/>
      <c r="T35" s="70"/>
      <c r="U35" s="70"/>
    </row>
    <row r="36" spans="1:21" ht="23.1" customHeight="1">
      <c r="A36" s="139"/>
      <c r="B36" s="139"/>
      <c r="C36" s="13"/>
      <c r="D36" s="14" t="s">
        <v>18</v>
      </c>
      <c r="E36" s="11"/>
      <c r="F36" s="10">
        <v>18</v>
      </c>
      <c r="G36" s="9">
        <v>3754</v>
      </c>
      <c r="H36" s="30">
        <v>17.680649973361749</v>
      </c>
      <c r="I36" s="30">
        <v>11.724251465103888</v>
      </c>
      <c r="J36" s="68">
        <f t="shared" si="1"/>
        <v>66.311201696589393</v>
      </c>
      <c r="K36" s="89"/>
      <c r="L36" s="70"/>
      <c r="M36" s="70"/>
      <c r="N36" s="70"/>
      <c r="O36" s="70"/>
      <c r="P36" s="70"/>
      <c r="T36" s="70"/>
      <c r="U36" s="70"/>
    </row>
    <row r="37" spans="1:21" ht="23.1" customHeight="1">
      <c r="A37" s="139"/>
      <c r="B37" s="140"/>
      <c r="C37" s="13"/>
      <c r="D37" s="14" t="s">
        <v>17</v>
      </c>
      <c r="E37" s="11"/>
      <c r="F37" s="10">
        <v>4</v>
      </c>
      <c r="G37" s="9">
        <v>656</v>
      </c>
      <c r="H37" s="30">
        <v>18.689024390243901</v>
      </c>
      <c r="I37" s="30">
        <v>11.731707317073171</v>
      </c>
      <c r="J37" s="68">
        <f t="shared" si="1"/>
        <v>62.77324632952692</v>
      </c>
      <c r="K37" s="89"/>
      <c r="L37" s="70"/>
      <c r="M37" s="70"/>
      <c r="N37" s="70"/>
      <c r="O37" s="70"/>
      <c r="P37" s="70"/>
      <c r="T37" s="70"/>
      <c r="U37" s="70"/>
    </row>
    <row r="38" spans="1:21" ht="23.1" customHeight="1">
      <c r="A38" s="139"/>
      <c r="B38" s="138" t="s">
        <v>16</v>
      </c>
      <c r="C38" s="13"/>
      <c r="D38" s="14" t="s">
        <v>15</v>
      </c>
      <c r="E38" s="11"/>
      <c r="F38" s="10">
        <v>622</v>
      </c>
      <c r="G38" s="10">
        <v>31666</v>
      </c>
      <c r="H38" s="30">
        <v>16.552841849302091</v>
      </c>
      <c r="I38" s="30">
        <v>9.3394975683698611</v>
      </c>
      <c r="J38" s="68">
        <f t="shared" si="1"/>
        <v>56.42232103343413</v>
      </c>
      <c r="K38" s="89"/>
      <c r="L38" s="70"/>
      <c r="M38" s="70"/>
      <c r="N38" s="70"/>
      <c r="O38" s="70"/>
      <c r="P38" s="70"/>
      <c r="T38" s="70"/>
      <c r="U38" s="70"/>
    </row>
    <row r="39" spans="1:21" ht="23.1" customHeight="1">
      <c r="A39" s="139"/>
      <c r="B39" s="139"/>
      <c r="C39" s="13"/>
      <c r="D39" s="14" t="s">
        <v>14</v>
      </c>
      <c r="E39" s="11"/>
      <c r="F39" s="10">
        <v>5</v>
      </c>
      <c r="G39" s="9">
        <v>66</v>
      </c>
      <c r="H39" s="30">
        <v>17.569696969696967</v>
      </c>
      <c r="I39" s="30">
        <v>8.754545454545454</v>
      </c>
      <c r="J39" s="68">
        <f t="shared" si="1"/>
        <v>49.827526733356336</v>
      </c>
      <c r="K39" s="89"/>
      <c r="L39" s="70"/>
      <c r="M39" s="70"/>
      <c r="N39" s="70"/>
      <c r="O39" s="70"/>
      <c r="P39" s="70"/>
      <c r="T39" s="70"/>
      <c r="U39" s="70"/>
    </row>
    <row r="40" spans="1:21" ht="23.1" customHeight="1">
      <c r="A40" s="139"/>
      <c r="B40" s="139"/>
      <c r="C40" s="13"/>
      <c r="D40" s="14" t="s">
        <v>13</v>
      </c>
      <c r="E40" s="11"/>
      <c r="F40" s="10">
        <v>69</v>
      </c>
      <c r="G40" s="9">
        <v>1949</v>
      </c>
      <c r="H40" s="30">
        <v>16.812775782452544</v>
      </c>
      <c r="I40" s="30">
        <v>9.3405951770138547</v>
      </c>
      <c r="J40" s="68">
        <f t="shared" si="1"/>
        <v>55.556532115075328</v>
      </c>
      <c r="K40" s="89"/>
      <c r="L40" s="70"/>
      <c r="M40" s="70"/>
      <c r="N40" s="70"/>
      <c r="O40" s="70"/>
      <c r="P40" s="70"/>
      <c r="T40" s="70"/>
      <c r="U40" s="70"/>
    </row>
    <row r="41" spans="1:21" ht="23.1" customHeight="1">
      <c r="A41" s="139"/>
      <c r="B41" s="139"/>
      <c r="C41" s="13"/>
      <c r="D41" s="14" t="s">
        <v>12</v>
      </c>
      <c r="E41" s="11"/>
      <c r="F41" s="10">
        <v>18</v>
      </c>
      <c r="G41" s="9">
        <v>722</v>
      </c>
      <c r="H41" s="30">
        <v>19.298614958448752</v>
      </c>
      <c r="I41" s="30">
        <v>14.366481994459834</v>
      </c>
      <c r="J41" s="68">
        <f t="shared" si="1"/>
        <v>74.443072859849579</v>
      </c>
      <c r="K41" s="89"/>
      <c r="L41" s="70"/>
      <c r="M41" s="70"/>
      <c r="N41" s="70"/>
      <c r="O41" s="70"/>
      <c r="P41" s="70"/>
      <c r="T41" s="70"/>
      <c r="U41" s="70"/>
    </row>
    <row r="42" spans="1:21" ht="23.1" customHeight="1">
      <c r="A42" s="139"/>
      <c r="B42" s="139"/>
      <c r="C42" s="13"/>
      <c r="D42" s="14" t="s">
        <v>11</v>
      </c>
      <c r="E42" s="11"/>
      <c r="F42" s="10">
        <v>14</v>
      </c>
      <c r="G42" s="9">
        <v>282</v>
      </c>
      <c r="H42" s="30">
        <v>16.953971631205675</v>
      </c>
      <c r="I42" s="30">
        <v>10.329680851063829</v>
      </c>
      <c r="J42" s="68">
        <f t="shared" si="1"/>
        <v>60.927793650727239</v>
      </c>
      <c r="K42" s="89"/>
      <c r="L42" s="70"/>
      <c r="M42" s="70"/>
      <c r="N42" s="70"/>
      <c r="O42" s="70"/>
      <c r="P42" s="70"/>
      <c r="T42" s="70"/>
      <c r="U42" s="70"/>
    </row>
    <row r="43" spans="1:21" ht="23.1" customHeight="1">
      <c r="A43" s="139"/>
      <c r="B43" s="139"/>
      <c r="C43" s="13"/>
      <c r="D43" s="14" t="s">
        <v>10</v>
      </c>
      <c r="E43" s="11"/>
      <c r="F43" s="10">
        <v>27</v>
      </c>
      <c r="G43" s="9">
        <v>1350</v>
      </c>
      <c r="H43" s="30">
        <v>14.320814814814813</v>
      </c>
      <c r="I43" s="30">
        <v>10.735185185185186</v>
      </c>
      <c r="J43" s="68">
        <f t="shared" si="1"/>
        <v>74.962111611691867</v>
      </c>
      <c r="K43" s="89"/>
      <c r="L43" s="70"/>
      <c r="M43" s="70"/>
      <c r="N43" s="70"/>
      <c r="O43" s="70"/>
      <c r="P43" s="70"/>
      <c r="T43" s="70"/>
      <c r="U43" s="70"/>
    </row>
    <row r="44" spans="1:21" ht="23.1" customHeight="1">
      <c r="A44" s="139"/>
      <c r="B44" s="139"/>
      <c r="C44" s="13"/>
      <c r="D44" s="14" t="s">
        <v>9</v>
      </c>
      <c r="E44" s="11"/>
      <c r="F44" s="10">
        <v>160</v>
      </c>
      <c r="G44" s="9">
        <v>4774</v>
      </c>
      <c r="H44" s="30">
        <v>16.124507750314205</v>
      </c>
      <c r="I44" s="30">
        <v>8.8164558022622543</v>
      </c>
      <c r="J44" s="68">
        <f t="shared" si="1"/>
        <v>54.677364039782582</v>
      </c>
      <c r="K44" s="89"/>
      <c r="L44" s="70"/>
      <c r="M44" s="70"/>
      <c r="N44" s="70"/>
      <c r="O44" s="70"/>
      <c r="P44" s="70"/>
      <c r="T44" s="70"/>
      <c r="U44" s="70"/>
    </row>
    <row r="45" spans="1:21" ht="23.1" customHeight="1">
      <c r="A45" s="139"/>
      <c r="B45" s="139"/>
      <c r="C45" s="13"/>
      <c r="D45" s="14" t="s">
        <v>8</v>
      </c>
      <c r="E45" s="11"/>
      <c r="F45" s="10">
        <v>20</v>
      </c>
      <c r="G45" s="9">
        <v>1099</v>
      </c>
      <c r="H45" s="30">
        <v>19.049226569608734</v>
      </c>
      <c r="I45" s="30">
        <v>11.289444949954504</v>
      </c>
      <c r="J45" s="68">
        <f t="shared" si="1"/>
        <v>59.264584358326445</v>
      </c>
      <c r="K45" s="89"/>
      <c r="L45" s="70"/>
      <c r="M45" s="70"/>
      <c r="N45" s="70"/>
      <c r="O45" s="70"/>
      <c r="P45" s="70"/>
      <c r="T45" s="70"/>
      <c r="U45" s="70"/>
    </row>
    <row r="46" spans="1:21" ht="23.1" customHeight="1">
      <c r="A46" s="139"/>
      <c r="B46" s="139"/>
      <c r="C46" s="13"/>
      <c r="D46" s="14" t="s">
        <v>7</v>
      </c>
      <c r="E46" s="11"/>
      <c r="F46" s="10">
        <v>13</v>
      </c>
      <c r="G46" s="9">
        <v>118</v>
      </c>
      <c r="H46" s="30">
        <v>16.512711864406779</v>
      </c>
      <c r="I46" s="30">
        <v>8.1606779661016944</v>
      </c>
      <c r="J46" s="68">
        <f t="shared" si="1"/>
        <v>49.420579933282013</v>
      </c>
      <c r="K46" s="89"/>
      <c r="L46" s="70"/>
      <c r="M46" s="70"/>
      <c r="N46" s="70"/>
      <c r="O46" s="70"/>
      <c r="P46" s="70"/>
      <c r="T46" s="70"/>
      <c r="U46" s="70"/>
    </row>
    <row r="47" spans="1:21" ht="24" customHeight="1">
      <c r="A47" s="139"/>
      <c r="B47" s="139"/>
      <c r="C47" s="13"/>
      <c r="D47" s="12" t="s">
        <v>6</v>
      </c>
      <c r="E47" s="11"/>
      <c r="F47" s="10">
        <v>10</v>
      </c>
      <c r="G47" s="9">
        <v>324</v>
      </c>
      <c r="H47" s="30">
        <v>18.735802469135802</v>
      </c>
      <c r="I47" s="30">
        <v>11.90246913580247</v>
      </c>
      <c r="J47" s="68">
        <f>I47/H47*100</f>
        <v>63.527938850817087</v>
      </c>
      <c r="K47" s="89"/>
      <c r="L47" s="70"/>
      <c r="M47" s="70"/>
      <c r="N47" s="70"/>
      <c r="O47" s="70"/>
      <c r="P47" s="70"/>
      <c r="T47" s="70"/>
      <c r="U47" s="70"/>
    </row>
    <row r="48" spans="1:21" ht="23.1" customHeight="1">
      <c r="A48" s="139"/>
      <c r="B48" s="139"/>
      <c r="C48" s="13"/>
      <c r="D48" s="14" t="s">
        <v>5</v>
      </c>
      <c r="E48" s="11"/>
      <c r="F48" s="10">
        <v>34</v>
      </c>
      <c r="G48" s="9">
        <v>999</v>
      </c>
      <c r="H48" s="30">
        <v>12.50098098098098</v>
      </c>
      <c r="I48" s="30">
        <v>5.2111711711711708</v>
      </c>
      <c r="J48" s="68">
        <f t="shared" si="1"/>
        <v>41.686097907831858</v>
      </c>
      <c r="K48" s="89"/>
      <c r="L48" s="70"/>
      <c r="M48" s="70"/>
      <c r="N48" s="70"/>
      <c r="O48" s="70"/>
      <c r="P48" s="70"/>
      <c r="T48" s="70"/>
      <c r="U48" s="70"/>
    </row>
    <row r="49" spans="1:21" ht="23.1" customHeight="1">
      <c r="A49" s="139"/>
      <c r="B49" s="139"/>
      <c r="C49" s="13"/>
      <c r="D49" s="14" t="s">
        <v>4</v>
      </c>
      <c r="E49" s="11"/>
      <c r="F49" s="10">
        <v>18</v>
      </c>
      <c r="G49" s="9">
        <v>293</v>
      </c>
      <c r="H49" s="30">
        <v>16.017747440273038</v>
      </c>
      <c r="I49" s="30">
        <v>8.3843003412969299</v>
      </c>
      <c r="J49" s="68">
        <f t="shared" si="1"/>
        <v>52.343816585698463</v>
      </c>
      <c r="K49" s="89"/>
      <c r="L49" s="70"/>
      <c r="M49" s="70"/>
      <c r="N49" s="70"/>
      <c r="O49" s="70"/>
      <c r="P49" s="70"/>
      <c r="T49" s="70"/>
      <c r="U49" s="70"/>
    </row>
    <row r="50" spans="1:21" ht="23.1" customHeight="1">
      <c r="A50" s="139"/>
      <c r="B50" s="139"/>
      <c r="C50" s="13"/>
      <c r="D50" s="14" t="s">
        <v>3</v>
      </c>
      <c r="E50" s="11"/>
      <c r="F50" s="10">
        <v>20</v>
      </c>
      <c r="G50" s="9">
        <v>1600</v>
      </c>
      <c r="H50" s="30">
        <v>17.1409375</v>
      </c>
      <c r="I50" s="30">
        <v>10.296687500000001</v>
      </c>
      <c r="J50" s="68">
        <f t="shared" si="1"/>
        <v>60.070737087746807</v>
      </c>
      <c r="K50" s="89"/>
      <c r="L50" s="70"/>
      <c r="M50" s="70"/>
      <c r="N50" s="70"/>
      <c r="O50" s="70"/>
      <c r="P50" s="70"/>
      <c r="T50" s="70"/>
      <c r="U50" s="70"/>
    </row>
    <row r="51" spans="1:21" ht="23.1" customHeight="1">
      <c r="A51" s="139"/>
      <c r="B51" s="139"/>
      <c r="C51" s="13"/>
      <c r="D51" s="14" t="s">
        <v>2</v>
      </c>
      <c r="E51" s="11"/>
      <c r="F51" s="10">
        <v>143</v>
      </c>
      <c r="G51" s="9">
        <v>12978</v>
      </c>
      <c r="H51" s="30">
        <v>16.952663738634616</v>
      </c>
      <c r="I51" s="30">
        <v>9.0084065341346893</v>
      </c>
      <c r="J51" s="68">
        <f t="shared" si="1"/>
        <v>53.138590330231104</v>
      </c>
      <c r="K51" s="89"/>
      <c r="L51" s="70"/>
      <c r="M51" s="70"/>
      <c r="N51" s="70"/>
      <c r="O51" s="70"/>
      <c r="P51" s="70"/>
      <c r="T51" s="70"/>
      <c r="U51" s="70"/>
    </row>
    <row r="52" spans="1:21" ht="23.1" customHeight="1">
      <c r="A52" s="139"/>
      <c r="B52" s="139"/>
      <c r="C52" s="13"/>
      <c r="D52" s="14" t="s">
        <v>1</v>
      </c>
      <c r="E52" s="11"/>
      <c r="F52" s="10">
        <v>20</v>
      </c>
      <c r="G52" s="9">
        <v>1874</v>
      </c>
      <c r="H52" s="30">
        <v>18.027310565635005</v>
      </c>
      <c r="I52" s="30">
        <v>12.817940234791889</v>
      </c>
      <c r="J52" s="68">
        <f t="shared" si="1"/>
        <v>71.102897950992187</v>
      </c>
      <c r="K52" s="89"/>
      <c r="L52" s="70"/>
      <c r="M52" s="70"/>
      <c r="N52" s="70"/>
      <c r="O52" s="70"/>
      <c r="P52" s="70"/>
      <c r="T52" s="70"/>
      <c r="U52" s="70"/>
    </row>
    <row r="53" spans="1:21" ht="24" customHeight="1">
      <c r="A53" s="140"/>
      <c r="B53" s="140"/>
      <c r="C53" s="13"/>
      <c r="D53" s="12" t="s">
        <v>0</v>
      </c>
      <c r="E53" s="11"/>
      <c r="F53" s="10">
        <v>51</v>
      </c>
      <c r="G53" s="9">
        <v>3238</v>
      </c>
      <c r="H53" s="30">
        <v>14.778394070413837</v>
      </c>
      <c r="I53" s="30">
        <v>7.6585670166769608</v>
      </c>
      <c r="J53" s="68">
        <f t="shared" si="1"/>
        <v>51.822728370799901</v>
      </c>
      <c r="K53" s="89"/>
      <c r="L53" s="70"/>
      <c r="M53" s="70"/>
      <c r="N53" s="70"/>
      <c r="O53" s="70"/>
      <c r="P53" s="70"/>
      <c r="T53" s="70"/>
      <c r="U53" s="70"/>
    </row>
    <row r="54" spans="1:21">
      <c r="L54" s="70"/>
      <c r="M54" s="70"/>
      <c r="N54" s="70"/>
      <c r="O54" s="70"/>
      <c r="P54" s="70"/>
    </row>
    <row r="55" spans="1:21" ht="12.75" customHeight="1">
      <c r="L55" s="70"/>
      <c r="M55" s="70"/>
      <c r="N55" s="70"/>
      <c r="O55" s="70"/>
      <c r="P55" s="70"/>
    </row>
    <row r="56" spans="1:21">
      <c r="D56" s="5"/>
      <c r="M56" s="70"/>
      <c r="N56" s="70"/>
      <c r="O56" s="70"/>
      <c r="P56" s="70"/>
    </row>
    <row r="57" spans="1:21">
      <c r="M57" s="70"/>
      <c r="N57" s="70"/>
      <c r="O57" s="70"/>
      <c r="P57" s="70"/>
    </row>
    <row r="59" spans="1:21">
      <c r="D59" s="5"/>
    </row>
    <row r="61" spans="1:21">
      <c r="D61" s="5"/>
    </row>
    <row r="63" spans="1:21">
      <c r="D63" s="5"/>
    </row>
    <row r="65" spans="4:4">
      <c r="D65" s="5"/>
    </row>
    <row r="67" spans="4:4" ht="13.5" customHeight="1">
      <c r="D67" s="6"/>
    </row>
    <row r="68" spans="4:4" ht="13.5" customHeight="1"/>
    <row r="69" spans="4:4">
      <c r="D69" s="5"/>
    </row>
    <row r="71" spans="4:4">
      <c r="D71" s="5"/>
    </row>
    <row r="73" spans="4:4">
      <c r="D73" s="5"/>
    </row>
    <row r="75" spans="4:4">
      <c r="D75" s="5"/>
    </row>
    <row r="79" spans="4:4" ht="12.75" customHeight="1"/>
    <row r="80" spans="4:4" ht="12.75" customHeight="1"/>
  </sheetData>
  <mergeCells count="16">
    <mergeCell ref="J3:J6"/>
    <mergeCell ref="A3:E6"/>
    <mergeCell ref="F3:F6"/>
    <mergeCell ref="G3:G6"/>
    <mergeCell ref="H3:H6"/>
    <mergeCell ref="I3:I6"/>
    <mergeCell ref="A13:A53"/>
    <mergeCell ref="B13:B37"/>
    <mergeCell ref="B38:B53"/>
    <mergeCell ref="A7:E7"/>
    <mergeCell ref="A8:A12"/>
    <mergeCell ref="B8:E8"/>
    <mergeCell ref="B9:E9"/>
    <mergeCell ref="B10:E10"/>
    <mergeCell ref="B11:E11"/>
    <mergeCell ref="B12:E12"/>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77"/>
  <sheetViews>
    <sheetView showGridLines="0" view="pageBreakPreview" topLeftCell="A43" zoomScaleNormal="100" zoomScaleSheetLayoutView="100" workbookViewId="0">
      <selection activeCell="G3" sqref="G3:P6"/>
    </sheetView>
  </sheetViews>
  <sheetFormatPr defaultRowHeight="13.5"/>
  <cols>
    <col min="1" max="2" width="2.625" style="4" customWidth="1"/>
    <col min="3" max="3" width="1.375" style="4" customWidth="1"/>
    <col min="4" max="4" width="27.625" style="4" customWidth="1"/>
    <col min="5" max="5" width="1.375" style="4" customWidth="1"/>
    <col min="6" max="6" width="5.875" style="3" customWidth="1"/>
    <col min="7" max="7" width="5.375" style="3" customWidth="1"/>
    <col min="8" max="8" width="6.625" style="3" customWidth="1"/>
    <col min="9" max="9" width="5.375" style="3" customWidth="1"/>
    <col min="10" max="10" width="6.625" style="3" customWidth="1"/>
    <col min="11" max="11" width="5.375" style="3" customWidth="1"/>
    <col min="12" max="12" width="6.625" style="3" customWidth="1"/>
    <col min="13" max="13" width="5.375" style="3" customWidth="1"/>
    <col min="14" max="14" width="6.625" style="3" customWidth="1"/>
    <col min="15" max="15" width="5.375" style="3" customWidth="1"/>
    <col min="16" max="16" width="6.625" style="3" customWidth="1"/>
    <col min="17" max="17" width="5.375" style="3" customWidth="1"/>
    <col min="18" max="18" width="6.625" style="3" customWidth="1"/>
    <col min="19" max="19" width="5.375" style="3" customWidth="1"/>
    <col min="20" max="20" width="6.625" style="3" customWidth="1"/>
    <col min="21" max="21" width="5.375" style="3" customWidth="1"/>
    <col min="22" max="22" width="6.625" style="3" customWidth="1"/>
    <col min="23" max="23" width="11" style="3" customWidth="1"/>
    <col min="24" max="16384" width="9" style="3"/>
  </cols>
  <sheetData>
    <row r="1" spans="1:24" ht="14.25">
      <c r="A1" s="18" t="s">
        <v>64</v>
      </c>
    </row>
    <row r="3" spans="1:24" ht="18" customHeight="1">
      <c r="A3" s="152" t="s">
        <v>63</v>
      </c>
      <c r="B3" s="153"/>
      <c r="C3" s="153"/>
      <c r="D3" s="153"/>
      <c r="E3" s="154"/>
      <c r="F3" s="161" t="s">
        <v>62</v>
      </c>
      <c r="G3" s="165" t="s">
        <v>61</v>
      </c>
      <c r="H3" s="166"/>
      <c r="I3" s="166"/>
      <c r="J3" s="166"/>
      <c r="K3" s="166"/>
      <c r="L3" s="166"/>
      <c r="M3" s="166"/>
      <c r="N3" s="166"/>
      <c r="O3" s="166"/>
      <c r="P3" s="167"/>
      <c r="Q3" s="162" t="s">
        <v>60</v>
      </c>
      <c r="R3" s="162"/>
      <c r="S3" s="162"/>
      <c r="T3" s="162"/>
      <c r="U3" s="162"/>
      <c r="V3" s="162"/>
      <c r="W3" s="17"/>
    </row>
    <row r="4" spans="1:24" ht="31.5" customHeight="1">
      <c r="A4" s="155"/>
      <c r="B4" s="156"/>
      <c r="C4" s="156"/>
      <c r="D4" s="156"/>
      <c r="E4" s="157"/>
      <c r="F4" s="162"/>
      <c r="G4" s="162" t="s">
        <v>59</v>
      </c>
      <c r="H4" s="162"/>
      <c r="I4" s="162" t="s">
        <v>58</v>
      </c>
      <c r="J4" s="162"/>
      <c r="K4" s="162" t="s">
        <v>57</v>
      </c>
      <c r="L4" s="162"/>
      <c r="M4" s="162" t="s">
        <v>56</v>
      </c>
      <c r="N4" s="162"/>
      <c r="O4" s="162" t="s">
        <v>55</v>
      </c>
      <c r="P4" s="162"/>
      <c r="Q4" s="162" t="s">
        <v>54</v>
      </c>
      <c r="R4" s="162"/>
      <c r="S4" s="162" t="s">
        <v>53</v>
      </c>
      <c r="T4" s="162"/>
      <c r="U4" s="162" t="s">
        <v>52</v>
      </c>
      <c r="V4" s="162"/>
      <c r="W4" s="17"/>
    </row>
    <row r="5" spans="1:24" ht="15" customHeight="1">
      <c r="A5" s="155"/>
      <c r="B5" s="156"/>
      <c r="C5" s="156"/>
      <c r="D5" s="156"/>
      <c r="E5" s="157"/>
      <c r="F5" s="162"/>
      <c r="G5" s="163" t="s">
        <v>51</v>
      </c>
      <c r="H5" s="150" t="s">
        <v>50</v>
      </c>
      <c r="I5" s="163" t="s">
        <v>51</v>
      </c>
      <c r="J5" s="150" t="s">
        <v>50</v>
      </c>
      <c r="K5" s="163" t="s">
        <v>51</v>
      </c>
      <c r="L5" s="150" t="s">
        <v>50</v>
      </c>
      <c r="M5" s="163" t="s">
        <v>51</v>
      </c>
      <c r="N5" s="150" t="s">
        <v>50</v>
      </c>
      <c r="O5" s="163" t="s">
        <v>51</v>
      </c>
      <c r="P5" s="150" t="s">
        <v>50</v>
      </c>
      <c r="Q5" s="163" t="s">
        <v>51</v>
      </c>
      <c r="R5" s="150" t="s">
        <v>50</v>
      </c>
      <c r="S5" s="163" t="s">
        <v>51</v>
      </c>
      <c r="T5" s="150" t="s">
        <v>50</v>
      </c>
      <c r="U5" s="163" t="s">
        <v>51</v>
      </c>
      <c r="V5" s="150" t="s">
        <v>50</v>
      </c>
      <c r="W5" s="16"/>
    </row>
    <row r="6" spans="1:24" ht="15" customHeight="1">
      <c r="A6" s="158"/>
      <c r="B6" s="159"/>
      <c r="C6" s="159"/>
      <c r="D6" s="159"/>
      <c r="E6" s="160"/>
      <c r="F6" s="162"/>
      <c r="G6" s="164"/>
      <c r="H6" s="151"/>
      <c r="I6" s="164"/>
      <c r="J6" s="151"/>
      <c r="K6" s="164"/>
      <c r="L6" s="151"/>
      <c r="M6" s="164"/>
      <c r="N6" s="151"/>
      <c r="O6" s="164"/>
      <c r="P6" s="151"/>
      <c r="Q6" s="164"/>
      <c r="R6" s="151"/>
      <c r="S6" s="164"/>
      <c r="T6" s="151"/>
      <c r="U6" s="164"/>
      <c r="V6" s="151"/>
      <c r="W6" s="16"/>
    </row>
    <row r="7" spans="1:24" ht="23.1" customHeight="1">
      <c r="A7" s="147" t="s">
        <v>49</v>
      </c>
      <c r="B7" s="148"/>
      <c r="C7" s="148"/>
      <c r="D7" s="148"/>
      <c r="E7" s="149"/>
      <c r="F7" s="10">
        <f>SUM(F8:F12)</f>
        <v>916</v>
      </c>
      <c r="G7" s="9">
        <f>SUM(G8:G12)</f>
        <v>289</v>
      </c>
      <c r="H7" s="8">
        <f t="shared" ref="H7:H53" si="0">IF(G7=0,0,G7/$F7*100)</f>
        <v>31.550218340611352</v>
      </c>
      <c r="I7" s="15">
        <f>SUM(I8:I12)</f>
        <v>129</v>
      </c>
      <c r="J7" s="8">
        <f t="shared" ref="J7:J53" si="1">IF(I7=0,0,I7/$F7*100)</f>
        <v>14.08296943231441</v>
      </c>
      <c r="K7" s="15">
        <f>SUM(K8:K12)</f>
        <v>220</v>
      </c>
      <c r="L7" s="8">
        <f t="shared" ref="L7:L53" si="2">IF(K7=0,0,K7/$F7*100)</f>
        <v>24.017467248908297</v>
      </c>
      <c r="M7" s="15">
        <f>SUM(M8:M12)</f>
        <v>57</v>
      </c>
      <c r="N7" s="8">
        <f t="shared" ref="N7:N53" si="3">IF(M7=0,0,M7/$F7*100)</f>
        <v>6.2227074235807862</v>
      </c>
      <c r="O7" s="15">
        <f>SUM(O8:O12)</f>
        <v>221</v>
      </c>
      <c r="P7" s="8">
        <f t="shared" ref="P7:P53" si="4">IF(O7=0,0,O7/$F7*100)</f>
        <v>24.126637554585155</v>
      </c>
      <c r="Q7" s="15">
        <f>SUM(Q8,Q9,Q10,Q11,Q12)</f>
        <v>257</v>
      </c>
      <c r="R7" s="8">
        <f t="shared" ref="R7:R53" si="5">IF(Q7=0,0,Q7/$F7*100)</f>
        <v>28.056768558951966</v>
      </c>
      <c r="S7" s="15">
        <f>SUM(S8,S9,S10,S11,S12)</f>
        <v>645</v>
      </c>
      <c r="T7" s="8">
        <f t="shared" ref="T7:T53" si="6">IF(S7=0,0,S7/$F7*100)</f>
        <v>70.414847161572041</v>
      </c>
      <c r="U7" s="15">
        <f>SUM(U8,U9,U10,U11,U12)</f>
        <v>14</v>
      </c>
      <c r="V7" s="8">
        <f t="shared" ref="V7:V53" si="7">IF(U7=0,0,U7/$F7*100)</f>
        <v>1.5283842794759825</v>
      </c>
      <c r="W7" s="7"/>
    </row>
    <row r="8" spans="1:24" ht="23.1" customHeight="1">
      <c r="A8" s="141" t="s">
        <v>48</v>
      </c>
      <c r="B8" s="144" t="s">
        <v>47</v>
      </c>
      <c r="C8" s="145"/>
      <c r="D8" s="145"/>
      <c r="E8" s="146"/>
      <c r="F8" s="10">
        <f t="shared" ref="F8:F53" si="8">SUM(G8,I8,K8,M8,O8)</f>
        <v>289</v>
      </c>
      <c r="G8" s="9">
        <v>289</v>
      </c>
      <c r="H8" s="8">
        <f t="shared" si="0"/>
        <v>100</v>
      </c>
      <c r="I8" s="15">
        <v>0</v>
      </c>
      <c r="J8" s="8">
        <f t="shared" si="1"/>
        <v>0</v>
      </c>
      <c r="K8" s="15">
        <v>0</v>
      </c>
      <c r="L8" s="8">
        <f t="shared" si="2"/>
        <v>0</v>
      </c>
      <c r="M8" s="15">
        <v>0</v>
      </c>
      <c r="N8" s="8">
        <f t="shared" si="3"/>
        <v>0</v>
      </c>
      <c r="O8" s="15">
        <v>0</v>
      </c>
      <c r="P8" s="8">
        <f t="shared" si="4"/>
        <v>0</v>
      </c>
      <c r="Q8" s="15">
        <v>16</v>
      </c>
      <c r="R8" s="8">
        <f t="shared" si="5"/>
        <v>5.5363321799307963</v>
      </c>
      <c r="S8" s="15">
        <v>265</v>
      </c>
      <c r="T8" s="8">
        <f t="shared" si="6"/>
        <v>91.6955017301038</v>
      </c>
      <c r="U8" s="15">
        <v>8</v>
      </c>
      <c r="V8" s="8">
        <f t="shared" si="7"/>
        <v>2.7681660899653981</v>
      </c>
      <c r="W8" s="7"/>
    </row>
    <row r="9" spans="1:24" ht="23.1" customHeight="1">
      <c r="A9" s="142"/>
      <c r="B9" s="144" t="s">
        <v>46</v>
      </c>
      <c r="C9" s="145"/>
      <c r="D9" s="145"/>
      <c r="E9" s="146"/>
      <c r="F9" s="10">
        <f t="shared" si="8"/>
        <v>129</v>
      </c>
      <c r="G9" s="9">
        <v>0</v>
      </c>
      <c r="H9" s="8">
        <f t="shared" si="0"/>
        <v>0</v>
      </c>
      <c r="I9" s="15">
        <v>129</v>
      </c>
      <c r="J9" s="8">
        <f t="shared" si="1"/>
        <v>100</v>
      </c>
      <c r="K9" s="15">
        <v>0</v>
      </c>
      <c r="L9" s="8">
        <f t="shared" si="2"/>
        <v>0</v>
      </c>
      <c r="M9" s="15">
        <v>0</v>
      </c>
      <c r="N9" s="8">
        <f t="shared" si="3"/>
        <v>0</v>
      </c>
      <c r="O9" s="15">
        <v>0</v>
      </c>
      <c r="P9" s="8">
        <f t="shared" si="4"/>
        <v>0</v>
      </c>
      <c r="Q9" s="15">
        <v>17</v>
      </c>
      <c r="R9" s="8">
        <f t="shared" ref="R9:R12" si="9">IF(Q9=0,0,Q9/$F9*100)</f>
        <v>13.178294573643413</v>
      </c>
      <c r="S9" s="15">
        <v>111</v>
      </c>
      <c r="T9" s="8">
        <f t="shared" ref="T9:T12" si="10">IF(S9=0,0,S9/$F9*100)</f>
        <v>86.04651162790698</v>
      </c>
      <c r="U9" s="15">
        <v>1</v>
      </c>
      <c r="V9" s="8">
        <f t="shared" ref="V9:V12" si="11">IF(U9=0,0,U9/$F9*100)</f>
        <v>0.77519379844961245</v>
      </c>
      <c r="W9" s="7"/>
    </row>
    <row r="10" spans="1:24" ht="23.1" customHeight="1">
      <c r="A10" s="142"/>
      <c r="B10" s="144" t="s">
        <v>45</v>
      </c>
      <c r="C10" s="145"/>
      <c r="D10" s="145"/>
      <c r="E10" s="146"/>
      <c r="F10" s="10">
        <f t="shared" si="8"/>
        <v>220</v>
      </c>
      <c r="G10" s="9">
        <v>0</v>
      </c>
      <c r="H10" s="8">
        <f t="shared" si="0"/>
        <v>0</v>
      </c>
      <c r="I10" s="15">
        <v>0</v>
      </c>
      <c r="J10" s="8">
        <f t="shared" si="1"/>
        <v>0</v>
      </c>
      <c r="K10" s="15">
        <v>220</v>
      </c>
      <c r="L10" s="8">
        <f t="shared" si="2"/>
        <v>100</v>
      </c>
      <c r="M10" s="15">
        <v>0</v>
      </c>
      <c r="N10" s="8">
        <f t="shared" si="3"/>
        <v>0</v>
      </c>
      <c r="O10" s="15">
        <v>0</v>
      </c>
      <c r="P10" s="8">
        <f t="shared" si="4"/>
        <v>0</v>
      </c>
      <c r="Q10" s="15">
        <v>64</v>
      </c>
      <c r="R10" s="8">
        <f t="shared" si="9"/>
        <v>29.09090909090909</v>
      </c>
      <c r="S10" s="15">
        <v>154</v>
      </c>
      <c r="T10" s="8">
        <f t="shared" si="10"/>
        <v>70</v>
      </c>
      <c r="U10" s="15">
        <v>2</v>
      </c>
      <c r="V10" s="8">
        <f t="shared" si="11"/>
        <v>0.90909090909090906</v>
      </c>
      <c r="W10" s="7"/>
    </row>
    <row r="11" spans="1:24" ht="23.1" customHeight="1">
      <c r="A11" s="142"/>
      <c r="B11" s="144" t="s">
        <v>44</v>
      </c>
      <c r="C11" s="145"/>
      <c r="D11" s="145"/>
      <c r="E11" s="146"/>
      <c r="F11" s="10">
        <f t="shared" si="8"/>
        <v>57</v>
      </c>
      <c r="G11" s="9">
        <v>0</v>
      </c>
      <c r="H11" s="8">
        <f t="shared" si="0"/>
        <v>0</v>
      </c>
      <c r="I11" s="15">
        <v>0</v>
      </c>
      <c r="J11" s="8">
        <f t="shared" si="1"/>
        <v>0</v>
      </c>
      <c r="K11" s="15">
        <v>0</v>
      </c>
      <c r="L11" s="8">
        <f t="shared" si="2"/>
        <v>0</v>
      </c>
      <c r="M11" s="15">
        <v>57</v>
      </c>
      <c r="N11" s="8">
        <f t="shared" si="3"/>
        <v>100</v>
      </c>
      <c r="O11" s="15">
        <v>0</v>
      </c>
      <c r="P11" s="8">
        <f t="shared" si="4"/>
        <v>0</v>
      </c>
      <c r="Q11" s="15">
        <v>25</v>
      </c>
      <c r="R11" s="8">
        <f t="shared" si="9"/>
        <v>43.859649122807014</v>
      </c>
      <c r="S11" s="15">
        <v>31</v>
      </c>
      <c r="T11" s="8">
        <f t="shared" si="10"/>
        <v>54.385964912280706</v>
      </c>
      <c r="U11" s="15">
        <v>1</v>
      </c>
      <c r="V11" s="8">
        <f t="shared" si="11"/>
        <v>1.7543859649122806</v>
      </c>
      <c r="W11" s="7"/>
    </row>
    <row r="12" spans="1:24" ht="23.1" customHeight="1">
      <c r="A12" s="143"/>
      <c r="B12" s="144" t="s">
        <v>43</v>
      </c>
      <c r="C12" s="145"/>
      <c r="D12" s="145"/>
      <c r="E12" s="146"/>
      <c r="F12" s="10">
        <f t="shared" si="8"/>
        <v>221</v>
      </c>
      <c r="G12" s="9">
        <v>0</v>
      </c>
      <c r="H12" s="8">
        <f t="shared" si="0"/>
        <v>0</v>
      </c>
      <c r="I12" s="15">
        <v>0</v>
      </c>
      <c r="J12" s="8">
        <f t="shared" si="1"/>
        <v>0</v>
      </c>
      <c r="K12" s="15">
        <v>0</v>
      </c>
      <c r="L12" s="8">
        <f t="shared" si="2"/>
        <v>0</v>
      </c>
      <c r="M12" s="15">
        <v>0</v>
      </c>
      <c r="N12" s="8">
        <f t="shared" si="3"/>
        <v>0</v>
      </c>
      <c r="O12" s="15">
        <v>221</v>
      </c>
      <c r="P12" s="8">
        <f t="shared" si="4"/>
        <v>100</v>
      </c>
      <c r="Q12" s="15">
        <v>135</v>
      </c>
      <c r="R12" s="8">
        <f t="shared" si="9"/>
        <v>61.085972850678736</v>
      </c>
      <c r="S12" s="15">
        <v>84</v>
      </c>
      <c r="T12" s="8">
        <f t="shared" si="10"/>
        <v>38.009049773755656</v>
      </c>
      <c r="U12" s="15">
        <v>2</v>
      </c>
      <c r="V12" s="8">
        <f t="shared" si="11"/>
        <v>0.90497737556561098</v>
      </c>
      <c r="W12" s="7"/>
    </row>
    <row r="13" spans="1:24" ht="23.1" customHeight="1">
      <c r="A13" s="138" t="s">
        <v>42</v>
      </c>
      <c r="B13" s="138" t="s">
        <v>41</v>
      </c>
      <c r="C13" s="13"/>
      <c r="D13" s="14" t="s">
        <v>15</v>
      </c>
      <c r="E13" s="11"/>
      <c r="F13" s="10">
        <f t="shared" si="8"/>
        <v>224</v>
      </c>
      <c r="G13" s="9">
        <f>SUM(G14:G37)</f>
        <v>42</v>
      </c>
      <c r="H13" s="8">
        <f>IF(G13=0,0,G13/$F13*100)</f>
        <v>18.75</v>
      </c>
      <c r="I13" s="9">
        <f>SUM(I14:I37)</f>
        <v>29</v>
      </c>
      <c r="J13" s="8">
        <f t="shared" si="1"/>
        <v>12.946428571428573</v>
      </c>
      <c r="K13" s="9">
        <f>SUM(K14:K37)</f>
        <v>86</v>
      </c>
      <c r="L13" s="8">
        <f t="shared" si="2"/>
        <v>38.392857142857146</v>
      </c>
      <c r="M13" s="9">
        <f>SUM(M14:M37)</f>
        <v>28</v>
      </c>
      <c r="N13" s="8">
        <f t="shared" si="3"/>
        <v>12.5</v>
      </c>
      <c r="O13" s="9">
        <f>SUM(O14:O37)</f>
        <v>39</v>
      </c>
      <c r="P13" s="8">
        <f t="shared" si="4"/>
        <v>17.410714285714285</v>
      </c>
      <c r="Q13" s="96">
        <f>SUM(Q14:Q37)</f>
        <v>68</v>
      </c>
      <c r="R13" s="8">
        <f t="shared" si="5"/>
        <v>30.357142857142854</v>
      </c>
      <c r="S13" s="96">
        <f>SUM(S14:S37)</f>
        <v>152</v>
      </c>
      <c r="T13" s="8">
        <f t="shared" si="6"/>
        <v>67.857142857142861</v>
      </c>
      <c r="U13" s="96">
        <f>SUM(U14:U37)</f>
        <v>4</v>
      </c>
      <c r="V13" s="8">
        <f t="shared" si="7"/>
        <v>1.7857142857142856</v>
      </c>
      <c r="W13" s="103"/>
      <c r="X13" s="48"/>
    </row>
    <row r="14" spans="1:24" ht="23.1" customHeight="1">
      <c r="A14" s="139"/>
      <c r="B14" s="139"/>
      <c r="C14" s="13"/>
      <c r="D14" s="14" t="s">
        <v>40</v>
      </c>
      <c r="E14" s="11"/>
      <c r="F14" s="10">
        <f t="shared" si="8"/>
        <v>38</v>
      </c>
      <c r="G14" s="9">
        <v>10</v>
      </c>
      <c r="H14" s="8">
        <f t="shared" ref="H14:H37" si="12">IF(G14=0,0,G14/$F14*100)</f>
        <v>26.315789473684209</v>
      </c>
      <c r="I14" s="15">
        <v>2</v>
      </c>
      <c r="J14" s="8">
        <f t="shared" si="1"/>
        <v>5.2631578947368416</v>
      </c>
      <c r="K14" s="15">
        <v>12</v>
      </c>
      <c r="L14" s="8">
        <f t="shared" si="2"/>
        <v>31.578947368421051</v>
      </c>
      <c r="M14" s="15">
        <v>4</v>
      </c>
      <c r="N14" s="8">
        <f t="shared" si="3"/>
        <v>10.526315789473683</v>
      </c>
      <c r="O14" s="15">
        <v>10</v>
      </c>
      <c r="P14" s="8">
        <f t="shared" si="4"/>
        <v>26.315789473684209</v>
      </c>
      <c r="Q14" s="15">
        <v>13</v>
      </c>
      <c r="R14" s="8">
        <f t="shared" si="5"/>
        <v>34.210526315789473</v>
      </c>
      <c r="S14" s="15">
        <v>24</v>
      </c>
      <c r="T14" s="8">
        <f t="shared" si="6"/>
        <v>63.157894736842103</v>
      </c>
      <c r="U14" s="15">
        <v>1</v>
      </c>
      <c r="V14" s="8">
        <f t="shared" si="7"/>
        <v>2.6315789473684208</v>
      </c>
      <c r="W14" s="7"/>
    </row>
    <row r="15" spans="1:24" ht="23.1" customHeight="1">
      <c r="A15" s="139"/>
      <c r="B15" s="139"/>
      <c r="C15" s="13"/>
      <c r="D15" s="14" t="s">
        <v>39</v>
      </c>
      <c r="E15" s="11"/>
      <c r="F15" s="10">
        <f t="shared" si="8"/>
        <v>5</v>
      </c>
      <c r="G15" s="9">
        <v>2</v>
      </c>
      <c r="H15" s="8">
        <f t="shared" si="12"/>
        <v>40</v>
      </c>
      <c r="I15" s="15">
        <v>1</v>
      </c>
      <c r="J15" s="8">
        <f t="shared" si="1"/>
        <v>20</v>
      </c>
      <c r="K15" s="15">
        <v>2</v>
      </c>
      <c r="L15" s="8">
        <f t="shared" si="2"/>
        <v>40</v>
      </c>
      <c r="M15" s="15">
        <v>0</v>
      </c>
      <c r="N15" s="8">
        <f t="shared" si="3"/>
        <v>0</v>
      </c>
      <c r="O15" s="15">
        <v>0</v>
      </c>
      <c r="P15" s="8">
        <f t="shared" si="4"/>
        <v>0</v>
      </c>
      <c r="Q15" s="15">
        <v>1</v>
      </c>
      <c r="R15" s="8">
        <f t="shared" si="5"/>
        <v>20</v>
      </c>
      <c r="S15" s="15">
        <v>4</v>
      </c>
      <c r="T15" s="8">
        <f t="shared" si="6"/>
        <v>80</v>
      </c>
      <c r="U15" s="15">
        <v>0</v>
      </c>
      <c r="V15" s="8">
        <f t="shared" si="7"/>
        <v>0</v>
      </c>
      <c r="W15" s="7"/>
    </row>
    <row r="16" spans="1:24" ht="23.1" customHeight="1">
      <c r="A16" s="139"/>
      <c r="B16" s="139"/>
      <c r="C16" s="13"/>
      <c r="D16" s="14" t="s">
        <v>38</v>
      </c>
      <c r="E16" s="11"/>
      <c r="F16" s="10">
        <f t="shared" si="8"/>
        <v>14</v>
      </c>
      <c r="G16" s="9">
        <v>3</v>
      </c>
      <c r="H16" s="8">
        <f t="shared" si="12"/>
        <v>21.428571428571427</v>
      </c>
      <c r="I16" s="15">
        <v>2</v>
      </c>
      <c r="J16" s="8">
        <f t="shared" si="1"/>
        <v>14.285714285714285</v>
      </c>
      <c r="K16" s="15">
        <v>9</v>
      </c>
      <c r="L16" s="8">
        <f t="shared" si="2"/>
        <v>64.285714285714292</v>
      </c>
      <c r="M16" s="15">
        <v>0</v>
      </c>
      <c r="N16" s="8">
        <f t="shared" si="3"/>
        <v>0</v>
      </c>
      <c r="O16" s="15">
        <v>0</v>
      </c>
      <c r="P16" s="8">
        <f t="shared" si="4"/>
        <v>0</v>
      </c>
      <c r="Q16" s="15">
        <v>1</v>
      </c>
      <c r="R16" s="8">
        <f t="shared" si="5"/>
        <v>7.1428571428571423</v>
      </c>
      <c r="S16" s="15">
        <v>13</v>
      </c>
      <c r="T16" s="8">
        <f t="shared" si="6"/>
        <v>92.857142857142861</v>
      </c>
      <c r="U16" s="15">
        <v>0</v>
      </c>
      <c r="V16" s="8">
        <f t="shared" si="7"/>
        <v>0</v>
      </c>
      <c r="W16" s="7"/>
    </row>
    <row r="17" spans="1:23" ht="23.1" customHeight="1">
      <c r="A17" s="139"/>
      <c r="B17" s="139"/>
      <c r="C17" s="13"/>
      <c r="D17" s="14" t="s">
        <v>37</v>
      </c>
      <c r="E17" s="11"/>
      <c r="F17" s="10">
        <f t="shared" si="8"/>
        <v>1</v>
      </c>
      <c r="G17" s="9">
        <v>0</v>
      </c>
      <c r="H17" s="8">
        <f t="shared" si="12"/>
        <v>0</v>
      </c>
      <c r="I17" s="15">
        <v>1</v>
      </c>
      <c r="J17" s="8">
        <f t="shared" si="1"/>
        <v>100</v>
      </c>
      <c r="K17" s="15">
        <v>0</v>
      </c>
      <c r="L17" s="8">
        <f t="shared" si="2"/>
        <v>0</v>
      </c>
      <c r="M17" s="15">
        <v>0</v>
      </c>
      <c r="N17" s="8">
        <f t="shared" si="3"/>
        <v>0</v>
      </c>
      <c r="O17" s="15">
        <v>0</v>
      </c>
      <c r="P17" s="8">
        <f t="shared" si="4"/>
        <v>0</v>
      </c>
      <c r="Q17" s="15">
        <v>0</v>
      </c>
      <c r="R17" s="8">
        <f t="shared" si="5"/>
        <v>0</v>
      </c>
      <c r="S17" s="15">
        <v>1</v>
      </c>
      <c r="T17" s="8">
        <f t="shared" si="6"/>
        <v>100</v>
      </c>
      <c r="U17" s="15">
        <v>0</v>
      </c>
      <c r="V17" s="8">
        <f t="shared" si="7"/>
        <v>0</v>
      </c>
      <c r="W17" s="7"/>
    </row>
    <row r="18" spans="1:23" ht="23.1" customHeight="1">
      <c r="A18" s="139"/>
      <c r="B18" s="139"/>
      <c r="C18" s="13"/>
      <c r="D18" s="14" t="s">
        <v>36</v>
      </c>
      <c r="E18" s="11"/>
      <c r="F18" s="10">
        <f t="shared" si="8"/>
        <v>6</v>
      </c>
      <c r="G18" s="9">
        <v>1</v>
      </c>
      <c r="H18" s="8">
        <f t="shared" si="12"/>
        <v>16.666666666666664</v>
      </c>
      <c r="I18" s="15">
        <v>1</v>
      </c>
      <c r="J18" s="8">
        <f t="shared" si="1"/>
        <v>16.666666666666664</v>
      </c>
      <c r="K18" s="15">
        <v>3</v>
      </c>
      <c r="L18" s="8">
        <f t="shared" si="2"/>
        <v>50</v>
      </c>
      <c r="M18" s="15">
        <v>0</v>
      </c>
      <c r="N18" s="8">
        <f t="shared" si="3"/>
        <v>0</v>
      </c>
      <c r="O18" s="15">
        <v>1</v>
      </c>
      <c r="P18" s="8">
        <f t="shared" si="4"/>
        <v>16.666666666666664</v>
      </c>
      <c r="Q18" s="15">
        <v>2</v>
      </c>
      <c r="R18" s="8">
        <f t="shared" si="5"/>
        <v>33.333333333333329</v>
      </c>
      <c r="S18" s="15">
        <v>4</v>
      </c>
      <c r="T18" s="8">
        <f t="shared" si="6"/>
        <v>66.666666666666657</v>
      </c>
      <c r="U18" s="15">
        <v>0</v>
      </c>
      <c r="V18" s="8">
        <f t="shared" si="7"/>
        <v>0</v>
      </c>
      <c r="W18" s="7"/>
    </row>
    <row r="19" spans="1:23" ht="23.1" customHeight="1">
      <c r="A19" s="139"/>
      <c r="B19" s="139"/>
      <c r="C19" s="13"/>
      <c r="D19" s="14" t="s">
        <v>35</v>
      </c>
      <c r="E19" s="11"/>
      <c r="F19" s="10">
        <f t="shared" si="8"/>
        <v>3</v>
      </c>
      <c r="G19" s="9">
        <v>2</v>
      </c>
      <c r="H19" s="8">
        <f t="shared" si="12"/>
        <v>66.666666666666657</v>
      </c>
      <c r="I19" s="15">
        <v>0</v>
      </c>
      <c r="J19" s="8">
        <f t="shared" si="1"/>
        <v>0</v>
      </c>
      <c r="K19" s="15">
        <v>1</v>
      </c>
      <c r="L19" s="8">
        <f t="shared" si="2"/>
        <v>33.333333333333329</v>
      </c>
      <c r="M19" s="15">
        <v>0</v>
      </c>
      <c r="N19" s="8">
        <f t="shared" si="3"/>
        <v>0</v>
      </c>
      <c r="O19" s="15">
        <v>0</v>
      </c>
      <c r="P19" s="8">
        <f t="shared" si="4"/>
        <v>0</v>
      </c>
      <c r="Q19" s="15">
        <v>0</v>
      </c>
      <c r="R19" s="8">
        <f t="shared" si="5"/>
        <v>0</v>
      </c>
      <c r="S19" s="15">
        <v>3</v>
      </c>
      <c r="T19" s="8">
        <f t="shared" si="6"/>
        <v>100</v>
      </c>
      <c r="U19" s="15">
        <v>0</v>
      </c>
      <c r="V19" s="8">
        <f t="shared" si="7"/>
        <v>0</v>
      </c>
      <c r="W19" s="7"/>
    </row>
    <row r="20" spans="1:23" ht="23.1" customHeight="1">
      <c r="A20" s="139"/>
      <c r="B20" s="139"/>
      <c r="C20" s="13"/>
      <c r="D20" s="14" t="s">
        <v>34</v>
      </c>
      <c r="E20" s="11"/>
      <c r="F20" s="10">
        <f t="shared" si="8"/>
        <v>3</v>
      </c>
      <c r="G20" s="9">
        <v>1</v>
      </c>
      <c r="H20" s="8">
        <f t="shared" si="12"/>
        <v>33.333333333333329</v>
      </c>
      <c r="I20" s="15">
        <v>0</v>
      </c>
      <c r="J20" s="8">
        <f t="shared" si="1"/>
        <v>0</v>
      </c>
      <c r="K20" s="15">
        <v>2</v>
      </c>
      <c r="L20" s="8">
        <f t="shared" si="2"/>
        <v>66.666666666666657</v>
      </c>
      <c r="M20" s="15">
        <v>0</v>
      </c>
      <c r="N20" s="8">
        <f t="shared" si="3"/>
        <v>0</v>
      </c>
      <c r="O20" s="15">
        <v>0</v>
      </c>
      <c r="P20" s="8">
        <f t="shared" si="4"/>
        <v>0</v>
      </c>
      <c r="Q20" s="15">
        <v>0</v>
      </c>
      <c r="R20" s="8">
        <f t="shared" si="5"/>
        <v>0</v>
      </c>
      <c r="S20" s="15">
        <v>3</v>
      </c>
      <c r="T20" s="8">
        <f t="shared" si="6"/>
        <v>100</v>
      </c>
      <c r="U20" s="15">
        <v>0</v>
      </c>
      <c r="V20" s="8">
        <f t="shared" si="7"/>
        <v>0</v>
      </c>
      <c r="W20" s="7"/>
    </row>
    <row r="21" spans="1:23" ht="23.1" customHeight="1">
      <c r="A21" s="139"/>
      <c r="B21" s="139"/>
      <c r="C21" s="13"/>
      <c r="D21" s="14" t="s">
        <v>33</v>
      </c>
      <c r="E21" s="11"/>
      <c r="F21" s="10">
        <f t="shared" si="8"/>
        <v>10</v>
      </c>
      <c r="G21" s="9">
        <v>0</v>
      </c>
      <c r="H21" s="8">
        <f t="shared" si="12"/>
        <v>0</v>
      </c>
      <c r="I21" s="15">
        <v>1</v>
      </c>
      <c r="J21" s="8">
        <f t="shared" si="1"/>
        <v>10</v>
      </c>
      <c r="K21" s="15">
        <v>3</v>
      </c>
      <c r="L21" s="8">
        <f t="shared" si="2"/>
        <v>30</v>
      </c>
      <c r="M21" s="15">
        <v>2</v>
      </c>
      <c r="N21" s="8">
        <f t="shared" si="3"/>
        <v>20</v>
      </c>
      <c r="O21" s="15">
        <v>4</v>
      </c>
      <c r="P21" s="8">
        <f t="shared" si="4"/>
        <v>40</v>
      </c>
      <c r="Q21" s="15">
        <v>3</v>
      </c>
      <c r="R21" s="8">
        <f t="shared" si="5"/>
        <v>30</v>
      </c>
      <c r="S21" s="15">
        <v>7</v>
      </c>
      <c r="T21" s="8">
        <f t="shared" si="6"/>
        <v>70</v>
      </c>
      <c r="U21" s="15">
        <v>0</v>
      </c>
      <c r="V21" s="8">
        <f t="shared" si="7"/>
        <v>0</v>
      </c>
      <c r="W21" s="7"/>
    </row>
    <row r="22" spans="1:23" ht="23.1" customHeight="1">
      <c r="A22" s="139"/>
      <c r="B22" s="139"/>
      <c r="C22" s="13"/>
      <c r="D22" s="14" t="s">
        <v>32</v>
      </c>
      <c r="E22" s="11"/>
      <c r="F22" s="10">
        <f t="shared" si="8"/>
        <v>1</v>
      </c>
      <c r="G22" s="9">
        <v>1</v>
      </c>
      <c r="H22" s="8">
        <f t="shared" si="12"/>
        <v>100</v>
      </c>
      <c r="I22" s="15">
        <v>0</v>
      </c>
      <c r="J22" s="8">
        <f t="shared" si="1"/>
        <v>0</v>
      </c>
      <c r="K22" s="15">
        <v>0</v>
      </c>
      <c r="L22" s="8">
        <f t="shared" si="2"/>
        <v>0</v>
      </c>
      <c r="M22" s="15">
        <v>0</v>
      </c>
      <c r="N22" s="8">
        <f t="shared" si="3"/>
        <v>0</v>
      </c>
      <c r="O22" s="15">
        <v>0</v>
      </c>
      <c r="P22" s="8">
        <f t="shared" si="4"/>
        <v>0</v>
      </c>
      <c r="Q22" s="15">
        <v>0</v>
      </c>
      <c r="R22" s="8">
        <f t="shared" si="5"/>
        <v>0</v>
      </c>
      <c r="S22" s="15">
        <v>1</v>
      </c>
      <c r="T22" s="8">
        <f t="shared" si="6"/>
        <v>100</v>
      </c>
      <c r="U22" s="15">
        <v>0</v>
      </c>
      <c r="V22" s="8">
        <f t="shared" si="7"/>
        <v>0</v>
      </c>
      <c r="W22" s="7"/>
    </row>
    <row r="23" spans="1:23" ht="23.1" customHeight="1">
      <c r="A23" s="139"/>
      <c r="B23" s="139"/>
      <c r="C23" s="13"/>
      <c r="D23" s="14" t="s">
        <v>31</v>
      </c>
      <c r="E23" s="11"/>
      <c r="F23" s="10">
        <f t="shared" si="8"/>
        <v>6</v>
      </c>
      <c r="G23" s="9">
        <v>0</v>
      </c>
      <c r="H23" s="8">
        <f t="shared" si="12"/>
        <v>0</v>
      </c>
      <c r="I23" s="15">
        <v>0</v>
      </c>
      <c r="J23" s="8">
        <f t="shared" si="1"/>
        <v>0</v>
      </c>
      <c r="K23" s="15">
        <v>5</v>
      </c>
      <c r="L23" s="8">
        <f t="shared" si="2"/>
        <v>83.333333333333343</v>
      </c>
      <c r="M23" s="15">
        <v>1</v>
      </c>
      <c r="N23" s="8">
        <f t="shared" si="3"/>
        <v>16.666666666666664</v>
      </c>
      <c r="O23" s="15">
        <v>0</v>
      </c>
      <c r="P23" s="8">
        <f t="shared" si="4"/>
        <v>0</v>
      </c>
      <c r="Q23" s="15">
        <v>0</v>
      </c>
      <c r="R23" s="8">
        <f t="shared" si="5"/>
        <v>0</v>
      </c>
      <c r="S23" s="15">
        <v>6</v>
      </c>
      <c r="T23" s="8">
        <f t="shared" si="6"/>
        <v>100</v>
      </c>
      <c r="U23" s="15">
        <v>0</v>
      </c>
      <c r="V23" s="8">
        <f t="shared" si="7"/>
        <v>0</v>
      </c>
      <c r="W23" s="7"/>
    </row>
    <row r="24" spans="1:23" ht="23.1" customHeight="1">
      <c r="A24" s="139"/>
      <c r="B24" s="139"/>
      <c r="C24" s="13"/>
      <c r="D24" s="14" t="s">
        <v>30</v>
      </c>
      <c r="E24" s="11"/>
      <c r="F24" s="10">
        <f t="shared" si="8"/>
        <v>1</v>
      </c>
      <c r="G24" s="9">
        <v>1</v>
      </c>
      <c r="H24" s="8">
        <f t="shared" si="12"/>
        <v>100</v>
      </c>
      <c r="I24" s="15">
        <v>0</v>
      </c>
      <c r="J24" s="8">
        <f t="shared" si="1"/>
        <v>0</v>
      </c>
      <c r="K24" s="15">
        <v>0</v>
      </c>
      <c r="L24" s="8">
        <f t="shared" si="2"/>
        <v>0</v>
      </c>
      <c r="M24" s="15">
        <v>0</v>
      </c>
      <c r="N24" s="8">
        <f t="shared" si="3"/>
        <v>0</v>
      </c>
      <c r="O24" s="15">
        <v>0</v>
      </c>
      <c r="P24" s="8">
        <f t="shared" si="4"/>
        <v>0</v>
      </c>
      <c r="Q24" s="15">
        <v>0</v>
      </c>
      <c r="R24" s="8">
        <f t="shared" si="5"/>
        <v>0</v>
      </c>
      <c r="S24" s="15">
        <v>1</v>
      </c>
      <c r="T24" s="8">
        <f t="shared" si="6"/>
        <v>100</v>
      </c>
      <c r="U24" s="15">
        <v>0</v>
      </c>
      <c r="V24" s="8">
        <f t="shared" si="7"/>
        <v>0</v>
      </c>
      <c r="W24" s="7"/>
    </row>
    <row r="25" spans="1:23" ht="23.1" customHeight="1">
      <c r="A25" s="139"/>
      <c r="B25" s="139"/>
      <c r="C25" s="13"/>
      <c r="D25" s="12" t="s">
        <v>29</v>
      </c>
      <c r="E25" s="11"/>
      <c r="F25" s="10">
        <f t="shared" si="8"/>
        <v>3</v>
      </c>
      <c r="G25" s="9">
        <v>1</v>
      </c>
      <c r="H25" s="8">
        <f t="shared" si="12"/>
        <v>33.333333333333329</v>
      </c>
      <c r="I25" s="15">
        <v>0</v>
      </c>
      <c r="J25" s="8">
        <f t="shared" si="1"/>
        <v>0</v>
      </c>
      <c r="K25" s="15">
        <v>2</v>
      </c>
      <c r="L25" s="8">
        <f t="shared" si="2"/>
        <v>66.666666666666657</v>
      </c>
      <c r="M25" s="15">
        <v>0</v>
      </c>
      <c r="N25" s="8">
        <f t="shared" si="3"/>
        <v>0</v>
      </c>
      <c r="O25" s="15">
        <v>0</v>
      </c>
      <c r="P25" s="8">
        <f t="shared" si="4"/>
        <v>0</v>
      </c>
      <c r="Q25" s="15">
        <v>1</v>
      </c>
      <c r="R25" s="8">
        <f t="shared" si="5"/>
        <v>33.333333333333329</v>
      </c>
      <c r="S25" s="15">
        <v>2</v>
      </c>
      <c r="T25" s="8">
        <f t="shared" si="6"/>
        <v>66.666666666666657</v>
      </c>
      <c r="U25" s="15">
        <v>0</v>
      </c>
      <c r="V25" s="8">
        <f t="shared" si="7"/>
        <v>0</v>
      </c>
      <c r="W25" s="7"/>
    </row>
    <row r="26" spans="1:23" ht="23.1" customHeight="1">
      <c r="A26" s="139"/>
      <c r="B26" s="139"/>
      <c r="C26" s="13"/>
      <c r="D26" s="14" t="s">
        <v>28</v>
      </c>
      <c r="E26" s="11"/>
      <c r="F26" s="10">
        <f t="shared" si="8"/>
        <v>8</v>
      </c>
      <c r="G26" s="9">
        <v>2</v>
      </c>
      <c r="H26" s="8">
        <f t="shared" si="12"/>
        <v>25</v>
      </c>
      <c r="I26" s="15">
        <v>2</v>
      </c>
      <c r="J26" s="8">
        <f t="shared" si="1"/>
        <v>25</v>
      </c>
      <c r="K26" s="15">
        <v>1</v>
      </c>
      <c r="L26" s="8">
        <f t="shared" si="2"/>
        <v>12.5</v>
      </c>
      <c r="M26" s="15">
        <v>1</v>
      </c>
      <c r="N26" s="8">
        <f t="shared" si="3"/>
        <v>12.5</v>
      </c>
      <c r="O26" s="15">
        <v>2</v>
      </c>
      <c r="P26" s="8">
        <f t="shared" si="4"/>
        <v>25</v>
      </c>
      <c r="Q26" s="15">
        <v>3</v>
      </c>
      <c r="R26" s="8">
        <f t="shared" si="5"/>
        <v>37.5</v>
      </c>
      <c r="S26" s="15">
        <v>4</v>
      </c>
      <c r="T26" s="8">
        <f t="shared" si="6"/>
        <v>50</v>
      </c>
      <c r="U26" s="15">
        <v>1</v>
      </c>
      <c r="V26" s="8">
        <f t="shared" si="7"/>
        <v>12.5</v>
      </c>
      <c r="W26" s="7"/>
    </row>
    <row r="27" spans="1:23" ht="23.1" customHeight="1">
      <c r="A27" s="139"/>
      <c r="B27" s="139"/>
      <c r="C27" s="13"/>
      <c r="D27" s="14" t="s">
        <v>27</v>
      </c>
      <c r="E27" s="11"/>
      <c r="F27" s="10">
        <f t="shared" si="8"/>
        <v>3</v>
      </c>
      <c r="G27" s="9">
        <v>1</v>
      </c>
      <c r="H27" s="8">
        <f t="shared" si="12"/>
        <v>33.333333333333329</v>
      </c>
      <c r="I27" s="15">
        <v>1</v>
      </c>
      <c r="J27" s="8">
        <f t="shared" si="1"/>
        <v>33.333333333333329</v>
      </c>
      <c r="K27" s="15">
        <v>1</v>
      </c>
      <c r="L27" s="8">
        <f t="shared" si="2"/>
        <v>33.333333333333329</v>
      </c>
      <c r="M27" s="15">
        <v>0</v>
      </c>
      <c r="N27" s="8">
        <f t="shared" si="3"/>
        <v>0</v>
      </c>
      <c r="O27" s="15">
        <v>0</v>
      </c>
      <c r="P27" s="8">
        <f t="shared" si="4"/>
        <v>0</v>
      </c>
      <c r="Q27" s="15">
        <v>0</v>
      </c>
      <c r="R27" s="8">
        <f t="shared" si="5"/>
        <v>0</v>
      </c>
      <c r="S27" s="15">
        <v>3</v>
      </c>
      <c r="T27" s="8">
        <f t="shared" si="6"/>
        <v>100</v>
      </c>
      <c r="U27" s="15">
        <v>0</v>
      </c>
      <c r="V27" s="8">
        <f t="shared" si="7"/>
        <v>0</v>
      </c>
      <c r="W27" s="7"/>
    </row>
    <row r="28" spans="1:23" ht="23.1" customHeight="1">
      <c r="A28" s="139"/>
      <c r="B28" s="139"/>
      <c r="C28" s="13"/>
      <c r="D28" s="14" t="s">
        <v>26</v>
      </c>
      <c r="E28" s="11"/>
      <c r="F28" s="10">
        <f t="shared" si="8"/>
        <v>2</v>
      </c>
      <c r="G28" s="9">
        <v>0</v>
      </c>
      <c r="H28" s="8">
        <f t="shared" si="12"/>
        <v>0</v>
      </c>
      <c r="I28" s="15">
        <v>0</v>
      </c>
      <c r="J28" s="8">
        <f t="shared" si="1"/>
        <v>0</v>
      </c>
      <c r="K28" s="15">
        <v>0</v>
      </c>
      <c r="L28" s="8">
        <f t="shared" si="2"/>
        <v>0</v>
      </c>
      <c r="M28" s="15">
        <v>1</v>
      </c>
      <c r="N28" s="8">
        <f t="shared" si="3"/>
        <v>50</v>
      </c>
      <c r="O28" s="15">
        <v>1</v>
      </c>
      <c r="P28" s="8">
        <f t="shared" si="4"/>
        <v>50</v>
      </c>
      <c r="Q28" s="15">
        <v>2</v>
      </c>
      <c r="R28" s="8">
        <f t="shared" si="5"/>
        <v>100</v>
      </c>
      <c r="S28" s="15">
        <v>0</v>
      </c>
      <c r="T28" s="8">
        <f t="shared" si="6"/>
        <v>0</v>
      </c>
      <c r="U28" s="15">
        <v>0</v>
      </c>
      <c r="V28" s="8">
        <f t="shared" si="7"/>
        <v>0</v>
      </c>
      <c r="W28" s="7"/>
    </row>
    <row r="29" spans="1:23" ht="23.1" customHeight="1">
      <c r="A29" s="139"/>
      <c r="B29" s="139"/>
      <c r="C29" s="13"/>
      <c r="D29" s="14" t="s">
        <v>25</v>
      </c>
      <c r="E29" s="11"/>
      <c r="F29" s="10">
        <f t="shared" si="8"/>
        <v>15</v>
      </c>
      <c r="G29" s="9">
        <v>5</v>
      </c>
      <c r="H29" s="8">
        <f t="shared" si="12"/>
        <v>33.333333333333329</v>
      </c>
      <c r="I29" s="15">
        <v>3</v>
      </c>
      <c r="J29" s="8">
        <f t="shared" si="1"/>
        <v>20</v>
      </c>
      <c r="K29" s="15">
        <v>5</v>
      </c>
      <c r="L29" s="8">
        <f t="shared" si="2"/>
        <v>33.333333333333329</v>
      </c>
      <c r="M29" s="15">
        <v>1</v>
      </c>
      <c r="N29" s="8">
        <f t="shared" si="3"/>
        <v>6.666666666666667</v>
      </c>
      <c r="O29" s="15">
        <v>1</v>
      </c>
      <c r="P29" s="8">
        <f t="shared" si="4"/>
        <v>6.666666666666667</v>
      </c>
      <c r="Q29" s="15">
        <v>2</v>
      </c>
      <c r="R29" s="8">
        <f t="shared" si="5"/>
        <v>13.333333333333334</v>
      </c>
      <c r="S29" s="15">
        <v>12</v>
      </c>
      <c r="T29" s="8">
        <f t="shared" si="6"/>
        <v>80</v>
      </c>
      <c r="U29" s="15">
        <v>1</v>
      </c>
      <c r="V29" s="8">
        <f t="shared" si="7"/>
        <v>6.666666666666667</v>
      </c>
      <c r="W29" s="7"/>
    </row>
    <row r="30" spans="1:23" ht="23.1" customHeight="1">
      <c r="A30" s="139"/>
      <c r="B30" s="139"/>
      <c r="C30" s="13"/>
      <c r="D30" s="14" t="s">
        <v>24</v>
      </c>
      <c r="E30" s="11"/>
      <c r="F30" s="10">
        <f t="shared" si="8"/>
        <v>4</v>
      </c>
      <c r="G30" s="9">
        <v>0</v>
      </c>
      <c r="H30" s="8">
        <f t="shared" si="12"/>
        <v>0</v>
      </c>
      <c r="I30" s="15">
        <v>1</v>
      </c>
      <c r="J30" s="8">
        <f t="shared" si="1"/>
        <v>25</v>
      </c>
      <c r="K30" s="15">
        <v>2</v>
      </c>
      <c r="L30" s="8">
        <f t="shared" si="2"/>
        <v>50</v>
      </c>
      <c r="M30" s="15">
        <v>0</v>
      </c>
      <c r="N30" s="8">
        <f t="shared" si="3"/>
        <v>0</v>
      </c>
      <c r="O30" s="15">
        <v>1</v>
      </c>
      <c r="P30" s="8">
        <f t="shared" si="4"/>
        <v>25</v>
      </c>
      <c r="Q30" s="15">
        <v>3</v>
      </c>
      <c r="R30" s="8">
        <f t="shared" si="5"/>
        <v>75</v>
      </c>
      <c r="S30" s="15">
        <v>1</v>
      </c>
      <c r="T30" s="8">
        <f t="shared" si="6"/>
        <v>25</v>
      </c>
      <c r="U30" s="15">
        <v>0</v>
      </c>
      <c r="V30" s="8">
        <f t="shared" si="7"/>
        <v>0</v>
      </c>
      <c r="W30" s="7"/>
    </row>
    <row r="31" spans="1:23" ht="23.1" customHeight="1">
      <c r="A31" s="139"/>
      <c r="B31" s="139"/>
      <c r="C31" s="13"/>
      <c r="D31" s="14" t="s">
        <v>23</v>
      </c>
      <c r="E31" s="11"/>
      <c r="F31" s="10">
        <f t="shared" si="8"/>
        <v>26</v>
      </c>
      <c r="G31" s="9">
        <v>5</v>
      </c>
      <c r="H31" s="8">
        <f t="shared" si="12"/>
        <v>19.230769230769234</v>
      </c>
      <c r="I31" s="15">
        <v>5</v>
      </c>
      <c r="J31" s="8">
        <f t="shared" si="1"/>
        <v>19.230769230769234</v>
      </c>
      <c r="K31" s="15">
        <v>11</v>
      </c>
      <c r="L31" s="8">
        <f t="shared" si="2"/>
        <v>42.307692307692307</v>
      </c>
      <c r="M31" s="15">
        <v>3</v>
      </c>
      <c r="N31" s="8">
        <f t="shared" si="3"/>
        <v>11.538461538461538</v>
      </c>
      <c r="O31" s="15">
        <v>2</v>
      </c>
      <c r="P31" s="8">
        <f t="shared" si="4"/>
        <v>7.6923076923076925</v>
      </c>
      <c r="Q31" s="15">
        <v>6</v>
      </c>
      <c r="R31" s="8">
        <f t="shared" si="5"/>
        <v>23.076923076923077</v>
      </c>
      <c r="S31" s="15">
        <v>20</v>
      </c>
      <c r="T31" s="8">
        <f t="shared" si="6"/>
        <v>76.923076923076934</v>
      </c>
      <c r="U31" s="15">
        <v>0</v>
      </c>
      <c r="V31" s="8">
        <f t="shared" si="7"/>
        <v>0</v>
      </c>
      <c r="W31" s="7"/>
    </row>
    <row r="32" spans="1:23" ht="23.1" customHeight="1">
      <c r="A32" s="139"/>
      <c r="B32" s="139"/>
      <c r="C32" s="13"/>
      <c r="D32" s="14" t="s">
        <v>22</v>
      </c>
      <c r="E32" s="11"/>
      <c r="F32" s="10">
        <f t="shared" si="8"/>
        <v>5</v>
      </c>
      <c r="G32" s="9">
        <v>0</v>
      </c>
      <c r="H32" s="8">
        <f t="shared" si="12"/>
        <v>0</v>
      </c>
      <c r="I32" s="15">
        <v>1</v>
      </c>
      <c r="J32" s="8">
        <f t="shared" si="1"/>
        <v>20</v>
      </c>
      <c r="K32" s="15">
        <v>3</v>
      </c>
      <c r="L32" s="8">
        <f t="shared" si="2"/>
        <v>60</v>
      </c>
      <c r="M32" s="15">
        <v>0</v>
      </c>
      <c r="N32" s="8">
        <f t="shared" si="3"/>
        <v>0</v>
      </c>
      <c r="O32" s="15">
        <v>1</v>
      </c>
      <c r="P32" s="8">
        <f t="shared" si="4"/>
        <v>20</v>
      </c>
      <c r="Q32" s="15">
        <v>1</v>
      </c>
      <c r="R32" s="8">
        <f t="shared" si="5"/>
        <v>20</v>
      </c>
      <c r="S32" s="15">
        <v>4</v>
      </c>
      <c r="T32" s="8">
        <f t="shared" si="6"/>
        <v>80</v>
      </c>
      <c r="U32" s="15">
        <v>0</v>
      </c>
      <c r="V32" s="8">
        <f t="shared" si="7"/>
        <v>0</v>
      </c>
      <c r="W32" s="7"/>
    </row>
    <row r="33" spans="1:24" ht="24" customHeight="1">
      <c r="A33" s="139"/>
      <c r="B33" s="139"/>
      <c r="C33" s="13"/>
      <c r="D33" s="14" t="s">
        <v>21</v>
      </c>
      <c r="E33" s="11"/>
      <c r="F33" s="10">
        <f t="shared" si="8"/>
        <v>23</v>
      </c>
      <c r="G33" s="9">
        <v>0</v>
      </c>
      <c r="H33" s="8">
        <f t="shared" si="12"/>
        <v>0</v>
      </c>
      <c r="I33" s="15">
        <v>4</v>
      </c>
      <c r="J33" s="8">
        <f t="shared" si="1"/>
        <v>17.391304347826086</v>
      </c>
      <c r="K33" s="15">
        <v>5</v>
      </c>
      <c r="L33" s="8">
        <f t="shared" si="2"/>
        <v>21.739130434782609</v>
      </c>
      <c r="M33" s="15">
        <v>6</v>
      </c>
      <c r="N33" s="8">
        <f t="shared" si="3"/>
        <v>26.086956521739129</v>
      </c>
      <c r="O33" s="15">
        <v>8</v>
      </c>
      <c r="P33" s="8">
        <f t="shared" si="4"/>
        <v>34.782608695652172</v>
      </c>
      <c r="Q33" s="15">
        <v>10</v>
      </c>
      <c r="R33" s="8">
        <f t="shared" si="5"/>
        <v>43.478260869565219</v>
      </c>
      <c r="S33" s="15">
        <v>13</v>
      </c>
      <c r="T33" s="8">
        <f t="shared" si="6"/>
        <v>56.521739130434781</v>
      </c>
      <c r="U33" s="15">
        <v>0</v>
      </c>
      <c r="V33" s="8">
        <f t="shared" si="7"/>
        <v>0</v>
      </c>
      <c r="W33" s="7"/>
    </row>
    <row r="34" spans="1:24" ht="23.1" customHeight="1">
      <c r="A34" s="139"/>
      <c r="B34" s="139"/>
      <c r="C34" s="13"/>
      <c r="D34" s="14" t="s">
        <v>20</v>
      </c>
      <c r="E34" s="11"/>
      <c r="F34" s="10">
        <f t="shared" si="8"/>
        <v>14</v>
      </c>
      <c r="G34" s="9">
        <v>4</v>
      </c>
      <c r="H34" s="8">
        <f t="shared" si="12"/>
        <v>28.571428571428569</v>
      </c>
      <c r="I34" s="15">
        <v>1</v>
      </c>
      <c r="J34" s="8">
        <f t="shared" si="1"/>
        <v>7.1428571428571423</v>
      </c>
      <c r="K34" s="15">
        <v>4</v>
      </c>
      <c r="L34" s="8">
        <f t="shared" si="2"/>
        <v>28.571428571428569</v>
      </c>
      <c r="M34" s="15">
        <v>2</v>
      </c>
      <c r="N34" s="8">
        <f t="shared" si="3"/>
        <v>14.285714285714285</v>
      </c>
      <c r="O34" s="15">
        <v>3</v>
      </c>
      <c r="P34" s="8">
        <f t="shared" si="4"/>
        <v>21.428571428571427</v>
      </c>
      <c r="Q34" s="15">
        <v>3</v>
      </c>
      <c r="R34" s="8">
        <f t="shared" si="5"/>
        <v>21.428571428571427</v>
      </c>
      <c r="S34" s="15">
        <v>10</v>
      </c>
      <c r="T34" s="8">
        <f t="shared" si="6"/>
        <v>71.428571428571431</v>
      </c>
      <c r="U34" s="15">
        <v>1</v>
      </c>
      <c r="V34" s="8">
        <f t="shared" si="7"/>
        <v>7.1428571428571423</v>
      </c>
      <c r="W34" s="7"/>
    </row>
    <row r="35" spans="1:24" ht="23.1" customHeight="1">
      <c r="A35" s="139"/>
      <c r="B35" s="139"/>
      <c r="C35" s="13"/>
      <c r="D35" s="14" t="s">
        <v>19</v>
      </c>
      <c r="E35" s="11"/>
      <c r="F35" s="10">
        <f t="shared" si="8"/>
        <v>10</v>
      </c>
      <c r="G35" s="9">
        <v>1</v>
      </c>
      <c r="H35" s="8">
        <f t="shared" si="12"/>
        <v>10</v>
      </c>
      <c r="I35" s="15">
        <v>0</v>
      </c>
      <c r="J35" s="8">
        <f t="shared" si="1"/>
        <v>0</v>
      </c>
      <c r="K35" s="15">
        <v>4</v>
      </c>
      <c r="L35" s="8">
        <f t="shared" si="2"/>
        <v>40</v>
      </c>
      <c r="M35" s="15">
        <v>3</v>
      </c>
      <c r="N35" s="8">
        <f t="shared" si="3"/>
        <v>30</v>
      </c>
      <c r="O35" s="15">
        <v>2</v>
      </c>
      <c r="P35" s="8">
        <f t="shared" si="4"/>
        <v>20</v>
      </c>
      <c r="Q35" s="15">
        <v>5</v>
      </c>
      <c r="R35" s="8">
        <f t="shared" si="5"/>
        <v>50</v>
      </c>
      <c r="S35" s="15">
        <v>5</v>
      </c>
      <c r="T35" s="8">
        <f t="shared" si="6"/>
        <v>50</v>
      </c>
      <c r="U35" s="15">
        <v>0</v>
      </c>
      <c r="V35" s="8">
        <f t="shared" si="7"/>
        <v>0</v>
      </c>
      <c r="W35" s="7"/>
    </row>
    <row r="36" spans="1:24" ht="23.1" customHeight="1">
      <c r="A36" s="139"/>
      <c r="B36" s="139"/>
      <c r="C36" s="13"/>
      <c r="D36" s="14" t="s">
        <v>18</v>
      </c>
      <c r="E36" s="11"/>
      <c r="F36" s="10">
        <f t="shared" si="8"/>
        <v>19</v>
      </c>
      <c r="G36" s="9">
        <v>2</v>
      </c>
      <c r="H36" s="8">
        <f t="shared" si="12"/>
        <v>10.526315789473683</v>
      </c>
      <c r="I36" s="15">
        <v>2</v>
      </c>
      <c r="J36" s="8">
        <f t="shared" si="1"/>
        <v>10.526315789473683</v>
      </c>
      <c r="K36" s="15">
        <v>9</v>
      </c>
      <c r="L36" s="8">
        <f t="shared" si="2"/>
        <v>47.368421052631575</v>
      </c>
      <c r="M36" s="15">
        <v>4</v>
      </c>
      <c r="N36" s="8">
        <f t="shared" si="3"/>
        <v>21.052631578947366</v>
      </c>
      <c r="O36" s="15">
        <v>2</v>
      </c>
      <c r="P36" s="8">
        <f t="shared" si="4"/>
        <v>10.526315789473683</v>
      </c>
      <c r="Q36" s="15">
        <v>12</v>
      </c>
      <c r="R36" s="8">
        <f t="shared" si="5"/>
        <v>63.157894736842103</v>
      </c>
      <c r="S36" s="15">
        <v>7</v>
      </c>
      <c r="T36" s="8">
        <f t="shared" si="6"/>
        <v>36.84210526315789</v>
      </c>
      <c r="U36" s="15">
        <v>0</v>
      </c>
      <c r="V36" s="8">
        <f t="shared" si="7"/>
        <v>0</v>
      </c>
      <c r="W36" s="7"/>
    </row>
    <row r="37" spans="1:24" ht="23.1" customHeight="1">
      <c r="A37" s="139"/>
      <c r="B37" s="140"/>
      <c r="C37" s="13"/>
      <c r="D37" s="14" t="s">
        <v>17</v>
      </c>
      <c r="E37" s="11"/>
      <c r="F37" s="10">
        <f t="shared" si="8"/>
        <v>4</v>
      </c>
      <c r="G37" s="9">
        <v>0</v>
      </c>
      <c r="H37" s="8">
        <f t="shared" si="12"/>
        <v>0</v>
      </c>
      <c r="I37" s="15">
        <v>1</v>
      </c>
      <c r="J37" s="8">
        <f t="shared" si="1"/>
        <v>25</v>
      </c>
      <c r="K37" s="15">
        <v>2</v>
      </c>
      <c r="L37" s="8">
        <f t="shared" si="2"/>
        <v>50</v>
      </c>
      <c r="M37" s="15">
        <v>0</v>
      </c>
      <c r="N37" s="8">
        <f t="shared" si="3"/>
        <v>0</v>
      </c>
      <c r="O37" s="15">
        <v>1</v>
      </c>
      <c r="P37" s="8">
        <f t="shared" si="4"/>
        <v>25</v>
      </c>
      <c r="Q37" s="15">
        <v>0</v>
      </c>
      <c r="R37" s="8">
        <f t="shared" si="5"/>
        <v>0</v>
      </c>
      <c r="S37" s="15">
        <v>4</v>
      </c>
      <c r="T37" s="8">
        <f t="shared" si="6"/>
        <v>100</v>
      </c>
      <c r="U37" s="15">
        <v>0</v>
      </c>
      <c r="V37" s="8">
        <f t="shared" si="7"/>
        <v>0</v>
      </c>
      <c r="W37" s="7"/>
    </row>
    <row r="38" spans="1:24" ht="23.1" customHeight="1">
      <c r="A38" s="139"/>
      <c r="B38" s="138" t="s">
        <v>16</v>
      </c>
      <c r="C38" s="13"/>
      <c r="D38" s="14" t="s">
        <v>15</v>
      </c>
      <c r="E38" s="11"/>
      <c r="F38" s="10">
        <f t="shared" si="8"/>
        <v>692</v>
      </c>
      <c r="G38" s="9">
        <f>SUM(G39:G53)</f>
        <v>247</v>
      </c>
      <c r="H38" s="8">
        <f t="shared" si="0"/>
        <v>35.693641618497111</v>
      </c>
      <c r="I38" s="9">
        <f>SUM(I39:I53)</f>
        <v>100</v>
      </c>
      <c r="J38" s="8">
        <f t="shared" si="1"/>
        <v>14.450867052023122</v>
      </c>
      <c r="K38" s="9">
        <f>SUM(K39:K53)</f>
        <v>134</v>
      </c>
      <c r="L38" s="8">
        <f t="shared" si="2"/>
        <v>19.364161849710982</v>
      </c>
      <c r="M38" s="9">
        <f>SUM(M39:M53)</f>
        <v>29</v>
      </c>
      <c r="N38" s="8">
        <f t="shared" si="3"/>
        <v>4.1907514450867049</v>
      </c>
      <c r="O38" s="9">
        <f>SUM(O39:O53)</f>
        <v>182</v>
      </c>
      <c r="P38" s="8">
        <f t="shared" si="4"/>
        <v>26.300578034682083</v>
      </c>
      <c r="Q38" s="9">
        <f>SUM(Q39:Q53)</f>
        <v>189</v>
      </c>
      <c r="R38" s="8">
        <f t="shared" si="5"/>
        <v>27.312138728323699</v>
      </c>
      <c r="S38" s="9">
        <f>SUM(S39:S53)</f>
        <v>493</v>
      </c>
      <c r="T38" s="8">
        <f t="shared" si="6"/>
        <v>71.242774566473983</v>
      </c>
      <c r="U38" s="9">
        <f>SUM(U39:U53)</f>
        <v>10</v>
      </c>
      <c r="V38" s="8">
        <f t="shared" si="7"/>
        <v>1.4450867052023122</v>
      </c>
      <c r="W38" s="103"/>
      <c r="X38" s="48"/>
    </row>
    <row r="39" spans="1:24" ht="23.1" customHeight="1">
      <c r="A39" s="139"/>
      <c r="B39" s="139"/>
      <c r="C39" s="13"/>
      <c r="D39" s="14" t="s">
        <v>14</v>
      </c>
      <c r="E39" s="11"/>
      <c r="F39" s="10">
        <f t="shared" si="8"/>
        <v>5</v>
      </c>
      <c r="G39" s="9">
        <v>4</v>
      </c>
      <c r="H39" s="8">
        <f t="shared" si="0"/>
        <v>80</v>
      </c>
      <c r="I39" s="15">
        <v>1</v>
      </c>
      <c r="J39" s="8">
        <f t="shared" si="1"/>
        <v>20</v>
      </c>
      <c r="K39" s="15">
        <v>0</v>
      </c>
      <c r="L39" s="8">
        <f t="shared" si="2"/>
        <v>0</v>
      </c>
      <c r="M39" s="15">
        <v>0</v>
      </c>
      <c r="N39" s="8">
        <f t="shared" si="3"/>
        <v>0</v>
      </c>
      <c r="O39" s="15">
        <v>0</v>
      </c>
      <c r="P39" s="8">
        <f t="shared" si="4"/>
        <v>0</v>
      </c>
      <c r="Q39" s="15">
        <v>1</v>
      </c>
      <c r="R39" s="8">
        <f t="shared" si="5"/>
        <v>20</v>
      </c>
      <c r="S39" s="15">
        <v>4</v>
      </c>
      <c r="T39" s="8">
        <f t="shared" si="6"/>
        <v>80</v>
      </c>
      <c r="U39" s="15">
        <v>0</v>
      </c>
      <c r="V39" s="8">
        <f t="shared" si="7"/>
        <v>0</v>
      </c>
      <c r="W39" s="7"/>
    </row>
    <row r="40" spans="1:24" ht="23.1" customHeight="1">
      <c r="A40" s="139"/>
      <c r="B40" s="139"/>
      <c r="C40" s="13"/>
      <c r="D40" s="14" t="s">
        <v>13</v>
      </c>
      <c r="E40" s="11"/>
      <c r="F40" s="10">
        <f t="shared" si="8"/>
        <v>83</v>
      </c>
      <c r="G40" s="9">
        <v>53</v>
      </c>
      <c r="H40" s="8">
        <f t="shared" si="0"/>
        <v>63.855421686746979</v>
      </c>
      <c r="I40" s="15">
        <v>12</v>
      </c>
      <c r="J40" s="8">
        <f t="shared" si="1"/>
        <v>14.457831325301203</v>
      </c>
      <c r="K40" s="15">
        <v>10</v>
      </c>
      <c r="L40" s="8">
        <f t="shared" si="2"/>
        <v>12.048192771084338</v>
      </c>
      <c r="M40" s="15">
        <v>1</v>
      </c>
      <c r="N40" s="8">
        <f t="shared" si="3"/>
        <v>1.2048192771084338</v>
      </c>
      <c r="O40" s="15">
        <v>7</v>
      </c>
      <c r="P40" s="8">
        <f t="shared" si="4"/>
        <v>8.4337349397590362</v>
      </c>
      <c r="Q40" s="15">
        <v>10</v>
      </c>
      <c r="R40" s="8">
        <f t="shared" si="5"/>
        <v>12.048192771084338</v>
      </c>
      <c r="S40" s="15">
        <v>72</v>
      </c>
      <c r="T40" s="8">
        <f t="shared" si="6"/>
        <v>86.746987951807228</v>
      </c>
      <c r="U40" s="15">
        <v>1</v>
      </c>
      <c r="V40" s="8">
        <f t="shared" si="7"/>
        <v>1.2048192771084338</v>
      </c>
      <c r="W40" s="7"/>
    </row>
    <row r="41" spans="1:24" ht="23.1" customHeight="1">
      <c r="A41" s="139"/>
      <c r="B41" s="139"/>
      <c r="C41" s="13"/>
      <c r="D41" s="14" t="s">
        <v>12</v>
      </c>
      <c r="E41" s="11"/>
      <c r="F41" s="10">
        <f t="shared" si="8"/>
        <v>18</v>
      </c>
      <c r="G41" s="9">
        <v>7</v>
      </c>
      <c r="H41" s="8">
        <f t="shared" si="0"/>
        <v>38.888888888888893</v>
      </c>
      <c r="I41" s="15">
        <v>4</v>
      </c>
      <c r="J41" s="8">
        <f t="shared" si="1"/>
        <v>22.222222222222221</v>
      </c>
      <c r="K41" s="15">
        <v>1</v>
      </c>
      <c r="L41" s="8">
        <f t="shared" si="2"/>
        <v>5.5555555555555554</v>
      </c>
      <c r="M41" s="15">
        <v>0</v>
      </c>
      <c r="N41" s="8">
        <f t="shared" si="3"/>
        <v>0</v>
      </c>
      <c r="O41" s="15">
        <v>6</v>
      </c>
      <c r="P41" s="8">
        <f t="shared" si="4"/>
        <v>33.333333333333329</v>
      </c>
      <c r="Q41" s="15">
        <v>8</v>
      </c>
      <c r="R41" s="8">
        <f t="shared" si="5"/>
        <v>44.444444444444443</v>
      </c>
      <c r="S41" s="15">
        <v>10</v>
      </c>
      <c r="T41" s="8">
        <f t="shared" si="6"/>
        <v>55.555555555555557</v>
      </c>
      <c r="U41" s="15">
        <v>0</v>
      </c>
      <c r="V41" s="8">
        <f t="shared" si="7"/>
        <v>0</v>
      </c>
      <c r="W41" s="7"/>
    </row>
    <row r="42" spans="1:24" ht="23.1" customHeight="1">
      <c r="A42" s="139"/>
      <c r="B42" s="139"/>
      <c r="C42" s="13"/>
      <c r="D42" s="14" t="s">
        <v>11</v>
      </c>
      <c r="E42" s="11"/>
      <c r="F42" s="10">
        <f t="shared" si="8"/>
        <v>16</v>
      </c>
      <c r="G42" s="9">
        <v>5</v>
      </c>
      <c r="H42" s="8">
        <f t="shared" si="0"/>
        <v>31.25</v>
      </c>
      <c r="I42" s="15">
        <v>3</v>
      </c>
      <c r="J42" s="8">
        <f t="shared" si="1"/>
        <v>18.75</v>
      </c>
      <c r="K42" s="15">
        <v>5</v>
      </c>
      <c r="L42" s="8">
        <f t="shared" si="2"/>
        <v>31.25</v>
      </c>
      <c r="M42" s="15">
        <v>2</v>
      </c>
      <c r="N42" s="8">
        <f t="shared" si="3"/>
        <v>12.5</v>
      </c>
      <c r="O42" s="15">
        <v>1</v>
      </c>
      <c r="P42" s="8">
        <f t="shared" si="4"/>
        <v>6.25</v>
      </c>
      <c r="Q42" s="15">
        <v>2</v>
      </c>
      <c r="R42" s="8">
        <f t="shared" si="5"/>
        <v>12.5</v>
      </c>
      <c r="S42" s="15">
        <v>14</v>
      </c>
      <c r="T42" s="8">
        <f t="shared" si="6"/>
        <v>87.5</v>
      </c>
      <c r="U42" s="15">
        <v>0</v>
      </c>
      <c r="V42" s="8">
        <f t="shared" si="7"/>
        <v>0</v>
      </c>
      <c r="W42" s="7"/>
    </row>
    <row r="43" spans="1:24" ht="23.1" customHeight="1">
      <c r="A43" s="139"/>
      <c r="B43" s="139"/>
      <c r="C43" s="13"/>
      <c r="D43" s="14" t="s">
        <v>10</v>
      </c>
      <c r="E43" s="11"/>
      <c r="F43" s="10">
        <f t="shared" si="8"/>
        <v>34</v>
      </c>
      <c r="G43" s="9">
        <v>13</v>
      </c>
      <c r="H43" s="8">
        <f t="shared" si="0"/>
        <v>38.235294117647058</v>
      </c>
      <c r="I43" s="15">
        <v>2</v>
      </c>
      <c r="J43" s="8">
        <f t="shared" si="1"/>
        <v>5.8823529411764701</v>
      </c>
      <c r="K43" s="15">
        <v>7</v>
      </c>
      <c r="L43" s="8">
        <f t="shared" si="2"/>
        <v>20.588235294117645</v>
      </c>
      <c r="M43" s="15">
        <v>2</v>
      </c>
      <c r="N43" s="8">
        <f t="shared" si="3"/>
        <v>5.8823529411764701</v>
      </c>
      <c r="O43" s="15">
        <v>10</v>
      </c>
      <c r="P43" s="8">
        <f t="shared" si="4"/>
        <v>29.411764705882355</v>
      </c>
      <c r="Q43" s="15">
        <v>13</v>
      </c>
      <c r="R43" s="8">
        <f t="shared" si="5"/>
        <v>38.235294117647058</v>
      </c>
      <c r="S43" s="15">
        <v>21</v>
      </c>
      <c r="T43" s="8">
        <f t="shared" si="6"/>
        <v>61.764705882352942</v>
      </c>
      <c r="U43" s="15">
        <v>0</v>
      </c>
      <c r="V43" s="8">
        <f t="shared" si="7"/>
        <v>0</v>
      </c>
      <c r="W43" s="7"/>
    </row>
    <row r="44" spans="1:24" ht="23.1" customHeight="1">
      <c r="A44" s="139"/>
      <c r="B44" s="139"/>
      <c r="C44" s="13"/>
      <c r="D44" s="14" t="s">
        <v>9</v>
      </c>
      <c r="E44" s="11"/>
      <c r="F44" s="10">
        <f t="shared" si="8"/>
        <v>180</v>
      </c>
      <c r="G44" s="9">
        <v>56</v>
      </c>
      <c r="H44" s="8">
        <f t="shared" si="0"/>
        <v>31.111111111111111</v>
      </c>
      <c r="I44" s="15">
        <v>30</v>
      </c>
      <c r="J44" s="8">
        <f t="shared" si="1"/>
        <v>16.666666666666664</v>
      </c>
      <c r="K44" s="15">
        <v>30</v>
      </c>
      <c r="L44" s="8">
        <f t="shared" si="2"/>
        <v>16.666666666666664</v>
      </c>
      <c r="M44" s="15">
        <v>7</v>
      </c>
      <c r="N44" s="8">
        <f t="shared" si="3"/>
        <v>3.8888888888888888</v>
      </c>
      <c r="O44" s="15">
        <v>57</v>
      </c>
      <c r="P44" s="8">
        <f t="shared" si="4"/>
        <v>31.666666666666664</v>
      </c>
      <c r="Q44" s="15">
        <v>69</v>
      </c>
      <c r="R44" s="8">
        <f t="shared" si="5"/>
        <v>38.333333333333336</v>
      </c>
      <c r="S44" s="15">
        <v>108</v>
      </c>
      <c r="T44" s="8">
        <f t="shared" si="6"/>
        <v>60</v>
      </c>
      <c r="U44" s="15">
        <v>3</v>
      </c>
      <c r="V44" s="8">
        <f t="shared" si="7"/>
        <v>1.6666666666666667</v>
      </c>
      <c r="W44" s="7"/>
    </row>
    <row r="45" spans="1:24" ht="23.1" customHeight="1">
      <c r="A45" s="139"/>
      <c r="B45" s="139"/>
      <c r="C45" s="13"/>
      <c r="D45" s="14" t="s">
        <v>8</v>
      </c>
      <c r="E45" s="11"/>
      <c r="F45" s="10">
        <f t="shared" si="8"/>
        <v>21</v>
      </c>
      <c r="G45" s="9">
        <v>2</v>
      </c>
      <c r="H45" s="8">
        <f t="shared" si="0"/>
        <v>9.5238095238095237</v>
      </c>
      <c r="I45" s="15">
        <v>2</v>
      </c>
      <c r="J45" s="8">
        <f t="shared" si="1"/>
        <v>9.5238095238095237</v>
      </c>
      <c r="K45" s="15">
        <v>2</v>
      </c>
      <c r="L45" s="8">
        <f t="shared" si="2"/>
        <v>9.5238095238095237</v>
      </c>
      <c r="M45" s="15">
        <v>1</v>
      </c>
      <c r="N45" s="8">
        <f t="shared" si="3"/>
        <v>4.7619047619047619</v>
      </c>
      <c r="O45" s="15">
        <v>14</v>
      </c>
      <c r="P45" s="8">
        <f t="shared" si="4"/>
        <v>66.666666666666657</v>
      </c>
      <c r="Q45" s="15">
        <v>16</v>
      </c>
      <c r="R45" s="8">
        <f t="shared" si="5"/>
        <v>76.19047619047619</v>
      </c>
      <c r="S45" s="15">
        <v>5</v>
      </c>
      <c r="T45" s="8">
        <f t="shared" si="6"/>
        <v>23.809523809523807</v>
      </c>
      <c r="U45" s="15">
        <v>0</v>
      </c>
      <c r="V45" s="8">
        <f t="shared" si="7"/>
        <v>0</v>
      </c>
      <c r="W45" s="7"/>
    </row>
    <row r="46" spans="1:24" ht="23.1" customHeight="1">
      <c r="A46" s="139"/>
      <c r="B46" s="139"/>
      <c r="C46" s="13"/>
      <c r="D46" s="14" t="s">
        <v>7</v>
      </c>
      <c r="E46" s="11"/>
      <c r="F46" s="10">
        <f t="shared" si="8"/>
        <v>14</v>
      </c>
      <c r="G46" s="9">
        <v>4</v>
      </c>
      <c r="H46" s="8">
        <f t="shared" si="0"/>
        <v>28.571428571428569</v>
      </c>
      <c r="I46" s="15">
        <v>2</v>
      </c>
      <c r="J46" s="8">
        <f t="shared" si="1"/>
        <v>14.285714285714285</v>
      </c>
      <c r="K46" s="15">
        <v>5</v>
      </c>
      <c r="L46" s="8">
        <f t="shared" si="2"/>
        <v>35.714285714285715</v>
      </c>
      <c r="M46" s="15">
        <v>0</v>
      </c>
      <c r="N46" s="8">
        <f t="shared" si="3"/>
        <v>0</v>
      </c>
      <c r="O46" s="15">
        <v>3</v>
      </c>
      <c r="P46" s="8">
        <f t="shared" si="4"/>
        <v>21.428571428571427</v>
      </c>
      <c r="Q46" s="15">
        <v>0</v>
      </c>
      <c r="R46" s="8">
        <f t="shared" si="5"/>
        <v>0</v>
      </c>
      <c r="S46" s="15">
        <v>14</v>
      </c>
      <c r="T46" s="8">
        <f t="shared" si="6"/>
        <v>100</v>
      </c>
      <c r="U46" s="15">
        <v>0</v>
      </c>
      <c r="V46" s="8">
        <f t="shared" si="7"/>
        <v>0</v>
      </c>
      <c r="W46" s="7"/>
    </row>
    <row r="47" spans="1:24" ht="24" customHeight="1">
      <c r="A47" s="139"/>
      <c r="B47" s="139"/>
      <c r="C47" s="13"/>
      <c r="D47" s="12" t="s">
        <v>6</v>
      </c>
      <c r="E47" s="11"/>
      <c r="F47" s="10">
        <f t="shared" si="8"/>
        <v>13</v>
      </c>
      <c r="G47" s="9">
        <v>8</v>
      </c>
      <c r="H47" s="8">
        <f t="shared" si="0"/>
        <v>61.53846153846154</v>
      </c>
      <c r="I47" s="15">
        <v>0</v>
      </c>
      <c r="J47" s="8">
        <f t="shared" si="1"/>
        <v>0</v>
      </c>
      <c r="K47" s="15">
        <v>1</v>
      </c>
      <c r="L47" s="8">
        <f t="shared" si="2"/>
        <v>7.6923076923076925</v>
      </c>
      <c r="M47" s="15">
        <v>0</v>
      </c>
      <c r="N47" s="8">
        <f t="shared" si="3"/>
        <v>0</v>
      </c>
      <c r="O47" s="15">
        <v>4</v>
      </c>
      <c r="P47" s="8">
        <f t="shared" si="4"/>
        <v>30.76923076923077</v>
      </c>
      <c r="Q47" s="15">
        <v>3</v>
      </c>
      <c r="R47" s="8">
        <f t="shared" si="5"/>
        <v>23.076923076923077</v>
      </c>
      <c r="S47" s="15">
        <v>9</v>
      </c>
      <c r="T47" s="8">
        <f t="shared" si="6"/>
        <v>69.230769230769226</v>
      </c>
      <c r="U47" s="15">
        <v>1</v>
      </c>
      <c r="V47" s="8">
        <f t="shared" si="7"/>
        <v>7.6923076923076925</v>
      </c>
      <c r="W47" s="7"/>
    </row>
    <row r="48" spans="1:24" ht="23.1" customHeight="1">
      <c r="A48" s="139"/>
      <c r="B48" s="139"/>
      <c r="C48" s="13"/>
      <c r="D48" s="14" t="s">
        <v>5</v>
      </c>
      <c r="E48" s="11"/>
      <c r="F48" s="10">
        <f t="shared" si="8"/>
        <v>41</v>
      </c>
      <c r="G48" s="9">
        <v>20</v>
      </c>
      <c r="H48" s="8">
        <f t="shared" si="0"/>
        <v>48.780487804878049</v>
      </c>
      <c r="I48" s="15">
        <v>5</v>
      </c>
      <c r="J48" s="8">
        <f t="shared" si="1"/>
        <v>12.195121951219512</v>
      </c>
      <c r="K48" s="15">
        <v>6</v>
      </c>
      <c r="L48" s="8">
        <f t="shared" si="2"/>
        <v>14.634146341463413</v>
      </c>
      <c r="M48" s="15">
        <v>0</v>
      </c>
      <c r="N48" s="8">
        <f t="shared" si="3"/>
        <v>0</v>
      </c>
      <c r="O48" s="15">
        <v>10</v>
      </c>
      <c r="P48" s="8">
        <f t="shared" si="4"/>
        <v>24.390243902439025</v>
      </c>
      <c r="Q48" s="15">
        <v>5</v>
      </c>
      <c r="R48" s="8">
        <f t="shared" si="5"/>
        <v>12.195121951219512</v>
      </c>
      <c r="S48" s="15">
        <v>35</v>
      </c>
      <c r="T48" s="8">
        <f t="shared" si="6"/>
        <v>85.365853658536579</v>
      </c>
      <c r="U48" s="15">
        <v>1</v>
      </c>
      <c r="V48" s="8">
        <f t="shared" si="7"/>
        <v>2.4390243902439024</v>
      </c>
      <c r="W48" s="7"/>
    </row>
    <row r="49" spans="1:23" ht="23.1" customHeight="1">
      <c r="A49" s="139"/>
      <c r="B49" s="139"/>
      <c r="C49" s="13"/>
      <c r="D49" s="14" t="s">
        <v>4</v>
      </c>
      <c r="E49" s="11"/>
      <c r="F49" s="10">
        <f t="shared" si="8"/>
        <v>22</v>
      </c>
      <c r="G49" s="9">
        <v>6</v>
      </c>
      <c r="H49" s="8">
        <f t="shared" si="0"/>
        <v>27.27272727272727</v>
      </c>
      <c r="I49" s="15">
        <v>3</v>
      </c>
      <c r="J49" s="8">
        <f t="shared" si="1"/>
        <v>13.636363636363635</v>
      </c>
      <c r="K49" s="15">
        <v>6</v>
      </c>
      <c r="L49" s="8">
        <f t="shared" si="2"/>
        <v>27.27272727272727</v>
      </c>
      <c r="M49" s="15">
        <v>1</v>
      </c>
      <c r="N49" s="8">
        <f t="shared" si="3"/>
        <v>4.5454545454545459</v>
      </c>
      <c r="O49" s="15">
        <v>6</v>
      </c>
      <c r="P49" s="8">
        <f t="shared" si="4"/>
        <v>27.27272727272727</v>
      </c>
      <c r="Q49" s="15">
        <v>2</v>
      </c>
      <c r="R49" s="8">
        <f t="shared" si="5"/>
        <v>9.0909090909090917</v>
      </c>
      <c r="S49" s="15">
        <v>19</v>
      </c>
      <c r="T49" s="8">
        <f t="shared" si="6"/>
        <v>86.36363636363636</v>
      </c>
      <c r="U49" s="15">
        <v>1</v>
      </c>
      <c r="V49" s="8">
        <f t="shared" si="7"/>
        <v>4.5454545454545459</v>
      </c>
      <c r="W49" s="7"/>
    </row>
    <row r="50" spans="1:23" ht="23.1" customHeight="1">
      <c r="A50" s="139"/>
      <c r="B50" s="139"/>
      <c r="C50" s="13"/>
      <c r="D50" s="14" t="s">
        <v>3</v>
      </c>
      <c r="E50" s="11"/>
      <c r="F50" s="10">
        <f t="shared" si="8"/>
        <v>20</v>
      </c>
      <c r="G50" s="9">
        <v>7</v>
      </c>
      <c r="H50" s="8">
        <f t="shared" si="0"/>
        <v>35</v>
      </c>
      <c r="I50" s="15">
        <v>6</v>
      </c>
      <c r="J50" s="8">
        <f t="shared" si="1"/>
        <v>30</v>
      </c>
      <c r="K50" s="15">
        <v>3</v>
      </c>
      <c r="L50" s="8">
        <f t="shared" si="2"/>
        <v>15</v>
      </c>
      <c r="M50" s="15">
        <v>1</v>
      </c>
      <c r="N50" s="8">
        <f t="shared" si="3"/>
        <v>5</v>
      </c>
      <c r="O50" s="15">
        <v>3</v>
      </c>
      <c r="P50" s="8">
        <f t="shared" si="4"/>
        <v>15</v>
      </c>
      <c r="Q50" s="15">
        <v>3</v>
      </c>
      <c r="R50" s="8">
        <f t="shared" si="5"/>
        <v>15</v>
      </c>
      <c r="S50" s="15">
        <v>17</v>
      </c>
      <c r="T50" s="8">
        <f t="shared" si="6"/>
        <v>85</v>
      </c>
      <c r="U50" s="15">
        <v>0</v>
      </c>
      <c r="V50" s="8">
        <f t="shared" si="7"/>
        <v>0</v>
      </c>
      <c r="W50" s="7"/>
    </row>
    <row r="51" spans="1:23" ht="23.1" customHeight="1">
      <c r="A51" s="139"/>
      <c r="B51" s="139"/>
      <c r="C51" s="13"/>
      <c r="D51" s="14" t="s">
        <v>2</v>
      </c>
      <c r="E51" s="11"/>
      <c r="F51" s="10">
        <f t="shared" si="8"/>
        <v>150</v>
      </c>
      <c r="G51" s="9">
        <v>42</v>
      </c>
      <c r="H51" s="8">
        <f t="shared" si="0"/>
        <v>28.000000000000004</v>
      </c>
      <c r="I51" s="15">
        <v>19</v>
      </c>
      <c r="J51" s="8">
        <f t="shared" si="1"/>
        <v>12.666666666666668</v>
      </c>
      <c r="K51" s="15">
        <v>41</v>
      </c>
      <c r="L51" s="8">
        <f t="shared" si="2"/>
        <v>27.333333333333332</v>
      </c>
      <c r="M51" s="15">
        <v>11</v>
      </c>
      <c r="N51" s="8">
        <f t="shared" si="3"/>
        <v>7.333333333333333</v>
      </c>
      <c r="O51" s="15">
        <v>37</v>
      </c>
      <c r="P51" s="8">
        <f t="shared" si="4"/>
        <v>24.666666666666668</v>
      </c>
      <c r="Q51" s="15">
        <v>37</v>
      </c>
      <c r="R51" s="8">
        <f t="shared" si="5"/>
        <v>24.666666666666668</v>
      </c>
      <c r="S51" s="15">
        <v>112</v>
      </c>
      <c r="T51" s="8">
        <f t="shared" si="6"/>
        <v>74.666666666666671</v>
      </c>
      <c r="U51" s="15">
        <v>1</v>
      </c>
      <c r="V51" s="8">
        <f t="shared" si="7"/>
        <v>0.66666666666666674</v>
      </c>
      <c r="W51" s="7"/>
    </row>
    <row r="52" spans="1:23" ht="23.1" customHeight="1">
      <c r="A52" s="139"/>
      <c r="B52" s="139"/>
      <c r="C52" s="13"/>
      <c r="D52" s="14" t="s">
        <v>1</v>
      </c>
      <c r="E52" s="11"/>
      <c r="F52" s="10">
        <f t="shared" si="8"/>
        <v>20</v>
      </c>
      <c r="G52" s="9">
        <v>0</v>
      </c>
      <c r="H52" s="8">
        <f t="shared" si="0"/>
        <v>0</v>
      </c>
      <c r="I52" s="15">
        <v>0</v>
      </c>
      <c r="J52" s="8">
        <f t="shared" si="1"/>
        <v>0</v>
      </c>
      <c r="K52" s="15">
        <v>3</v>
      </c>
      <c r="L52" s="8">
        <f t="shared" si="2"/>
        <v>15</v>
      </c>
      <c r="M52" s="15">
        <v>1</v>
      </c>
      <c r="N52" s="8">
        <f t="shared" si="3"/>
        <v>5</v>
      </c>
      <c r="O52" s="15">
        <v>16</v>
      </c>
      <c r="P52" s="8">
        <f t="shared" si="4"/>
        <v>80</v>
      </c>
      <c r="Q52" s="15">
        <v>15</v>
      </c>
      <c r="R52" s="8">
        <f t="shared" si="5"/>
        <v>75</v>
      </c>
      <c r="S52" s="15">
        <v>4</v>
      </c>
      <c r="T52" s="8">
        <f t="shared" si="6"/>
        <v>20</v>
      </c>
      <c r="U52" s="15">
        <v>1</v>
      </c>
      <c r="V52" s="8">
        <f t="shared" si="7"/>
        <v>5</v>
      </c>
      <c r="W52" s="7"/>
    </row>
    <row r="53" spans="1:23" ht="24" customHeight="1">
      <c r="A53" s="140"/>
      <c r="B53" s="140"/>
      <c r="C53" s="13"/>
      <c r="D53" s="12" t="s">
        <v>0</v>
      </c>
      <c r="E53" s="11"/>
      <c r="F53" s="10">
        <f t="shared" si="8"/>
        <v>55</v>
      </c>
      <c r="G53" s="9">
        <v>20</v>
      </c>
      <c r="H53" s="8">
        <f t="shared" si="0"/>
        <v>36.363636363636367</v>
      </c>
      <c r="I53" s="15">
        <v>11</v>
      </c>
      <c r="J53" s="8">
        <f t="shared" si="1"/>
        <v>20</v>
      </c>
      <c r="K53" s="15">
        <v>14</v>
      </c>
      <c r="L53" s="8">
        <f t="shared" si="2"/>
        <v>25.454545454545453</v>
      </c>
      <c r="M53" s="15">
        <v>2</v>
      </c>
      <c r="N53" s="8">
        <f t="shared" si="3"/>
        <v>3.6363636363636362</v>
      </c>
      <c r="O53" s="15">
        <v>8</v>
      </c>
      <c r="P53" s="8">
        <f t="shared" si="4"/>
        <v>14.545454545454545</v>
      </c>
      <c r="Q53" s="15">
        <v>5</v>
      </c>
      <c r="R53" s="8">
        <f t="shared" si="5"/>
        <v>9.0909090909090917</v>
      </c>
      <c r="S53" s="15">
        <v>49</v>
      </c>
      <c r="T53" s="8">
        <f t="shared" si="6"/>
        <v>89.090909090909093</v>
      </c>
      <c r="U53" s="15">
        <v>1</v>
      </c>
      <c r="V53" s="8">
        <f t="shared" si="7"/>
        <v>1.8181818181818181</v>
      </c>
      <c r="W53" s="7"/>
    </row>
    <row r="54" spans="1:23">
      <c r="F54" s="48"/>
    </row>
    <row r="60" spans="1:23">
      <c r="D60" s="5"/>
    </row>
    <row r="62" spans="1:23">
      <c r="D62" s="5"/>
    </row>
    <row r="64" spans="1:23" ht="13.5" customHeight="1">
      <c r="D64" s="6"/>
    </row>
    <row r="65" spans="4:4" ht="13.5" customHeight="1"/>
    <row r="66" spans="4:4">
      <c r="D66" s="5"/>
    </row>
    <row r="68" spans="4:4">
      <c r="D68" s="5"/>
    </row>
    <row r="70" spans="4:4">
      <c r="D70" s="5"/>
    </row>
    <row r="72" spans="4:4">
      <c r="D72" s="5"/>
    </row>
    <row r="76" spans="4:4" ht="12.75" customHeight="1"/>
    <row r="77" spans="4:4" ht="12.75" customHeight="1"/>
  </sheetData>
  <mergeCells count="38">
    <mergeCell ref="K4:L4"/>
    <mergeCell ref="S4:T4"/>
    <mergeCell ref="Q5:Q6"/>
    <mergeCell ref="R5:R6"/>
    <mergeCell ref="M4:N4"/>
    <mergeCell ref="M5:M6"/>
    <mergeCell ref="S5:S6"/>
    <mergeCell ref="T5:T6"/>
    <mergeCell ref="Q3:V3"/>
    <mergeCell ref="U5:U6"/>
    <mergeCell ref="V5:V6"/>
    <mergeCell ref="U4:V4"/>
    <mergeCell ref="Q4:R4"/>
    <mergeCell ref="A7:E7"/>
    <mergeCell ref="N5:N6"/>
    <mergeCell ref="A3:E6"/>
    <mergeCell ref="F3:F6"/>
    <mergeCell ref="J5:J6"/>
    <mergeCell ref="K5:K6"/>
    <mergeCell ref="L5:L6"/>
    <mergeCell ref="G4:H4"/>
    <mergeCell ref="G3:P3"/>
    <mergeCell ref="P5:P6"/>
    <mergeCell ref="O4:P4"/>
    <mergeCell ref="O5:O6"/>
    <mergeCell ref="G5:G6"/>
    <mergeCell ref="H5:H6"/>
    <mergeCell ref="I5:I6"/>
    <mergeCell ref="I4:J4"/>
    <mergeCell ref="A13:A53"/>
    <mergeCell ref="B13:B37"/>
    <mergeCell ref="B38:B53"/>
    <mergeCell ref="A8:A12"/>
    <mergeCell ref="B8:E8"/>
    <mergeCell ref="B9:E9"/>
    <mergeCell ref="B10:E10"/>
    <mergeCell ref="B11:E11"/>
    <mergeCell ref="B12:E12"/>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X100"/>
  <sheetViews>
    <sheetView showGridLines="0" view="pageBreakPreview"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18" width="10.125" style="3" customWidth="1"/>
    <col min="19" max="19" width="9" style="3"/>
    <col min="20" max="20" width="28.125" style="3" customWidth="1"/>
    <col min="21" max="21" width="9" style="3"/>
    <col min="22" max="22" width="11.25" style="3" customWidth="1"/>
    <col min="23" max="16384" width="9" style="3"/>
  </cols>
  <sheetData>
    <row r="1" spans="1:24" ht="14.25">
      <c r="A1" s="18" t="s">
        <v>443</v>
      </c>
    </row>
    <row r="2" spans="1:24">
      <c r="O2" s="40" t="s">
        <v>510</v>
      </c>
    </row>
    <row r="3" spans="1:24" ht="13.5" customHeight="1">
      <c r="A3" s="213" t="s">
        <v>63</v>
      </c>
      <c r="B3" s="214"/>
      <c r="C3" s="214"/>
      <c r="D3" s="214"/>
      <c r="E3" s="215"/>
      <c r="F3" s="161" t="s">
        <v>126</v>
      </c>
      <c r="G3" s="204" t="s">
        <v>125</v>
      </c>
      <c r="H3" s="204" t="s">
        <v>124</v>
      </c>
      <c r="I3" s="204" t="s">
        <v>123</v>
      </c>
      <c r="J3" s="204" t="s">
        <v>122</v>
      </c>
      <c r="K3" s="204" t="s">
        <v>121</v>
      </c>
      <c r="L3" s="204" t="s">
        <v>120</v>
      </c>
      <c r="M3" s="204" t="s">
        <v>119</v>
      </c>
      <c r="N3" s="204" t="s">
        <v>118</v>
      </c>
      <c r="O3" s="204" t="s">
        <v>436</v>
      </c>
      <c r="P3" s="197" t="s">
        <v>626</v>
      </c>
      <c r="Q3" s="197" t="s">
        <v>627</v>
      </c>
      <c r="R3" s="197" t="s">
        <v>628</v>
      </c>
    </row>
    <row r="4" spans="1:24" ht="42" customHeight="1">
      <c r="A4" s="216"/>
      <c r="B4" s="217"/>
      <c r="C4" s="217"/>
      <c r="D4" s="217"/>
      <c r="E4" s="218"/>
      <c r="F4" s="162"/>
      <c r="G4" s="209"/>
      <c r="H4" s="209"/>
      <c r="I4" s="209"/>
      <c r="J4" s="209"/>
      <c r="K4" s="209"/>
      <c r="L4" s="209"/>
      <c r="M4" s="209"/>
      <c r="N4" s="209"/>
      <c r="O4" s="209"/>
      <c r="P4" s="198"/>
      <c r="Q4" s="198"/>
      <c r="R4" s="198"/>
    </row>
    <row r="5" spans="1:24" ht="14.25" customHeight="1">
      <c r="A5" s="216"/>
      <c r="B5" s="217"/>
      <c r="C5" s="217"/>
      <c r="D5" s="217"/>
      <c r="E5" s="218"/>
      <c r="F5" s="162"/>
      <c r="G5" s="209"/>
      <c r="H5" s="209"/>
      <c r="I5" s="209"/>
      <c r="J5" s="209"/>
      <c r="K5" s="209"/>
      <c r="L5" s="209"/>
      <c r="M5" s="209"/>
      <c r="N5" s="209"/>
      <c r="O5" s="209"/>
      <c r="P5" s="198"/>
      <c r="Q5" s="198"/>
      <c r="R5" s="198"/>
    </row>
    <row r="6" spans="1:24" ht="24.75" customHeight="1">
      <c r="A6" s="219"/>
      <c r="B6" s="220"/>
      <c r="C6" s="220"/>
      <c r="D6" s="220"/>
      <c r="E6" s="221"/>
      <c r="F6" s="162"/>
      <c r="G6" s="210"/>
      <c r="H6" s="210"/>
      <c r="I6" s="210"/>
      <c r="J6" s="210"/>
      <c r="K6" s="210"/>
      <c r="L6" s="210"/>
      <c r="M6" s="210"/>
      <c r="N6" s="210"/>
      <c r="O6" s="210"/>
      <c r="P6" s="199"/>
      <c r="Q6" s="199"/>
      <c r="R6" s="199"/>
      <c r="T6" s="75"/>
      <c r="U6" s="75"/>
      <c r="V6" s="75"/>
      <c r="W6" s="75"/>
      <c r="X6" s="75"/>
    </row>
    <row r="7" spans="1:24" ht="12" customHeight="1">
      <c r="A7" s="152" t="s">
        <v>49</v>
      </c>
      <c r="B7" s="153"/>
      <c r="C7" s="153"/>
      <c r="D7" s="153"/>
      <c r="E7" s="154"/>
      <c r="F7" s="35">
        <f t="shared" ref="F7:F68" si="0">SUM(G7:N7)</f>
        <v>882</v>
      </c>
      <c r="G7" s="35">
        <f>SUM(G9,G11,G13,G15,G17)</f>
        <v>8</v>
      </c>
      <c r="H7" s="35">
        <f t="shared" ref="H7:N7" si="1">SUM(H9,H11,H13,H15,H17)</f>
        <v>11</v>
      </c>
      <c r="I7" s="35">
        <f t="shared" si="1"/>
        <v>24</v>
      </c>
      <c r="J7" s="35">
        <f t="shared" si="1"/>
        <v>44</v>
      </c>
      <c r="K7" s="35">
        <f t="shared" si="1"/>
        <v>89</v>
      </c>
      <c r="L7" s="35">
        <f t="shared" si="1"/>
        <v>231</v>
      </c>
      <c r="M7" s="35">
        <f t="shared" si="1"/>
        <v>167</v>
      </c>
      <c r="N7" s="35">
        <f t="shared" si="1"/>
        <v>308</v>
      </c>
      <c r="O7" s="207">
        <v>109.84750566893425</v>
      </c>
      <c r="P7" s="35">
        <f>SUM(L7:N7)</f>
        <v>706</v>
      </c>
      <c r="Q7" s="35">
        <f>SUM(I7:K7)</f>
        <v>157</v>
      </c>
      <c r="R7" s="35">
        <f>SUM(G7:H7)</f>
        <v>19</v>
      </c>
      <c r="T7" s="104"/>
    </row>
    <row r="8" spans="1:24" ht="12" customHeight="1">
      <c r="A8" s="155"/>
      <c r="B8" s="156"/>
      <c r="C8" s="156"/>
      <c r="D8" s="156"/>
      <c r="E8" s="157"/>
      <c r="F8" s="38">
        <f t="shared" si="0"/>
        <v>1</v>
      </c>
      <c r="G8" s="31">
        <f t="shared" ref="G8:N8" si="2">IF(G7=0,0,G7/$F7)</f>
        <v>9.0702947845804991E-3</v>
      </c>
      <c r="H8" s="31">
        <f t="shared" si="2"/>
        <v>1.2471655328798186E-2</v>
      </c>
      <c r="I8" s="31">
        <f t="shared" si="2"/>
        <v>2.7210884353741496E-2</v>
      </c>
      <c r="J8" s="31">
        <f t="shared" si="2"/>
        <v>4.9886621315192746E-2</v>
      </c>
      <c r="K8" s="31">
        <f t="shared" si="2"/>
        <v>0.10090702947845805</v>
      </c>
      <c r="L8" s="31">
        <f t="shared" si="2"/>
        <v>0.26190476190476192</v>
      </c>
      <c r="M8" s="31">
        <f t="shared" si="2"/>
        <v>0.18934240362811791</v>
      </c>
      <c r="N8" s="31">
        <f t="shared" si="2"/>
        <v>0.34920634920634919</v>
      </c>
      <c r="O8" s="208"/>
      <c r="P8" s="38">
        <f t="shared" ref="P8:R8" si="3">IF(P7=0,0,P7/$F7)</f>
        <v>0.80045351473922899</v>
      </c>
      <c r="Q8" s="38">
        <f t="shared" si="3"/>
        <v>0.17800453514739228</v>
      </c>
      <c r="R8" s="38">
        <f t="shared" si="3"/>
        <v>2.1541950113378686E-2</v>
      </c>
      <c r="T8" s="105"/>
      <c r="U8" s="71"/>
      <c r="V8" s="71"/>
      <c r="W8" s="71"/>
      <c r="X8" s="71"/>
    </row>
    <row r="9" spans="1:24" ht="12" customHeight="1">
      <c r="A9" s="141" t="s">
        <v>48</v>
      </c>
      <c r="B9" s="222" t="s">
        <v>47</v>
      </c>
      <c r="C9" s="223"/>
      <c r="D9" s="223"/>
      <c r="E9" s="224"/>
      <c r="F9" s="35">
        <f t="shared" si="0"/>
        <v>272</v>
      </c>
      <c r="G9" s="35">
        <v>5</v>
      </c>
      <c r="H9" s="35">
        <v>8</v>
      </c>
      <c r="I9" s="35">
        <v>16</v>
      </c>
      <c r="J9" s="35">
        <v>34</v>
      </c>
      <c r="K9" s="35">
        <v>49</v>
      </c>
      <c r="L9" s="35">
        <v>75</v>
      </c>
      <c r="M9" s="35">
        <v>26</v>
      </c>
      <c r="N9" s="35">
        <v>59</v>
      </c>
      <c r="O9" s="207">
        <v>102.33823529411765</v>
      </c>
      <c r="P9" s="35">
        <f t="shared" ref="P9" si="4">SUM(L9:N9)</f>
        <v>160</v>
      </c>
      <c r="Q9" s="35">
        <f t="shared" ref="Q9" si="5">SUM(I9:K9)</f>
        <v>99</v>
      </c>
      <c r="R9" s="35">
        <f t="shared" ref="R9" si="6">SUM(G9:H9)</f>
        <v>13</v>
      </c>
      <c r="T9" s="104"/>
    </row>
    <row r="10" spans="1:24" ht="12" customHeight="1">
      <c r="A10" s="142"/>
      <c r="B10" s="225"/>
      <c r="C10" s="226"/>
      <c r="D10" s="226"/>
      <c r="E10" s="227"/>
      <c r="F10" s="38">
        <f t="shared" si="0"/>
        <v>1</v>
      </c>
      <c r="G10" s="31">
        <f t="shared" ref="G10:N10" si="7">IF(G9=0,0,G9/$F9)</f>
        <v>1.8382352941176471E-2</v>
      </c>
      <c r="H10" s="31">
        <f t="shared" si="7"/>
        <v>2.9411764705882353E-2</v>
      </c>
      <c r="I10" s="31">
        <f t="shared" si="7"/>
        <v>5.8823529411764705E-2</v>
      </c>
      <c r="J10" s="31">
        <f t="shared" si="7"/>
        <v>0.125</v>
      </c>
      <c r="K10" s="31">
        <f t="shared" si="7"/>
        <v>0.18014705882352941</v>
      </c>
      <c r="L10" s="31">
        <f t="shared" si="7"/>
        <v>0.27573529411764708</v>
      </c>
      <c r="M10" s="31">
        <f t="shared" si="7"/>
        <v>9.5588235294117641E-2</v>
      </c>
      <c r="N10" s="31">
        <f t="shared" si="7"/>
        <v>0.21691176470588236</v>
      </c>
      <c r="O10" s="208"/>
      <c r="P10" s="38">
        <f t="shared" ref="P10:R10" si="8">IF(P9=0,0,P9/$F9)</f>
        <v>0.58823529411764708</v>
      </c>
      <c r="Q10" s="38">
        <f t="shared" si="8"/>
        <v>0.3639705882352941</v>
      </c>
      <c r="R10" s="38">
        <f t="shared" si="8"/>
        <v>4.779411764705882E-2</v>
      </c>
      <c r="T10" s="105"/>
      <c r="U10" s="71"/>
      <c r="V10" s="71"/>
      <c r="W10" s="71"/>
      <c r="X10" s="71"/>
    </row>
    <row r="11" spans="1:24" ht="12" customHeight="1">
      <c r="A11" s="142"/>
      <c r="B11" s="222" t="s">
        <v>46</v>
      </c>
      <c r="C11" s="223"/>
      <c r="D11" s="223"/>
      <c r="E11" s="224"/>
      <c r="F11" s="35">
        <f t="shared" si="0"/>
        <v>122</v>
      </c>
      <c r="G11" s="35">
        <v>2</v>
      </c>
      <c r="H11" s="35">
        <v>1</v>
      </c>
      <c r="I11" s="35">
        <v>4</v>
      </c>
      <c r="J11" s="35">
        <v>8</v>
      </c>
      <c r="K11" s="35">
        <v>16</v>
      </c>
      <c r="L11" s="35">
        <v>37</v>
      </c>
      <c r="M11" s="35">
        <v>19</v>
      </c>
      <c r="N11" s="35">
        <v>35</v>
      </c>
      <c r="O11" s="207">
        <v>107.36475409836065</v>
      </c>
      <c r="P11" s="35">
        <f t="shared" ref="P11" si="9">SUM(L11:N11)</f>
        <v>91</v>
      </c>
      <c r="Q11" s="35">
        <f t="shared" ref="Q11" si="10">SUM(I11:K11)</f>
        <v>28</v>
      </c>
      <c r="R11" s="35">
        <f t="shared" ref="R11" si="11">SUM(G11:H11)</f>
        <v>3</v>
      </c>
      <c r="T11" s="104"/>
    </row>
    <row r="12" spans="1:24" ht="12" customHeight="1">
      <c r="A12" s="142"/>
      <c r="B12" s="225"/>
      <c r="C12" s="226"/>
      <c r="D12" s="226"/>
      <c r="E12" s="227"/>
      <c r="F12" s="38">
        <f t="shared" si="0"/>
        <v>1</v>
      </c>
      <c r="G12" s="31">
        <f t="shared" ref="G12:N12" si="12">IF(G11=0,0,G11/$F11)</f>
        <v>1.6393442622950821E-2</v>
      </c>
      <c r="H12" s="31">
        <f t="shared" si="12"/>
        <v>8.1967213114754103E-3</v>
      </c>
      <c r="I12" s="31">
        <f t="shared" si="12"/>
        <v>3.2786885245901641E-2</v>
      </c>
      <c r="J12" s="31">
        <f t="shared" si="12"/>
        <v>6.5573770491803282E-2</v>
      </c>
      <c r="K12" s="31">
        <f t="shared" si="12"/>
        <v>0.13114754098360656</v>
      </c>
      <c r="L12" s="31">
        <f t="shared" si="12"/>
        <v>0.30327868852459017</v>
      </c>
      <c r="M12" s="31">
        <f t="shared" si="12"/>
        <v>0.15573770491803279</v>
      </c>
      <c r="N12" s="31">
        <f t="shared" si="12"/>
        <v>0.28688524590163933</v>
      </c>
      <c r="O12" s="208"/>
      <c r="P12" s="38">
        <f t="shared" ref="P12:R12" si="13">IF(P11=0,0,P11/$F11)</f>
        <v>0.74590163934426235</v>
      </c>
      <c r="Q12" s="38">
        <f t="shared" si="13"/>
        <v>0.22950819672131148</v>
      </c>
      <c r="R12" s="38">
        <f t="shared" si="13"/>
        <v>2.4590163934426229E-2</v>
      </c>
      <c r="T12" s="105"/>
      <c r="U12" s="71"/>
      <c r="V12" s="71"/>
      <c r="W12" s="71"/>
      <c r="X12" s="71"/>
    </row>
    <row r="13" spans="1:24" ht="12" customHeight="1">
      <c r="A13" s="142"/>
      <c r="B13" s="222" t="s">
        <v>45</v>
      </c>
      <c r="C13" s="223"/>
      <c r="D13" s="223"/>
      <c r="E13" s="224"/>
      <c r="F13" s="35">
        <f t="shared" si="0"/>
        <v>215</v>
      </c>
      <c r="G13" s="35">
        <v>0</v>
      </c>
      <c r="H13" s="35">
        <v>1</v>
      </c>
      <c r="I13" s="35">
        <v>4</v>
      </c>
      <c r="J13" s="35">
        <v>2</v>
      </c>
      <c r="K13" s="35">
        <v>18</v>
      </c>
      <c r="L13" s="35">
        <v>68</v>
      </c>
      <c r="M13" s="35">
        <v>59</v>
      </c>
      <c r="N13" s="35">
        <v>63</v>
      </c>
      <c r="O13" s="207">
        <v>111.33953488372093</v>
      </c>
      <c r="P13" s="35">
        <f t="shared" ref="P13" si="14">SUM(L13:N13)</f>
        <v>190</v>
      </c>
      <c r="Q13" s="35">
        <f t="shared" ref="Q13" si="15">SUM(I13:K13)</f>
        <v>24</v>
      </c>
      <c r="R13" s="35">
        <f t="shared" ref="R13" si="16">SUM(G13:H13)</f>
        <v>1</v>
      </c>
      <c r="T13" s="104"/>
    </row>
    <row r="14" spans="1:24" ht="12" customHeight="1">
      <c r="A14" s="142"/>
      <c r="B14" s="225"/>
      <c r="C14" s="226"/>
      <c r="D14" s="226"/>
      <c r="E14" s="227"/>
      <c r="F14" s="38">
        <f t="shared" si="0"/>
        <v>1</v>
      </c>
      <c r="G14" s="31">
        <f t="shared" ref="G14:N14" si="17">IF(G13=0,0,G13/$F13)</f>
        <v>0</v>
      </c>
      <c r="H14" s="31">
        <f t="shared" si="17"/>
        <v>4.6511627906976744E-3</v>
      </c>
      <c r="I14" s="31">
        <f t="shared" si="17"/>
        <v>1.8604651162790697E-2</v>
      </c>
      <c r="J14" s="31">
        <f t="shared" si="17"/>
        <v>9.3023255813953487E-3</v>
      </c>
      <c r="K14" s="31">
        <f t="shared" si="17"/>
        <v>8.3720930232558138E-2</v>
      </c>
      <c r="L14" s="31">
        <f t="shared" si="17"/>
        <v>0.31627906976744186</v>
      </c>
      <c r="M14" s="31">
        <f t="shared" si="17"/>
        <v>0.2744186046511628</v>
      </c>
      <c r="N14" s="31">
        <f t="shared" si="17"/>
        <v>0.2930232558139535</v>
      </c>
      <c r="O14" s="208"/>
      <c r="P14" s="38">
        <f t="shared" ref="P14:R14" si="18">IF(P13=0,0,P13/$F13)</f>
        <v>0.88372093023255816</v>
      </c>
      <c r="Q14" s="38">
        <f t="shared" si="18"/>
        <v>0.11162790697674418</v>
      </c>
      <c r="R14" s="38">
        <f t="shared" si="18"/>
        <v>4.6511627906976744E-3</v>
      </c>
      <c r="T14" s="105"/>
      <c r="U14" s="71"/>
      <c r="V14" s="71"/>
      <c r="W14" s="71"/>
      <c r="X14" s="71"/>
    </row>
    <row r="15" spans="1:24" ht="12" customHeight="1">
      <c r="A15" s="142"/>
      <c r="B15" s="222" t="s">
        <v>44</v>
      </c>
      <c r="C15" s="223"/>
      <c r="D15" s="223"/>
      <c r="E15" s="224"/>
      <c r="F15" s="35">
        <f t="shared" si="0"/>
        <v>57</v>
      </c>
      <c r="G15" s="35">
        <v>0</v>
      </c>
      <c r="H15" s="35">
        <v>0</v>
      </c>
      <c r="I15" s="35">
        <v>0</v>
      </c>
      <c r="J15" s="35">
        <v>0</v>
      </c>
      <c r="K15" s="35">
        <v>1</v>
      </c>
      <c r="L15" s="35">
        <v>11</v>
      </c>
      <c r="M15" s="35">
        <v>12</v>
      </c>
      <c r="N15" s="35">
        <v>33</v>
      </c>
      <c r="O15" s="207">
        <v>117.28947368421052</v>
      </c>
      <c r="P15" s="35">
        <f t="shared" ref="P15" si="19">SUM(L15:N15)</f>
        <v>56</v>
      </c>
      <c r="Q15" s="35">
        <f t="shared" ref="Q15" si="20">SUM(I15:K15)</f>
        <v>1</v>
      </c>
      <c r="R15" s="35">
        <f t="shared" ref="R15" si="21">SUM(G15:H15)</f>
        <v>0</v>
      </c>
      <c r="T15" s="104"/>
    </row>
    <row r="16" spans="1:24" ht="12" customHeight="1">
      <c r="A16" s="142"/>
      <c r="B16" s="225"/>
      <c r="C16" s="226"/>
      <c r="D16" s="226"/>
      <c r="E16" s="227"/>
      <c r="F16" s="38">
        <f t="shared" si="0"/>
        <v>1</v>
      </c>
      <c r="G16" s="31">
        <f t="shared" ref="G16:N16" si="22">IF(G15=0,0,G15/$F15)</f>
        <v>0</v>
      </c>
      <c r="H16" s="31">
        <f t="shared" si="22"/>
        <v>0</v>
      </c>
      <c r="I16" s="31">
        <f t="shared" si="22"/>
        <v>0</v>
      </c>
      <c r="J16" s="31">
        <f t="shared" si="22"/>
        <v>0</v>
      </c>
      <c r="K16" s="31">
        <f t="shared" si="22"/>
        <v>1.7543859649122806E-2</v>
      </c>
      <c r="L16" s="31">
        <f t="shared" si="22"/>
        <v>0.19298245614035087</v>
      </c>
      <c r="M16" s="31">
        <f t="shared" si="22"/>
        <v>0.21052631578947367</v>
      </c>
      <c r="N16" s="31">
        <f t="shared" si="22"/>
        <v>0.57894736842105265</v>
      </c>
      <c r="O16" s="208"/>
      <c r="P16" s="38">
        <f t="shared" ref="P16:R16" si="23">IF(P15=0,0,P15/$F15)</f>
        <v>0.98245614035087714</v>
      </c>
      <c r="Q16" s="38">
        <f t="shared" si="23"/>
        <v>1.7543859649122806E-2</v>
      </c>
      <c r="R16" s="38">
        <f t="shared" si="23"/>
        <v>0</v>
      </c>
      <c r="T16" s="105"/>
      <c r="U16" s="71"/>
      <c r="V16" s="71"/>
      <c r="W16" s="71"/>
      <c r="X16" s="71"/>
    </row>
    <row r="17" spans="1:24" ht="12" customHeight="1">
      <c r="A17" s="142"/>
      <c r="B17" s="222" t="s">
        <v>43</v>
      </c>
      <c r="C17" s="223"/>
      <c r="D17" s="223"/>
      <c r="E17" s="224"/>
      <c r="F17" s="35">
        <f t="shared" si="0"/>
        <v>216</v>
      </c>
      <c r="G17" s="35">
        <v>1</v>
      </c>
      <c r="H17" s="35">
        <v>1</v>
      </c>
      <c r="I17" s="35">
        <v>0</v>
      </c>
      <c r="J17" s="35">
        <v>0</v>
      </c>
      <c r="K17" s="35">
        <v>5</v>
      </c>
      <c r="L17" s="35">
        <v>40</v>
      </c>
      <c r="M17" s="35">
        <v>51</v>
      </c>
      <c r="N17" s="35">
        <v>118</v>
      </c>
      <c r="O17" s="207">
        <v>117.25694444444444</v>
      </c>
      <c r="P17" s="35">
        <f t="shared" ref="P17" si="24">SUM(L17:N17)</f>
        <v>209</v>
      </c>
      <c r="Q17" s="35">
        <f t="shared" ref="Q17" si="25">SUM(I17:K17)</f>
        <v>5</v>
      </c>
      <c r="R17" s="35">
        <f t="shared" ref="R17" si="26">SUM(G17:H17)</f>
        <v>2</v>
      </c>
      <c r="T17" s="104"/>
    </row>
    <row r="18" spans="1:24" ht="12" customHeight="1">
      <c r="A18" s="143"/>
      <c r="B18" s="225"/>
      <c r="C18" s="226"/>
      <c r="D18" s="226"/>
      <c r="E18" s="227"/>
      <c r="F18" s="38">
        <f t="shared" si="0"/>
        <v>1</v>
      </c>
      <c r="G18" s="31">
        <f t="shared" ref="G18:N18" si="27">IF(G17=0,0,G17/$F17)</f>
        <v>4.6296296296296294E-3</v>
      </c>
      <c r="H18" s="31">
        <f t="shared" si="27"/>
        <v>4.6296296296296294E-3</v>
      </c>
      <c r="I18" s="31">
        <f t="shared" si="27"/>
        <v>0</v>
      </c>
      <c r="J18" s="31">
        <f t="shared" si="27"/>
        <v>0</v>
      </c>
      <c r="K18" s="31">
        <f t="shared" si="27"/>
        <v>2.3148148148148147E-2</v>
      </c>
      <c r="L18" s="31">
        <f t="shared" si="27"/>
        <v>0.18518518518518517</v>
      </c>
      <c r="M18" s="31">
        <f t="shared" si="27"/>
        <v>0.2361111111111111</v>
      </c>
      <c r="N18" s="31">
        <f t="shared" si="27"/>
        <v>0.54629629629629628</v>
      </c>
      <c r="O18" s="208"/>
      <c r="P18" s="38">
        <f t="shared" ref="P18:R18" si="28">IF(P17=0,0,P17/$F17)</f>
        <v>0.96759259259259256</v>
      </c>
      <c r="Q18" s="38">
        <f t="shared" si="28"/>
        <v>2.3148148148148147E-2</v>
      </c>
      <c r="R18" s="38">
        <f t="shared" si="28"/>
        <v>9.2592592592592587E-3</v>
      </c>
      <c r="T18" s="106"/>
      <c r="U18" s="75"/>
      <c r="V18" s="75"/>
      <c r="W18" s="75"/>
      <c r="X18" s="75"/>
    </row>
    <row r="19" spans="1:24" ht="12" customHeight="1">
      <c r="A19" s="138" t="s">
        <v>42</v>
      </c>
      <c r="B19" s="138" t="s">
        <v>41</v>
      </c>
      <c r="C19" s="37"/>
      <c r="D19" s="211" t="s">
        <v>15</v>
      </c>
      <c r="E19" s="36"/>
      <c r="F19" s="35">
        <f>SUM(G19:N19)</f>
        <v>222</v>
      </c>
      <c r="G19" s="35">
        <f t="shared" ref="G19:N19" si="29">SUM(G67,G65,G63,G61,G59,G57,G55,G53,G51,G49,G47,G45,G43,G41,G39,G37,G35,G33,G31,G29,G27,G25,G23,G21)</f>
        <v>0</v>
      </c>
      <c r="H19" s="35">
        <f t="shared" si="29"/>
        <v>0</v>
      </c>
      <c r="I19" s="35">
        <f t="shared" si="29"/>
        <v>1</v>
      </c>
      <c r="J19" s="35">
        <f t="shared" si="29"/>
        <v>5</v>
      </c>
      <c r="K19" s="35">
        <f t="shared" si="29"/>
        <v>20</v>
      </c>
      <c r="L19" s="35">
        <f t="shared" si="29"/>
        <v>56</v>
      </c>
      <c r="M19" s="35">
        <f t="shared" si="29"/>
        <v>59</v>
      </c>
      <c r="N19" s="35">
        <f t="shared" si="29"/>
        <v>81</v>
      </c>
      <c r="O19" s="207">
        <v>113.5585586</v>
      </c>
      <c r="P19" s="35">
        <f t="shared" ref="P19" si="30">SUM(L19:N19)</f>
        <v>196</v>
      </c>
      <c r="Q19" s="35">
        <f t="shared" ref="Q19" si="31">SUM(I19:K19)</f>
        <v>26</v>
      </c>
      <c r="R19" s="35">
        <f t="shared" ref="R19" si="32">SUM(G19:H19)</f>
        <v>0</v>
      </c>
      <c r="T19" s="104"/>
    </row>
    <row r="20" spans="1:24" ht="12" customHeight="1">
      <c r="A20" s="139"/>
      <c r="B20" s="139"/>
      <c r="C20" s="34"/>
      <c r="D20" s="212"/>
      <c r="E20" s="33"/>
      <c r="F20" s="38">
        <f t="shared" si="0"/>
        <v>1</v>
      </c>
      <c r="G20" s="31">
        <f t="shared" ref="G20:N20" si="33">IF(G19=0,0,G19/$F19)</f>
        <v>0</v>
      </c>
      <c r="H20" s="31">
        <f t="shared" si="33"/>
        <v>0</v>
      </c>
      <c r="I20" s="31">
        <f t="shared" si="33"/>
        <v>4.5045045045045045E-3</v>
      </c>
      <c r="J20" s="31">
        <f t="shared" si="33"/>
        <v>2.2522522522522521E-2</v>
      </c>
      <c r="K20" s="31">
        <f t="shared" si="33"/>
        <v>9.0090090090090086E-2</v>
      </c>
      <c r="L20" s="31">
        <f t="shared" si="33"/>
        <v>0.25225225225225223</v>
      </c>
      <c r="M20" s="31">
        <f t="shared" si="33"/>
        <v>0.26576576576576577</v>
      </c>
      <c r="N20" s="31">
        <f t="shared" si="33"/>
        <v>0.36486486486486486</v>
      </c>
      <c r="O20" s="208"/>
      <c r="P20" s="38">
        <f t="shared" ref="P20:R20" si="34">IF(P19=0,0,P19/$F19)</f>
        <v>0.88288288288288286</v>
      </c>
      <c r="Q20" s="38">
        <f t="shared" si="34"/>
        <v>0.11711711711711711</v>
      </c>
      <c r="R20" s="38">
        <f t="shared" si="34"/>
        <v>0</v>
      </c>
      <c r="T20" s="105"/>
      <c r="U20" s="71"/>
      <c r="V20" s="71"/>
      <c r="W20" s="71"/>
      <c r="X20" s="71"/>
    </row>
    <row r="21" spans="1:24" ht="12" customHeight="1">
      <c r="A21" s="139"/>
      <c r="B21" s="139"/>
      <c r="C21" s="37"/>
      <c r="D21" s="211" t="s">
        <v>358</v>
      </c>
      <c r="E21" s="36"/>
      <c r="F21" s="35">
        <f t="shared" si="0"/>
        <v>38</v>
      </c>
      <c r="G21" s="35">
        <v>0</v>
      </c>
      <c r="H21" s="35">
        <v>0</v>
      </c>
      <c r="I21" s="35">
        <v>0</v>
      </c>
      <c r="J21" s="35">
        <v>1</v>
      </c>
      <c r="K21" s="35">
        <v>4</v>
      </c>
      <c r="L21" s="35">
        <v>17</v>
      </c>
      <c r="M21" s="35">
        <v>11</v>
      </c>
      <c r="N21" s="35">
        <v>5</v>
      </c>
      <c r="O21" s="207">
        <v>109.18421052631579</v>
      </c>
      <c r="P21" s="35">
        <f t="shared" ref="P21" si="35">SUM(L21:N21)</f>
        <v>33</v>
      </c>
      <c r="Q21" s="35">
        <f t="shared" ref="Q21" si="36">SUM(I21:K21)</f>
        <v>5</v>
      </c>
      <c r="R21" s="35">
        <f t="shared" ref="R21" si="37">SUM(G21:H21)</f>
        <v>0</v>
      </c>
      <c r="T21" s="104"/>
    </row>
    <row r="22" spans="1:24" ht="12" customHeight="1">
      <c r="A22" s="139"/>
      <c r="B22" s="139"/>
      <c r="C22" s="34"/>
      <c r="D22" s="212"/>
      <c r="E22" s="33"/>
      <c r="F22" s="38">
        <f t="shared" si="0"/>
        <v>1</v>
      </c>
      <c r="G22" s="31">
        <f t="shared" ref="G22:N22" si="38">IF(G21=0,0,G21/$F21)</f>
        <v>0</v>
      </c>
      <c r="H22" s="31">
        <f t="shared" si="38"/>
        <v>0</v>
      </c>
      <c r="I22" s="31">
        <f t="shared" si="38"/>
        <v>0</v>
      </c>
      <c r="J22" s="31">
        <f t="shared" si="38"/>
        <v>2.6315789473684209E-2</v>
      </c>
      <c r="K22" s="31">
        <f t="shared" si="38"/>
        <v>0.10526315789473684</v>
      </c>
      <c r="L22" s="31">
        <f t="shared" si="38"/>
        <v>0.44736842105263158</v>
      </c>
      <c r="M22" s="31">
        <f t="shared" si="38"/>
        <v>0.28947368421052633</v>
      </c>
      <c r="N22" s="31">
        <f t="shared" si="38"/>
        <v>0.13157894736842105</v>
      </c>
      <c r="O22" s="208"/>
      <c r="P22" s="38">
        <f t="shared" ref="P22:R22" si="39">IF(P21=0,0,P21/$F21)</f>
        <v>0.86842105263157898</v>
      </c>
      <c r="Q22" s="38">
        <f t="shared" si="39"/>
        <v>0.13157894736842105</v>
      </c>
      <c r="R22" s="38">
        <f t="shared" si="39"/>
        <v>0</v>
      </c>
      <c r="T22" s="105"/>
      <c r="U22" s="71"/>
      <c r="V22" s="71"/>
      <c r="W22" s="71"/>
      <c r="X22" s="71"/>
    </row>
    <row r="23" spans="1:24" ht="12" customHeight="1">
      <c r="A23" s="139"/>
      <c r="B23" s="139"/>
      <c r="C23" s="37"/>
      <c r="D23" s="211" t="s">
        <v>359</v>
      </c>
      <c r="E23" s="36"/>
      <c r="F23" s="35">
        <f t="shared" si="0"/>
        <v>5</v>
      </c>
      <c r="G23" s="35">
        <v>0</v>
      </c>
      <c r="H23" s="35">
        <v>0</v>
      </c>
      <c r="I23" s="35">
        <v>0</v>
      </c>
      <c r="J23" s="35">
        <v>0</v>
      </c>
      <c r="K23" s="35">
        <v>1</v>
      </c>
      <c r="L23" s="35">
        <v>2</v>
      </c>
      <c r="M23" s="35">
        <v>1</v>
      </c>
      <c r="N23" s="35">
        <v>1</v>
      </c>
      <c r="O23" s="207">
        <v>107.6</v>
      </c>
      <c r="P23" s="35">
        <f t="shared" ref="P23" si="40">SUM(L23:N23)</f>
        <v>4</v>
      </c>
      <c r="Q23" s="35">
        <f t="shared" ref="Q23" si="41">SUM(I23:K23)</f>
        <v>1</v>
      </c>
      <c r="R23" s="35">
        <f t="shared" ref="R23" si="42">SUM(G23:H23)</f>
        <v>0</v>
      </c>
      <c r="T23" s="104"/>
    </row>
    <row r="24" spans="1:24" ht="12" customHeight="1">
      <c r="A24" s="139"/>
      <c r="B24" s="139"/>
      <c r="C24" s="34"/>
      <c r="D24" s="212"/>
      <c r="E24" s="33"/>
      <c r="F24" s="38">
        <f t="shared" si="0"/>
        <v>1</v>
      </c>
      <c r="G24" s="31">
        <f t="shared" ref="G24:N24" si="43">IF(G23=0,0,G23/$F23)</f>
        <v>0</v>
      </c>
      <c r="H24" s="31">
        <f t="shared" si="43"/>
        <v>0</v>
      </c>
      <c r="I24" s="31">
        <f t="shared" si="43"/>
        <v>0</v>
      </c>
      <c r="J24" s="31">
        <f t="shared" si="43"/>
        <v>0</v>
      </c>
      <c r="K24" s="31">
        <f t="shared" si="43"/>
        <v>0.2</v>
      </c>
      <c r="L24" s="31">
        <f t="shared" si="43"/>
        <v>0.4</v>
      </c>
      <c r="M24" s="31">
        <f t="shared" si="43"/>
        <v>0.2</v>
      </c>
      <c r="N24" s="31">
        <f t="shared" si="43"/>
        <v>0.2</v>
      </c>
      <c r="O24" s="208"/>
      <c r="P24" s="38">
        <f t="shared" ref="P24:R24" si="44">IF(P23=0,0,P23/$F23)</f>
        <v>0.8</v>
      </c>
      <c r="Q24" s="38">
        <f t="shared" si="44"/>
        <v>0.2</v>
      </c>
      <c r="R24" s="38">
        <f t="shared" si="44"/>
        <v>0</v>
      </c>
      <c r="T24" s="105"/>
      <c r="U24" s="71"/>
      <c r="V24" s="71"/>
      <c r="W24" s="71"/>
      <c r="X24" s="71"/>
    </row>
    <row r="25" spans="1:24" ht="12" customHeight="1">
      <c r="A25" s="139"/>
      <c r="B25" s="139"/>
      <c r="C25" s="37"/>
      <c r="D25" s="211" t="s">
        <v>360</v>
      </c>
      <c r="E25" s="36"/>
      <c r="F25" s="35">
        <f t="shared" si="0"/>
        <v>14</v>
      </c>
      <c r="G25" s="35">
        <v>0</v>
      </c>
      <c r="H25" s="35">
        <v>0</v>
      </c>
      <c r="I25" s="35">
        <v>1</v>
      </c>
      <c r="J25" s="35">
        <v>2</v>
      </c>
      <c r="K25" s="35">
        <v>4</v>
      </c>
      <c r="L25" s="35">
        <v>6</v>
      </c>
      <c r="M25" s="35">
        <v>1</v>
      </c>
      <c r="N25" s="35">
        <v>0</v>
      </c>
      <c r="O25" s="207">
        <v>97.357142857142861</v>
      </c>
      <c r="P25" s="35">
        <f t="shared" ref="P25" si="45">SUM(L25:N25)</f>
        <v>7</v>
      </c>
      <c r="Q25" s="35">
        <f t="shared" ref="Q25" si="46">SUM(I25:K25)</f>
        <v>7</v>
      </c>
      <c r="R25" s="35">
        <f t="shared" ref="R25" si="47">SUM(G25:H25)</f>
        <v>0</v>
      </c>
      <c r="T25" s="104"/>
    </row>
    <row r="26" spans="1:24" ht="12" customHeight="1">
      <c r="A26" s="139"/>
      <c r="B26" s="139"/>
      <c r="C26" s="34"/>
      <c r="D26" s="212"/>
      <c r="E26" s="33"/>
      <c r="F26" s="38">
        <f t="shared" si="0"/>
        <v>1</v>
      </c>
      <c r="G26" s="31">
        <f t="shared" ref="G26:N26" si="48">IF(G25=0,0,G25/$F25)</f>
        <v>0</v>
      </c>
      <c r="H26" s="31">
        <f t="shared" si="48"/>
        <v>0</v>
      </c>
      <c r="I26" s="31">
        <f t="shared" si="48"/>
        <v>7.1428571428571425E-2</v>
      </c>
      <c r="J26" s="31">
        <f t="shared" si="48"/>
        <v>0.14285714285714285</v>
      </c>
      <c r="K26" s="31">
        <f t="shared" si="48"/>
        <v>0.2857142857142857</v>
      </c>
      <c r="L26" s="31">
        <f t="shared" si="48"/>
        <v>0.42857142857142855</v>
      </c>
      <c r="M26" s="31">
        <f t="shared" si="48"/>
        <v>7.1428571428571425E-2</v>
      </c>
      <c r="N26" s="31">
        <f t="shared" si="48"/>
        <v>0</v>
      </c>
      <c r="O26" s="208"/>
      <c r="P26" s="38">
        <f t="shared" ref="P26:R26" si="49">IF(P25=0,0,P25/$F25)</f>
        <v>0.5</v>
      </c>
      <c r="Q26" s="38">
        <f t="shared" si="49"/>
        <v>0.5</v>
      </c>
      <c r="R26" s="38">
        <f t="shared" si="49"/>
        <v>0</v>
      </c>
      <c r="T26" s="105"/>
      <c r="U26" s="71"/>
      <c r="V26" s="71"/>
      <c r="W26" s="71"/>
      <c r="X26" s="71"/>
    </row>
    <row r="27" spans="1:24" ht="12" customHeight="1">
      <c r="A27" s="139"/>
      <c r="B27" s="139"/>
      <c r="C27" s="37"/>
      <c r="D27" s="211" t="s">
        <v>361</v>
      </c>
      <c r="E27" s="36"/>
      <c r="F27" s="35">
        <f t="shared" si="0"/>
        <v>1</v>
      </c>
      <c r="G27" s="35">
        <v>0</v>
      </c>
      <c r="H27" s="35">
        <v>0</v>
      </c>
      <c r="I27" s="35">
        <v>0</v>
      </c>
      <c r="J27" s="35">
        <v>0</v>
      </c>
      <c r="K27" s="35">
        <v>0</v>
      </c>
      <c r="L27" s="35">
        <v>1</v>
      </c>
      <c r="M27" s="35">
        <v>0</v>
      </c>
      <c r="N27" s="35">
        <v>0</v>
      </c>
      <c r="O27" s="207">
        <v>108</v>
      </c>
      <c r="P27" s="35">
        <f t="shared" ref="P27" si="50">SUM(L27:N27)</f>
        <v>1</v>
      </c>
      <c r="Q27" s="35">
        <f t="shared" ref="Q27" si="51">SUM(I27:K27)</f>
        <v>0</v>
      </c>
      <c r="R27" s="35">
        <f t="shared" ref="R27" si="52">SUM(G27:H27)</f>
        <v>0</v>
      </c>
      <c r="T27" s="104"/>
    </row>
    <row r="28" spans="1:24" ht="12" customHeight="1">
      <c r="A28" s="139"/>
      <c r="B28" s="139"/>
      <c r="C28" s="34"/>
      <c r="D28" s="212"/>
      <c r="E28" s="33"/>
      <c r="F28" s="38">
        <f t="shared" si="0"/>
        <v>1</v>
      </c>
      <c r="G28" s="31">
        <f t="shared" ref="G28:N28" si="53">IF(G27=0,0,G27/$F27)</f>
        <v>0</v>
      </c>
      <c r="H28" s="31">
        <f t="shared" si="53"/>
        <v>0</v>
      </c>
      <c r="I28" s="31">
        <f t="shared" si="53"/>
        <v>0</v>
      </c>
      <c r="J28" s="31">
        <f t="shared" si="53"/>
        <v>0</v>
      </c>
      <c r="K28" s="31">
        <f t="shared" si="53"/>
        <v>0</v>
      </c>
      <c r="L28" s="31">
        <f t="shared" si="53"/>
        <v>1</v>
      </c>
      <c r="M28" s="31">
        <f t="shared" si="53"/>
        <v>0</v>
      </c>
      <c r="N28" s="31">
        <f t="shared" si="53"/>
        <v>0</v>
      </c>
      <c r="O28" s="208"/>
      <c r="P28" s="38">
        <f t="shared" ref="P28:R28" si="54">IF(P27=0,0,P27/$F27)</f>
        <v>1</v>
      </c>
      <c r="Q28" s="38">
        <f t="shared" si="54"/>
        <v>0</v>
      </c>
      <c r="R28" s="38">
        <f t="shared" si="54"/>
        <v>0</v>
      </c>
      <c r="T28" s="105"/>
      <c r="U28" s="71"/>
      <c r="V28" s="71"/>
      <c r="W28" s="71"/>
      <c r="X28" s="71"/>
    </row>
    <row r="29" spans="1:24" ht="12" customHeight="1">
      <c r="A29" s="139"/>
      <c r="B29" s="139"/>
      <c r="C29" s="37"/>
      <c r="D29" s="211" t="s">
        <v>362</v>
      </c>
      <c r="E29" s="36"/>
      <c r="F29" s="35">
        <f t="shared" si="0"/>
        <v>6</v>
      </c>
      <c r="G29" s="35">
        <v>0</v>
      </c>
      <c r="H29" s="35">
        <v>0</v>
      </c>
      <c r="I29" s="35">
        <v>0</v>
      </c>
      <c r="J29" s="35">
        <v>1</v>
      </c>
      <c r="K29" s="35">
        <v>0</v>
      </c>
      <c r="L29" s="35">
        <v>2</v>
      </c>
      <c r="M29" s="35">
        <v>1</v>
      </c>
      <c r="N29" s="35">
        <v>2</v>
      </c>
      <c r="O29" s="207">
        <v>109</v>
      </c>
      <c r="P29" s="35">
        <f t="shared" ref="P29" si="55">SUM(L29:N29)</f>
        <v>5</v>
      </c>
      <c r="Q29" s="35">
        <f t="shared" ref="Q29" si="56">SUM(I29:K29)</f>
        <v>1</v>
      </c>
      <c r="R29" s="35">
        <f t="shared" ref="R29" si="57">SUM(G29:H29)</f>
        <v>0</v>
      </c>
      <c r="T29" s="104"/>
    </row>
    <row r="30" spans="1:24" ht="12" customHeight="1">
      <c r="A30" s="139"/>
      <c r="B30" s="139"/>
      <c r="C30" s="34"/>
      <c r="D30" s="212"/>
      <c r="E30" s="33"/>
      <c r="F30" s="38">
        <f t="shared" si="0"/>
        <v>1</v>
      </c>
      <c r="G30" s="31">
        <f t="shared" ref="G30:N30" si="58">IF(G29=0,0,G29/$F29)</f>
        <v>0</v>
      </c>
      <c r="H30" s="31">
        <f t="shared" si="58"/>
        <v>0</v>
      </c>
      <c r="I30" s="31">
        <f t="shared" si="58"/>
        <v>0</v>
      </c>
      <c r="J30" s="31">
        <f t="shared" si="58"/>
        <v>0.16666666666666666</v>
      </c>
      <c r="K30" s="31">
        <f t="shared" si="58"/>
        <v>0</v>
      </c>
      <c r="L30" s="31">
        <f t="shared" si="58"/>
        <v>0.33333333333333331</v>
      </c>
      <c r="M30" s="31">
        <f t="shared" si="58"/>
        <v>0.16666666666666666</v>
      </c>
      <c r="N30" s="31">
        <f t="shared" si="58"/>
        <v>0.33333333333333331</v>
      </c>
      <c r="O30" s="208"/>
      <c r="P30" s="38">
        <f t="shared" ref="P30:R30" si="59">IF(P29=0,0,P29/$F29)</f>
        <v>0.83333333333333337</v>
      </c>
      <c r="Q30" s="38">
        <f t="shared" si="59"/>
        <v>0.16666666666666666</v>
      </c>
      <c r="R30" s="38">
        <f t="shared" si="59"/>
        <v>0</v>
      </c>
      <c r="T30" s="105"/>
      <c r="U30" s="71"/>
      <c r="V30" s="71"/>
      <c r="W30" s="71"/>
      <c r="X30" s="71"/>
    </row>
    <row r="31" spans="1:24" ht="12" customHeight="1">
      <c r="A31" s="139"/>
      <c r="B31" s="139"/>
      <c r="C31" s="37"/>
      <c r="D31" s="211" t="s">
        <v>363</v>
      </c>
      <c r="E31" s="36"/>
      <c r="F31" s="35">
        <f t="shared" si="0"/>
        <v>3</v>
      </c>
      <c r="G31" s="35">
        <v>0</v>
      </c>
      <c r="H31" s="35">
        <v>0</v>
      </c>
      <c r="I31" s="35">
        <v>0</v>
      </c>
      <c r="J31" s="35">
        <v>0</v>
      </c>
      <c r="K31" s="35">
        <v>0</v>
      </c>
      <c r="L31" s="35">
        <v>0</v>
      </c>
      <c r="M31" s="35">
        <v>1</v>
      </c>
      <c r="N31" s="35">
        <v>2</v>
      </c>
      <c r="O31" s="207">
        <v>122.33333333333333</v>
      </c>
      <c r="P31" s="35">
        <f t="shared" ref="P31" si="60">SUM(L31:N31)</f>
        <v>3</v>
      </c>
      <c r="Q31" s="35">
        <f t="shared" ref="Q31" si="61">SUM(I31:K31)</f>
        <v>0</v>
      </c>
      <c r="R31" s="35">
        <f t="shared" ref="R31" si="62">SUM(G31:H31)</f>
        <v>0</v>
      </c>
      <c r="T31" s="104"/>
    </row>
    <row r="32" spans="1:24" ht="12" customHeight="1">
      <c r="A32" s="139"/>
      <c r="B32" s="139"/>
      <c r="C32" s="34"/>
      <c r="D32" s="212"/>
      <c r="E32" s="33"/>
      <c r="F32" s="38">
        <f t="shared" si="0"/>
        <v>1</v>
      </c>
      <c r="G32" s="31">
        <f t="shared" ref="G32:N32" si="63">IF(G31=0,0,G31/$F31)</f>
        <v>0</v>
      </c>
      <c r="H32" s="31">
        <f t="shared" si="63"/>
        <v>0</v>
      </c>
      <c r="I32" s="31">
        <f t="shared" si="63"/>
        <v>0</v>
      </c>
      <c r="J32" s="31">
        <f t="shared" si="63"/>
        <v>0</v>
      </c>
      <c r="K32" s="31">
        <f t="shared" si="63"/>
        <v>0</v>
      </c>
      <c r="L32" s="31">
        <f t="shared" si="63"/>
        <v>0</v>
      </c>
      <c r="M32" s="31">
        <f t="shared" si="63"/>
        <v>0.33333333333333331</v>
      </c>
      <c r="N32" s="31">
        <f t="shared" si="63"/>
        <v>0.66666666666666663</v>
      </c>
      <c r="O32" s="208"/>
      <c r="P32" s="38">
        <f t="shared" ref="P32:R32" si="64">IF(P31=0,0,P31/$F31)</f>
        <v>1</v>
      </c>
      <c r="Q32" s="38">
        <f t="shared" si="64"/>
        <v>0</v>
      </c>
      <c r="R32" s="38">
        <f t="shared" si="64"/>
        <v>0</v>
      </c>
      <c r="T32" s="105"/>
      <c r="U32" s="71"/>
      <c r="V32" s="71"/>
      <c r="W32" s="71"/>
      <c r="X32" s="71"/>
    </row>
    <row r="33" spans="1:24" ht="12" customHeight="1">
      <c r="A33" s="139"/>
      <c r="B33" s="139"/>
      <c r="C33" s="37"/>
      <c r="D33" s="211" t="s">
        <v>364</v>
      </c>
      <c r="E33" s="36"/>
      <c r="F33" s="35">
        <f t="shared" si="0"/>
        <v>3</v>
      </c>
      <c r="G33" s="35">
        <v>0</v>
      </c>
      <c r="H33" s="35">
        <v>0</v>
      </c>
      <c r="I33" s="35">
        <v>0</v>
      </c>
      <c r="J33" s="35">
        <v>0</v>
      </c>
      <c r="K33" s="35">
        <v>0</v>
      </c>
      <c r="L33" s="35">
        <v>2</v>
      </c>
      <c r="M33" s="35">
        <v>1</v>
      </c>
      <c r="N33" s="35">
        <v>0</v>
      </c>
      <c r="O33" s="207">
        <v>108.33333333333333</v>
      </c>
      <c r="P33" s="35">
        <f t="shared" ref="P33" si="65">SUM(L33:N33)</f>
        <v>3</v>
      </c>
      <c r="Q33" s="35">
        <f t="shared" ref="Q33" si="66">SUM(I33:K33)</f>
        <v>0</v>
      </c>
      <c r="R33" s="35">
        <f t="shared" ref="R33" si="67">SUM(G33:H33)</f>
        <v>0</v>
      </c>
      <c r="T33" s="107"/>
    </row>
    <row r="34" spans="1:24" ht="12" customHeight="1">
      <c r="A34" s="139"/>
      <c r="B34" s="139"/>
      <c r="C34" s="34"/>
      <c r="D34" s="212"/>
      <c r="E34" s="33"/>
      <c r="F34" s="38">
        <f t="shared" si="0"/>
        <v>1</v>
      </c>
      <c r="G34" s="31">
        <f t="shared" ref="G34:N34" si="68">IF(G33=0,0,G33/$F33)</f>
        <v>0</v>
      </c>
      <c r="H34" s="31">
        <f t="shared" si="68"/>
        <v>0</v>
      </c>
      <c r="I34" s="31">
        <f t="shared" si="68"/>
        <v>0</v>
      </c>
      <c r="J34" s="31">
        <f t="shared" si="68"/>
        <v>0</v>
      </c>
      <c r="K34" s="31">
        <f t="shared" si="68"/>
        <v>0</v>
      </c>
      <c r="L34" s="31">
        <f t="shared" si="68"/>
        <v>0.66666666666666663</v>
      </c>
      <c r="M34" s="31">
        <f t="shared" si="68"/>
        <v>0.33333333333333331</v>
      </c>
      <c r="N34" s="31">
        <f t="shared" si="68"/>
        <v>0</v>
      </c>
      <c r="O34" s="208"/>
      <c r="P34" s="38">
        <f t="shared" ref="P34:R34" si="69">IF(P33=0,0,P33/$F33)</f>
        <v>1</v>
      </c>
      <c r="Q34" s="38">
        <f t="shared" si="69"/>
        <v>0</v>
      </c>
      <c r="R34" s="38">
        <f t="shared" si="69"/>
        <v>0</v>
      </c>
      <c r="T34" s="105"/>
      <c r="U34" s="71"/>
      <c r="V34" s="71"/>
      <c r="W34" s="71"/>
      <c r="X34" s="71"/>
    </row>
    <row r="35" spans="1:24" ht="12" customHeight="1">
      <c r="A35" s="139"/>
      <c r="B35" s="139"/>
      <c r="C35" s="37"/>
      <c r="D35" s="211" t="s">
        <v>365</v>
      </c>
      <c r="E35" s="36"/>
      <c r="F35" s="35">
        <f t="shared" si="0"/>
        <v>10</v>
      </c>
      <c r="G35" s="35">
        <v>0</v>
      </c>
      <c r="H35" s="35">
        <v>0</v>
      </c>
      <c r="I35" s="35">
        <v>0</v>
      </c>
      <c r="J35" s="35">
        <v>0</v>
      </c>
      <c r="K35" s="35">
        <v>0</v>
      </c>
      <c r="L35" s="35">
        <v>2</v>
      </c>
      <c r="M35" s="35">
        <v>0</v>
      </c>
      <c r="N35" s="35">
        <v>8</v>
      </c>
      <c r="O35" s="207">
        <v>119.5</v>
      </c>
      <c r="P35" s="35">
        <f t="shared" ref="P35" si="70">SUM(L35:N35)</f>
        <v>10</v>
      </c>
      <c r="Q35" s="35">
        <f t="shared" ref="Q35" si="71">SUM(I35:K35)</f>
        <v>0</v>
      </c>
      <c r="R35" s="35">
        <f t="shared" ref="R35" si="72">SUM(G35:H35)</f>
        <v>0</v>
      </c>
      <c r="T35" s="107"/>
    </row>
    <row r="36" spans="1:24" ht="12" customHeight="1">
      <c r="A36" s="139"/>
      <c r="B36" s="139"/>
      <c r="C36" s="34"/>
      <c r="D36" s="212"/>
      <c r="E36" s="33"/>
      <c r="F36" s="38">
        <f t="shared" si="0"/>
        <v>1</v>
      </c>
      <c r="G36" s="31">
        <f t="shared" ref="G36:N36" si="73">IF(G35=0,0,G35/$F35)</f>
        <v>0</v>
      </c>
      <c r="H36" s="31">
        <f t="shared" si="73"/>
        <v>0</v>
      </c>
      <c r="I36" s="31">
        <f t="shared" si="73"/>
        <v>0</v>
      </c>
      <c r="J36" s="31">
        <f t="shared" si="73"/>
        <v>0</v>
      </c>
      <c r="K36" s="31">
        <f t="shared" si="73"/>
        <v>0</v>
      </c>
      <c r="L36" s="31">
        <f t="shared" si="73"/>
        <v>0.2</v>
      </c>
      <c r="M36" s="31">
        <f t="shared" si="73"/>
        <v>0</v>
      </c>
      <c r="N36" s="31">
        <f t="shared" si="73"/>
        <v>0.8</v>
      </c>
      <c r="O36" s="208"/>
      <c r="P36" s="38">
        <f t="shared" ref="P36:R36" si="74">IF(P35=0,0,P35/$F35)</f>
        <v>1</v>
      </c>
      <c r="Q36" s="38">
        <f t="shared" si="74"/>
        <v>0</v>
      </c>
      <c r="R36" s="38">
        <f t="shared" si="74"/>
        <v>0</v>
      </c>
      <c r="T36" s="105"/>
      <c r="U36" s="71"/>
      <c r="V36" s="71"/>
      <c r="W36" s="71"/>
      <c r="X36" s="71"/>
    </row>
    <row r="37" spans="1:24" ht="12" customHeight="1">
      <c r="A37" s="139"/>
      <c r="B37" s="139"/>
      <c r="C37" s="37"/>
      <c r="D37" s="211" t="s">
        <v>366</v>
      </c>
      <c r="E37" s="36"/>
      <c r="F37" s="35">
        <f t="shared" si="0"/>
        <v>1</v>
      </c>
      <c r="G37" s="35">
        <v>0</v>
      </c>
      <c r="H37" s="35">
        <v>0</v>
      </c>
      <c r="I37" s="35">
        <v>0</v>
      </c>
      <c r="J37" s="35">
        <v>0</v>
      </c>
      <c r="K37" s="35">
        <v>0</v>
      </c>
      <c r="L37" s="35">
        <v>0</v>
      </c>
      <c r="M37" s="35">
        <v>0</v>
      </c>
      <c r="N37" s="35">
        <v>1</v>
      </c>
      <c r="O37" s="207">
        <v>123</v>
      </c>
      <c r="P37" s="35">
        <f t="shared" ref="P37" si="75">SUM(L37:N37)</f>
        <v>1</v>
      </c>
      <c r="Q37" s="35">
        <f t="shared" ref="Q37" si="76">SUM(I37:K37)</f>
        <v>0</v>
      </c>
      <c r="R37" s="35">
        <f t="shared" ref="R37" si="77">SUM(G37:H37)</f>
        <v>0</v>
      </c>
      <c r="T37" s="107"/>
    </row>
    <row r="38" spans="1:24" ht="12" customHeight="1">
      <c r="A38" s="139"/>
      <c r="B38" s="139"/>
      <c r="C38" s="34"/>
      <c r="D38" s="212"/>
      <c r="E38" s="33"/>
      <c r="F38" s="38">
        <f t="shared" si="0"/>
        <v>1</v>
      </c>
      <c r="G38" s="31">
        <f t="shared" ref="G38:N38" si="78">IF(G37=0,0,G37/$F37)</f>
        <v>0</v>
      </c>
      <c r="H38" s="31">
        <f t="shared" si="78"/>
        <v>0</v>
      </c>
      <c r="I38" s="31">
        <f t="shared" si="78"/>
        <v>0</v>
      </c>
      <c r="J38" s="31">
        <f t="shared" si="78"/>
        <v>0</v>
      </c>
      <c r="K38" s="31">
        <f t="shared" si="78"/>
        <v>0</v>
      </c>
      <c r="L38" s="31">
        <f t="shared" si="78"/>
        <v>0</v>
      </c>
      <c r="M38" s="31">
        <f t="shared" si="78"/>
        <v>0</v>
      </c>
      <c r="N38" s="31">
        <f t="shared" si="78"/>
        <v>1</v>
      </c>
      <c r="O38" s="208"/>
      <c r="P38" s="38">
        <f t="shared" ref="P38:R38" si="79">IF(P37=0,0,P37/$F37)</f>
        <v>1</v>
      </c>
      <c r="Q38" s="38">
        <f t="shared" si="79"/>
        <v>0</v>
      </c>
      <c r="R38" s="38">
        <f t="shared" si="79"/>
        <v>0</v>
      </c>
      <c r="T38" s="105"/>
      <c r="U38" s="71"/>
      <c r="V38" s="71"/>
      <c r="W38" s="71"/>
      <c r="X38" s="71"/>
    </row>
    <row r="39" spans="1:24" ht="12" customHeight="1">
      <c r="A39" s="139"/>
      <c r="B39" s="139"/>
      <c r="C39" s="37"/>
      <c r="D39" s="211" t="s">
        <v>367</v>
      </c>
      <c r="E39" s="36"/>
      <c r="F39" s="35">
        <f t="shared" si="0"/>
        <v>6</v>
      </c>
      <c r="G39" s="35">
        <v>0</v>
      </c>
      <c r="H39" s="35">
        <v>0</v>
      </c>
      <c r="I39" s="35">
        <v>0</v>
      </c>
      <c r="J39" s="35">
        <v>0</v>
      </c>
      <c r="K39" s="35">
        <v>0</v>
      </c>
      <c r="L39" s="35">
        <v>1</v>
      </c>
      <c r="M39" s="35">
        <v>2</v>
      </c>
      <c r="N39" s="35">
        <v>3</v>
      </c>
      <c r="O39" s="207">
        <v>116.66666666666667</v>
      </c>
      <c r="P39" s="35">
        <f t="shared" ref="P39" si="80">SUM(L39:N39)</f>
        <v>6</v>
      </c>
      <c r="Q39" s="35">
        <f t="shared" ref="Q39" si="81">SUM(I39:K39)</f>
        <v>0</v>
      </c>
      <c r="R39" s="35">
        <f t="shared" ref="R39" si="82">SUM(G39:H39)</f>
        <v>0</v>
      </c>
      <c r="T39" s="107"/>
    </row>
    <row r="40" spans="1:24" ht="12" customHeight="1">
      <c r="A40" s="139"/>
      <c r="B40" s="139"/>
      <c r="C40" s="34"/>
      <c r="D40" s="212"/>
      <c r="E40" s="33"/>
      <c r="F40" s="38">
        <f t="shared" si="0"/>
        <v>1</v>
      </c>
      <c r="G40" s="31">
        <f t="shared" ref="G40:N40" si="83">IF(G39=0,0,G39/$F39)</f>
        <v>0</v>
      </c>
      <c r="H40" s="31">
        <f t="shared" si="83"/>
        <v>0</v>
      </c>
      <c r="I40" s="31">
        <f t="shared" si="83"/>
        <v>0</v>
      </c>
      <c r="J40" s="31">
        <f t="shared" si="83"/>
        <v>0</v>
      </c>
      <c r="K40" s="31">
        <f t="shared" si="83"/>
        <v>0</v>
      </c>
      <c r="L40" s="31">
        <f t="shared" si="83"/>
        <v>0.16666666666666666</v>
      </c>
      <c r="M40" s="31">
        <f t="shared" si="83"/>
        <v>0.33333333333333331</v>
      </c>
      <c r="N40" s="31">
        <f t="shared" si="83"/>
        <v>0.5</v>
      </c>
      <c r="O40" s="208"/>
      <c r="P40" s="38">
        <f t="shared" ref="P40:R40" si="84">IF(P39=0,0,P39/$F39)</f>
        <v>1</v>
      </c>
      <c r="Q40" s="38">
        <f t="shared" si="84"/>
        <v>0</v>
      </c>
      <c r="R40" s="38">
        <f t="shared" si="84"/>
        <v>0</v>
      </c>
      <c r="T40" s="105"/>
      <c r="U40" s="71"/>
      <c r="V40" s="71"/>
      <c r="W40" s="71"/>
      <c r="X40" s="71"/>
    </row>
    <row r="41" spans="1:24" ht="12" customHeight="1">
      <c r="A41" s="139"/>
      <c r="B41" s="139"/>
      <c r="C41" s="37"/>
      <c r="D41" s="211" t="s">
        <v>368</v>
      </c>
      <c r="E41" s="36"/>
      <c r="F41" s="35">
        <f t="shared" si="0"/>
        <v>1</v>
      </c>
      <c r="G41" s="35">
        <v>0</v>
      </c>
      <c r="H41" s="35">
        <v>0</v>
      </c>
      <c r="I41" s="35">
        <v>0</v>
      </c>
      <c r="J41" s="35">
        <v>0</v>
      </c>
      <c r="K41" s="35">
        <v>0</v>
      </c>
      <c r="L41" s="35">
        <v>0</v>
      </c>
      <c r="M41" s="35">
        <v>1</v>
      </c>
      <c r="N41" s="35">
        <v>0</v>
      </c>
      <c r="O41" s="207">
        <v>118</v>
      </c>
      <c r="P41" s="35">
        <f t="shared" ref="P41" si="85">SUM(L41:N41)</f>
        <v>1</v>
      </c>
      <c r="Q41" s="35">
        <f t="shared" ref="Q41" si="86">SUM(I41:K41)</f>
        <v>0</v>
      </c>
      <c r="R41" s="35">
        <f t="shared" ref="R41" si="87">SUM(G41:H41)</f>
        <v>0</v>
      </c>
      <c r="T41" s="107"/>
    </row>
    <row r="42" spans="1:24" ht="12" customHeight="1">
      <c r="A42" s="139"/>
      <c r="B42" s="139"/>
      <c r="C42" s="34"/>
      <c r="D42" s="212"/>
      <c r="E42" s="33"/>
      <c r="F42" s="38">
        <f t="shared" si="0"/>
        <v>1</v>
      </c>
      <c r="G42" s="31">
        <f t="shared" ref="G42:N42" si="88">IF(G41=0,0,G41/$F41)</f>
        <v>0</v>
      </c>
      <c r="H42" s="31">
        <f t="shared" si="88"/>
        <v>0</v>
      </c>
      <c r="I42" s="31">
        <f t="shared" si="88"/>
        <v>0</v>
      </c>
      <c r="J42" s="31">
        <f t="shared" si="88"/>
        <v>0</v>
      </c>
      <c r="K42" s="31">
        <f t="shared" si="88"/>
        <v>0</v>
      </c>
      <c r="L42" s="31">
        <f t="shared" si="88"/>
        <v>0</v>
      </c>
      <c r="M42" s="31">
        <f t="shared" si="88"/>
        <v>1</v>
      </c>
      <c r="N42" s="31">
        <f t="shared" si="88"/>
        <v>0</v>
      </c>
      <c r="O42" s="208"/>
      <c r="P42" s="38">
        <f t="shared" ref="P42:R42" si="89">IF(P41=0,0,P41/$F41)</f>
        <v>1</v>
      </c>
      <c r="Q42" s="38">
        <f t="shared" si="89"/>
        <v>0</v>
      </c>
      <c r="R42" s="38">
        <f t="shared" si="89"/>
        <v>0</v>
      </c>
      <c r="T42" s="105"/>
      <c r="U42" s="71"/>
      <c r="V42" s="71"/>
      <c r="W42" s="71"/>
      <c r="X42" s="71"/>
    </row>
    <row r="43" spans="1:24" ht="12" customHeight="1">
      <c r="A43" s="139"/>
      <c r="B43" s="139"/>
      <c r="C43" s="37"/>
      <c r="D43" s="211" t="s">
        <v>369</v>
      </c>
      <c r="E43" s="36"/>
      <c r="F43" s="35">
        <f t="shared" si="0"/>
        <v>3</v>
      </c>
      <c r="G43" s="35">
        <v>0</v>
      </c>
      <c r="H43" s="35">
        <v>0</v>
      </c>
      <c r="I43" s="35">
        <v>0</v>
      </c>
      <c r="J43" s="35">
        <v>1</v>
      </c>
      <c r="K43" s="35">
        <v>0</v>
      </c>
      <c r="L43" s="35">
        <v>0</v>
      </c>
      <c r="M43" s="35">
        <v>2</v>
      </c>
      <c r="N43" s="35">
        <v>0</v>
      </c>
      <c r="O43" s="207">
        <v>106.33333333333333</v>
      </c>
      <c r="P43" s="35">
        <f t="shared" ref="P43" si="90">SUM(L43:N43)</f>
        <v>2</v>
      </c>
      <c r="Q43" s="35">
        <f t="shared" ref="Q43" si="91">SUM(I43:K43)</f>
        <v>1</v>
      </c>
      <c r="R43" s="35">
        <f t="shared" ref="R43" si="92">SUM(G43:H43)</f>
        <v>0</v>
      </c>
      <c r="T43" s="107"/>
    </row>
    <row r="44" spans="1:24" ht="12" customHeight="1">
      <c r="A44" s="139"/>
      <c r="B44" s="139"/>
      <c r="C44" s="34"/>
      <c r="D44" s="212"/>
      <c r="E44" s="39"/>
      <c r="F44" s="38">
        <f t="shared" si="0"/>
        <v>1</v>
      </c>
      <c r="G44" s="31">
        <f t="shared" ref="G44:N44" si="93">IF(G43=0,0,G43/$F43)</f>
        <v>0</v>
      </c>
      <c r="H44" s="31">
        <f t="shared" si="93"/>
        <v>0</v>
      </c>
      <c r="I44" s="31">
        <f t="shared" si="93"/>
        <v>0</v>
      </c>
      <c r="J44" s="31">
        <f t="shared" si="93"/>
        <v>0.33333333333333331</v>
      </c>
      <c r="K44" s="31">
        <f t="shared" si="93"/>
        <v>0</v>
      </c>
      <c r="L44" s="31">
        <f t="shared" si="93"/>
        <v>0</v>
      </c>
      <c r="M44" s="31">
        <f t="shared" si="93"/>
        <v>0.66666666666666663</v>
      </c>
      <c r="N44" s="31">
        <f t="shared" si="93"/>
        <v>0</v>
      </c>
      <c r="O44" s="208"/>
      <c r="P44" s="38">
        <f t="shared" ref="P44:R44" si="94">IF(P43=0,0,P43/$F43)</f>
        <v>0.66666666666666663</v>
      </c>
      <c r="Q44" s="38">
        <f t="shared" si="94"/>
        <v>0.33333333333333331</v>
      </c>
      <c r="R44" s="38">
        <f t="shared" si="94"/>
        <v>0</v>
      </c>
      <c r="T44" s="105"/>
      <c r="U44" s="71"/>
      <c r="V44" s="71"/>
      <c r="W44" s="71"/>
      <c r="X44" s="71"/>
    </row>
    <row r="45" spans="1:24" ht="12" customHeight="1">
      <c r="A45" s="139"/>
      <c r="B45" s="139"/>
      <c r="C45" s="37"/>
      <c r="D45" s="211" t="s">
        <v>370</v>
      </c>
      <c r="E45" s="36"/>
      <c r="F45" s="35">
        <f t="shared" si="0"/>
        <v>8</v>
      </c>
      <c r="G45" s="35">
        <v>0</v>
      </c>
      <c r="H45" s="35">
        <v>0</v>
      </c>
      <c r="I45" s="35">
        <v>0</v>
      </c>
      <c r="J45" s="35">
        <v>0</v>
      </c>
      <c r="K45" s="35">
        <v>4</v>
      </c>
      <c r="L45" s="35">
        <v>1</v>
      </c>
      <c r="M45" s="35">
        <v>0</v>
      </c>
      <c r="N45" s="35">
        <v>3</v>
      </c>
      <c r="O45" s="207">
        <v>107.125</v>
      </c>
      <c r="P45" s="35">
        <f t="shared" ref="P45" si="95">SUM(L45:N45)</f>
        <v>4</v>
      </c>
      <c r="Q45" s="35">
        <f t="shared" ref="Q45" si="96">SUM(I45:K45)</f>
        <v>4</v>
      </c>
      <c r="R45" s="35">
        <f t="shared" ref="R45" si="97">SUM(G45:H45)</f>
        <v>0</v>
      </c>
      <c r="T45" s="107"/>
    </row>
    <row r="46" spans="1:24" ht="12" customHeight="1">
      <c r="A46" s="139"/>
      <c r="B46" s="139"/>
      <c r="C46" s="34"/>
      <c r="D46" s="212"/>
      <c r="E46" s="33"/>
      <c r="F46" s="38">
        <f t="shared" si="0"/>
        <v>1</v>
      </c>
      <c r="G46" s="31">
        <f t="shared" ref="G46:N46" si="98">IF(G45=0,0,G45/$F45)</f>
        <v>0</v>
      </c>
      <c r="H46" s="31">
        <f t="shared" si="98"/>
        <v>0</v>
      </c>
      <c r="I46" s="31">
        <f t="shared" si="98"/>
        <v>0</v>
      </c>
      <c r="J46" s="31">
        <f t="shared" si="98"/>
        <v>0</v>
      </c>
      <c r="K46" s="31">
        <f t="shared" si="98"/>
        <v>0.5</v>
      </c>
      <c r="L46" s="31">
        <f t="shared" si="98"/>
        <v>0.125</v>
      </c>
      <c r="M46" s="31">
        <f t="shared" si="98"/>
        <v>0</v>
      </c>
      <c r="N46" s="31">
        <f t="shared" si="98"/>
        <v>0.375</v>
      </c>
      <c r="O46" s="208"/>
      <c r="P46" s="38">
        <f t="shared" ref="P46:R46" si="99">IF(P45=0,0,P45/$F45)</f>
        <v>0.5</v>
      </c>
      <c r="Q46" s="38">
        <f t="shared" si="99"/>
        <v>0.5</v>
      </c>
      <c r="R46" s="38">
        <f t="shared" si="99"/>
        <v>0</v>
      </c>
      <c r="T46" s="105"/>
      <c r="U46" s="71"/>
      <c r="V46" s="71"/>
      <c r="W46" s="71"/>
      <c r="X46" s="71"/>
    </row>
    <row r="47" spans="1:24" ht="12" customHeight="1">
      <c r="A47" s="139"/>
      <c r="B47" s="139"/>
      <c r="C47" s="37"/>
      <c r="D47" s="211" t="s">
        <v>371</v>
      </c>
      <c r="E47" s="36"/>
      <c r="F47" s="35">
        <f t="shared" si="0"/>
        <v>2</v>
      </c>
      <c r="G47" s="35">
        <v>0</v>
      </c>
      <c r="H47" s="35">
        <v>0</v>
      </c>
      <c r="I47" s="35">
        <v>0</v>
      </c>
      <c r="J47" s="35">
        <v>0</v>
      </c>
      <c r="K47" s="35">
        <v>0</v>
      </c>
      <c r="L47" s="35">
        <v>2</v>
      </c>
      <c r="M47" s="35">
        <v>0</v>
      </c>
      <c r="N47" s="35">
        <v>0</v>
      </c>
      <c r="O47" s="207">
        <v>105</v>
      </c>
      <c r="P47" s="35">
        <f t="shared" ref="P47" si="100">SUM(L47:N47)</f>
        <v>2</v>
      </c>
      <c r="Q47" s="35">
        <f t="shared" ref="Q47" si="101">SUM(I47:K47)</f>
        <v>0</v>
      </c>
      <c r="R47" s="35">
        <f t="shared" ref="R47" si="102">SUM(G47:H47)</f>
        <v>0</v>
      </c>
      <c r="T47" s="107"/>
    </row>
    <row r="48" spans="1:24" ht="12" customHeight="1">
      <c r="A48" s="139"/>
      <c r="B48" s="139"/>
      <c r="C48" s="34"/>
      <c r="D48" s="212"/>
      <c r="E48" s="33"/>
      <c r="F48" s="38">
        <f t="shared" si="0"/>
        <v>1</v>
      </c>
      <c r="G48" s="31">
        <f t="shared" ref="G48:N48" si="103">IF(G47=0,0,G47/$F47)</f>
        <v>0</v>
      </c>
      <c r="H48" s="31">
        <f t="shared" si="103"/>
        <v>0</v>
      </c>
      <c r="I48" s="31">
        <f t="shared" si="103"/>
        <v>0</v>
      </c>
      <c r="J48" s="31">
        <f t="shared" si="103"/>
        <v>0</v>
      </c>
      <c r="K48" s="31">
        <f t="shared" si="103"/>
        <v>0</v>
      </c>
      <c r="L48" s="31">
        <f t="shared" si="103"/>
        <v>1</v>
      </c>
      <c r="M48" s="31">
        <f t="shared" si="103"/>
        <v>0</v>
      </c>
      <c r="N48" s="31">
        <f t="shared" si="103"/>
        <v>0</v>
      </c>
      <c r="O48" s="208"/>
      <c r="P48" s="38">
        <f t="shared" ref="P48:R48" si="104">IF(P47=0,0,P47/$F47)</f>
        <v>1</v>
      </c>
      <c r="Q48" s="38">
        <f t="shared" si="104"/>
        <v>0</v>
      </c>
      <c r="R48" s="38">
        <f t="shared" si="104"/>
        <v>0</v>
      </c>
      <c r="T48" s="105"/>
      <c r="U48" s="71"/>
      <c r="V48" s="71"/>
      <c r="W48" s="71"/>
      <c r="X48" s="71"/>
    </row>
    <row r="49" spans="1:24" ht="12" customHeight="1">
      <c r="A49" s="139"/>
      <c r="B49" s="139"/>
      <c r="C49" s="37"/>
      <c r="D49" s="211" t="s">
        <v>372</v>
      </c>
      <c r="E49" s="36"/>
      <c r="F49" s="35">
        <f t="shared" si="0"/>
        <v>2</v>
      </c>
      <c r="G49" s="35">
        <v>0</v>
      </c>
      <c r="H49" s="35">
        <v>0</v>
      </c>
      <c r="I49" s="35">
        <v>0</v>
      </c>
      <c r="J49" s="35">
        <v>0</v>
      </c>
      <c r="K49" s="35">
        <v>0</v>
      </c>
      <c r="L49" s="35">
        <v>1</v>
      </c>
      <c r="M49" s="35">
        <v>1</v>
      </c>
      <c r="N49" s="35">
        <v>0</v>
      </c>
      <c r="O49" s="207">
        <v>109.5</v>
      </c>
      <c r="P49" s="35">
        <f t="shared" ref="P49" si="105">SUM(L49:N49)</f>
        <v>2</v>
      </c>
      <c r="Q49" s="35">
        <f t="shared" ref="Q49" si="106">SUM(I49:K49)</f>
        <v>0</v>
      </c>
      <c r="R49" s="35">
        <f t="shared" ref="R49" si="107">SUM(G49:H49)</f>
        <v>0</v>
      </c>
      <c r="T49" s="107"/>
    </row>
    <row r="50" spans="1:24" ht="12" customHeight="1">
      <c r="A50" s="139"/>
      <c r="B50" s="139"/>
      <c r="C50" s="34"/>
      <c r="D50" s="212"/>
      <c r="E50" s="33"/>
      <c r="F50" s="38">
        <f t="shared" si="0"/>
        <v>1</v>
      </c>
      <c r="G50" s="31">
        <f t="shared" ref="G50:N50" si="108">IF(G49=0,0,G49/$F49)</f>
        <v>0</v>
      </c>
      <c r="H50" s="31">
        <f t="shared" si="108"/>
        <v>0</v>
      </c>
      <c r="I50" s="31">
        <f t="shared" si="108"/>
        <v>0</v>
      </c>
      <c r="J50" s="31">
        <f t="shared" si="108"/>
        <v>0</v>
      </c>
      <c r="K50" s="31">
        <f t="shared" si="108"/>
        <v>0</v>
      </c>
      <c r="L50" s="31">
        <f t="shared" si="108"/>
        <v>0.5</v>
      </c>
      <c r="M50" s="31">
        <f t="shared" si="108"/>
        <v>0.5</v>
      </c>
      <c r="N50" s="31">
        <f t="shared" si="108"/>
        <v>0</v>
      </c>
      <c r="O50" s="208"/>
      <c r="P50" s="38">
        <f t="shared" ref="P50:R50" si="109">IF(P49=0,0,P49/$F49)</f>
        <v>1</v>
      </c>
      <c r="Q50" s="38">
        <f t="shared" si="109"/>
        <v>0</v>
      </c>
      <c r="R50" s="38">
        <f t="shared" si="109"/>
        <v>0</v>
      </c>
      <c r="T50" s="105"/>
      <c r="U50" s="71"/>
      <c r="V50" s="71"/>
      <c r="W50" s="71"/>
      <c r="X50" s="71"/>
    </row>
    <row r="51" spans="1:24" ht="12" customHeight="1">
      <c r="A51" s="139"/>
      <c r="B51" s="139"/>
      <c r="C51" s="37"/>
      <c r="D51" s="211" t="s">
        <v>373</v>
      </c>
      <c r="E51" s="36"/>
      <c r="F51" s="35">
        <f t="shared" si="0"/>
        <v>15</v>
      </c>
      <c r="G51" s="35">
        <v>0</v>
      </c>
      <c r="H51" s="35">
        <v>0</v>
      </c>
      <c r="I51" s="35">
        <v>0</v>
      </c>
      <c r="J51" s="35">
        <v>0</v>
      </c>
      <c r="K51" s="35">
        <v>3</v>
      </c>
      <c r="L51" s="35">
        <v>1</v>
      </c>
      <c r="M51" s="35">
        <v>7</v>
      </c>
      <c r="N51" s="35">
        <v>4</v>
      </c>
      <c r="O51" s="207">
        <v>113.2</v>
      </c>
      <c r="P51" s="35">
        <f t="shared" ref="P51" si="110">SUM(L51:N51)</f>
        <v>12</v>
      </c>
      <c r="Q51" s="35">
        <f t="shared" ref="Q51" si="111">SUM(I51:K51)</f>
        <v>3</v>
      </c>
      <c r="R51" s="35">
        <f t="shared" ref="R51" si="112">SUM(G51:H51)</f>
        <v>0</v>
      </c>
      <c r="T51" s="107"/>
    </row>
    <row r="52" spans="1:24" ht="12" customHeight="1">
      <c r="A52" s="139"/>
      <c r="B52" s="139"/>
      <c r="C52" s="34"/>
      <c r="D52" s="212"/>
      <c r="E52" s="33"/>
      <c r="F52" s="38">
        <f t="shared" si="0"/>
        <v>1</v>
      </c>
      <c r="G52" s="31">
        <f t="shared" ref="G52:N52" si="113">IF(G51=0,0,G51/$F51)</f>
        <v>0</v>
      </c>
      <c r="H52" s="31">
        <f t="shared" si="113"/>
        <v>0</v>
      </c>
      <c r="I52" s="31">
        <f t="shared" si="113"/>
        <v>0</v>
      </c>
      <c r="J52" s="31">
        <f t="shared" si="113"/>
        <v>0</v>
      </c>
      <c r="K52" s="31">
        <f t="shared" si="113"/>
        <v>0.2</v>
      </c>
      <c r="L52" s="31">
        <f t="shared" si="113"/>
        <v>6.6666666666666666E-2</v>
      </c>
      <c r="M52" s="31">
        <f t="shared" si="113"/>
        <v>0.46666666666666667</v>
      </c>
      <c r="N52" s="31">
        <f t="shared" si="113"/>
        <v>0.26666666666666666</v>
      </c>
      <c r="O52" s="208"/>
      <c r="P52" s="38">
        <f t="shared" ref="P52:R52" si="114">IF(P51=0,0,P51/$F51)</f>
        <v>0.8</v>
      </c>
      <c r="Q52" s="38">
        <f t="shared" si="114"/>
        <v>0.2</v>
      </c>
      <c r="R52" s="38">
        <f t="shared" si="114"/>
        <v>0</v>
      </c>
      <c r="T52" s="105"/>
      <c r="U52" s="71"/>
      <c r="V52" s="71"/>
      <c r="W52" s="71"/>
      <c r="X52" s="71"/>
    </row>
    <row r="53" spans="1:24" ht="12" customHeight="1">
      <c r="A53" s="139"/>
      <c r="B53" s="139"/>
      <c r="C53" s="37"/>
      <c r="D53" s="211" t="s">
        <v>374</v>
      </c>
      <c r="E53" s="36"/>
      <c r="F53" s="35">
        <f t="shared" si="0"/>
        <v>4</v>
      </c>
      <c r="G53" s="35">
        <v>0</v>
      </c>
      <c r="H53" s="35">
        <v>0</v>
      </c>
      <c r="I53" s="35">
        <v>0</v>
      </c>
      <c r="J53" s="35">
        <v>0</v>
      </c>
      <c r="K53" s="35">
        <v>0</v>
      </c>
      <c r="L53" s="35">
        <v>2</v>
      </c>
      <c r="M53" s="35">
        <v>0</v>
      </c>
      <c r="N53" s="35">
        <v>2</v>
      </c>
      <c r="O53" s="207">
        <v>114</v>
      </c>
      <c r="P53" s="35">
        <f t="shared" ref="P53" si="115">SUM(L53:N53)</f>
        <v>4</v>
      </c>
      <c r="Q53" s="35">
        <f t="shared" ref="Q53" si="116">SUM(I53:K53)</f>
        <v>0</v>
      </c>
      <c r="R53" s="35">
        <f t="shared" ref="R53" si="117">SUM(G53:H53)</f>
        <v>0</v>
      </c>
      <c r="T53" s="107"/>
    </row>
    <row r="54" spans="1:24" ht="12" customHeight="1">
      <c r="A54" s="139"/>
      <c r="B54" s="139"/>
      <c r="C54" s="34"/>
      <c r="D54" s="212"/>
      <c r="E54" s="33"/>
      <c r="F54" s="38">
        <f t="shared" si="0"/>
        <v>1</v>
      </c>
      <c r="G54" s="31">
        <f t="shared" ref="G54:N54" si="118">IF(G53=0,0,G53/$F53)</f>
        <v>0</v>
      </c>
      <c r="H54" s="31">
        <f t="shared" si="118"/>
        <v>0</v>
      </c>
      <c r="I54" s="31">
        <f t="shared" si="118"/>
        <v>0</v>
      </c>
      <c r="J54" s="31">
        <f t="shared" si="118"/>
        <v>0</v>
      </c>
      <c r="K54" s="31">
        <f t="shared" si="118"/>
        <v>0</v>
      </c>
      <c r="L54" s="31">
        <f t="shared" si="118"/>
        <v>0.5</v>
      </c>
      <c r="M54" s="31">
        <f t="shared" si="118"/>
        <v>0</v>
      </c>
      <c r="N54" s="31">
        <f t="shared" si="118"/>
        <v>0.5</v>
      </c>
      <c r="O54" s="208"/>
      <c r="P54" s="38">
        <f t="shared" ref="P54:R54" si="119">IF(P53=0,0,P53/$F53)</f>
        <v>1</v>
      </c>
      <c r="Q54" s="38">
        <f t="shared" si="119"/>
        <v>0</v>
      </c>
      <c r="R54" s="38">
        <f t="shared" si="119"/>
        <v>0</v>
      </c>
      <c r="T54" s="105"/>
      <c r="U54" s="71"/>
      <c r="V54" s="71"/>
      <c r="W54" s="71"/>
      <c r="X54" s="71"/>
    </row>
    <row r="55" spans="1:24" ht="12" customHeight="1">
      <c r="A55" s="139"/>
      <c r="B55" s="139"/>
      <c r="C55" s="37"/>
      <c r="D55" s="211" t="s">
        <v>375</v>
      </c>
      <c r="E55" s="36"/>
      <c r="F55" s="35">
        <f t="shared" si="0"/>
        <v>26</v>
      </c>
      <c r="G55" s="35">
        <v>0</v>
      </c>
      <c r="H55" s="35">
        <v>0</v>
      </c>
      <c r="I55" s="35">
        <v>0</v>
      </c>
      <c r="J55" s="35">
        <v>0</v>
      </c>
      <c r="K55" s="35">
        <v>1</v>
      </c>
      <c r="L55" s="35">
        <v>7</v>
      </c>
      <c r="M55" s="35">
        <v>11</v>
      </c>
      <c r="N55" s="35">
        <v>7</v>
      </c>
      <c r="O55" s="207">
        <v>116.15384615384616</v>
      </c>
      <c r="P55" s="35">
        <f t="shared" ref="P55" si="120">SUM(L55:N55)</f>
        <v>25</v>
      </c>
      <c r="Q55" s="35">
        <f t="shared" ref="Q55" si="121">SUM(I55:K55)</f>
        <v>1</v>
      </c>
      <c r="R55" s="35">
        <f t="shared" ref="R55" si="122">SUM(G55:H55)</f>
        <v>0</v>
      </c>
      <c r="T55" s="107"/>
    </row>
    <row r="56" spans="1:24" ht="12" customHeight="1">
      <c r="A56" s="139"/>
      <c r="B56" s="139"/>
      <c r="C56" s="34"/>
      <c r="D56" s="212"/>
      <c r="E56" s="33"/>
      <c r="F56" s="38">
        <f t="shared" si="0"/>
        <v>1</v>
      </c>
      <c r="G56" s="31">
        <f t="shared" ref="G56:N56" si="123">IF(G55=0,0,G55/$F55)</f>
        <v>0</v>
      </c>
      <c r="H56" s="31">
        <f t="shared" si="123"/>
        <v>0</v>
      </c>
      <c r="I56" s="31">
        <f t="shared" si="123"/>
        <v>0</v>
      </c>
      <c r="J56" s="31">
        <f t="shared" si="123"/>
        <v>0</v>
      </c>
      <c r="K56" s="31">
        <f t="shared" si="123"/>
        <v>3.8461538461538464E-2</v>
      </c>
      <c r="L56" s="31">
        <f t="shared" si="123"/>
        <v>0.26923076923076922</v>
      </c>
      <c r="M56" s="31">
        <f t="shared" si="123"/>
        <v>0.42307692307692307</v>
      </c>
      <c r="N56" s="31">
        <f t="shared" si="123"/>
        <v>0.26923076923076922</v>
      </c>
      <c r="O56" s="208"/>
      <c r="P56" s="38">
        <f t="shared" ref="P56:R56" si="124">IF(P55=0,0,P55/$F55)</f>
        <v>0.96153846153846156</v>
      </c>
      <c r="Q56" s="38">
        <f t="shared" si="124"/>
        <v>3.8461538461538464E-2</v>
      </c>
      <c r="R56" s="38">
        <f t="shared" si="124"/>
        <v>0</v>
      </c>
      <c r="T56" s="105"/>
      <c r="U56" s="71"/>
      <c r="V56" s="71"/>
      <c r="W56" s="71"/>
      <c r="X56" s="71"/>
    </row>
    <row r="57" spans="1:24" ht="12" customHeight="1">
      <c r="A57" s="139"/>
      <c r="B57" s="139"/>
      <c r="C57" s="37"/>
      <c r="D57" s="211" t="s">
        <v>376</v>
      </c>
      <c r="E57" s="36"/>
      <c r="F57" s="35">
        <f t="shared" si="0"/>
        <v>5</v>
      </c>
      <c r="G57" s="35">
        <v>0</v>
      </c>
      <c r="H57" s="35">
        <v>0</v>
      </c>
      <c r="I57" s="35">
        <v>0</v>
      </c>
      <c r="J57" s="35">
        <v>0</v>
      </c>
      <c r="K57" s="35">
        <v>0</v>
      </c>
      <c r="L57" s="35">
        <v>1</v>
      </c>
      <c r="M57" s="35">
        <v>2</v>
      </c>
      <c r="N57" s="35">
        <v>2</v>
      </c>
      <c r="O57" s="207">
        <v>117.8</v>
      </c>
      <c r="P57" s="35">
        <f t="shared" ref="P57" si="125">SUM(L57:N57)</f>
        <v>5</v>
      </c>
      <c r="Q57" s="35">
        <f t="shared" ref="Q57" si="126">SUM(I57:K57)</f>
        <v>0</v>
      </c>
      <c r="R57" s="35">
        <f t="shared" ref="R57" si="127">SUM(G57:H57)</f>
        <v>0</v>
      </c>
      <c r="T57" s="107"/>
    </row>
    <row r="58" spans="1:24" ht="12" customHeight="1">
      <c r="A58" s="139"/>
      <c r="B58" s="139"/>
      <c r="C58" s="34"/>
      <c r="D58" s="212"/>
      <c r="E58" s="33"/>
      <c r="F58" s="38">
        <f t="shared" si="0"/>
        <v>1</v>
      </c>
      <c r="G58" s="31">
        <f t="shared" ref="G58:N58" si="128">IF(G57=0,0,G57/$F57)</f>
        <v>0</v>
      </c>
      <c r="H58" s="31">
        <f t="shared" si="128"/>
        <v>0</v>
      </c>
      <c r="I58" s="31">
        <f t="shared" si="128"/>
        <v>0</v>
      </c>
      <c r="J58" s="31">
        <f t="shared" si="128"/>
        <v>0</v>
      </c>
      <c r="K58" s="31">
        <f t="shared" si="128"/>
        <v>0</v>
      </c>
      <c r="L58" s="31">
        <f t="shared" si="128"/>
        <v>0.2</v>
      </c>
      <c r="M58" s="31">
        <f t="shared" si="128"/>
        <v>0.4</v>
      </c>
      <c r="N58" s="31">
        <f t="shared" si="128"/>
        <v>0.4</v>
      </c>
      <c r="O58" s="208"/>
      <c r="P58" s="38">
        <f t="shared" ref="P58:R58" si="129">IF(P57=0,0,P57/$F57)</f>
        <v>1</v>
      </c>
      <c r="Q58" s="38">
        <f t="shared" si="129"/>
        <v>0</v>
      </c>
      <c r="R58" s="38">
        <f t="shared" si="129"/>
        <v>0</v>
      </c>
      <c r="T58" s="105"/>
      <c r="U58" s="71"/>
      <c r="V58" s="71"/>
      <c r="W58" s="71"/>
      <c r="X58" s="71"/>
    </row>
    <row r="59" spans="1:24" ht="12.75" customHeight="1">
      <c r="A59" s="139"/>
      <c r="B59" s="139"/>
      <c r="C59" s="37"/>
      <c r="D59" s="211" t="s">
        <v>377</v>
      </c>
      <c r="E59" s="36"/>
      <c r="F59" s="35">
        <f t="shared" si="0"/>
        <v>23</v>
      </c>
      <c r="G59" s="35">
        <v>0</v>
      </c>
      <c r="H59" s="35">
        <v>0</v>
      </c>
      <c r="I59" s="35">
        <v>0</v>
      </c>
      <c r="J59" s="35">
        <v>0</v>
      </c>
      <c r="K59" s="35">
        <v>0</v>
      </c>
      <c r="L59" s="35">
        <v>3</v>
      </c>
      <c r="M59" s="35">
        <v>3</v>
      </c>
      <c r="N59" s="35">
        <v>17</v>
      </c>
      <c r="O59" s="207">
        <v>121.82608695652173</v>
      </c>
      <c r="P59" s="35">
        <f t="shared" ref="P59" si="130">SUM(L59:N59)</f>
        <v>23</v>
      </c>
      <c r="Q59" s="35">
        <f t="shared" ref="Q59" si="131">SUM(I59:K59)</f>
        <v>0</v>
      </c>
      <c r="R59" s="35">
        <f t="shared" ref="R59" si="132">SUM(G59:H59)</f>
        <v>0</v>
      </c>
      <c r="T59" s="107"/>
    </row>
    <row r="60" spans="1:24" ht="12.75" customHeight="1">
      <c r="A60" s="139"/>
      <c r="B60" s="139"/>
      <c r="C60" s="34"/>
      <c r="D60" s="212"/>
      <c r="E60" s="33"/>
      <c r="F60" s="38">
        <f t="shared" si="0"/>
        <v>1</v>
      </c>
      <c r="G60" s="31">
        <f t="shared" ref="G60:N60" si="133">IF(G59=0,0,G59/$F59)</f>
        <v>0</v>
      </c>
      <c r="H60" s="31">
        <f t="shared" si="133"/>
        <v>0</v>
      </c>
      <c r="I60" s="31">
        <f t="shared" si="133"/>
        <v>0</v>
      </c>
      <c r="J60" s="31">
        <f t="shared" si="133"/>
        <v>0</v>
      </c>
      <c r="K60" s="31">
        <f t="shared" si="133"/>
        <v>0</v>
      </c>
      <c r="L60" s="31">
        <f t="shared" si="133"/>
        <v>0.13043478260869565</v>
      </c>
      <c r="M60" s="31">
        <f t="shared" si="133"/>
        <v>0.13043478260869565</v>
      </c>
      <c r="N60" s="31">
        <f t="shared" si="133"/>
        <v>0.73913043478260865</v>
      </c>
      <c r="O60" s="208"/>
      <c r="P60" s="38">
        <f t="shared" ref="P60:R60" si="134">IF(P59=0,0,P59/$F59)</f>
        <v>1</v>
      </c>
      <c r="Q60" s="38">
        <f t="shared" si="134"/>
        <v>0</v>
      </c>
      <c r="R60" s="38">
        <f t="shared" si="134"/>
        <v>0</v>
      </c>
      <c r="T60" s="105"/>
      <c r="U60" s="71"/>
      <c r="V60" s="71"/>
      <c r="W60" s="71"/>
      <c r="X60" s="71"/>
    </row>
    <row r="61" spans="1:24" ht="12" customHeight="1">
      <c r="A61" s="139"/>
      <c r="B61" s="139"/>
      <c r="C61" s="37"/>
      <c r="D61" s="211" t="s">
        <v>20</v>
      </c>
      <c r="E61" s="36"/>
      <c r="F61" s="35">
        <f t="shared" si="0"/>
        <v>14</v>
      </c>
      <c r="G61" s="35">
        <v>0</v>
      </c>
      <c r="H61" s="35">
        <v>0</v>
      </c>
      <c r="I61" s="35">
        <v>0</v>
      </c>
      <c r="J61" s="35">
        <v>0</v>
      </c>
      <c r="K61" s="35">
        <v>2</v>
      </c>
      <c r="L61" s="35">
        <v>2</v>
      </c>
      <c r="M61" s="35">
        <v>4</v>
      </c>
      <c r="N61" s="35">
        <v>6</v>
      </c>
      <c r="O61" s="207">
        <v>114.14285714285714</v>
      </c>
      <c r="P61" s="35">
        <f t="shared" ref="P61" si="135">SUM(L61:N61)</f>
        <v>12</v>
      </c>
      <c r="Q61" s="35">
        <f t="shared" ref="Q61" si="136">SUM(I61:K61)</f>
        <v>2</v>
      </c>
      <c r="R61" s="35">
        <f t="shared" ref="R61" si="137">SUM(G61:H61)</f>
        <v>0</v>
      </c>
      <c r="T61" s="107"/>
    </row>
    <row r="62" spans="1:24" ht="12" customHeight="1">
      <c r="A62" s="139"/>
      <c r="B62" s="139"/>
      <c r="C62" s="34"/>
      <c r="D62" s="212"/>
      <c r="E62" s="33"/>
      <c r="F62" s="38">
        <f t="shared" si="0"/>
        <v>1</v>
      </c>
      <c r="G62" s="31">
        <f t="shared" ref="G62:N62" si="138">IF(G61=0,0,G61/$F61)</f>
        <v>0</v>
      </c>
      <c r="H62" s="31">
        <f t="shared" si="138"/>
        <v>0</v>
      </c>
      <c r="I62" s="31">
        <f t="shared" si="138"/>
        <v>0</v>
      </c>
      <c r="J62" s="31">
        <f t="shared" si="138"/>
        <v>0</v>
      </c>
      <c r="K62" s="31">
        <f t="shared" si="138"/>
        <v>0.14285714285714285</v>
      </c>
      <c r="L62" s="31">
        <f t="shared" si="138"/>
        <v>0.14285714285714285</v>
      </c>
      <c r="M62" s="31">
        <f t="shared" si="138"/>
        <v>0.2857142857142857</v>
      </c>
      <c r="N62" s="31">
        <f t="shared" si="138"/>
        <v>0.42857142857142855</v>
      </c>
      <c r="O62" s="208"/>
      <c r="P62" s="38">
        <f t="shared" ref="P62:R62" si="139">IF(P61=0,0,P61/$F61)</f>
        <v>0.8571428571428571</v>
      </c>
      <c r="Q62" s="38">
        <f t="shared" si="139"/>
        <v>0.14285714285714285</v>
      </c>
      <c r="R62" s="38">
        <f t="shared" si="139"/>
        <v>0</v>
      </c>
      <c r="T62" s="105"/>
      <c r="U62" s="71"/>
      <c r="V62" s="71"/>
      <c r="W62" s="71"/>
      <c r="X62" s="71"/>
    </row>
    <row r="63" spans="1:24" ht="12" customHeight="1">
      <c r="A63" s="139"/>
      <c r="B63" s="139"/>
      <c r="C63" s="37"/>
      <c r="D63" s="211" t="s">
        <v>378</v>
      </c>
      <c r="E63" s="36"/>
      <c r="F63" s="35">
        <f t="shared" si="0"/>
        <v>10</v>
      </c>
      <c r="G63" s="35">
        <v>0</v>
      </c>
      <c r="H63" s="35">
        <v>0</v>
      </c>
      <c r="I63" s="35">
        <v>0</v>
      </c>
      <c r="J63" s="35">
        <v>0</v>
      </c>
      <c r="K63" s="35">
        <v>0</v>
      </c>
      <c r="L63" s="35">
        <v>0</v>
      </c>
      <c r="M63" s="35">
        <v>3</v>
      </c>
      <c r="N63" s="35">
        <v>7</v>
      </c>
      <c r="O63" s="207">
        <v>121.4</v>
      </c>
      <c r="P63" s="35">
        <f t="shared" ref="P63" si="140">SUM(L63:N63)</f>
        <v>10</v>
      </c>
      <c r="Q63" s="35">
        <f t="shared" ref="Q63" si="141">SUM(I63:K63)</f>
        <v>0</v>
      </c>
      <c r="R63" s="35">
        <f t="shared" ref="R63" si="142">SUM(G63:H63)</f>
        <v>0</v>
      </c>
      <c r="T63" s="107"/>
    </row>
    <row r="64" spans="1:24" ht="12" customHeight="1">
      <c r="A64" s="139"/>
      <c r="B64" s="139"/>
      <c r="C64" s="34"/>
      <c r="D64" s="212"/>
      <c r="E64" s="33"/>
      <c r="F64" s="38">
        <f t="shared" si="0"/>
        <v>1</v>
      </c>
      <c r="G64" s="31">
        <f t="shared" ref="G64:N64" si="143">IF(G63=0,0,G63/$F63)</f>
        <v>0</v>
      </c>
      <c r="H64" s="31">
        <f t="shared" si="143"/>
        <v>0</v>
      </c>
      <c r="I64" s="31">
        <f t="shared" si="143"/>
        <v>0</v>
      </c>
      <c r="J64" s="31">
        <f t="shared" si="143"/>
        <v>0</v>
      </c>
      <c r="K64" s="31">
        <f t="shared" si="143"/>
        <v>0</v>
      </c>
      <c r="L64" s="31">
        <f t="shared" si="143"/>
        <v>0</v>
      </c>
      <c r="M64" s="31">
        <f t="shared" si="143"/>
        <v>0.3</v>
      </c>
      <c r="N64" s="31">
        <f t="shared" si="143"/>
        <v>0.7</v>
      </c>
      <c r="O64" s="208"/>
      <c r="P64" s="38">
        <f t="shared" ref="P64:R64" si="144">IF(P63=0,0,P63/$F63)</f>
        <v>1</v>
      </c>
      <c r="Q64" s="38">
        <f t="shared" si="144"/>
        <v>0</v>
      </c>
      <c r="R64" s="38">
        <f t="shared" si="144"/>
        <v>0</v>
      </c>
      <c r="T64" s="105"/>
      <c r="U64" s="71"/>
      <c r="V64" s="71"/>
      <c r="W64" s="71"/>
      <c r="X64" s="71"/>
    </row>
    <row r="65" spans="1:24" ht="12" customHeight="1">
      <c r="A65" s="139"/>
      <c r="B65" s="139"/>
      <c r="C65" s="37"/>
      <c r="D65" s="211" t="s">
        <v>379</v>
      </c>
      <c r="E65" s="36"/>
      <c r="F65" s="35">
        <f t="shared" si="0"/>
        <v>19</v>
      </c>
      <c r="G65" s="35">
        <v>0</v>
      </c>
      <c r="H65" s="35">
        <v>0</v>
      </c>
      <c r="I65" s="35">
        <v>0</v>
      </c>
      <c r="J65" s="35">
        <v>0</v>
      </c>
      <c r="K65" s="35">
        <v>0</v>
      </c>
      <c r="L65" s="35">
        <v>2</v>
      </c>
      <c r="M65" s="35">
        <v>6</v>
      </c>
      <c r="N65" s="35">
        <v>11</v>
      </c>
      <c r="O65" s="207">
        <v>119.68421052631579</v>
      </c>
      <c r="P65" s="35">
        <f t="shared" ref="P65" si="145">SUM(L65:N65)</f>
        <v>19</v>
      </c>
      <c r="Q65" s="35">
        <f t="shared" ref="Q65" si="146">SUM(I65:K65)</f>
        <v>0</v>
      </c>
      <c r="R65" s="35">
        <f t="shared" ref="R65" si="147">SUM(G65:H65)</f>
        <v>0</v>
      </c>
      <c r="T65" s="107"/>
    </row>
    <row r="66" spans="1:24" ht="12" customHeight="1">
      <c r="A66" s="139"/>
      <c r="B66" s="139"/>
      <c r="C66" s="34"/>
      <c r="D66" s="212"/>
      <c r="E66" s="33"/>
      <c r="F66" s="38">
        <f t="shared" si="0"/>
        <v>1</v>
      </c>
      <c r="G66" s="31">
        <f t="shared" ref="G66:N66" si="148">IF(G65=0,0,G65/$F65)</f>
        <v>0</v>
      </c>
      <c r="H66" s="31">
        <f t="shared" si="148"/>
        <v>0</v>
      </c>
      <c r="I66" s="31">
        <f t="shared" si="148"/>
        <v>0</v>
      </c>
      <c r="J66" s="31">
        <f t="shared" si="148"/>
        <v>0</v>
      </c>
      <c r="K66" s="31">
        <f t="shared" si="148"/>
        <v>0</v>
      </c>
      <c r="L66" s="31">
        <f t="shared" si="148"/>
        <v>0.10526315789473684</v>
      </c>
      <c r="M66" s="31">
        <f t="shared" si="148"/>
        <v>0.31578947368421051</v>
      </c>
      <c r="N66" s="31">
        <f t="shared" si="148"/>
        <v>0.57894736842105265</v>
      </c>
      <c r="O66" s="208"/>
      <c r="P66" s="38">
        <f t="shared" ref="P66:R66" si="149">IF(P65=0,0,P65/$F65)</f>
        <v>1</v>
      </c>
      <c r="Q66" s="38">
        <f t="shared" si="149"/>
        <v>0</v>
      </c>
      <c r="R66" s="38">
        <f t="shared" si="149"/>
        <v>0</v>
      </c>
      <c r="T66" s="105"/>
      <c r="U66" s="71"/>
      <c r="V66" s="71"/>
      <c r="W66" s="71"/>
      <c r="X66" s="71"/>
    </row>
    <row r="67" spans="1:24" ht="12" customHeight="1">
      <c r="A67" s="139"/>
      <c r="B67" s="139"/>
      <c r="C67" s="37"/>
      <c r="D67" s="211" t="s">
        <v>380</v>
      </c>
      <c r="E67" s="36"/>
      <c r="F67" s="35">
        <f t="shared" si="0"/>
        <v>3</v>
      </c>
      <c r="G67" s="35">
        <v>0</v>
      </c>
      <c r="H67" s="35">
        <v>0</v>
      </c>
      <c r="I67" s="35">
        <v>0</v>
      </c>
      <c r="J67" s="35">
        <v>0</v>
      </c>
      <c r="K67" s="35">
        <v>1</v>
      </c>
      <c r="L67" s="35">
        <v>1</v>
      </c>
      <c r="M67" s="35">
        <v>1</v>
      </c>
      <c r="N67" s="35">
        <v>0</v>
      </c>
      <c r="O67" s="207">
        <v>104.66666666666667</v>
      </c>
      <c r="P67" s="35">
        <f t="shared" ref="P67" si="150">SUM(L67:N67)</f>
        <v>2</v>
      </c>
      <c r="Q67" s="35">
        <f t="shared" ref="Q67" si="151">SUM(I67:K67)</f>
        <v>1</v>
      </c>
      <c r="R67" s="35">
        <f t="shared" ref="R67" si="152">SUM(G67:H67)</f>
        <v>0</v>
      </c>
      <c r="T67" s="107"/>
    </row>
    <row r="68" spans="1:24" ht="12" customHeight="1">
      <c r="A68" s="139"/>
      <c r="B68" s="140"/>
      <c r="C68" s="34"/>
      <c r="D68" s="212"/>
      <c r="E68" s="33"/>
      <c r="F68" s="38">
        <f t="shared" si="0"/>
        <v>1</v>
      </c>
      <c r="G68" s="31">
        <f t="shared" ref="G68:N68" si="153">IF(G67=0,0,G67/$F67)</f>
        <v>0</v>
      </c>
      <c r="H68" s="31">
        <f t="shared" si="153"/>
        <v>0</v>
      </c>
      <c r="I68" s="31">
        <f t="shared" si="153"/>
        <v>0</v>
      </c>
      <c r="J68" s="31">
        <f t="shared" si="153"/>
        <v>0</v>
      </c>
      <c r="K68" s="31">
        <f t="shared" si="153"/>
        <v>0.33333333333333331</v>
      </c>
      <c r="L68" s="31">
        <f t="shared" si="153"/>
        <v>0.33333333333333331</v>
      </c>
      <c r="M68" s="31">
        <f t="shared" si="153"/>
        <v>0.33333333333333331</v>
      </c>
      <c r="N68" s="31">
        <f t="shared" si="153"/>
        <v>0</v>
      </c>
      <c r="O68" s="208"/>
      <c r="P68" s="38">
        <f t="shared" ref="P68:R68" si="154">IF(P67=0,0,P67/$F67)</f>
        <v>0.66666666666666663</v>
      </c>
      <c r="Q68" s="38">
        <f t="shared" si="154"/>
        <v>0.33333333333333331</v>
      </c>
      <c r="R68" s="38">
        <f t="shared" si="154"/>
        <v>0</v>
      </c>
      <c r="T68" s="105"/>
      <c r="U68" s="71"/>
      <c r="V68" s="71"/>
      <c r="W68" s="71"/>
      <c r="X68" s="71"/>
    </row>
    <row r="69" spans="1:24" ht="12" customHeight="1">
      <c r="A69" s="139"/>
      <c r="B69" s="138" t="s">
        <v>16</v>
      </c>
      <c r="C69" s="37"/>
      <c r="D69" s="211" t="s">
        <v>15</v>
      </c>
      <c r="E69" s="36"/>
      <c r="F69" s="35">
        <f>SUM(G69:N69)</f>
        <v>660</v>
      </c>
      <c r="G69" s="35">
        <f t="shared" ref="G69:N69" si="155">SUM(G71,G73,G75,G77,G79,G81,G83,G85,G87,G89,G91,G93,G95,G97,G99)</f>
        <v>8</v>
      </c>
      <c r="H69" s="35">
        <f t="shared" si="155"/>
        <v>11</v>
      </c>
      <c r="I69" s="35">
        <f t="shared" si="155"/>
        <v>23</v>
      </c>
      <c r="J69" s="35">
        <f t="shared" si="155"/>
        <v>39</v>
      </c>
      <c r="K69" s="35">
        <f t="shared" si="155"/>
        <v>69</v>
      </c>
      <c r="L69" s="35">
        <f t="shared" si="155"/>
        <v>175</v>
      </c>
      <c r="M69" s="35">
        <f t="shared" si="155"/>
        <v>108</v>
      </c>
      <c r="N69" s="35">
        <f t="shared" si="155"/>
        <v>227</v>
      </c>
      <c r="O69" s="207">
        <v>108.59924242424242</v>
      </c>
      <c r="P69" s="35">
        <f t="shared" ref="P69" si="156">SUM(L69:N69)</f>
        <v>510</v>
      </c>
      <c r="Q69" s="35">
        <f t="shared" ref="Q69" si="157">SUM(I69:K69)</f>
        <v>131</v>
      </c>
      <c r="R69" s="35">
        <f t="shared" ref="R69" si="158">SUM(G69:H69)</f>
        <v>19</v>
      </c>
      <c r="T69" s="107"/>
    </row>
    <row r="70" spans="1:24" ht="12" customHeight="1">
      <c r="A70" s="139"/>
      <c r="B70" s="139"/>
      <c r="C70" s="34"/>
      <c r="D70" s="212"/>
      <c r="E70" s="33"/>
      <c r="F70" s="38">
        <f t="shared" ref="F70:F100" si="159">SUM(G70:N70)</f>
        <v>1</v>
      </c>
      <c r="G70" s="31">
        <f t="shared" ref="G70:N70" si="160">IF(G69=0,0,G69/$F69)</f>
        <v>1.2121212121212121E-2</v>
      </c>
      <c r="H70" s="31">
        <f t="shared" si="160"/>
        <v>1.6666666666666666E-2</v>
      </c>
      <c r="I70" s="31">
        <f t="shared" si="160"/>
        <v>3.4848484848484851E-2</v>
      </c>
      <c r="J70" s="31">
        <f t="shared" si="160"/>
        <v>5.909090909090909E-2</v>
      </c>
      <c r="K70" s="31">
        <f t="shared" si="160"/>
        <v>0.10454545454545454</v>
      </c>
      <c r="L70" s="31">
        <f t="shared" si="160"/>
        <v>0.26515151515151514</v>
      </c>
      <c r="M70" s="31">
        <f t="shared" si="160"/>
        <v>0.16363636363636364</v>
      </c>
      <c r="N70" s="31">
        <f t="shared" si="160"/>
        <v>0.34393939393939393</v>
      </c>
      <c r="O70" s="208"/>
      <c r="P70" s="38">
        <f t="shared" ref="P70:R70" si="161">IF(P69=0,0,P69/$F69)</f>
        <v>0.77272727272727271</v>
      </c>
      <c r="Q70" s="38">
        <f t="shared" si="161"/>
        <v>0.19848484848484849</v>
      </c>
      <c r="R70" s="38">
        <f t="shared" si="161"/>
        <v>2.8787878787878789E-2</v>
      </c>
      <c r="T70" s="105"/>
      <c r="U70" s="71"/>
      <c r="V70" s="71"/>
      <c r="W70" s="71"/>
      <c r="X70" s="71"/>
    </row>
    <row r="71" spans="1:24" ht="12" customHeight="1">
      <c r="A71" s="139"/>
      <c r="B71" s="139"/>
      <c r="C71" s="37"/>
      <c r="D71" s="211" t="s">
        <v>117</v>
      </c>
      <c r="E71" s="36"/>
      <c r="F71" s="35">
        <f t="shared" si="159"/>
        <v>5</v>
      </c>
      <c r="G71" s="35">
        <v>0</v>
      </c>
      <c r="H71" s="35">
        <v>1</v>
      </c>
      <c r="I71" s="35">
        <v>0</v>
      </c>
      <c r="J71" s="35">
        <v>0</v>
      </c>
      <c r="K71" s="35">
        <v>0</v>
      </c>
      <c r="L71" s="35">
        <v>2</v>
      </c>
      <c r="M71" s="35">
        <v>0</v>
      </c>
      <c r="N71" s="35">
        <v>2</v>
      </c>
      <c r="O71" s="207">
        <v>104.2</v>
      </c>
      <c r="P71" s="35">
        <f t="shared" ref="P71" si="162">SUM(L71:N71)</f>
        <v>4</v>
      </c>
      <c r="Q71" s="35">
        <f t="shared" ref="Q71" si="163">SUM(I71:K71)</f>
        <v>0</v>
      </c>
      <c r="R71" s="35">
        <f t="shared" ref="R71" si="164">SUM(G71:H71)</f>
        <v>1</v>
      </c>
      <c r="T71" s="107"/>
    </row>
    <row r="72" spans="1:24" ht="12" customHeight="1">
      <c r="A72" s="139"/>
      <c r="B72" s="139"/>
      <c r="C72" s="34"/>
      <c r="D72" s="212"/>
      <c r="E72" s="33"/>
      <c r="F72" s="38">
        <f t="shared" si="159"/>
        <v>1</v>
      </c>
      <c r="G72" s="31">
        <f t="shared" ref="G72:N72" si="165">IF(G71=0,0,G71/$F71)</f>
        <v>0</v>
      </c>
      <c r="H72" s="31">
        <f t="shared" si="165"/>
        <v>0.2</v>
      </c>
      <c r="I72" s="31">
        <f t="shared" si="165"/>
        <v>0</v>
      </c>
      <c r="J72" s="31">
        <f t="shared" si="165"/>
        <v>0</v>
      </c>
      <c r="K72" s="31">
        <f t="shared" si="165"/>
        <v>0</v>
      </c>
      <c r="L72" s="31">
        <f t="shared" si="165"/>
        <v>0.4</v>
      </c>
      <c r="M72" s="31">
        <f t="shared" si="165"/>
        <v>0</v>
      </c>
      <c r="N72" s="31">
        <f t="shared" si="165"/>
        <v>0.4</v>
      </c>
      <c r="O72" s="208"/>
      <c r="P72" s="38">
        <f t="shared" ref="P72:R72" si="166">IF(P71=0,0,P71/$F71)</f>
        <v>0.8</v>
      </c>
      <c r="Q72" s="38">
        <f t="shared" si="166"/>
        <v>0</v>
      </c>
      <c r="R72" s="38">
        <f t="shared" si="166"/>
        <v>0.2</v>
      </c>
      <c r="T72" s="105"/>
      <c r="U72" s="71"/>
      <c r="V72" s="71"/>
      <c r="W72" s="71"/>
      <c r="X72" s="71"/>
    </row>
    <row r="73" spans="1:24" ht="12" customHeight="1">
      <c r="A73" s="139"/>
      <c r="B73" s="139"/>
      <c r="C73" s="37"/>
      <c r="D73" s="211" t="s">
        <v>13</v>
      </c>
      <c r="E73" s="36"/>
      <c r="F73" s="35">
        <f t="shared" si="159"/>
        <v>78</v>
      </c>
      <c r="G73" s="35">
        <v>0</v>
      </c>
      <c r="H73" s="35">
        <v>1</v>
      </c>
      <c r="I73" s="35">
        <v>2</v>
      </c>
      <c r="J73" s="35">
        <v>17</v>
      </c>
      <c r="K73" s="35">
        <v>17</v>
      </c>
      <c r="L73" s="35">
        <v>23</v>
      </c>
      <c r="M73" s="35">
        <v>8</v>
      </c>
      <c r="N73" s="35">
        <v>10</v>
      </c>
      <c r="O73" s="207">
        <v>100.7948717948718</v>
      </c>
      <c r="P73" s="35">
        <f t="shared" ref="P73" si="167">SUM(L73:N73)</f>
        <v>41</v>
      </c>
      <c r="Q73" s="35">
        <f t="shared" ref="Q73" si="168">SUM(I73:K73)</f>
        <v>36</v>
      </c>
      <c r="R73" s="35">
        <f t="shared" ref="R73" si="169">SUM(G73:H73)</f>
        <v>1</v>
      </c>
      <c r="T73" s="107"/>
    </row>
    <row r="74" spans="1:24" ht="12" customHeight="1">
      <c r="A74" s="139"/>
      <c r="B74" s="139"/>
      <c r="C74" s="34"/>
      <c r="D74" s="212"/>
      <c r="E74" s="33"/>
      <c r="F74" s="38">
        <f t="shared" si="159"/>
        <v>0.99999999999999989</v>
      </c>
      <c r="G74" s="31">
        <f t="shared" ref="G74:N74" si="170">IF(G73=0,0,G73/$F73)</f>
        <v>0</v>
      </c>
      <c r="H74" s="31">
        <f t="shared" si="170"/>
        <v>1.282051282051282E-2</v>
      </c>
      <c r="I74" s="31">
        <f t="shared" si="170"/>
        <v>2.564102564102564E-2</v>
      </c>
      <c r="J74" s="31">
        <f t="shared" si="170"/>
        <v>0.21794871794871795</v>
      </c>
      <c r="K74" s="31">
        <f t="shared" si="170"/>
        <v>0.21794871794871795</v>
      </c>
      <c r="L74" s="31">
        <f t="shared" si="170"/>
        <v>0.29487179487179488</v>
      </c>
      <c r="M74" s="31">
        <f t="shared" si="170"/>
        <v>0.10256410256410256</v>
      </c>
      <c r="N74" s="31">
        <f t="shared" si="170"/>
        <v>0.12820512820512819</v>
      </c>
      <c r="O74" s="208"/>
      <c r="P74" s="38">
        <f t="shared" ref="P74:R74" si="171">IF(P73=0,0,P73/$F73)</f>
        <v>0.52564102564102566</v>
      </c>
      <c r="Q74" s="38">
        <f t="shared" si="171"/>
        <v>0.46153846153846156</v>
      </c>
      <c r="R74" s="38">
        <f t="shared" si="171"/>
        <v>1.282051282051282E-2</v>
      </c>
      <c r="T74" s="105"/>
      <c r="U74" s="71"/>
      <c r="V74" s="71"/>
      <c r="W74" s="71"/>
      <c r="X74" s="71"/>
    </row>
    <row r="75" spans="1:24" ht="12" customHeight="1">
      <c r="A75" s="139"/>
      <c r="B75" s="139"/>
      <c r="C75" s="37"/>
      <c r="D75" s="211" t="s">
        <v>12</v>
      </c>
      <c r="E75" s="36"/>
      <c r="F75" s="35">
        <f t="shared" si="159"/>
        <v>18</v>
      </c>
      <c r="G75" s="35">
        <v>0</v>
      </c>
      <c r="H75" s="35">
        <v>0</v>
      </c>
      <c r="I75" s="35">
        <v>0</v>
      </c>
      <c r="J75" s="35">
        <v>0</v>
      </c>
      <c r="K75" s="35">
        <v>2</v>
      </c>
      <c r="L75" s="35">
        <v>4</v>
      </c>
      <c r="M75" s="35">
        <v>1</v>
      </c>
      <c r="N75" s="35">
        <v>11</v>
      </c>
      <c r="O75" s="207">
        <v>116.88888888888889</v>
      </c>
      <c r="P75" s="35">
        <f t="shared" ref="P75" si="172">SUM(L75:N75)</f>
        <v>16</v>
      </c>
      <c r="Q75" s="35">
        <f t="shared" ref="Q75" si="173">SUM(I75:K75)</f>
        <v>2</v>
      </c>
      <c r="R75" s="35">
        <f t="shared" ref="R75" si="174">SUM(G75:H75)</f>
        <v>0</v>
      </c>
      <c r="T75" s="107"/>
    </row>
    <row r="76" spans="1:24" ht="12" customHeight="1">
      <c r="A76" s="139"/>
      <c r="B76" s="139"/>
      <c r="C76" s="34"/>
      <c r="D76" s="212"/>
      <c r="E76" s="33"/>
      <c r="F76" s="38">
        <f t="shared" si="159"/>
        <v>1</v>
      </c>
      <c r="G76" s="31">
        <f t="shared" ref="G76:N76" si="175">IF(G75=0,0,G75/$F75)</f>
        <v>0</v>
      </c>
      <c r="H76" s="31">
        <f t="shared" si="175"/>
        <v>0</v>
      </c>
      <c r="I76" s="31">
        <f t="shared" si="175"/>
        <v>0</v>
      </c>
      <c r="J76" s="31">
        <f t="shared" si="175"/>
        <v>0</v>
      </c>
      <c r="K76" s="31">
        <f t="shared" si="175"/>
        <v>0.1111111111111111</v>
      </c>
      <c r="L76" s="31">
        <f t="shared" si="175"/>
        <v>0.22222222222222221</v>
      </c>
      <c r="M76" s="31">
        <f t="shared" si="175"/>
        <v>5.5555555555555552E-2</v>
      </c>
      <c r="N76" s="31">
        <f t="shared" si="175"/>
        <v>0.61111111111111116</v>
      </c>
      <c r="O76" s="208"/>
      <c r="P76" s="38">
        <f t="shared" ref="P76:R76" si="176">IF(P75=0,0,P75/$F75)</f>
        <v>0.88888888888888884</v>
      </c>
      <c r="Q76" s="38">
        <f t="shared" si="176"/>
        <v>0.1111111111111111</v>
      </c>
      <c r="R76" s="38">
        <f t="shared" si="176"/>
        <v>0</v>
      </c>
      <c r="T76" s="105"/>
      <c r="U76" s="71"/>
      <c r="V76" s="71"/>
      <c r="W76" s="71"/>
      <c r="X76" s="71"/>
    </row>
    <row r="77" spans="1:24" ht="12" customHeight="1">
      <c r="A77" s="139"/>
      <c r="B77" s="139"/>
      <c r="C77" s="37"/>
      <c r="D77" s="211" t="s">
        <v>11</v>
      </c>
      <c r="E77" s="36"/>
      <c r="F77" s="35">
        <f t="shared" si="159"/>
        <v>16</v>
      </c>
      <c r="G77" s="35">
        <v>0</v>
      </c>
      <c r="H77" s="35">
        <v>0</v>
      </c>
      <c r="I77" s="35">
        <v>0</v>
      </c>
      <c r="J77" s="35">
        <v>0</v>
      </c>
      <c r="K77" s="35">
        <v>2</v>
      </c>
      <c r="L77" s="35">
        <v>6</v>
      </c>
      <c r="M77" s="35">
        <v>0</v>
      </c>
      <c r="N77" s="35">
        <v>8</v>
      </c>
      <c r="O77" s="207">
        <v>114.3125</v>
      </c>
      <c r="P77" s="35">
        <f t="shared" ref="P77" si="177">SUM(L77:N77)</f>
        <v>14</v>
      </c>
      <c r="Q77" s="35">
        <f t="shared" ref="Q77" si="178">SUM(I77:K77)</f>
        <v>2</v>
      </c>
      <c r="R77" s="35">
        <f t="shared" ref="R77" si="179">SUM(G77:H77)</f>
        <v>0</v>
      </c>
      <c r="T77" s="107"/>
    </row>
    <row r="78" spans="1:24" ht="12" customHeight="1">
      <c r="A78" s="139"/>
      <c r="B78" s="139"/>
      <c r="C78" s="34"/>
      <c r="D78" s="212"/>
      <c r="E78" s="33"/>
      <c r="F78" s="38">
        <f t="shared" si="159"/>
        <v>1</v>
      </c>
      <c r="G78" s="31">
        <f t="shared" ref="G78:N78" si="180">IF(G77=0,0,G77/$F77)</f>
        <v>0</v>
      </c>
      <c r="H78" s="31">
        <f t="shared" si="180"/>
        <v>0</v>
      </c>
      <c r="I78" s="31">
        <f t="shared" si="180"/>
        <v>0</v>
      </c>
      <c r="J78" s="31">
        <f t="shared" si="180"/>
        <v>0</v>
      </c>
      <c r="K78" s="31">
        <f t="shared" si="180"/>
        <v>0.125</v>
      </c>
      <c r="L78" s="31">
        <f t="shared" si="180"/>
        <v>0.375</v>
      </c>
      <c r="M78" s="31">
        <f t="shared" si="180"/>
        <v>0</v>
      </c>
      <c r="N78" s="31">
        <f t="shared" si="180"/>
        <v>0.5</v>
      </c>
      <c r="O78" s="208"/>
      <c r="P78" s="38">
        <f t="shared" ref="P78:R78" si="181">IF(P77=0,0,P77/$F77)</f>
        <v>0.875</v>
      </c>
      <c r="Q78" s="38">
        <f t="shared" si="181"/>
        <v>0.125</v>
      </c>
      <c r="R78" s="38">
        <f t="shared" si="181"/>
        <v>0</v>
      </c>
      <c r="T78" s="105"/>
      <c r="U78" s="71"/>
      <c r="V78" s="71"/>
      <c r="W78" s="71"/>
      <c r="X78" s="71"/>
    </row>
    <row r="79" spans="1:24" ht="12" customHeight="1">
      <c r="A79" s="139"/>
      <c r="B79" s="139"/>
      <c r="C79" s="37"/>
      <c r="D79" s="211" t="s">
        <v>10</v>
      </c>
      <c r="E79" s="36"/>
      <c r="F79" s="35">
        <f t="shared" si="159"/>
        <v>29</v>
      </c>
      <c r="G79" s="35">
        <v>1</v>
      </c>
      <c r="H79" s="35">
        <v>0</v>
      </c>
      <c r="I79" s="35">
        <v>1</v>
      </c>
      <c r="J79" s="35">
        <v>3</v>
      </c>
      <c r="K79" s="35">
        <v>3</v>
      </c>
      <c r="L79" s="35">
        <v>8</v>
      </c>
      <c r="M79" s="35">
        <v>6</v>
      </c>
      <c r="N79" s="35">
        <v>7</v>
      </c>
      <c r="O79" s="207">
        <v>104.62068965517241</v>
      </c>
      <c r="P79" s="35">
        <f t="shared" ref="P79" si="182">SUM(L79:N79)</f>
        <v>21</v>
      </c>
      <c r="Q79" s="35">
        <f t="shared" ref="Q79" si="183">SUM(I79:K79)</f>
        <v>7</v>
      </c>
      <c r="R79" s="35">
        <f t="shared" ref="R79" si="184">SUM(G79:H79)</f>
        <v>1</v>
      </c>
      <c r="T79" s="107"/>
    </row>
    <row r="80" spans="1:24" ht="12" customHeight="1">
      <c r="A80" s="139"/>
      <c r="B80" s="139"/>
      <c r="C80" s="34"/>
      <c r="D80" s="212"/>
      <c r="E80" s="33"/>
      <c r="F80" s="38">
        <f t="shared" si="159"/>
        <v>1</v>
      </c>
      <c r="G80" s="31">
        <f t="shared" ref="G80:N80" si="185">IF(G79=0,0,G79/$F79)</f>
        <v>3.4482758620689655E-2</v>
      </c>
      <c r="H80" s="31">
        <f t="shared" si="185"/>
        <v>0</v>
      </c>
      <c r="I80" s="31">
        <f t="shared" si="185"/>
        <v>3.4482758620689655E-2</v>
      </c>
      <c r="J80" s="31">
        <f t="shared" si="185"/>
        <v>0.10344827586206896</v>
      </c>
      <c r="K80" s="31">
        <f t="shared" si="185"/>
        <v>0.10344827586206896</v>
      </c>
      <c r="L80" s="31">
        <f t="shared" si="185"/>
        <v>0.27586206896551724</v>
      </c>
      <c r="M80" s="31">
        <f t="shared" si="185"/>
        <v>0.20689655172413793</v>
      </c>
      <c r="N80" s="31">
        <f t="shared" si="185"/>
        <v>0.2413793103448276</v>
      </c>
      <c r="O80" s="208"/>
      <c r="P80" s="38">
        <f t="shared" ref="P80:R80" si="186">IF(P79=0,0,P79/$F79)</f>
        <v>0.72413793103448276</v>
      </c>
      <c r="Q80" s="38">
        <f t="shared" si="186"/>
        <v>0.2413793103448276</v>
      </c>
      <c r="R80" s="38">
        <f t="shared" si="186"/>
        <v>3.4482758620689655E-2</v>
      </c>
      <c r="T80" s="105"/>
      <c r="U80" s="71"/>
      <c r="V80" s="71"/>
      <c r="W80" s="71"/>
      <c r="X80" s="71"/>
    </row>
    <row r="81" spans="1:24" ht="12" customHeight="1">
      <c r="A81" s="139"/>
      <c r="B81" s="139"/>
      <c r="C81" s="37"/>
      <c r="D81" s="211" t="s">
        <v>9</v>
      </c>
      <c r="E81" s="36"/>
      <c r="F81" s="35">
        <f t="shared" si="159"/>
        <v>166</v>
      </c>
      <c r="G81" s="35">
        <v>2</v>
      </c>
      <c r="H81" s="35">
        <v>3</v>
      </c>
      <c r="I81" s="35">
        <v>4</v>
      </c>
      <c r="J81" s="35">
        <v>9</v>
      </c>
      <c r="K81" s="35">
        <v>20</v>
      </c>
      <c r="L81" s="35">
        <v>61</v>
      </c>
      <c r="M81" s="35">
        <v>28</v>
      </c>
      <c r="N81" s="35">
        <v>39</v>
      </c>
      <c r="O81" s="207">
        <v>106.44578313253012</v>
      </c>
      <c r="P81" s="35">
        <f t="shared" ref="P81" si="187">SUM(L81:N81)</f>
        <v>128</v>
      </c>
      <c r="Q81" s="35">
        <f t="shared" ref="Q81" si="188">SUM(I81:K81)</f>
        <v>33</v>
      </c>
      <c r="R81" s="35">
        <f t="shared" ref="R81" si="189">SUM(G81:H81)</f>
        <v>5</v>
      </c>
      <c r="T81" s="107"/>
    </row>
    <row r="82" spans="1:24" ht="12" customHeight="1">
      <c r="A82" s="139"/>
      <c r="B82" s="139"/>
      <c r="C82" s="34"/>
      <c r="D82" s="212"/>
      <c r="E82" s="33"/>
      <c r="F82" s="38">
        <f t="shared" si="159"/>
        <v>1</v>
      </c>
      <c r="G82" s="31">
        <f t="shared" ref="G82:N82" si="190">IF(G81=0,0,G81/$F81)</f>
        <v>1.2048192771084338E-2</v>
      </c>
      <c r="H82" s="31">
        <f t="shared" si="190"/>
        <v>1.8072289156626505E-2</v>
      </c>
      <c r="I82" s="31">
        <f t="shared" si="190"/>
        <v>2.4096385542168676E-2</v>
      </c>
      <c r="J82" s="31">
        <f t="shared" si="190"/>
        <v>5.4216867469879519E-2</v>
      </c>
      <c r="K82" s="31">
        <f t="shared" si="190"/>
        <v>0.12048192771084337</v>
      </c>
      <c r="L82" s="31">
        <f t="shared" si="190"/>
        <v>0.36746987951807231</v>
      </c>
      <c r="M82" s="31">
        <f t="shared" si="190"/>
        <v>0.16867469879518071</v>
      </c>
      <c r="N82" s="31">
        <f t="shared" si="190"/>
        <v>0.23493975903614459</v>
      </c>
      <c r="O82" s="208"/>
      <c r="P82" s="38">
        <f t="shared" ref="P82:R82" si="191">IF(P81=0,0,P81/$F81)</f>
        <v>0.77108433734939763</v>
      </c>
      <c r="Q82" s="38">
        <f t="shared" si="191"/>
        <v>0.19879518072289157</v>
      </c>
      <c r="R82" s="38">
        <f t="shared" si="191"/>
        <v>3.0120481927710843E-2</v>
      </c>
      <c r="T82" s="105"/>
      <c r="U82" s="71"/>
      <c r="V82" s="71"/>
      <c r="W82" s="71"/>
      <c r="X82" s="71"/>
    </row>
    <row r="83" spans="1:24" ht="12" customHeight="1">
      <c r="A83" s="139"/>
      <c r="B83" s="139"/>
      <c r="C83" s="37"/>
      <c r="D83" s="211" t="s">
        <v>8</v>
      </c>
      <c r="E83" s="36"/>
      <c r="F83" s="35">
        <f t="shared" si="159"/>
        <v>21</v>
      </c>
      <c r="G83" s="35">
        <v>0</v>
      </c>
      <c r="H83" s="35">
        <v>0</v>
      </c>
      <c r="I83" s="35">
        <v>0</v>
      </c>
      <c r="J83" s="35">
        <v>0</v>
      </c>
      <c r="K83" s="35">
        <v>0</v>
      </c>
      <c r="L83" s="35">
        <v>0</v>
      </c>
      <c r="M83" s="35">
        <v>5</v>
      </c>
      <c r="N83" s="35">
        <v>16</v>
      </c>
      <c r="O83" s="207">
        <v>121.42857142857143</v>
      </c>
      <c r="P83" s="35">
        <f t="shared" ref="P83" si="192">SUM(L83:N83)</f>
        <v>21</v>
      </c>
      <c r="Q83" s="35">
        <f t="shared" ref="Q83" si="193">SUM(I83:K83)</f>
        <v>0</v>
      </c>
      <c r="R83" s="35">
        <f t="shared" ref="R83" si="194">SUM(G83:H83)</f>
        <v>0</v>
      </c>
      <c r="T83" s="107"/>
    </row>
    <row r="84" spans="1:24" ht="12" customHeight="1">
      <c r="A84" s="139"/>
      <c r="B84" s="139"/>
      <c r="C84" s="34"/>
      <c r="D84" s="212"/>
      <c r="E84" s="33"/>
      <c r="F84" s="38">
        <f t="shared" si="159"/>
        <v>1</v>
      </c>
      <c r="G84" s="31">
        <f t="shared" ref="G84:N84" si="195">IF(G83=0,0,G83/$F83)</f>
        <v>0</v>
      </c>
      <c r="H84" s="31">
        <f t="shared" si="195"/>
        <v>0</v>
      </c>
      <c r="I84" s="31">
        <f t="shared" si="195"/>
        <v>0</v>
      </c>
      <c r="J84" s="31">
        <f t="shared" si="195"/>
        <v>0</v>
      </c>
      <c r="K84" s="31">
        <f t="shared" si="195"/>
        <v>0</v>
      </c>
      <c r="L84" s="31">
        <f t="shared" si="195"/>
        <v>0</v>
      </c>
      <c r="M84" s="31">
        <f t="shared" si="195"/>
        <v>0.23809523809523808</v>
      </c>
      <c r="N84" s="31">
        <f t="shared" si="195"/>
        <v>0.76190476190476186</v>
      </c>
      <c r="O84" s="208"/>
      <c r="P84" s="38">
        <f t="shared" ref="P84:R84" si="196">IF(P83=0,0,P83/$F83)</f>
        <v>1</v>
      </c>
      <c r="Q84" s="38">
        <f t="shared" si="196"/>
        <v>0</v>
      </c>
      <c r="R84" s="38">
        <f t="shared" si="196"/>
        <v>0</v>
      </c>
      <c r="T84" s="105"/>
      <c r="U84" s="71"/>
      <c r="V84" s="71"/>
      <c r="W84" s="71"/>
      <c r="X84" s="71"/>
    </row>
    <row r="85" spans="1:24" ht="12" customHeight="1">
      <c r="A85" s="139"/>
      <c r="B85" s="139"/>
      <c r="C85" s="37"/>
      <c r="D85" s="211" t="s">
        <v>7</v>
      </c>
      <c r="E85" s="36"/>
      <c r="F85" s="35">
        <f t="shared" si="159"/>
        <v>12</v>
      </c>
      <c r="G85" s="35">
        <v>0</v>
      </c>
      <c r="H85" s="35">
        <v>0</v>
      </c>
      <c r="I85" s="35">
        <v>0</v>
      </c>
      <c r="J85" s="35">
        <v>1</v>
      </c>
      <c r="K85" s="35">
        <v>2</v>
      </c>
      <c r="L85" s="35">
        <v>3</v>
      </c>
      <c r="M85" s="35">
        <v>4</v>
      </c>
      <c r="N85" s="35">
        <v>2</v>
      </c>
      <c r="O85" s="207">
        <v>107.75</v>
      </c>
      <c r="P85" s="35">
        <f t="shared" ref="P85" si="197">SUM(L85:N85)</f>
        <v>9</v>
      </c>
      <c r="Q85" s="35">
        <f t="shared" ref="Q85" si="198">SUM(I85:K85)</f>
        <v>3</v>
      </c>
      <c r="R85" s="35">
        <f t="shared" ref="R85" si="199">SUM(G85:H85)</f>
        <v>0</v>
      </c>
      <c r="T85" s="107"/>
    </row>
    <row r="86" spans="1:24" ht="12" customHeight="1">
      <c r="A86" s="139"/>
      <c r="B86" s="139"/>
      <c r="C86" s="34"/>
      <c r="D86" s="212"/>
      <c r="E86" s="33"/>
      <c r="F86" s="38">
        <f t="shared" si="159"/>
        <v>0.99999999999999989</v>
      </c>
      <c r="G86" s="31">
        <f t="shared" ref="G86:N86" si="200">IF(G85=0,0,G85/$F85)</f>
        <v>0</v>
      </c>
      <c r="H86" s="31">
        <f t="shared" si="200"/>
        <v>0</v>
      </c>
      <c r="I86" s="31">
        <f t="shared" si="200"/>
        <v>0</v>
      </c>
      <c r="J86" s="31">
        <f t="shared" si="200"/>
        <v>8.3333333333333329E-2</v>
      </c>
      <c r="K86" s="31">
        <f t="shared" si="200"/>
        <v>0.16666666666666666</v>
      </c>
      <c r="L86" s="31">
        <f t="shared" si="200"/>
        <v>0.25</v>
      </c>
      <c r="M86" s="31">
        <f t="shared" si="200"/>
        <v>0.33333333333333331</v>
      </c>
      <c r="N86" s="31">
        <f t="shared" si="200"/>
        <v>0.16666666666666666</v>
      </c>
      <c r="O86" s="208"/>
      <c r="P86" s="38">
        <f t="shared" ref="P86:R86" si="201">IF(P85=0,0,P85/$F85)</f>
        <v>0.75</v>
      </c>
      <c r="Q86" s="38">
        <f t="shared" si="201"/>
        <v>0.25</v>
      </c>
      <c r="R86" s="38">
        <f t="shared" si="201"/>
        <v>0</v>
      </c>
      <c r="T86" s="105"/>
      <c r="U86" s="71"/>
      <c r="V86" s="71"/>
      <c r="W86" s="71"/>
      <c r="X86" s="71"/>
    </row>
    <row r="87" spans="1:24" ht="13.5" customHeight="1">
      <c r="A87" s="139"/>
      <c r="B87" s="139"/>
      <c r="C87" s="37"/>
      <c r="D87" s="228" t="s">
        <v>116</v>
      </c>
      <c r="E87" s="36"/>
      <c r="F87" s="35">
        <f t="shared" si="159"/>
        <v>13</v>
      </c>
      <c r="G87" s="35">
        <v>0</v>
      </c>
      <c r="H87" s="35">
        <v>0</v>
      </c>
      <c r="I87" s="35">
        <v>0</v>
      </c>
      <c r="J87" s="35">
        <v>0</v>
      </c>
      <c r="K87" s="35">
        <v>0</v>
      </c>
      <c r="L87" s="35">
        <v>0</v>
      </c>
      <c r="M87" s="35">
        <v>3</v>
      </c>
      <c r="N87" s="35">
        <v>10</v>
      </c>
      <c r="O87" s="207">
        <v>121.23076923076923</v>
      </c>
      <c r="P87" s="35">
        <f t="shared" ref="P87" si="202">SUM(L87:N87)</f>
        <v>13</v>
      </c>
      <c r="Q87" s="35">
        <f t="shared" ref="Q87" si="203">SUM(I87:K87)</f>
        <v>0</v>
      </c>
      <c r="R87" s="35">
        <f t="shared" ref="R87" si="204">SUM(G87:H87)</f>
        <v>0</v>
      </c>
      <c r="T87" s="107"/>
    </row>
    <row r="88" spans="1:24" ht="13.5" customHeight="1">
      <c r="A88" s="139"/>
      <c r="B88" s="139"/>
      <c r="C88" s="34"/>
      <c r="D88" s="212"/>
      <c r="E88" s="33"/>
      <c r="F88" s="38">
        <f t="shared" si="159"/>
        <v>1</v>
      </c>
      <c r="G88" s="31">
        <f t="shared" ref="G88:N88" si="205">IF(G87=0,0,G87/$F87)</f>
        <v>0</v>
      </c>
      <c r="H88" s="31">
        <f t="shared" si="205"/>
        <v>0</v>
      </c>
      <c r="I88" s="31">
        <f t="shared" si="205"/>
        <v>0</v>
      </c>
      <c r="J88" s="31">
        <f t="shared" si="205"/>
        <v>0</v>
      </c>
      <c r="K88" s="31">
        <f t="shared" si="205"/>
        <v>0</v>
      </c>
      <c r="L88" s="31">
        <f t="shared" si="205"/>
        <v>0</v>
      </c>
      <c r="M88" s="31">
        <f t="shared" si="205"/>
        <v>0.23076923076923078</v>
      </c>
      <c r="N88" s="31">
        <f t="shared" si="205"/>
        <v>0.76923076923076927</v>
      </c>
      <c r="O88" s="208"/>
      <c r="P88" s="38">
        <f t="shared" ref="P88:R88" si="206">IF(P87=0,0,P87/$F87)</f>
        <v>1</v>
      </c>
      <c r="Q88" s="38">
        <f t="shared" si="206"/>
        <v>0</v>
      </c>
      <c r="R88" s="38">
        <f t="shared" si="206"/>
        <v>0</v>
      </c>
      <c r="T88" s="105"/>
      <c r="U88" s="71"/>
      <c r="V88" s="71"/>
      <c r="W88" s="71"/>
      <c r="X88" s="71"/>
    </row>
    <row r="89" spans="1:24" ht="12" customHeight="1">
      <c r="A89" s="139"/>
      <c r="B89" s="139"/>
      <c r="C89" s="37"/>
      <c r="D89" s="211" t="s">
        <v>5</v>
      </c>
      <c r="E89" s="36"/>
      <c r="F89" s="35">
        <f t="shared" si="159"/>
        <v>40</v>
      </c>
      <c r="G89" s="35">
        <v>2</v>
      </c>
      <c r="H89" s="35">
        <v>4</v>
      </c>
      <c r="I89" s="35">
        <v>4</v>
      </c>
      <c r="J89" s="35">
        <v>3</v>
      </c>
      <c r="K89" s="35">
        <v>3</v>
      </c>
      <c r="L89" s="35">
        <v>19</v>
      </c>
      <c r="M89" s="35">
        <v>2</v>
      </c>
      <c r="N89" s="35">
        <v>3</v>
      </c>
      <c r="O89" s="207">
        <v>96.15</v>
      </c>
      <c r="P89" s="35">
        <f t="shared" ref="P89" si="207">SUM(L89:N89)</f>
        <v>24</v>
      </c>
      <c r="Q89" s="35">
        <f t="shared" ref="Q89" si="208">SUM(I89:K89)</f>
        <v>10</v>
      </c>
      <c r="R89" s="35">
        <f t="shared" ref="R89" si="209">SUM(G89:H89)</f>
        <v>6</v>
      </c>
      <c r="T89" s="107"/>
    </row>
    <row r="90" spans="1:24" ht="12" customHeight="1">
      <c r="A90" s="139"/>
      <c r="B90" s="139"/>
      <c r="C90" s="34"/>
      <c r="D90" s="212"/>
      <c r="E90" s="33"/>
      <c r="F90" s="38">
        <f t="shared" si="159"/>
        <v>1</v>
      </c>
      <c r="G90" s="31">
        <f t="shared" ref="G90:N90" si="210">IF(G89=0,0,G89/$F89)</f>
        <v>0.05</v>
      </c>
      <c r="H90" s="31">
        <f t="shared" si="210"/>
        <v>0.1</v>
      </c>
      <c r="I90" s="31">
        <f t="shared" si="210"/>
        <v>0.1</v>
      </c>
      <c r="J90" s="31">
        <f t="shared" si="210"/>
        <v>7.4999999999999997E-2</v>
      </c>
      <c r="K90" s="31">
        <f t="shared" si="210"/>
        <v>7.4999999999999997E-2</v>
      </c>
      <c r="L90" s="31">
        <f t="shared" si="210"/>
        <v>0.47499999999999998</v>
      </c>
      <c r="M90" s="31">
        <f t="shared" si="210"/>
        <v>0.05</v>
      </c>
      <c r="N90" s="31">
        <f t="shared" si="210"/>
        <v>7.4999999999999997E-2</v>
      </c>
      <c r="O90" s="208"/>
      <c r="P90" s="38">
        <f t="shared" ref="P90:R90" si="211">IF(P89=0,0,P89/$F89)</f>
        <v>0.6</v>
      </c>
      <c r="Q90" s="38">
        <f t="shared" si="211"/>
        <v>0.25</v>
      </c>
      <c r="R90" s="38">
        <f t="shared" si="211"/>
        <v>0.15</v>
      </c>
      <c r="T90" s="105"/>
      <c r="U90" s="71"/>
      <c r="V90" s="71"/>
      <c r="W90" s="71"/>
      <c r="X90" s="71"/>
    </row>
    <row r="91" spans="1:24" ht="12" customHeight="1">
      <c r="A91" s="139"/>
      <c r="B91" s="139"/>
      <c r="C91" s="37"/>
      <c r="D91" s="211" t="s">
        <v>4</v>
      </c>
      <c r="E91" s="36"/>
      <c r="F91" s="35">
        <f t="shared" si="159"/>
        <v>21</v>
      </c>
      <c r="G91" s="35">
        <v>2</v>
      </c>
      <c r="H91" s="35">
        <v>2</v>
      </c>
      <c r="I91" s="35">
        <v>2</v>
      </c>
      <c r="J91" s="35">
        <v>2</v>
      </c>
      <c r="K91" s="35">
        <v>2</v>
      </c>
      <c r="L91" s="35">
        <v>7</v>
      </c>
      <c r="M91" s="35">
        <v>1</v>
      </c>
      <c r="N91" s="35">
        <v>3</v>
      </c>
      <c r="O91" s="207">
        <v>93.285714285714292</v>
      </c>
      <c r="P91" s="35">
        <f t="shared" ref="P91" si="212">SUM(L91:N91)</f>
        <v>11</v>
      </c>
      <c r="Q91" s="35">
        <f t="shared" ref="Q91" si="213">SUM(I91:K91)</f>
        <v>6</v>
      </c>
      <c r="R91" s="35">
        <f t="shared" ref="R91" si="214">SUM(G91:H91)</f>
        <v>4</v>
      </c>
      <c r="T91" s="107"/>
    </row>
    <row r="92" spans="1:24" ht="12" customHeight="1">
      <c r="A92" s="139"/>
      <c r="B92" s="139"/>
      <c r="C92" s="34"/>
      <c r="D92" s="212"/>
      <c r="E92" s="33"/>
      <c r="F92" s="38">
        <f t="shared" si="159"/>
        <v>1</v>
      </c>
      <c r="G92" s="31">
        <f t="shared" ref="G92:N92" si="215">IF(G91=0,0,G91/$F91)</f>
        <v>9.5238095238095233E-2</v>
      </c>
      <c r="H92" s="31">
        <f t="shared" si="215"/>
        <v>9.5238095238095233E-2</v>
      </c>
      <c r="I92" s="31">
        <f t="shared" si="215"/>
        <v>9.5238095238095233E-2</v>
      </c>
      <c r="J92" s="31">
        <f t="shared" si="215"/>
        <v>9.5238095238095233E-2</v>
      </c>
      <c r="K92" s="31">
        <f t="shared" si="215"/>
        <v>9.5238095238095233E-2</v>
      </c>
      <c r="L92" s="31">
        <f t="shared" si="215"/>
        <v>0.33333333333333331</v>
      </c>
      <c r="M92" s="31">
        <f t="shared" si="215"/>
        <v>4.7619047619047616E-2</v>
      </c>
      <c r="N92" s="31">
        <f t="shared" si="215"/>
        <v>0.14285714285714285</v>
      </c>
      <c r="O92" s="208"/>
      <c r="P92" s="38">
        <f t="shared" ref="P92:R92" si="216">IF(P91=0,0,P91/$F91)</f>
        <v>0.52380952380952384</v>
      </c>
      <c r="Q92" s="38">
        <f t="shared" si="216"/>
        <v>0.2857142857142857</v>
      </c>
      <c r="R92" s="38">
        <f t="shared" si="216"/>
        <v>0.19047619047619047</v>
      </c>
      <c r="T92" s="105"/>
      <c r="U92" s="71"/>
      <c r="V92" s="71"/>
      <c r="W92" s="71"/>
      <c r="X92" s="71"/>
    </row>
    <row r="93" spans="1:24" ht="12" customHeight="1">
      <c r="A93" s="139"/>
      <c r="B93" s="139"/>
      <c r="C93" s="37"/>
      <c r="D93" s="211" t="s">
        <v>3</v>
      </c>
      <c r="E93" s="36"/>
      <c r="F93" s="35">
        <f t="shared" si="159"/>
        <v>20</v>
      </c>
      <c r="G93" s="35">
        <v>0</v>
      </c>
      <c r="H93" s="35">
        <v>0</v>
      </c>
      <c r="I93" s="35">
        <v>1</v>
      </c>
      <c r="J93" s="35">
        <v>0</v>
      </c>
      <c r="K93" s="35">
        <v>1</v>
      </c>
      <c r="L93" s="35">
        <v>5</v>
      </c>
      <c r="M93" s="35">
        <v>0</v>
      </c>
      <c r="N93" s="35">
        <v>13</v>
      </c>
      <c r="O93" s="207">
        <v>115.65</v>
      </c>
      <c r="P93" s="35">
        <f t="shared" ref="P93" si="217">SUM(L93:N93)</f>
        <v>18</v>
      </c>
      <c r="Q93" s="35">
        <f t="shared" ref="Q93" si="218">SUM(I93:K93)</f>
        <v>2</v>
      </c>
      <c r="R93" s="35">
        <f t="shared" ref="R93" si="219">SUM(G93:H93)</f>
        <v>0</v>
      </c>
      <c r="T93" s="107"/>
    </row>
    <row r="94" spans="1:24" ht="12" customHeight="1">
      <c r="A94" s="139"/>
      <c r="B94" s="139"/>
      <c r="C94" s="34"/>
      <c r="D94" s="212"/>
      <c r="E94" s="33"/>
      <c r="F94" s="38">
        <f t="shared" si="159"/>
        <v>1</v>
      </c>
      <c r="G94" s="31">
        <f t="shared" ref="G94:N94" si="220">IF(G93=0,0,G93/$F93)</f>
        <v>0</v>
      </c>
      <c r="H94" s="31">
        <f t="shared" si="220"/>
        <v>0</v>
      </c>
      <c r="I94" s="31">
        <f t="shared" si="220"/>
        <v>0.05</v>
      </c>
      <c r="J94" s="31">
        <f t="shared" si="220"/>
        <v>0</v>
      </c>
      <c r="K94" s="31">
        <f t="shared" si="220"/>
        <v>0.05</v>
      </c>
      <c r="L94" s="31">
        <f t="shared" si="220"/>
        <v>0.25</v>
      </c>
      <c r="M94" s="31">
        <f t="shared" si="220"/>
        <v>0</v>
      </c>
      <c r="N94" s="31">
        <f t="shared" si="220"/>
        <v>0.65</v>
      </c>
      <c r="O94" s="208"/>
      <c r="P94" s="38">
        <f t="shared" ref="P94:R94" si="221">IF(P93=0,0,P93/$F93)</f>
        <v>0.9</v>
      </c>
      <c r="Q94" s="38">
        <f t="shared" si="221"/>
        <v>0.1</v>
      </c>
      <c r="R94" s="38">
        <f t="shared" si="221"/>
        <v>0</v>
      </c>
      <c r="T94" s="105"/>
      <c r="U94" s="71"/>
      <c r="V94" s="71"/>
      <c r="W94" s="71"/>
      <c r="X94" s="71"/>
    </row>
    <row r="95" spans="1:24" ht="12" customHeight="1">
      <c r="A95" s="139"/>
      <c r="B95" s="139"/>
      <c r="C95" s="37"/>
      <c r="D95" s="211" t="s">
        <v>2</v>
      </c>
      <c r="E95" s="36"/>
      <c r="F95" s="35">
        <f t="shared" si="159"/>
        <v>149</v>
      </c>
      <c r="G95" s="35">
        <v>0</v>
      </c>
      <c r="H95" s="35">
        <v>0</v>
      </c>
      <c r="I95" s="35">
        <v>9</v>
      </c>
      <c r="J95" s="35">
        <v>3</v>
      </c>
      <c r="K95" s="35">
        <v>4</v>
      </c>
      <c r="L95" s="35">
        <v>20</v>
      </c>
      <c r="M95" s="35">
        <v>39</v>
      </c>
      <c r="N95" s="35">
        <v>74</v>
      </c>
      <c r="O95" s="207">
        <v>114.24496644295301</v>
      </c>
      <c r="P95" s="35">
        <f t="shared" ref="P95" si="222">SUM(L95:N95)</f>
        <v>133</v>
      </c>
      <c r="Q95" s="35">
        <f t="shared" ref="Q95" si="223">SUM(I95:K95)</f>
        <v>16</v>
      </c>
      <c r="R95" s="35">
        <f t="shared" ref="R95" si="224">SUM(G95:H95)</f>
        <v>0</v>
      </c>
      <c r="T95" s="107"/>
    </row>
    <row r="96" spans="1:24" ht="12" customHeight="1">
      <c r="A96" s="139"/>
      <c r="B96" s="139"/>
      <c r="C96" s="34"/>
      <c r="D96" s="212"/>
      <c r="E96" s="33"/>
      <c r="F96" s="38">
        <f t="shared" si="159"/>
        <v>1</v>
      </c>
      <c r="G96" s="31">
        <f t="shared" ref="G96:N96" si="225">IF(G95=0,0,G95/$F95)</f>
        <v>0</v>
      </c>
      <c r="H96" s="31">
        <f t="shared" si="225"/>
        <v>0</v>
      </c>
      <c r="I96" s="31">
        <f t="shared" si="225"/>
        <v>6.0402684563758392E-2</v>
      </c>
      <c r="J96" s="31">
        <f t="shared" si="225"/>
        <v>2.0134228187919462E-2</v>
      </c>
      <c r="K96" s="31">
        <f t="shared" si="225"/>
        <v>2.6845637583892617E-2</v>
      </c>
      <c r="L96" s="31">
        <f t="shared" si="225"/>
        <v>0.13422818791946309</v>
      </c>
      <c r="M96" s="31">
        <f t="shared" si="225"/>
        <v>0.26174496644295303</v>
      </c>
      <c r="N96" s="31">
        <f t="shared" si="225"/>
        <v>0.49664429530201343</v>
      </c>
      <c r="O96" s="208"/>
      <c r="P96" s="38">
        <f t="shared" ref="P96:R96" si="226">IF(P95=0,0,P95/$F95)</f>
        <v>0.89261744966442957</v>
      </c>
      <c r="Q96" s="38">
        <f t="shared" si="226"/>
        <v>0.10738255033557047</v>
      </c>
      <c r="R96" s="38">
        <f t="shared" si="226"/>
        <v>0</v>
      </c>
      <c r="T96" s="105"/>
      <c r="U96" s="71"/>
      <c r="V96" s="71"/>
      <c r="W96" s="71"/>
      <c r="X96" s="71"/>
    </row>
    <row r="97" spans="1:24" ht="12" customHeight="1">
      <c r="A97" s="139"/>
      <c r="B97" s="139"/>
      <c r="C97" s="37"/>
      <c r="D97" s="211" t="s">
        <v>1</v>
      </c>
      <c r="E97" s="36"/>
      <c r="F97" s="35">
        <f t="shared" si="159"/>
        <v>19</v>
      </c>
      <c r="G97" s="35">
        <v>0</v>
      </c>
      <c r="H97" s="35">
        <v>0</v>
      </c>
      <c r="I97" s="35">
        <v>0</v>
      </c>
      <c r="J97" s="35">
        <v>0</v>
      </c>
      <c r="K97" s="35">
        <v>3</v>
      </c>
      <c r="L97" s="35">
        <v>3</v>
      </c>
      <c r="M97" s="35">
        <v>4</v>
      </c>
      <c r="N97" s="35">
        <v>9</v>
      </c>
      <c r="O97" s="207">
        <v>113.73684210526316</v>
      </c>
      <c r="P97" s="35">
        <f t="shared" ref="P97" si="227">SUM(L97:N97)</f>
        <v>16</v>
      </c>
      <c r="Q97" s="35">
        <f t="shared" ref="Q97" si="228">SUM(I97:K97)</f>
        <v>3</v>
      </c>
      <c r="R97" s="35">
        <f t="shared" ref="R97" si="229">SUM(G97:H97)</f>
        <v>0</v>
      </c>
      <c r="T97" s="107"/>
    </row>
    <row r="98" spans="1:24" ht="12" customHeight="1">
      <c r="A98" s="139"/>
      <c r="B98" s="139"/>
      <c r="C98" s="34"/>
      <c r="D98" s="212"/>
      <c r="E98" s="33"/>
      <c r="F98" s="38">
        <f t="shared" si="159"/>
        <v>1</v>
      </c>
      <c r="G98" s="31">
        <f t="shared" ref="G98:N98" si="230">IF(G97=0,0,G97/$F97)</f>
        <v>0</v>
      </c>
      <c r="H98" s="31">
        <f t="shared" si="230"/>
        <v>0</v>
      </c>
      <c r="I98" s="31">
        <f t="shared" si="230"/>
        <v>0</v>
      </c>
      <c r="J98" s="31">
        <f t="shared" si="230"/>
        <v>0</v>
      </c>
      <c r="K98" s="31">
        <f t="shared" si="230"/>
        <v>0.15789473684210525</v>
      </c>
      <c r="L98" s="31">
        <f t="shared" si="230"/>
        <v>0.15789473684210525</v>
      </c>
      <c r="M98" s="31">
        <f t="shared" si="230"/>
        <v>0.21052631578947367</v>
      </c>
      <c r="N98" s="31">
        <f t="shared" si="230"/>
        <v>0.47368421052631576</v>
      </c>
      <c r="O98" s="208"/>
      <c r="P98" s="38">
        <f t="shared" ref="P98:R98" si="231">IF(P97=0,0,P97/$F97)</f>
        <v>0.84210526315789469</v>
      </c>
      <c r="Q98" s="38">
        <f t="shared" si="231"/>
        <v>0.15789473684210525</v>
      </c>
      <c r="R98" s="38">
        <f t="shared" si="231"/>
        <v>0</v>
      </c>
      <c r="T98" s="105"/>
      <c r="U98" s="71"/>
      <c r="V98" s="71"/>
      <c r="W98" s="71"/>
      <c r="X98" s="71"/>
    </row>
    <row r="99" spans="1:24" ht="12.75" customHeight="1">
      <c r="A99" s="139"/>
      <c r="B99" s="139"/>
      <c r="C99" s="37"/>
      <c r="D99" s="211" t="s">
        <v>0</v>
      </c>
      <c r="E99" s="36"/>
      <c r="F99" s="35">
        <f t="shared" si="159"/>
        <v>53</v>
      </c>
      <c r="G99" s="35">
        <v>1</v>
      </c>
      <c r="H99" s="35">
        <v>0</v>
      </c>
      <c r="I99" s="35">
        <v>0</v>
      </c>
      <c r="J99" s="35">
        <v>1</v>
      </c>
      <c r="K99" s="35">
        <v>10</v>
      </c>
      <c r="L99" s="35">
        <v>14</v>
      </c>
      <c r="M99" s="35">
        <v>7</v>
      </c>
      <c r="N99" s="35">
        <v>20</v>
      </c>
      <c r="O99" s="207">
        <v>111.98113207547169</v>
      </c>
      <c r="P99" s="35">
        <f t="shared" ref="P99" si="232">SUM(L99:N99)</f>
        <v>41</v>
      </c>
      <c r="Q99" s="35">
        <f t="shared" ref="Q99" si="233">SUM(I99:K99)</f>
        <v>11</v>
      </c>
      <c r="R99" s="35">
        <f t="shared" ref="R99" si="234">SUM(G99:H99)</f>
        <v>1</v>
      </c>
      <c r="T99" s="107"/>
    </row>
    <row r="100" spans="1:24" ht="12.75" customHeight="1">
      <c r="A100" s="140"/>
      <c r="B100" s="140"/>
      <c r="C100" s="34"/>
      <c r="D100" s="212"/>
      <c r="E100" s="33"/>
      <c r="F100" s="32">
        <f t="shared" si="159"/>
        <v>1</v>
      </c>
      <c r="G100" s="31">
        <f t="shared" ref="G100:N100" si="235">IF(G99=0,0,G99/$F99)</f>
        <v>1.8867924528301886E-2</v>
      </c>
      <c r="H100" s="31">
        <f t="shared" si="235"/>
        <v>0</v>
      </c>
      <c r="I100" s="31">
        <f t="shared" si="235"/>
        <v>0</v>
      </c>
      <c r="J100" s="31">
        <f t="shared" si="235"/>
        <v>1.8867924528301886E-2</v>
      </c>
      <c r="K100" s="31">
        <f t="shared" si="235"/>
        <v>0.18867924528301888</v>
      </c>
      <c r="L100" s="31">
        <f t="shared" si="235"/>
        <v>0.26415094339622641</v>
      </c>
      <c r="M100" s="31">
        <f t="shared" si="235"/>
        <v>0.13207547169811321</v>
      </c>
      <c r="N100" s="31">
        <f t="shared" si="235"/>
        <v>0.37735849056603776</v>
      </c>
      <c r="O100" s="208"/>
      <c r="P100" s="32">
        <f t="shared" ref="P100:R100" si="236">IF(P99=0,0,P99/$F99)</f>
        <v>0.77358490566037741</v>
      </c>
      <c r="Q100" s="32">
        <f t="shared" si="236"/>
        <v>0.20754716981132076</v>
      </c>
      <c r="R100" s="32">
        <f t="shared" si="236"/>
        <v>1.8867924528301886E-2</v>
      </c>
      <c r="T100" s="107"/>
    </row>
  </sheetData>
  <mergeCells count="112">
    <mergeCell ref="D95:D96"/>
    <mergeCell ref="D97:D98"/>
    <mergeCell ref="D99:D100"/>
    <mergeCell ref="D77:D78"/>
    <mergeCell ref="B69:B100"/>
    <mergeCell ref="D69:D70"/>
    <mergeCell ref="D71:D72"/>
    <mergeCell ref="D73:D74"/>
    <mergeCell ref="D75:D76"/>
    <mergeCell ref="D83:D84"/>
    <mergeCell ref="D85:D86"/>
    <mergeCell ref="D87:D88"/>
    <mergeCell ref="D81:D82"/>
    <mergeCell ref="D89:D90"/>
    <mergeCell ref="D91:D92"/>
    <mergeCell ref="D93:D94"/>
    <mergeCell ref="D61:D62"/>
    <mergeCell ref="D63:D64"/>
    <mergeCell ref="D65:D66"/>
    <mergeCell ref="D67:D68"/>
    <mergeCell ref="D79:D80"/>
    <mergeCell ref="B19:B68"/>
    <mergeCell ref="D19:D20"/>
    <mergeCell ref="D21:D22"/>
    <mergeCell ref="D23:D24"/>
    <mergeCell ref="D25:D26"/>
    <mergeCell ref="D27:D28"/>
    <mergeCell ref="D29:D30"/>
    <mergeCell ref="D37:D38"/>
    <mergeCell ref="D39:D40"/>
    <mergeCell ref="D57:D58"/>
    <mergeCell ref="D47:D48"/>
    <mergeCell ref="G3:G6"/>
    <mergeCell ref="H3:H6"/>
    <mergeCell ref="I3:I6"/>
    <mergeCell ref="D55:D56"/>
    <mergeCell ref="D51:D52"/>
    <mergeCell ref="D53:D54"/>
    <mergeCell ref="D41:D42"/>
    <mergeCell ref="D43:D44"/>
    <mergeCell ref="D45:D46"/>
    <mergeCell ref="D35:D36"/>
    <mergeCell ref="D31:D32"/>
    <mergeCell ref="D33:D34"/>
    <mergeCell ref="D49:D50"/>
    <mergeCell ref="A3:E6"/>
    <mergeCell ref="F3:F6"/>
    <mergeCell ref="A7:E8"/>
    <mergeCell ref="A9:A18"/>
    <mergeCell ref="B9:E10"/>
    <mergeCell ref="B11:E12"/>
    <mergeCell ref="B13:E14"/>
    <mergeCell ref="B15:E16"/>
    <mergeCell ref="B17:E18"/>
    <mergeCell ref="A19:A100"/>
    <mergeCell ref="D59:D60"/>
    <mergeCell ref="O57:O58"/>
    <mergeCell ref="O59:O60"/>
    <mergeCell ref="O61:O62"/>
    <mergeCell ref="O51:O52"/>
    <mergeCell ref="O53:O54"/>
    <mergeCell ref="O55:O56"/>
    <mergeCell ref="O43:O44"/>
    <mergeCell ref="O33:O34"/>
    <mergeCell ref="J3:J6"/>
    <mergeCell ref="L3:L6"/>
    <mergeCell ref="M3:M6"/>
    <mergeCell ref="N3:N6"/>
    <mergeCell ref="O3:O6"/>
    <mergeCell ref="O7:O8"/>
    <mergeCell ref="O35:O36"/>
    <mergeCell ref="O37:O38"/>
    <mergeCell ref="O27:O28"/>
    <mergeCell ref="O29:O30"/>
    <mergeCell ref="O31:O32"/>
    <mergeCell ref="O25:O26"/>
    <mergeCell ref="O39:O40"/>
    <mergeCell ref="O41:O42"/>
    <mergeCell ref="K3:K6"/>
    <mergeCell ref="O75:O76"/>
    <mergeCell ref="O77:O78"/>
    <mergeCell ref="O79:O80"/>
    <mergeCell ref="O69:O70"/>
    <mergeCell ref="O71:O72"/>
    <mergeCell ref="O73:O74"/>
    <mergeCell ref="O63:O64"/>
    <mergeCell ref="O65:O66"/>
    <mergeCell ref="O67:O68"/>
    <mergeCell ref="P3:P6"/>
    <mergeCell ref="Q3:Q6"/>
    <mergeCell ref="R3:R6"/>
    <mergeCell ref="O99:O100"/>
    <mergeCell ref="O9:O10"/>
    <mergeCell ref="O11:O12"/>
    <mergeCell ref="O13:O14"/>
    <mergeCell ref="O15:O16"/>
    <mergeCell ref="O17:O18"/>
    <mergeCell ref="O19:O20"/>
    <mergeCell ref="O21:O22"/>
    <mergeCell ref="O23:O24"/>
    <mergeCell ref="O93:O94"/>
    <mergeCell ref="O45:O46"/>
    <mergeCell ref="O47:O48"/>
    <mergeCell ref="O49:O50"/>
    <mergeCell ref="O95:O96"/>
    <mergeCell ref="O97:O98"/>
    <mergeCell ref="O87:O88"/>
    <mergeCell ref="O89:O90"/>
    <mergeCell ref="O91:O92"/>
    <mergeCell ref="O81:O82"/>
    <mergeCell ref="O83:O84"/>
    <mergeCell ref="O85:O86"/>
  </mergeCells>
  <phoneticPr fontId="4"/>
  <pageMargins left="0.59055118110236227" right="0.19685039370078741" top="0.39370078740157483" bottom="0.39370078740157483" header="0.51181102362204722" footer="0.51181102362204722"/>
  <pageSetup paperSize="9" scale="69" firstPageNumber="40" orientation="portrait" useFirstPageNumber="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Z100"/>
  <sheetViews>
    <sheetView showGridLines="0" view="pageBreakPreview"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18" width="10.125" style="3" customWidth="1"/>
    <col min="19" max="16384" width="9" style="3"/>
  </cols>
  <sheetData>
    <row r="1" spans="1:26" ht="14.25">
      <c r="A1" s="18" t="s">
        <v>444</v>
      </c>
    </row>
    <row r="2" spans="1:26">
      <c r="O2" s="40" t="s">
        <v>511</v>
      </c>
    </row>
    <row r="3" spans="1:26" ht="13.5" customHeight="1">
      <c r="A3" s="213" t="s">
        <v>63</v>
      </c>
      <c r="B3" s="214"/>
      <c r="C3" s="214"/>
      <c r="D3" s="214"/>
      <c r="E3" s="215"/>
      <c r="F3" s="203" t="s">
        <v>111</v>
      </c>
      <c r="G3" s="204" t="s">
        <v>125</v>
      </c>
      <c r="H3" s="204" t="s">
        <v>124</v>
      </c>
      <c r="I3" s="204" t="s">
        <v>123</v>
      </c>
      <c r="J3" s="204" t="s">
        <v>122</v>
      </c>
      <c r="K3" s="204" t="s">
        <v>121</v>
      </c>
      <c r="L3" s="204" t="s">
        <v>120</v>
      </c>
      <c r="M3" s="204" t="s">
        <v>119</v>
      </c>
      <c r="N3" s="204" t="s">
        <v>118</v>
      </c>
      <c r="O3" s="204" t="s">
        <v>437</v>
      </c>
      <c r="P3" s="197" t="s">
        <v>626</v>
      </c>
      <c r="Q3" s="197" t="s">
        <v>627</v>
      </c>
      <c r="R3" s="197" t="s">
        <v>628</v>
      </c>
    </row>
    <row r="4" spans="1:26" ht="42" customHeight="1">
      <c r="A4" s="216"/>
      <c r="B4" s="217"/>
      <c r="C4" s="217"/>
      <c r="D4" s="217"/>
      <c r="E4" s="218"/>
      <c r="F4" s="168"/>
      <c r="G4" s="209"/>
      <c r="H4" s="209"/>
      <c r="I4" s="209"/>
      <c r="J4" s="209"/>
      <c r="K4" s="209"/>
      <c r="L4" s="209"/>
      <c r="M4" s="209"/>
      <c r="N4" s="209"/>
      <c r="O4" s="209"/>
      <c r="P4" s="198"/>
      <c r="Q4" s="198"/>
      <c r="R4" s="198"/>
    </row>
    <row r="5" spans="1:26" ht="14.25" customHeight="1">
      <c r="A5" s="216"/>
      <c r="B5" s="217"/>
      <c r="C5" s="217"/>
      <c r="D5" s="217"/>
      <c r="E5" s="218"/>
      <c r="F5" s="168"/>
      <c r="G5" s="209"/>
      <c r="H5" s="209"/>
      <c r="I5" s="209"/>
      <c r="J5" s="209"/>
      <c r="K5" s="209"/>
      <c r="L5" s="209"/>
      <c r="M5" s="209"/>
      <c r="N5" s="209"/>
      <c r="O5" s="209"/>
      <c r="P5" s="198"/>
      <c r="Q5" s="198"/>
      <c r="R5" s="198"/>
      <c r="U5" s="73"/>
      <c r="V5" s="73"/>
      <c r="X5" s="73"/>
      <c r="Y5" s="73"/>
      <c r="Z5" s="73"/>
    </row>
    <row r="6" spans="1:26" ht="24.75" customHeight="1">
      <c r="A6" s="219"/>
      <c r="B6" s="220"/>
      <c r="C6" s="220"/>
      <c r="D6" s="220"/>
      <c r="E6" s="221"/>
      <c r="F6" s="168"/>
      <c r="G6" s="210"/>
      <c r="H6" s="210"/>
      <c r="I6" s="210"/>
      <c r="J6" s="210"/>
      <c r="K6" s="210"/>
      <c r="L6" s="210"/>
      <c r="M6" s="210"/>
      <c r="N6" s="210"/>
      <c r="O6" s="210"/>
      <c r="P6" s="199"/>
      <c r="Q6" s="199"/>
      <c r="R6" s="199"/>
      <c r="W6" s="73"/>
      <c r="X6" s="73"/>
      <c r="Y6" s="73"/>
      <c r="Z6" s="73"/>
    </row>
    <row r="7" spans="1:26" ht="12" customHeight="1">
      <c r="A7" s="152" t="s">
        <v>49</v>
      </c>
      <c r="B7" s="153"/>
      <c r="C7" s="153"/>
      <c r="D7" s="153"/>
      <c r="E7" s="154"/>
      <c r="F7" s="35">
        <f t="shared" ref="F7:F20" si="0">SUM(G7:N7)</f>
        <v>70830</v>
      </c>
      <c r="G7" s="35">
        <f>SUM(G9,G11,G13,G15,G17)</f>
        <v>106</v>
      </c>
      <c r="H7" s="35">
        <f t="shared" ref="H7:N7" si="1">SUM(H9,H11,H13,H15,H17)</f>
        <v>146</v>
      </c>
      <c r="I7" s="35">
        <f t="shared" si="1"/>
        <v>304</v>
      </c>
      <c r="J7" s="35">
        <f t="shared" si="1"/>
        <v>800</v>
      </c>
      <c r="K7" s="35">
        <f t="shared" si="1"/>
        <v>3085</v>
      </c>
      <c r="L7" s="35">
        <f t="shared" si="1"/>
        <v>11995</v>
      </c>
      <c r="M7" s="35">
        <f t="shared" si="1"/>
        <v>14918</v>
      </c>
      <c r="N7" s="35">
        <f t="shared" si="1"/>
        <v>39476</v>
      </c>
      <c r="O7" s="207">
        <v>117.02174925878865</v>
      </c>
      <c r="P7" s="35">
        <f>SUM(L7:N7)</f>
        <v>66389</v>
      </c>
      <c r="Q7" s="35">
        <f>SUM(I7:K7)</f>
        <v>4189</v>
      </c>
      <c r="R7" s="35">
        <f>SUM(G7:H7)</f>
        <v>252</v>
      </c>
    </row>
    <row r="8" spans="1:26" ht="12" customHeight="1">
      <c r="A8" s="155"/>
      <c r="B8" s="156"/>
      <c r="C8" s="156"/>
      <c r="D8" s="156"/>
      <c r="E8" s="157"/>
      <c r="F8" s="38">
        <f t="shared" si="0"/>
        <v>1</v>
      </c>
      <c r="G8" s="31">
        <f t="shared" ref="G8:N8" si="2">IF(G7=0,0,G7/$F7)</f>
        <v>1.496541013694762E-3</v>
      </c>
      <c r="H8" s="31">
        <f t="shared" si="2"/>
        <v>2.0612734716927857E-3</v>
      </c>
      <c r="I8" s="31">
        <f t="shared" si="2"/>
        <v>4.2919666807849782E-3</v>
      </c>
      <c r="J8" s="31">
        <f t="shared" si="2"/>
        <v>1.1294649159960469E-2</v>
      </c>
      <c r="K8" s="31">
        <f t="shared" si="2"/>
        <v>4.3554990823097557E-2</v>
      </c>
      <c r="L8" s="31">
        <f t="shared" si="2"/>
        <v>0.16934914584215727</v>
      </c>
      <c r="M8" s="31">
        <f t="shared" si="2"/>
        <v>0.21061697021036285</v>
      </c>
      <c r="N8" s="31">
        <f t="shared" si="2"/>
        <v>0.55733446279824927</v>
      </c>
      <c r="O8" s="208"/>
      <c r="P8" s="38">
        <f t="shared" ref="P8:R8" si="3">IF(P7=0,0,P7/$F7)</f>
        <v>0.93730057885076945</v>
      </c>
      <c r="Q8" s="38">
        <f t="shared" si="3"/>
        <v>5.9141606663843008E-2</v>
      </c>
      <c r="R8" s="38">
        <f t="shared" si="3"/>
        <v>3.5578144853875477E-3</v>
      </c>
      <c r="U8" s="72"/>
      <c r="V8" s="72"/>
      <c r="W8" s="72"/>
      <c r="X8" s="72"/>
      <c r="Y8" s="72"/>
      <c r="Z8" s="72"/>
    </row>
    <row r="9" spans="1:26" ht="12" customHeight="1">
      <c r="A9" s="141" t="s">
        <v>48</v>
      </c>
      <c r="B9" s="222" t="s">
        <v>47</v>
      </c>
      <c r="C9" s="223"/>
      <c r="D9" s="223"/>
      <c r="E9" s="224"/>
      <c r="F9" s="35">
        <f t="shared" si="0"/>
        <v>3264</v>
      </c>
      <c r="G9" s="35">
        <v>42</v>
      </c>
      <c r="H9" s="35">
        <v>76</v>
      </c>
      <c r="I9" s="35">
        <v>134</v>
      </c>
      <c r="J9" s="35">
        <v>455</v>
      </c>
      <c r="K9" s="35">
        <v>575</v>
      </c>
      <c r="L9" s="35">
        <v>980</v>
      </c>
      <c r="M9" s="35">
        <v>353</v>
      </c>
      <c r="N9" s="35">
        <v>649</v>
      </c>
      <c r="O9" s="207">
        <v>102.82536764705883</v>
      </c>
      <c r="P9" s="35">
        <f t="shared" ref="P9" si="4">SUM(L9:N9)</f>
        <v>1982</v>
      </c>
      <c r="Q9" s="35">
        <f t="shared" ref="Q9" si="5">SUM(I9:K9)</f>
        <v>1164</v>
      </c>
      <c r="R9" s="35">
        <f t="shared" ref="R9" si="6">SUM(G9:H9)</f>
        <v>118</v>
      </c>
    </row>
    <row r="10" spans="1:26" ht="12" customHeight="1">
      <c r="A10" s="142"/>
      <c r="B10" s="225"/>
      <c r="C10" s="226"/>
      <c r="D10" s="226"/>
      <c r="E10" s="227"/>
      <c r="F10" s="38">
        <f t="shared" si="0"/>
        <v>1</v>
      </c>
      <c r="G10" s="31">
        <f t="shared" ref="G10:N10" si="7">IF(G9=0,0,G9/$F9)</f>
        <v>1.2867647058823529E-2</v>
      </c>
      <c r="H10" s="31">
        <f t="shared" si="7"/>
        <v>2.3284313725490197E-2</v>
      </c>
      <c r="I10" s="31">
        <f t="shared" si="7"/>
        <v>4.1053921568627451E-2</v>
      </c>
      <c r="J10" s="31">
        <f t="shared" si="7"/>
        <v>0.13939950980392157</v>
      </c>
      <c r="K10" s="31">
        <f t="shared" si="7"/>
        <v>0.17616421568627452</v>
      </c>
      <c r="L10" s="31">
        <f t="shared" si="7"/>
        <v>0.30024509803921567</v>
      </c>
      <c r="M10" s="31">
        <f t="shared" si="7"/>
        <v>0.10814950980392157</v>
      </c>
      <c r="N10" s="31">
        <f t="shared" si="7"/>
        <v>0.19883578431372548</v>
      </c>
      <c r="O10" s="208"/>
      <c r="P10" s="38">
        <f t="shared" ref="P10:R10" si="8">IF(P9=0,0,P9/$F9)</f>
        <v>0.6072303921568627</v>
      </c>
      <c r="Q10" s="38">
        <f t="shared" si="8"/>
        <v>0.35661764705882354</v>
      </c>
      <c r="R10" s="38">
        <f t="shared" si="8"/>
        <v>3.6151960784313729E-2</v>
      </c>
      <c r="U10" s="72"/>
      <c r="V10" s="72"/>
      <c r="W10" s="72"/>
      <c r="X10" s="72"/>
      <c r="Y10" s="74"/>
      <c r="Z10" s="72"/>
    </row>
    <row r="11" spans="1:26" ht="12" customHeight="1">
      <c r="A11" s="142"/>
      <c r="B11" s="222" t="s">
        <v>46</v>
      </c>
      <c r="C11" s="223"/>
      <c r="D11" s="223"/>
      <c r="E11" s="224"/>
      <c r="F11" s="35">
        <f t="shared" ref="F11:F18" si="9">SUM(G11:N11)</f>
        <v>4516</v>
      </c>
      <c r="G11" s="35">
        <v>50</v>
      </c>
      <c r="H11" s="35">
        <v>57</v>
      </c>
      <c r="I11" s="35">
        <v>76</v>
      </c>
      <c r="J11" s="35">
        <v>219</v>
      </c>
      <c r="K11" s="35">
        <v>614</v>
      </c>
      <c r="L11" s="35">
        <v>1333</v>
      </c>
      <c r="M11" s="35">
        <v>800</v>
      </c>
      <c r="N11" s="35">
        <v>1367</v>
      </c>
      <c r="O11" s="207">
        <v>108.8115589016829</v>
      </c>
      <c r="P11" s="35">
        <f t="shared" ref="P11" si="10">SUM(L11:N11)</f>
        <v>3500</v>
      </c>
      <c r="Q11" s="35">
        <f t="shared" ref="Q11" si="11">SUM(I11:K11)</f>
        <v>909</v>
      </c>
      <c r="R11" s="35">
        <f t="shared" ref="R11" si="12">SUM(G11:H11)</f>
        <v>107</v>
      </c>
    </row>
    <row r="12" spans="1:26" ht="12" customHeight="1">
      <c r="A12" s="142"/>
      <c r="B12" s="225"/>
      <c r="C12" s="226"/>
      <c r="D12" s="226"/>
      <c r="E12" s="227"/>
      <c r="F12" s="38">
        <f t="shared" si="9"/>
        <v>1</v>
      </c>
      <c r="G12" s="31">
        <f t="shared" ref="G12:N12" si="13">IF(G11=0,0,G11/$F11)</f>
        <v>1.1071744906997343E-2</v>
      </c>
      <c r="H12" s="31">
        <f t="shared" si="13"/>
        <v>1.2621789193976971E-2</v>
      </c>
      <c r="I12" s="31">
        <f t="shared" si="13"/>
        <v>1.682905225863596E-2</v>
      </c>
      <c r="J12" s="31">
        <f t="shared" si="13"/>
        <v>4.8494242692648362E-2</v>
      </c>
      <c r="K12" s="31">
        <f t="shared" si="13"/>
        <v>0.13596102745792737</v>
      </c>
      <c r="L12" s="31">
        <f t="shared" si="13"/>
        <v>0.29517271922054916</v>
      </c>
      <c r="M12" s="31">
        <f t="shared" si="13"/>
        <v>0.17714791851195749</v>
      </c>
      <c r="N12" s="31">
        <f t="shared" si="13"/>
        <v>0.30270150575730737</v>
      </c>
      <c r="O12" s="208"/>
      <c r="P12" s="38">
        <f t="shared" ref="P12:R12" si="14">IF(P11=0,0,P11/$F11)</f>
        <v>0.77502214348981402</v>
      </c>
      <c r="Q12" s="38">
        <f t="shared" si="14"/>
        <v>0.20128432240921168</v>
      </c>
      <c r="R12" s="38">
        <f t="shared" si="14"/>
        <v>2.3693534100974314E-2</v>
      </c>
      <c r="U12" s="72"/>
      <c r="V12" s="72"/>
      <c r="W12" s="72"/>
      <c r="X12" s="74"/>
      <c r="Y12" s="74"/>
      <c r="Z12" s="74"/>
    </row>
    <row r="13" spans="1:26" ht="12" customHeight="1">
      <c r="A13" s="142"/>
      <c r="B13" s="222" t="s">
        <v>45</v>
      </c>
      <c r="C13" s="223"/>
      <c r="D13" s="223"/>
      <c r="E13" s="224"/>
      <c r="F13" s="35">
        <f t="shared" si="9"/>
        <v>21582</v>
      </c>
      <c r="G13" s="35">
        <v>0</v>
      </c>
      <c r="H13" s="35">
        <v>9</v>
      </c>
      <c r="I13" s="35">
        <v>94</v>
      </c>
      <c r="J13" s="35">
        <v>126</v>
      </c>
      <c r="K13" s="35">
        <v>1699</v>
      </c>
      <c r="L13" s="35">
        <v>5117</v>
      </c>
      <c r="M13" s="35">
        <v>6396</v>
      </c>
      <c r="N13" s="35">
        <v>8141</v>
      </c>
      <c r="O13" s="207">
        <v>113.97646186637013</v>
      </c>
      <c r="P13" s="35">
        <f t="shared" ref="P13" si="15">SUM(L13:N13)</f>
        <v>19654</v>
      </c>
      <c r="Q13" s="35">
        <f t="shared" ref="Q13" si="16">SUM(I13:K13)</f>
        <v>1919</v>
      </c>
      <c r="R13" s="35">
        <f t="shared" ref="R13" si="17">SUM(G13:H13)</f>
        <v>9</v>
      </c>
    </row>
    <row r="14" spans="1:26" ht="12" customHeight="1">
      <c r="A14" s="142"/>
      <c r="B14" s="225"/>
      <c r="C14" s="226"/>
      <c r="D14" s="226"/>
      <c r="E14" s="227"/>
      <c r="F14" s="38">
        <f t="shared" si="9"/>
        <v>1</v>
      </c>
      <c r="G14" s="31">
        <f t="shared" ref="G14:N14" si="18">IF(G13=0,0,G13/$F13)</f>
        <v>0</v>
      </c>
      <c r="H14" s="31">
        <f t="shared" si="18"/>
        <v>4.1701417848206837E-4</v>
      </c>
      <c r="I14" s="31">
        <f t="shared" si="18"/>
        <v>4.3554814197016029E-3</v>
      </c>
      <c r="J14" s="31">
        <f t="shared" si="18"/>
        <v>5.8381984987489572E-3</v>
      </c>
      <c r="K14" s="31">
        <f t="shared" si="18"/>
        <v>7.8723009915670467E-2</v>
      </c>
      <c r="L14" s="31">
        <f t="shared" si="18"/>
        <v>0.23709572792141601</v>
      </c>
      <c r="M14" s="31">
        <f t="shared" si="18"/>
        <v>0.29635807617458992</v>
      </c>
      <c r="N14" s="31">
        <f t="shared" si="18"/>
        <v>0.377212491891391</v>
      </c>
      <c r="O14" s="208"/>
      <c r="P14" s="38">
        <f t="shared" ref="P14:R14" si="19">IF(P13=0,0,P13/$F13)</f>
        <v>0.9106662959873969</v>
      </c>
      <c r="Q14" s="38">
        <f t="shared" si="19"/>
        <v>8.8916689834121029E-2</v>
      </c>
      <c r="R14" s="38">
        <f t="shared" si="19"/>
        <v>4.1701417848206837E-4</v>
      </c>
      <c r="U14" s="72"/>
      <c r="V14" s="72"/>
      <c r="W14" s="72"/>
      <c r="X14" s="74"/>
      <c r="Y14" s="72"/>
      <c r="Z14" s="74"/>
    </row>
    <row r="15" spans="1:26" ht="12" customHeight="1">
      <c r="A15" s="142"/>
      <c r="B15" s="222" t="s">
        <v>44</v>
      </c>
      <c r="C15" s="223"/>
      <c r="D15" s="223"/>
      <c r="E15" s="224"/>
      <c r="F15" s="35">
        <f t="shared" si="9"/>
        <v>11718</v>
      </c>
      <c r="G15" s="35">
        <v>0</v>
      </c>
      <c r="H15" s="35">
        <v>0</v>
      </c>
      <c r="I15" s="35">
        <v>0</v>
      </c>
      <c r="J15" s="35">
        <v>0</v>
      </c>
      <c r="K15" s="35">
        <v>20</v>
      </c>
      <c r="L15" s="35">
        <v>748</v>
      </c>
      <c r="M15" s="35">
        <v>2366</v>
      </c>
      <c r="N15" s="35">
        <v>8584</v>
      </c>
      <c r="O15" s="207">
        <v>119.91022358764295</v>
      </c>
      <c r="P15" s="35">
        <f t="shared" ref="P15" si="20">SUM(L15:N15)</f>
        <v>11698</v>
      </c>
      <c r="Q15" s="35">
        <f t="shared" ref="Q15" si="21">SUM(I15:K15)</f>
        <v>20</v>
      </c>
      <c r="R15" s="35">
        <f t="shared" ref="R15" si="22">SUM(G15:H15)</f>
        <v>0</v>
      </c>
    </row>
    <row r="16" spans="1:26" ht="12" customHeight="1">
      <c r="A16" s="142"/>
      <c r="B16" s="225"/>
      <c r="C16" s="226"/>
      <c r="D16" s="226"/>
      <c r="E16" s="227"/>
      <c r="F16" s="38">
        <f t="shared" si="9"/>
        <v>1</v>
      </c>
      <c r="G16" s="31">
        <f t="shared" ref="G16:N16" si="23">IF(G15=0,0,G15/$F15)</f>
        <v>0</v>
      </c>
      <c r="H16" s="31">
        <f t="shared" si="23"/>
        <v>0</v>
      </c>
      <c r="I16" s="31">
        <f t="shared" si="23"/>
        <v>0</v>
      </c>
      <c r="J16" s="31">
        <f t="shared" si="23"/>
        <v>0</v>
      </c>
      <c r="K16" s="31">
        <f t="shared" si="23"/>
        <v>1.7067759003242873E-3</v>
      </c>
      <c r="L16" s="31">
        <f t="shared" si="23"/>
        <v>6.3833418672128356E-2</v>
      </c>
      <c r="M16" s="31">
        <f t="shared" si="23"/>
        <v>0.2019115890083632</v>
      </c>
      <c r="N16" s="31">
        <f t="shared" si="23"/>
        <v>0.73254821641918411</v>
      </c>
      <c r="O16" s="208"/>
      <c r="P16" s="38">
        <f t="shared" ref="P16:R16" si="24">IF(P15=0,0,P15/$F15)</f>
        <v>0.99829322409967569</v>
      </c>
      <c r="Q16" s="38">
        <f t="shared" si="24"/>
        <v>1.7067759003242873E-3</v>
      </c>
      <c r="R16" s="38">
        <f t="shared" si="24"/>
        <v>0</v>
      </c>
      <c r="U16" s="72"/>
      <c r="V16" s="72"/>
      <c r="W16" s="72"/>
      <c r="X16" s="74"/>
      <c r="Y16" s="74"/>
      <c r="Z16" s="72"/>
    </row>
    <row r="17" spans="1:26" ht="12" customHeight="1">
      <c r="A17" s="142"/>
      <c r="B17" s="222" t="s">
        <v>43</v>
      </c>
      <c r="C17" s="223"/>
      <c r="D17" s="223"/>
      <c r="E17" s="224"/>
      <c r="F17" s="35">
        <f t="shared" si="9"/>
        <v>29750</v>
      </c>
      <c r="G17" s="35">
        <v>14</v>
      </c>
      <c r="H17" s="35">
        <v>4</v>
      </c>
      <c r="I17" s="35">
        <v>0</v>
      </c>
      <c r="J17" s="35">
        <v>0</v>
      </c>
      <c r="K17" s="35">
        <v>177</v>
      </c>
      <c r="L17" s="35">
        <v>3817</v>
      </c>
      <c r="M17" s="35">
        <v>5003</v>
      </c>
      <c r="N17" s="35">
        <v>20735</v>
      </c>
      <c r="O17" s="207">
        <v>120.89705882352941</v>
      </c>
      <c r="P17" s="35">
        <f t="shared" ref="P17" si="25">SUM(L17:N17)</f>
        <v>29555</v>
      </c>
      <c r="Q17" s="35">
        <f t="shared" ref="Q17" si="26">SUM(I17:K17)</f>
        <v>177</v>
      </c>
      <c r="R17" s="35">
        <f t="shared" ref="R17" si="27">SUM(G17:H17)</f>
        <v>18</v>
      </c>
    </row>
    <row r="18" spans="1:26" ht="12" customHeight="1">
      <c r="A18" s="143"/>
      <c r="B18" s="225"/>
      <c r="C18" s="226"/>
      <c r="D18" s="226"/>
      <c r="E18" s="227"/>
      <c r="F18" s="38">
        <f t="shared" si="9"/>
        <v>1</v>
      </c>
      <c r="G18" s="31">
        <f t="shared" ref="G18:N18" si="28">IF(G17=0,0,G17/$F17)</f>
        <v>4.7058823529411766E-4</v>
      </c>
      <c r="H18" s="31">
        <f t="shared" si="28"/>
        <v>1.3445378151260505E-4</v>
      </c>
      <c r="I18" s="31">
        <f t="shared" si="28"/>
        <v>0</v>
      </c>
      <c r="J18" s="31">
        <f t="shared" si="28"/>
        <v>0</v>
      </c>
      <c r="K18" s="31">
        <f t="shared" si="28"/>
        <v>5.9495798319327735E-3</v>
      </c>
      <c r="L18" s="31">
        <f t="shared" si="28"/>
        <v>0.12830252100840336</v>
      </c>
      <c r="M18" s="31">
        <f t="shared" si="28"/>
        <v>0.16816806722689076</v>
      </c>
      <c r="N18" s="31">
        <f t="shared" si="28"/>
        <v>0.6969747899159664</v>
      </c>
      <c r="O18" s="208"/>
      <c r="P18" s="38">
        <f t="shared" ref="P18:R18" si="29">IF(P17=0,0,P17/$F17)</f>
        <v>0.99344537815126055</v>
      </c>
      <c r="Q18" s="38">
        <f t="shared" si="29"/>
        <v>5.9495798319327735E-3</v>
      </c>
      <c r="R18" s="38">
        <f t="shared" si="29"/>
        <v>6.0504201680672265E-4</v>
      </c>
      <c r="U18" s="73"/>
      <c r="V18" s="73"/>
      <c r="W18" s="73"/>
      <c r="X18" s="73"/>
      <c r="Y18" s="73"/>
      <c r="Z18" s="73"/>
    </row>
    <row r="19" spans="1:26" ht="12" customHeight="1">
      <c r="A19" s="138" t="s">
        <v>42</v>
      </c>
      <c r="B19" s="138" t="s">
        <v>41</v>
      </c>
      <c r="C19" s="37"/>
      <c r="D19" s="211" t="s">
        <v>15</v>
      </c>
      <c r="E19" s="36"/>
      <c r="F19" s="35">
        <f>SUM(G19:N19)</f>
        <v>35657</v>
      </c>
      <c r="G19" s="35">
        <f t="shared" ref="G19:N19" si="30">SUM(G67,G65,G63,G61,G59,G57,G55,G53,G51,G49,G47,G45,G43,G41,G39,G37,G35,G33,G31,G29,G27,G25,G23,G21)</f>
        <v>0</v>
      </c>
      <c r="H19" s="35">
        <f t="shared" si="30"/>
        <v>0</v>
      </c>
      <c r="I19" s="35">
        <f t="shared" si="30"/>
        <v>21</v>
      </c>
      <c r="J19" s="35">
        <f t="shared" si="30"/>
        <v>204</v>
      </c>
      <c r="K19" s="35">
        <f t="shared" si="30"/>
        <v>946</v>
      </c>
      <c r="L19" s="35">
        <f t="shared" si="30"/>
        <v>6149</v>
      </c>
      <c r="M19" s="35">
        <f t="shared" si="30"/>
        <v>7645</v>
      </c>
      <c r="N19" s="35">
        <f t="shared" si="30"/>
        <v>20692</v>
      </c>
      <c r="O19" s="207">
        <v>113.08036408899953</v>
      </c>
      <c r="P19" s="35">
        <f t="shared" ref="P19" si="31">SUM(L19:N19)</f>
        <v>34486</v>
      </c>
      <c r="Q19" s="35">
        <f t="shared" ref="Q19" si="32">SUM(I19:K19)</f>
        <v>1171</v>
      </c>
      <c r="R19" s="35">
        <f t="shared" ref="R19" si="33">SUM(G19:H19)</f>
        <v>0</v>
      </c>
    </row>
    <row r="20" spans="1:26" ht="12" customHeight="1">
      <c r="A20" s="139"/>
      <c r="B20" s="139"/>
      <c r="C20" s="34"/>
      <c r="D20" s="212"/>
      <c r="E20" s="33"/>
      <c r="F20" s="38">
        <f t="shared" si="0"/>
        <v>1</v>
      </c>
      <c r="G20" s="31">
        <f t="shared" ref="G20:N20" si="34">IF(G19=0,0,G19/$F19)</f>
        <v>0</v>
      </c>
      <c r="H20" s="31">
        <f t="shared" si="34"/>
        <v>0</v>
      </c>
      <c r="I20" s="31">
        <f t="shared" si="34"/>
        <v>5.8894466724626301E-4</v>
      </c>
      <c r="J20" s="31">
        <f t="shared" si="34"/>
        <v>5.7211767675351263E-3</v>
      </c>
      <c r="K20" s="31">
        <f t="shared" si="34"/>
        <v>2.653055501023642E-2</v>
      </c>
      <c r="L20" s="31">
        <f t="shared" si="34"/>
        <v>0.17244860756653674</v>
      </c>
      <c r="M20" s="31">
        <f t="shared" si="34"/>
        <v>0.21440390386179431</v>
      </c>
      <c r="N20" s="31">
        <f t="shared" si="34"/>
        <v>0.58030681212665114</v>
      </c>
      <c r="O20" s="208"/>
      <c r="P20" s="38">
        <f t="shared" ref="P20:R20" si="35">IF(P19=0,0,P19/$F19)</f>
        <v>0.96715932355498224</v>
      </c>
      <c r="Q20" s="38">
        <f t="shared" si="35"/>
        <v>3.2840676445017807E-2</v>
      </c>
      <c r="R20" s="38">
        <f t="shared" si="35"/>
        <v>0</v>
      </c>
      <c r="U20" s="72"/>
      <c r="V20" s="72"/>
      <c r="W20" s="74"/>
      <c r="X20" s="74"/>
      <c r="Y20" s="74"/>
      <c r="Z20" s="74"/>
    </row>
    <row r="21" spans="1:26" ht="12" customHeight="1">
      <c r="A21" s="139"/>
      <c r="B21" s="139"/>
      <c r="C21" s="37"/>
      <c r="D21" s="211" t="s">
        <v>358</v>
      </c>
      <c r="E21" s="36"/>
      <c r="F21" s="35">
        <f t="shared" ref="F21:F68" si="36">SUM(G21:N21)</f>
        <v>6023</v>
      </c>
      <c r="G21" s="35">
        <v>0</v>
      </c>
      <c r="H21" s="35">
        <v>0</v>
      </c>
      <c r="I21" s="35">
        <v>0</v>
      </c>
      <c r="J21" s="35">
        <v>19</v>
      </c>
      <c r="K21" s="35">
        <v>201</v>
      </c>
      <c r="L21" s="35">
        <v>3087</v>
      </c>
      <c r="M21" s="35">
        <v>1611</v>
      </c>
      <c r="N21" s="35">
        <v>1105</v>
      </c>
      <c r="O21" s="207">
        <v>111.10194255354475</v>
      </c>
      <c r="P21" s="35">
        <f t="shared" ref="P21" si="37">SUM(L21:N21)</f>
        <v>5803</v>
      </c>
      <c r="Q21" s="35">
        <f t="shared" ref="Q21" si="38">SUM(I21:K21)</f>
        <v>220</v>
      </c>
      <c r="R21" s="35">
        <f t="shared" ref="R21" si="39">SUM(G21:H21)</f>
        <v>0</v>
      </c>
    </row>
    <row r="22" spans="1:26" ht="12" customHeight="1">
      <c r="A22" s="139"/>
      <c r="B22" s="139"/>
      <c r="C22" s="34"/>
      <c r="D22" s="212"/>
      <c r="E22" s="33"/>
      <c r="F22" s="38">
        <f t="shared" si="36"/>
        <v>1</v>
      </c>
      <c r="G22" s="31">
        <f t="shared" ref="G22:N22" si="40">IF(G21=0,0,G21/$F21)</f>
        <v>0</v>
      </c>
      <c r="H22" s="31">
        <f t="shared" si="40"/>
        <v>0</v>
      </c>
      <c r="I22" s="31">
        <f t="shared" si="40"/>
        <v>0</v>
      </c>
      <c r="J22" s="31">
        <f t="shared" si="40"/>
        <v>3.1545741324921135E-3</v>
      </c>
      <c r="K22" s="31">
        <f t="shared" si="40"/>
        <v>3.3372073717416573E-2</v>
      </c>
      <c r="L22" s="31">
        <f t="shared" si="40"/>
        <v>0.51253528142121862</v>
      </c>
      <c r="M22" s="31">
        <f t="shared" si="40"/>
        <v>0.26747468039183131</v>
      </c>
      <c r="N22" s="31">
        <f t="shared" si="40"/>
        <v>0.18346339033704134</v>
      </c>
      <c r="O22" s="208"/>
      <c r="P22" s="38">
        <f t="shared" ref="P22:R22" si="41">IF(P21=0,0,P21/$F21)</f>
        <v>0.96347335215009133</v>
      </c>
      <c r="Q22" s="38">
        <f t="shared" si="41"/>
        <v>3.6526647849908681E-2</v>
      </c>
      <c r="R22" s="38">
        <f t="shared" si="41"/>
        <v>0</v>
      </c>
      <c r="U22" s="72"/>
      <c r="V22" s="72"/>
      <c r="W22" s="74"/>
      <c r="X22" s="74"/>
      <c r="Y22" s="74"/>
      <c r="Z22" s="74"/>
    </row>
    <row r="23" spans="1:26" ht="12" customHeight="1">
      <c r="A23" s="139"/>
      <c r="B23" s="139"/>
      <c r="C23" s="37"/>
      <c r="D23" s="211" t="s">
        <v>359</v>
      </c>
      <c r="E23" s="36"/>
      <c r="F23" s="35">
        <f t="shared" si="36"/>
        <v>381</v>
      </c>
      <c r="G23" s="35">
        <v>0</v>
      </c>
      <c r="H23" s="35">
        <v>0</v>
      </c>
      <c r="I23" s="35">
        <v>0</v>
      </c>
      <c r="J23" s="35">
        <v>0</v>
      </c>
      <c r="K23" s="35">
        <v>8</v>
      </c>
      <c r="L23" s="35">
        <v>172</v>
      </c>
      <c r="M23" s="35">
        <v>144</v>
      </c>
      <c r="N23" s="35">
        <v>57</v>
      </c>
      <c r="O23" s="207">
        <v>109.39895013123359</v>
      </c>
      <c r="P23" s="35">
        <f t="shared" ref="P23" si="42">SUM(L23:N23)</f>
        <v>373</v>
      </c>
      <c r="Q23" s="35">
        <f t="shared" ref="Q23" si="43">SUM(I23:K23)</f>
        <v>8</v>
      </c>
      <c r="R23" s="35">
        <f t="shared" ref="R23" si="44">SUM(G23:H23)</f>
        <v>0</v>
      </c>
    </row>
    <row r="24" spans="1:26" ht="12" customHeight="1">
      <c r="A24" s="139"/>
      <c r="B24" s="139"/>
      <c r="C24" s="34"/>
      <c r="D24" s="212"/>
      <c r="E24" s="33"/>
      <c r="F24" s="38">
        <f t="shared" si="36"/>
        <v>1</v>
      </c>
      <c r="G24" s="31">
        <f t="shared" ref="G24:N24" si="45">IF(G23=0,0,G23/$F23)</f>
        <v>0</v>
      </c>
      <c r="H24" s="31">
        <f t="shared" si="45"/>
        <v>0</v>
      </c>
      <c r="I24" s="31">
        <f t="shared" si="45"/>
        <v>0</v>
      </c>
      <c r="J24" s="31">
        <f t="shared" si="45"/>
        <v>0</v>
      </c>
      <c r="K24" s="31">
        <f t="shared" si="45"/>
        <v>2.0997375328083989E-2</v>
      </c>
      <c r="L24" s="31">
        <f t="shared" si="45"/>
        <v>0.45144356955380577</v>
      </c>
      <c r="M24" s="31">
        <f t="shared" si="45"/>
        <v>0.37795275590551181</v>
      </c>
      <c r="N24" s="31">
        <f t="shared" si="45"/>
        <v>0.14960629921259844</v>
      </c>
      <c r="O24" s="208"/>
      <c r="P24" s="38">
        <f t="shared" ref="P24:R24" si="46">IF(P23=0,0,P23/$F23)</f>
        <v>0.97900262467191601</v>
      </c>
      <c r="Q24" s="38">
        <f t="shared" si="46"/>
        <v>2.0997375328083989E-2</v>
      </c>
      <c r="R24" s="38">
        <f t="shared" si="46"/>
        <v>0</v>
      </c>
      <c r="U24" s="72"/>
      <c r="V24" s="72"/>
      <c r="W24" s="74"/>
      <c r="X24" s="74"/>
      <c r="Y24" s="74"/>
      <c r="Z24" s="74"/>
    </row>
    <row r="25" spans="1:26" ht="12" customHeight="1">
      <c r="A25" s="139"/>
      <c r="B25" s="139"/>
      <c r="C25" s="37"/>
      <c r="D25" s="211" t="s">
        <v>360</v>
      </c>
      <c r="E25" s="36"/>
      <c r="F25" s="35">
        <f t="shared" si="36"/>
        <v>1239</v>
      </c>
      <c r="G25" s="35">
        <v>0</v>
      </c>
      <c r="H25" s="35">
        <v>0</v>
      </c>
      <c r="I25" s="35">
        <v>21</v>
      </c>
      <c r="J25" s="35">
        <v>138</v>
      </c>
      <c r="K25" s="35">
        <v>384</v>
      </c>
      <c r="L25" s="35">
        <v>538</v>
      </c>
      <c r="M25" s="35">
        <v>158</v>
      </c>
      <c r="N25" s="35">
        <v>0</v>
      </c>
      <c r="O25" s="207">
        <v>99.763518966908791</v>
      </c>
      <c r="P25" s="35">
        <f t="shared" ref="P25" si="47">SUM(L25:N25)</f>
        <v>696</v>
      </c>
      <c r="Q25" s="35">
        <f t="shared" ref="Q25" si="48">SUM(I25:K25)</f>
        <v>543</v>
      </c>
      <c r="R25" s="35">
        <f t="shared" ref="R25" si="49">SUM(G25:H25)</f>
        <v>0</v>
      </c>
    </row>
    <row r="26" spans="1:26" ht="12" customHeight="1">
      <c r="A26" s="139"/>
      <c r="B26" s="139"/>
      <c r="C26" s="34"/>
      <c r="D26" s="212"/>
      <c r="E26" s="33"/>
      <c r="F26" s="38">
        <f t="shared" si="36"/>
        <v>1</v>
      </c>
      <c r="G26" s="31">
        <f t="shared" ref="G26:N26" si="50">IF(G25=0,0,G25/$F25)</f>
        <v>0</v>
      </c>
      <c r="H26" s="31">
        <f t="shared" si="50"/>
        <v>0</v>
      </c>
      <c r="I26" s="31">
        <f t="shared" si="50"/>
        <v>1.6949152542372881E-2</v>
      </c>
      <c r="J26" s="31">
        <f t="shared" si="50"/>
        <v>0.11138014527845036</v>
      </c>
      <c r="K26" s="31">
        <f t="shared" si="50"/>
        <v>0.30992736077481842</v>
      </c>
      <c r="L26" s="31">
        <f t="shared" si="50"/>
        <v>0.43422114608555284</v>
      </c>
      <c r="M26" s="31">
        <f t="shared" si="50"/>
        <v>0.12752219531880549</v>
      </c>
      <c r="N26" s="31">
        <f t="shared" si="50"/>
        <v>0</v>
      </c>
      <c r="O26" s="208"/>
      <c r="P26" s="38">
        <f t="shared" ref="P26:R26" si="51">IF(P25=0,0,P25/$F25)</f>
        <v>0.56174334140435833</v>
      </c>
      <c r="Q26" s="38">
        <f t="shared" si="51"/>
        <v>0.43825665859564167</v>
      </c>
      <c r="R26" s="38">
        <f t="shared" si="51"/>
        <v>0</v>
      </c>
      <c r="U26" s="72"/>
      <c r="V26" s="72"/>
      <c r="W26" s="74"/>
      <c r="X26" s="74"/>
      <c r="Y26" s="74"/>
      <c r="Z26" s="74"/>
    </row>
    <row r="27" spans="1:26" ht="12" customHeight="1">
      <c r="A27" s="139"/>
      <c r="B27" s="139"/>
      <c r="C27" s="37"/>
      <c r="D27" s="211" t="s">
        <v>361</v>
      </c>
      <c r="E27" s="36"/>
      <c r="F27" s="35">
        <f t="shared" si="36"/>
        <v>33</v>
      </c>
      <c r="G27" s="35">
        <v>0</v>
      </c>
      <c r="H27" s="35">
        <v>0</v>
      </c>
      <c r="I27" s="35">
        <v>0</v>
      </c>
      <c r="J27" s="35">
        <v>0</v>
      </c>
      <c r="K27" s="35">
        <v>0</v>
      </c>
      <c r="L27" s="35">
        <v>33</v>
      </c>
      <c r="M27" s="35">
        <v>0</v>
      </c>
      <c r="N27" s="35">
        <v>0</v>
      </c>
      <c r="O27" s="207">
        <v>108</v>
      </c>
      <c r="P27" s="35">
        <f t="shared" ref="P27" si="52">SUM(L27:N27)</f>
        <v>33</v>
      </c>
      <c r="Q27" s="35">
        <f t="shared" ref="Q27" si="53">SUM(I27:K27)</f>
        <v>0</v>
      </c>
      <c r="R27" s="35">
        <f t="shared" ref="R27" si="54">SUM(G27:H27)</f>
        <v>0</v>
      </c>
    </row>
    <row r="28" spans="1:26" ht="12" customHeight="1">
      <c r="A28" s="139"/>
      <c r="B28" s="139"/>
      <c r="C28" s="34"/>
      <c r="D28" s="212"/>
      <c r="E28" s="33"/>
      <c r="F28" s="38">
        <f t="shared" si="36"/>
        <v>1</v>
      </c>
      <c r="G28" s="31">
        <f t="shared" ref="G28:N28" si="55">IF(G27=0,0,G27/$F27)</f>
        <v>0</v>
      </c>
      <c r="H28" s="31">
        <f t="shared" si="55"/>
        <v>0</v>
      </c>
      <c r="I28" s="31">
        <f t="shared" si="55"/>
        <v>0</v>
      </c>
      <c r="J28" s="31">
        <f t="shared" si="55"/>
        <v>0</v>
      </c>
      <c r="K28" s="31">
        <f t="shared" si="55"/>
        <v>0</v>
      </c>
      <c r="L28" s="31">
        <f t="shared" si="55"/>
        <v>1</v>
      </c>
      <c r="M28" s="31">
        <f t="shared" si="55"/>
        <v>0</v>
      </c>
      <c r="N28" s="31">
        <f t="shared" si="55"/>
        <v>0</v>
      </c>
      <c r="O28" s="208"/>
      <c r="P28" s="38">
        <f t="shared" ref="P28:R28" si="56">IF(P27=0,0,P27/$F27)</f>
        <v>1</v>
      </c>
      <c r="Q28" s="38">
        <f t="shared" si="56"/>
        <v>0</v>
      </c>
      <c r="R28" s="38">
        <f t="shared" si="56"/>
        <v>0</v>
      </c>
      <c r="U28" s="72"/>
      <c r="V28" s="72"/>
      <c r="W28" s="74"/>
      <c r="X28" s="74"/>
      <c r="Y28" s="74"/>
      <c r="Z28" s="74"/>
    </row>
    <row r="29" spans="1:26" ht="12" customHeight="1">
      <c r="A29" s="139"/>
      <c r="B29" s="139"/>
      <c r="C29" s="37"/>
      <c r="D29" s="211" t="s">
        <v>362</v>
      </c>
      <c r="E29" s="36"/>
      <c r="F29" s="35">
        <f t="shared" si="36"/>
        <v>641</v>
      </c>
      <c r="G29" s="35">
        <v>0</v>
      </c>
      <c r="H29" s="35">
        <v>0</v>
      </c>
      <c r="I29" s="35">
        <v>0</v>
      </c>
      <c r="J29" s="35">
        <v>39</v>
      </c>
      <c r="K29" s="35">
        <v>0</v>
      </c>
      <c r="L29" s="35">
        <v>127</v>
      </c>
      <c r="M29" s="35">
        <v>120</v>
      </c>
      <c r="N29" s="35">
        <v>355</v>
      </c>
      <c r="O29" s="207">
        <v>114.47581903276131</v>
      </c>
      <c r="P29" s="35">
        <f t="shared" ref="P29" si="57">SUM(L29:N29)</f>
        <v>602</v>
      </c>
      <c r="Q29" s="35">
        <f t="shared" ref="Q29" si="58">SUM(I29:K29)</f>
        <v>39</v>
      </c>
      <c r="R29" s="35">
        <f t="shared" ref="R29" si="59">SUM(G29:H29)</f>
        <v>0</v>
      </c>
    </row>
    <row r="30" spans="1:26" ht="12" customHeight="1">
      <c r="A30" s="139"/>
      <c r="B30" s="139"/>
      <c r="C30" s="34"/>
      <c r="D30" s="212"/>
      <c r="E30" s="33"/>
      <c r="F30" s="38">
        <f t="shared" si="36"/>
        <v>1</v>
      </c>
      <c r="G30" s="31">
        <f t="shared" ref="G30:N30" si="60">IF(G29=0,0,G29/$F29)</f>
        <v>0</v>
      </c>
      <c r="H30" s="31">
        <f t="shared" si="60"/>
        <v>0</v>
      </c>
      <c r="I30" s="31">
        <f t="shared" si="60"/>
        <v>0</v>
      </c>
      <c r="J30" s="31">
        <f t="shared" si="60"/>
        <v>6.0842433697347896E-2</v>
      </c>
      <c r="K30" s="31">
        <f t="shared" si="60"/>
        <v>0</v>
      </c>
      <c r="L30" s="31">
        <f t="shared" si="60"/>
        <v>0.19812792511700469</v>
      </c>
      <c r="M30" s="31">
        <f t="shared" si="60"/>
        <v>0.18720748829953199</v>
      </c>
      <c r="N30" s="31">
        <f t="shared" si="60"/>
        <v>0.55382215288611547</v>
      </c>
      <c r="O30" s="208"/>
      <c r="P30" s="38">
        <f t="shared" ref="P30:R30" si="61">IF(P29=0,0,P29/$F29)</f>
        <v>0.93915756630265212</v>
      </c>
      <c r="Q30" s="38">
        <f t="shared" si="61"/>
        <v>6.0842433697347896E-2</v>
      </c>
      <c r="R30" s="38">
        <f t="shared" si="61"/>
        <v>0</v>
      </c>
      <c r="U30" s="72"/>
      <c r="V30" s="72"/>
      <c r="W30" s="74"/>
      <c r="X30" s="74"/>
      <c r="Y30" s="74"/>
      <c r="Z30" s="74"/>
    </row>
    <row r="31" spans="1:26" ht="12" customHeight="1">
      <c r="A31" s="139"/>
      <c r="B31" s="139"/>
      <c r="C31" s="37"/>
      <c r="D31" s="211" t="s">
        <v>363</v>
      </c>
      <c r="E31" s="36"/>
      <c r="F31" s="35">
        <f t="shared" si="36"/>
        <v>61</v>
      </c>
      <c r="G31" s="35">
        <v>0</v>
      </c>
      <c r="H31" s="35">
        <v>0</v>
      </c>
      <c r="I31" s="35">
        <v>0</v>
      </c>
      <c r="J31" s="35">
        <v>0</v>
      </c>
      <c r="K31" s="35">
        <v>0</v>
      </c>
      <c r="L31" s="35">
        <v>0</v>
      </c>
      <c r="M31" s="35">
        <v>32</v>
      </c>
      <c r="N31" s="35">
        <v>29</v>
      </c>
      <c r="O31" s="207">
        <v>120.80327868852459</v>
      </c>
      <c r="P31" s="35">
        <f t="shared" ref="P31" si="62">SUM(L31:N31)</f>
        <v>61</v>
      </c>
      <c r="Q31" s="35">
        <f t="shared" ref="Q31" si="63">SUM(I31:K31)</f>
        <v>0</v>
      </c>
      <c r="R31" s="35">
        <f t="shared" ref="R31" si="64">SUM(G31:H31)</f>
        <v>0</v>
      </c>
    </row>
    <row r="32" spans="1:26" ht="12" customHeight="1">
      <c r="A32" s="139"/>
      <c r="B32" s="139"/>
      <c r="C32" s="34"/>
      <c r="D32" s="212"/>
      <c r="E32" s="33"/>
      <c r="F32" s="38">
        <f t="shared" si="36"/>
        <v>1</v>
      </c>
      <c r="G32" s="31">
        <f t="shared" ref="G32:N32" si="65">IF(G31=0,0,G31/$F31)</f>
        <v>0</v>
      </c>
      <c r="H32" s="31">
        <f t="shared" si="65"/>
        <v>0</v>
      </c>
      <c r="I32" s="31">
        <f t="shared" si="65"/>
        <v>0</v>
      </c>
      <c r="J32" s="31">
        <f t="shared" si="65"/>
        <v>0</v>
      </c>
      <c r="K32" s="31">
        <f t="shared" si="65"/>
        <v>0</v>
      </c>
      <c r="L32" s="31">
        <f t="shared" si="65"/>
        <v>0</v>
      </c>
      <c r="M32" s="31">
        <f t="shared" si="65"/>
        <v>0.52459016393442626</v>
      </c>
      <c r="N32" s="31">
        <f t="shared" si="65"/>
        <v>0.47540983606557374</v>
      </c>
      <c r="O32" s="208"/>
      <c r="P32" s="38">
        <f t="shared" ref="P32:R32" si="66">IF(P31=0,0,P31/$F31)</f>
        <v>1</v>
      </c>
      <c r="Q32" s="38">
        <f t="shared" si="66"/>
        <v>0</v>
      </c>
      <c r="R32" s="38">
        <f t="shared" si="66"/>
        <v>0</v>
      </c>
      <c r="U32" s="72"/>
      <c r="V32" s="72"/>
      <c r="W32" s="74"/>
      <c r="X32" s="74"/>
      <c r="Y32" s="74"/>
      <c r="Z32" s="74"/>
    </row>
    <row r="33" spans="1:26" ht="12" customHeight="1">
      <c r="A33" s="139"/>
      <c r="B33" s="139"/>
      <c r="C33" s="37"/>
      <c r="D33" s="211" t="s">
        <v>364</v>
      </c>
      <c r="E33" s="36"/>
      <c r="F33" s="35">
        <f t="shared" si="36"/>
        <v>279</v>
      </c>
      <c r="G33" s="35">
        <v>0</v>
      </c>
      <c r="H33" s="35">
        <v>0</v>
      </c>
      <c r="I33" s="35">
        <v>0</v>
      </c>
      <c r="J33" s="35">
        <v>0</v>
      </c>
      <c r="K33" s="35">
        <v>0</v>
      </c>
      <c r="L33" s="35">
        <v>122</v>
      </c>
      <c r="M33" s="35">
        <v>157</v>
      </c>
      <c r="N33" s="35">
        <v>0</v>
      </c>
      <c r="O33" s="207">
        <v>109.05734767025089</v>
      </c>
      <c r="P33" s="35">
        <f t="shared" ref="P33" si="67">SUM(L33:N33)</f>
        <v>279</v>
      </c>
      <c r="Q33" s="35">
        <f t="shared" ref="Q33" si="68">SUM(I33:K33)</f>
        <v>0</v>
      </c>
      <c r="R33" s="35">
        <f t="shared" ref="R33" si="69">SUM(G33:H33)</f>
        <v>0</v>
      </c>
    </row>
    <row r="34" spans="1:26" ht="12" customHeight="1">
      <c r="A34" s="139"/>
      <c r="B34" s="139"/>
      <c r="C34" s="34"/>
      <c r="D34" s="212"/>
      <c r="E34" s="33"/>
      <c r="F34" s="38">
        <f t="shared" si="36"/>
        <v>1</v>
      </c>
      <c r="G34" s="31">
        <f t="shared" ref="G34:N34" si="70">IF(G33=0,0,G33/$F33)</f>
        <v>0</v>
      </c>
      <c r="H34" s="31">
        <f t="shared" si="70"/>
        <v>0</v>
      </c>
      <c r="I34" s="31">
        <f t="shared" si="70"/>
        <v>0</v>
      </c>
      <c r="J34" s="31">
        <f t="shared" si="70"/>
        <v>0</v>
      </c>
      <c r="K34" s="31">
        <f t="shared" si="70"/>
        <v>0</v>
      </c>
      <c r="L34" s="31">
        <f t="shared" si="70"/>
        <v>0.43727598566308246</v>
      </c>
      <c r="M34" s="31">
        <f t="shared" si="70"/>
        <v>0.56272401433691754</v>
      </c>
      <c r="N34" s="31">
        <f t="shared" si="70"/>
        <v>0</v>
      </c>
      <c r="O34" s="208"/>
      <c r="P34" s="38">
        <f t="shared" ref="P34:R34" si="71">IF(P33=0,0,P33/$F33)</f>
        <v>1</v>
      </c>
      <c r="Q34" s="38">
        <f t="shared" si="71"/>
        <v>0</v>
      </c>
      <c r="R34" s="38">
        <f t="shared" si="71"/>
        <v>0</v>
      </c>
      <c r="U34" s="72"/>
      <c r="V34" s="72"/>
      <c r="W34" s="74"/>
      <c r="X34" s="74"/>
      <c r="Y34" s="74"/>
      <c r="Z34" s="74"/>
    </row>
    <row r="35" spans="1:26" ht="12" customHeight="1">
      <c r="A35" s="139"/>
      <c r="B35" s="139"/>
      <c r="C35" s="37"/>
      <c r="D35" s="211" t="s">
        <v>365</v>
      </c>
      <c r="E35" s="36"/>
      <c r="F35" s="35">
        <f t="shared" si="36"/>
        <v>2735</v>
      </c>
      <c r="G35" s="35">
        <v>0</v>
      </c>
      <c r="H35" s="35">
        <v>0</v>
      </c>
      <c r="I35" s="35">
        <v>0</v>
      </c>
      <c r="J35" s="35">
        <v>0</v>
      </c>
      <c r="K35" s="35">
        <v>0</v>
      </c>
      <c r="L35" s="35">
        <v>66</v>
      </c>
      <c r="M35" s="35">
        <v>0</v>
      </c>
      <c r="N35" s="35">
        <v>2669</v>
      </c>
      <c r="O35" s="207">
        <v>122.96563071297989</v>
      </c>
      <c r="P35" s="35">
        <f t="shared" ref="P35" si="72">SUM(L35:N35)</f>
        <v>2735</v>
      </c>
      <c r="Q35" s="35">
        <f t="shared" ref="Q35" si="73">SUM(I35:K35)</f>
        <v>0</v>
      </c>
      <c r="R35" s="35">
        <f t="shared" ref="R35" si="74">SUM(G35:H35)</f>
        <v>0</v>
      </c>
    </row>
    <row r="36" spans="1:26" ht="12" customHeight="1">
      <c r="A36" s="139"/>
      <c r="B36" s="139"/>
      <c r="C36" s="34"/>
      <c r="D36" s="212"/>
      <c r="E36" s="33"/>
      <c r="F36" s="38">
        <f t="shared" si="36"/>
        <v>1</v>
      </c>
      <c r="G36" s="31">
        <f t="shared" ref="G36:N36" si="75">IF(G35=0,0,G35/$F35)</f>
        <v>0</v>
      </c>
      <c r="H36" s="31">
        <f t="shared" si="75"/>
        <v>0</v>
      </c>
      <c r="I36" s="31">
        <f t="shared" si="75"/>
        <v>0</v>
      </c>
      <c r="J36" s="31">
        <f t="shared" si="75"/>
        <v>0</v>
      </c>
      <c r="K36" s="31">
        <f t="shared" si="75"/>
        <v>0</v>
      </c>
      <c r="L36" s="31">
        <f t="shared" si="75"/>
        <v>2.4131627056672759E-2</v>
      </c>
      <c r="M36" s="31">
        <f t="shared" si="75"/>
        <v>0</v>
      </c>
      <c r="N36" s="31">
        <f t="shared" si="75"/>
        <v>0.97586837294332729</v>
      </c>
      <c r="O36" s="208"/>
      <c r="P36" s="38">
        <f t="shared" ref="P36:R36" si="76">IF(P35=0,0,P35/$F35)</f>
        <v>1</v>
      </c>
      <c r="Q36" s="38">
        <f t="shared" si="76"/>
        <v>0</v>
      </c>
      <c r="R36" s="38">
        <f t="shared" si="76"/>
        <v>0</v>
      </c>
      <c r="U36" s="72"/>
      <c r="V36" s="72"/>
      <c r="W36" s="74"/>
      <c r="X36" s="74"/>
      <c r="Y36" s="74"/>
      <c r="Z36" s="74"/>
    </row>
    <row r="37" spans="1:26" ht="12" customHeight="1">
      <c r="A37" s="139"/>
      <c r="B37" s="139"/>
      <c r="C37" s="37"/>
      <c r="D37" s="211" t="s">
        <v>366</v>
      </c>
      <c r="E37" s="36"/>
      <c r="F37" s="35">
        <f t="shared" si="36"/>
        <v>12</v>
      </c>
      <c r="G37" s="35">
        <v>0</v>
      </c>
      <c r="H37" s="35">
        <v>0</v>
      </c>
      <c r="I37" s="35">
        <v>0</v>
      </c>
      <c r="J37" s="35">
        <v>0</v>
      </c>
      <c r="K37" s="35">
        <v>0</v>
      </c>
      <c r="L37" s="35">
        <v>0</v>
      </c>
      <c r="M37" s="35">
        <v>0</v>
      </c>
      <c r="N37" s="35">
        <v>12</v>
      </c>
      <c r="O37" s="207">
        <v>123</v>
      </c>
      <c r="P37" s="35">
        <f t="shared" ref="P37" si="77">SUM(L37:N37)</f>
        <v>12</v>
      </c>
      <c r="Q37" s="35">
        <f t="shared" ref="Q37" si="78">SUM(I37:K37)</f>
        <v>0</v>
      </c>
      <c r="R37" s="35">
        <f t="shared" ref="R37" si="79">SUM(G37:H37)</f>
        <v>0</v>
      </c>
    </row>
    <row r="38" spans="1:26" ht="12" customHeight="1">
      <c r="A38" s="139"/>
      <c r="B38" s="139"/>
      <c r="C38" s="34"/>
      <c r="D38" s="212"/>
      <c r="E38" s="33"/>
      <c r="F38" s="38">
        <f t="shared" si="36"/>
        <v>1</v>
      </c>
      <c r="G38" s="31">
        <f t="shared" ref="G38:N38" si="80">IF(G37=0,0,G37/$F37)</f>
        <v>0</v>
      </c>
      <c r="H38" s="31">
        <f t="shared" si="80"/>
        <v>0</v>
      </c>
      <c r="I38" s="31">
        <f t="shared" si="80"/>
        <v>0</v>
      </c>
      <c r="J38" s="31">
        <f t="shared" si="80"/>
        <v>0</v>
      </c>
      <c r="K38" s="31">
        <f t="shared" si="80"/>
        <v>0</v>
      </c>
      <c r="L38" s="31">
        <f t="shared" si="80"/>
        <v>0</v>
      </c>
      <c r="M38" s="31">
        <f t="shared" si="80"/>
        <v>0</v>
      </c>
      <c r="N38" s="31">
        <f t="shared" si="80"/>
        <v>1</v>
      </c>
      <c r="O38" s="208"/>
      <c r="P38" s="38">
        <f t="shared" ref="P38:R38" si="81">IF(P37=0,0,P37/$F37)</f>
        <v>1</v>
      </c>
      <c r="Q38" s="38">
        <f t="shared" si="81"/>
        <v>0</v>
      </c>
      <c r="R38" s="38">
        <f t="shared" si="81"/>
        <v>0</v>
      </c>
      <c r="U38" s="72"/>
      <c r="V38" s="72"/>
      <c r="W38" s="74"/>
      <c r="X38" s="74"/>
      <c r="Y38" s="74"/>
      <c r="Z38" s="74"/>
    </row>
    <row r="39" spans="1:26" ht="12" customHeight="1">
      <c r="A39" s="139"/>
      <c r="B39" s="139"/>
      <c r="C39" s="37"/>
      <c r="D39" s="211" t="s">
        <v>367</v>
      </c>
      <c r="E39" s="36"/>
      <c r="F39" s="35">
        <f t="shared" si="36"/>
        <v>1086</v>
      </c>
      <c r="G39" s="35">
        <v>0</v>
      </c>
      <c r="H39" s="35">
        <v>0</v>
      </c>
      <c r="I39" s="35">
        <v>0</v>
      </c>
      <c r="J39" s="35">
        <v>0</v>
      </c>
      <c r="K39" s="35">
        <v>0</v>
      </c>
      <c r="L39" s="35">
        <v>207</v>
      </c>
      <c r="M39" s="35">
        <v>458</v>
      </c>
      <c r="N39" s="35">
        <v>421</v>
      </c>
      <c r="O39" s="207">
        <v>114.68324125230203</v>
      </c>
      <c r="P39" s="35">
        <f t="shared" ref="P39" si="82">SUM(L39:N39)</f>
        <v>1086</v>
      </c>
      <c r="Q39" s="35">
        <f t="shared" ref="Q39" si="83">SUM(I39:K39)</f>
        <v>0</v>
      </c>
      <c r="R39" s="35">
        <f t="shared" ref="R39" si="84">SUM(G39:H39)</f>
        <v>0</v>
      </c>
    </row>
    <row r="40" spans="1:26" ht="12" customHeight="1">
      <c r="A40" s="139"/>
      <c r="B40" s="139"/>
      <c r="C40" s="34"/>
      <c r="D40" s="212"/>
      <c r="E40" s="33"/>
      <c r="F40" s="38">
        <f t="shared" si="36"/>
        <v>1</v>
      </c>
      <c r="G40" s="31">
        <f t="shared" ref="G40:N40" si="85">IF(G39=0,0,G39/$F39)</f>
        <v>0</v>
      </c>
      <c r="H40" s="31">
        <f t="shared" si="85"/>
        <v>0</v>
      </c>
      <c r="I40" s="31">
        <f t="shared" si="85"/>
        <v>0</v>
      </c>
      <c r="J40" s="31">
        <f t="shared" si="85"/>
        <v>0</v>
      </c>
      <c r="K40" s="31">
        <f t="shared" si="85"/>
        <v>0</v>
      </c>
      <c r="L40" s="31">
        <f t="shared" si="85"/>
        <v>0.19060773480662985</v>
      </c>
      <c r="M40" s="31">
        <f t="shared" si="85"/>
        <v>0.42173112338858193</v>
      </c>
      <c r="N40" s="31">
        <f t="shared" si="85"/>
        <v>0.38766114180478822</v>
      </c>
      <c r="O40" s="208"/>
      <c r="P40" s="38">
        <f t="shared" ref="P40:R40" si="86">IF(P39=0,0,P39/$F39)</f>
        <v>1</v>
      </c>
      <c r="Q40" s="38">
        <f t="shared" si="86"/>
        <v>0</v>
      </c>
      <c r="R40" s="38">
        <f t="shared" si="86"/>
        <v>0</v>
      </c>
      <c r="U40" s="72"/>
      <c r="V40" s="72"/>
      <c r="W40" s="74"/>
      <c r="X40" s="74"/>
      <c r="Y40" s="74"/>
      <c r="Z40" s="74"/>
    </row>
    <row r="41" spans="1:26" ht="12" customHeight="1">
      <c r="A41" s="139"/>
      <c r="B41" s="139"/>
      <c r="C41" s="37"/>
      <c r="D41" s="211" t="s">
        <v>368</v>
      </c>
      <c r="E41" s="36"/>
      <c r="F41" s="35">
        <f t="shared" si="36"/>
        <v>8</v>
      </c>
      <c r="G41" s="35">
        <v>0</v>
      </c>
      <c r="H41" s="35">
        <v>0</v>
      </c>
      <c r="I41" s="35">
        <v>0</v>
      </c>
      <c r="J41" s="35">
        <v>0</v>
      </c>
      <c r="K41" s="35">
        <v>0</v>
      </c>
      <c r="L41" s="35">
        <v>0</v>
      </c>
      <c r="M41" s="35">
        <v>8</v>
      </c>
      <c r="N41" s="35">
        <v>0</v>
      </c>
      <c r="O41" s="207">
        <v>118</v>
      </c>
      <c r="P41" s="35">
        <f t="shared" ref="P41" si="87">SUM(L41:N41)</f>
        <v>8</v>
      </c>
      <c r="Q41" s="35">
        <f t="shared" ref="Q41" si="88">SUM(I41:K41)</f>
        <v>0</v>
      </c>
      <c r="R41" s="35">
        <f t="shared" ref="R41" si="89">SUM(G41:H41)</f>
        <v>0</v>
      </c>
    </row>
    <row r="42" spans="1:26" ht="12" customHeight="1">
      <c r="A42" s="139"/>
      <c r="B42" s="139"/>
      <c r="C42" s="34"/>
      <c r="D42" s="212"/>
      <c r="E42" s="33"/>
      <c r="F42" s="38">
        <f t="shared" si="36"/>
        <v>1</v>
      </c>
      <c r="G42" s="31">
        <f t="shared" ref="G42:N42" si="90">IF(G41=0,0,G41/$F41)</f>
        <v>0</v>
      </c>
      <c r="H42" s="31">
        <f t="shared" si="90"/>
        <v>0</v>
      </c>
      <c r="I42" s="31">
        <f t="shared" si="90"/>
        <v>0</v>
      </c>
      <c r="J42" s="31">
        <f t="shared" si="90"/>
        <v>0</v>
      </c>
      <c r="K42" s="31">
        <f t="shared" si="90"/>
        <v>0</v>
      </c>
      <c r="L42" s="31">
        <f t="shared" si="90"/>
        <v>0</v>
      </c>
      <c r="M42" s="31">
        <f t="shared" si="90"/>
        <v>1</v>
      </c>
      <c r="N42" s="31">
        <f t="shared" si="90"/>
        <v>0</v>
      </c>
      <c r="O42" s="208"/>
      <c r="P42" s="38">
        <f t="shared" ref="P42:R42" si="91">IF(P41=0,0,P41/$F41)</f>
        <v>1</v>
      </c>
      <c r="Q42" s="38">
        <f t="shared" si="91"/>
        <v>0</v>
      </c>
      <c r="R42" s="38">
        <f t="shared" si="91"/>
        <v>0</v>
      </c>
      <c r="U42" s="72"/>
      <c r="V42" s="72"/>
      <c r="W42" s="74"/>
      <c r="X42" s="74"/>
      <c r="Y42" s="74"/>
      <c r="Z42" s="74"/>
    </row>
    <row r="43" spans="1:26" ht="12" customHeight="1">
      <c r="A43" s="139"/>
      <c r="B43" s="139"/>
      <c r="C43" s="37"/>
      <c r="D43" s="211" t="s">
        <v>369</v>
      </c>
      <c r="E43" s="36"/>
      <c r="F43" s="35">
        <f t="shared" si="36"/>
        <v>356</v>
      </c>
      <c r="G43" s="35">
        <v>0</v>
      </c>
      <c r="H43" s="35">
        <v>0</v>
      </c>
      <c r="I43" s="35">
        <v>0</v>
      </c>
      <c r="J43" s="35">
        <v>8</v>
      </c>
      <c r="K43" s="35">
        <v>0</v>
      </c>
      <c r="L43" s="35">
        <v>0</v>
      </c>
      <c r="M43" s="35">
        <v>348</v>
      </c>
      <c r="N43" s="35">
        <v>0</v>
      </c>
      <c r="O43" s="207">
        <v>115.34831460674157</v>
      </c>
      <c r="P43" s="35">
        <f t="shared" ref="P43" si="92">SUM(L43:N43)</f>
        <v>348</v>
      </c>
      <c r="Q43" s="35">
        <f t="shared" ref="Q43" si="93">SUM(I43:K43)</f>
        <v>8</v>
      </c>
      <c r="R43" s="35">
        <f t="shared" ref="R43" si="94">SUM(G43:H43)</f>
        <v>0</v>
      </c>
    </row>
    <row r="44" spans="1:26" ht="12" customHeight="1">
      <c r="A44" s="139"/>
      <c r="B44" s="139"/>
      <c r="C44" s="34"/>
      <c r="D44" s="212"/>
      <c r="E44" s="33"/>
      <c r="F44" s="38">
        <f t="shared" si="36"/>
        <v>1</v>
      </c>
      <c r="G44" s="31">
        <f t="shared" ref="G44:N44" si="95">IF(G43=0,0,G43/$F43)</f>
        <v>0</v>
      </c>
      <c r="H44" s="31">
        <f t="shared" si="95"/>
        <v>0</v>
      </c>
      <c r="I44" s="31">
        <f t="shared" si="95"/>
        <v>0</v>
      </c>
      <c r="J44" s="31">
        <f t="shared" si="95"/>
        <v>2.247191011235955E-2</v>
      </c>
      <c r="K44" s="31">
        <f t="shared" si="95"/>
        <v>0</v>
      </c>
      <c r="L44" s="31">
        <f t="shared" si="95"/>
        <v>0</v>
      </c>
      <c r="M44" s="31">
        <f t="shared" si="95"/>
        <v>0.97752808988764039</v>
      </c>
      <c r="N44" s="31">
        <f t="shared" si="95"/>
        <v>0</v>
      </c>
      <c r="O44" s="208"/>
      <c r="P44" s="38">
        <f t="shared" ref="P44:R44" si="96">IF(P43=0,0,P43/$F43)</f>
        <v>0.97752808988764039</v>
      </c>
      <c r="Q44" s="38">
        <f t="shared" si="96"/>
        <v>2.247191011235955E-2</v>
      </c>
      <c r="R44" s="38">
        <f t="shared" si="96"/>
        <v>0</v>
      </c>
      <c r="U44" s="72"/>
      <c r="V44" s="72"/>
      <c r="W44" s="72"/>
      <c r="X44" s="74"/>
      <c r="Y44" s="74"/>
      <c r="Z44" s="74"/>
    </row>
    <row r="45" spans="1:26" ht="12" customHeight="1">
      <c r="A45" s="139"/>
      <c r="B45" s="139"/>
      <c r="C45" s="37"/>
      <c r="D45" s="211" t="s">
        <v>370</v>
      </c>
      <c r="E45" s="36"/>
      <c r="F45" s="35">
        <f t="shared" si="36"/>
        <v>1474</v>
      </c>
      <c r="G45" s="35">
        <v>0</v>
      </c>
      <c r="H45" s="35">
        <v>0</v>
      </c>
      <c r="I45" s="35">
        <v>0</v>
      </c>
      <c r="J45" s="35">
        <v>0</v>
      </c>
      <c r="K45" s="35">
        <v>130</v>
      </c>
      <c r="L45" s="35">
        <v>11</v>
      </c>
      <c r="M45" s="35">
        <v>0</v>
      </c>
      <c r="N45" s="35">
        <v>1333</v>
      </c>
      <c r="O45" s="207">
        <v>121.42672998643148</v>
      </c>
      <c r="P45" s="35">
        <f t="shared" ref="P45" si="97">SUM(L45:N45)</f>
        <v>1344</v>
      </c>
      <c r="Q45" s="35">
        <f t="shared" ref="Q45" si="98">SUM(I45:K45)</f>
        <v>130</v>
      </c>
      <c r="R45" s="35">
        <f t="shared" ref="R45" si="99">SUM(G45:H45)</f>
        <v>0</v>
      </c>
    </row>
    <row r="46" spans="1:26" ht="12" customHeight="1">
      <c r="A46" s="139"/>
      <c r="B46" s="139"/>
      <c r="C46" s="34"/>
      <c r="D46" s="212"/>
      <c r="E46" s="33"/>
      <c r="F46" s="38">
        <f t="shared" si="36"/>
        <v>1</v>
      </c>
      <c r="G46" s="31">
        <f t="shared" ref="G46:N46" si="100">IF(G45=0,0,G45/$F45)</f>
        <v>0</v>
      </c>
      <c r="H46" s="31">
        <f t="shared" si="100"/>
        <v>0</v>
      </c>
      <c r="I46" s="31">
        <f t="shared" si="100"/>
        <v>0</v>
      </c>
      <c r="J46" s="31">
        <f t="shared" si="100"/>
        <v>0</v>
      </c>
      <c r="K46" s="31">
        <f t="shared" si="100"/>
        <v>8.819538670284939E-2</v>
      </c>
      <c r="L46" s="31">
        <f t="shared" si="100"/>
        <v>7.462686567164179E-3</v>
      </c>
      <c r="M46" s="31">
        <f t="shared" si="100"/>
        <v>0</v>
      </c>
      <c r="N46" s="31">
        <f t="shared" si="100"/>
        <v>0.90434192672998648</v>
      </c>
      <c r="O46" s="208"/>
      <c r="P46" s="38">
        <f t="shared" ref="P46:R46" si="101">IF(P45=0,0,P45/$F45)</f>
        <v>0.91180461329715057</v>
      </c>
      <c r="Q46" s="38">
        <f t="shared" si="101"/>
        <v>8.819538670284939E-2</v>
      </c>
      <c r="R46" s="38">
        <f t="shared" si="101"/>
        <v>0</v>
      </c>
      <c r="U46" s="72"/>
      <c r="V46" s="72"/>
      <c r="W46" s="74"/>
      <c r="X46" s="74"/>
      <c r="Y46" s="74"/>
      <c r="Z46" s="74"/>
    </row>
    <row r="47" spans="1:26" ht="12" customHeight="1">
      <c r="A47" s="139"/>
      <c r="B47" s="139"/>
      <c r="C47" s="37"/>
      <c r="D47" s="211" t="s">
        <v>371</v>
      </c>
      <c r="E47" s="36"/>
      <c r="F47" s="35">
        <f t="shared" si="36"/>
        <v>198</v>
      </c>
      <c r="G47" s="35">
        <v>0</v>
      </c>
      <c r="H47" s="35">
        <v>0</v>
      </c>
      <c r="I47" s="35">
        <v>0</v>
      </c>
      <c r="J47" s="35">
        <v>0</v>
      </c>
      <c r="K47" s="35">
        <v>0</v>
      </c>
      <c r="L47" s="35">
        <v>198</v>
      </c>
      <c r="M47" s="35">
        <v>0</v>
      </c>
      <c r="N47" s="35">
        <v>0</v>
      </c>
      <c r="O47" s="207">
        <v>105</v>
      </c>
      <c r="P47" s="35">
        <f t="shared" ref="P47" si="102">SUM(L47:N47)</f>
        <v>198</v>
      </c>
      <c r="Q47" s="35">
        <f t="shared" ref="Q47" si="103">SUM(I47:K47)</f>
        <v>0</v>
      </c>
      <c r="R47" s="35">
        <f t="shared" ref="R47" si="104">SUM(G47:H47)</f>
        <v>0</v>
      </c>
    </row>
    <row r="48" spans="1:26" ht="12" customHeight="1">
      <c r="A48" s="139"/>
      <c r="B48" s="139"/>
      <c r="C48" s="34"/>
      <c r="D48" s="212"/>
      <c r="E48" s="33"/>
      <c r="F48" s="38">
        <f t="shared" si="36"/>
        <v>1</v>
      </c>
      <c r="G48" s="31">
        <f t="shared" ref="G48:N48" si="105">IF(G47=0,0,G47/$F47)</f>
        <v>0</v>
      </c>
      <c r="H48" s="31">
        <f t="shared" si="105"/>
        <v>0</v>
      </c>
      <c r="I48" s="31">
        <f t="shared" si="105"/>
        <v>0</v>
      </c>
      <c r="J48" s="31">
        <f t="shared" si="105"/>
        <v>0</v>
      </c>
      <c r="K48" s="31">
        <f t="shared" si="105"/>
        <v>0</v>
      </c>
      <c r="L48" s="31">
        <f t="shared" si="105"/>
        <v>1</v>
      </c>
      <c r="M48" s="31">
        <f t="shared" si="105"/>
        <v>0</v>
      </c>
      <c r="N48" s="31">
        <f t="shared" si="105"/>
        <v>0</v>
      </c>
      <c r="O48" s="208"/>
      <c r="P48" s="38">
        <f t="shared" ref="P48:R48" si="106">IF(P47=0,0,P47/$F47)</f>
        <v>1</v>
      </c>
      <c r="Q48" s="38">
        <f t="shared" si="106"/>
        <v>0</v>
      </c>
      <c r="R48" s="38">
        <f t="shared" si="106"/>
        <v>0</v>
      </c>
      <c r="U48" s="72"/>
      <c r="V48" s="72"/>
      <c r="W48" s="74"/>
      <c r="X48" s="74"/>
      <c r="Y48" s="74"/>
      <c r="Z48" s="74"/>
    </row>
    <row r="49" spans="1:26" ht="12" customHeight="1">
      <c r="A49" s="139"/>
      <c r="B49" s="139"/>
      <c r="C49" s="37"/>
      <c r="D49" s="211" t="s">
        <v>372</v>
      </c>
      <c r="E49" s="36"/>
      <c r="F49" s="35">
        <f t="shared" si="36"/>
        <v>557</v>
      </c>
      <c r="G49" s="35">
        <v>0</v>
      </c>
      <c r="H49" s="35">
        <v>0</v>
      </c>
      <c r="I49" s="35">
        <v>0</v>
      </c>
      <c r="J49" s="35">
        <v>0</v>
      </c>
      <c r="K49" s="35">
        <v>0</v>
      </c>
      <c r="L49" s="35">
        <v>324</v>
      </c>
      <c r="M49" s="35">
        <v>233</v>
      </c>
      <c r="N49" s="35">
        <v>0</v>
      </c>
      <c r="O49" s="207">
        <v>108.1113105924596</v>
      </c>
      <c r="P49" s="35">
        <f t="shared" ref="P49" si="107">SUM(L49:N49)</f>
        <v>557</v>
      </c>
      <c r="Q49" s="35">
        <f t="shared" ref="Q49" si="108">SUM(I49:K49)</f>
        <v>0</v>
      </c>
      <c r="R49" s="35">
        <f t="shared" ref="R49" si="109">SUM(G49:H49)</f>
        <v>0</v>
      </c>
    </row>
    <row r="50" spans="1:26" ht="12" customHeight="1">
      <c r="A50" s="139"/>
      <c r="B50" s="139"/>
      <c r="C50" s="34"/>
      <c r="D50" s="212"/>
      <c r="E50" s="33"/>
      <c r="F50" s="38">
        <f t="shared" si="36"/>
        <v>1</v>
      </c>
      <c r="G50" s="31">
        <f t="shared" ref="G50:N50" si="110">IF(G49=0,0,G49/$F49)</f>
        <v>0</v>
      </c>
      <c r="H50" s="31">
        <f t="shared" si="110"/>
        <v>0</v>
      </c>
      <c r="I50" s="31">
        <f t="shared" si="110"/>
        <v>0</v>
      </c>
      <c r="J50" s="31">
        <f t="shared" si="110"/>
        <v>0</v>
      </c>
      <c r="K50" s="31">
        <f t="shared" si="110"/>
        <v>0</v>
      </c>
      <c r="L50" s="31">
        <f t="shared" si="110"/>
        <v>0.58168761220825849</v>
      </c>
      <c r="M50" s="31">
        <f t="shared" si="110"/>
        <v>0.41831238779174146</v>
      </c>
      <c r="N50" s="31">
        <f t="shared" si="110"/>
        <v>0</v>
      </c>
      <c r="O50" s="208"/>
      <c r="P50" s="38">
        <f t="shared" ref="P50:R50" si="111">IF(P49=0,0,P49/$F49)</f>
        <v>1</v>
      </c>
      <c r="Q50" s="38">
        <f t="shared" si="111"/>
        <v>0</v>
      </c>
      <c r="R50" s="38">
        <f t="shared" si="111"/>
        <v>0</v>
      </c>
      <c r="U50" s="72"/>
      <c r="V50" s="72"/>
      <c r="W50" s="72"/>
      <c r="X50" s="74"/>
      <c r="Y50" s="74"/>
      <c r="Z50" s="74"/>
    </row>
    <row r="51" spans="1:26" ht="12" customHeight="1">
      <c r="A51" s="139"/>
      <c r="B51" s="139"/>
      <c r="C51" s="37"/>
      <c r="D51" s="211" t="s">
        <v>373</v>
      </c>
      <c r="E51" s="36"/>
      <c r="F51" s="35">
        <f t="shared" si="36"/>
        <v>954</v>
      </c>
      <c r="G51" s="35">
        <v>0</v>
      </c>
      <c r="H51" s="35">
        <v>0</v>
      </c>
      <c r="I51" s="35">
        <v>0</v>
      </c>
      <c r="J51" s="35">
        <v>0</v>
      </c>
      <c r="K51" s="35">
        <v>22</v>
      </c>
      <c r="L51" s="35">
        <v>112</v>
      </c>
      <c r="M51" s="35">
        <v>652</v>
      </c>
      <c r="N51" s="35">
        <v>168</v>
      </c>
      <c r="O51" s="207">
        <v>116.32809224318659</v>
      </c>
      <c r="P51" s="35">
        <f t="shared" ref="P51" si="112">SUM(L51:N51)</f>
        <v>932</v>
      </c>
      <c r="Q51" s="35">
        <f t="shared" ref="Q51" si="113">SUM(I51:K51)</f>
        <v>22</v>
      </c>
      <c r="R51" s="35">
        <f t="shared" ref="R51" si="114">SUM(G51:H51)</f>
        <v>0</v>
      </c>
    </row>
    <row r="52" spans="1:26" ht="12" customHeight="1">
      <c r="A52" s="139"/>
      <c r="B52" s="139"/>
      <c r="C52" s="34"/>
      <c r="D52" s="212"/>
      <c r="E52" s="33"/>
      <c r="F52" s="38">
        <f t="shared" si="36"/>
        <v>1</v>
      </c>
      <c r="G52" s="31">
        <f t="shared" ref="G52:N52" si="115">IF(G51=0,0,G51/$F51)</f>
        <v>0</v>
      </c>
      <c r="H52" s="31">
        <f t="shared" si="115"/>
        <v>0</v>
      </c>
      <c r="I52" s="31">
        <f t="shared" si="115"/>
        <v>0</v>
      </c>
      <c r="J52" s="31">
        <f t="shared" si="115"/>
        <v>0</v>
      </c>
      <c r="K52" s="31">
        <f t="shared" si="115"/>
        <v>2.3060796645702306E-2</v>
      </c>
      <c r="L52" s="31">
        <f t="shared" si="115"/>
        <v>0.11740041928721175</v>
      </c>
      <c r="M52" s="31">
        <f t="shared" si="115"/>
        <v>0.68343815513626838</v>
      </c>
      <c r="N52" s="31">
        <f t="shared" si="115"/>
        <v>0.1761006289308176</v>
      </c>
      <c r="O52" s="208"/>
      <c r="P52" s="38">
        <f t="shared" ref="P52:R52" si="116">IF(P51=0,0,P51/$F51)</f>
        <v>0.97693920335429774</v>
      </c>
      <c r="Q52" s="38">
        <f t="shared" si="116"/>
        <v>2.3060796645702306E-2</v>
      </c>
      <c r="R52" s="38">
        <f t="shared" si="116"/>
        <v>0</v>
      </c>
      <c r="U52" s="72"/>
      <c r="V52" s="72"/>
      <c r="W52" s="74"/>
      <c r="X52" s="74"/>
      <c r="Y52" s="74"/>
      <c r="Z52" s="74"/>
    </row>
    <row r="53" spans="1:26" ht="12" customHeight="1">
      <c r="A53" s="139"/>
      <c r="B53" s="139"/>
      <c r="C53" s="37"/>
      <c r="D53" s="211" t="s">
        <v>374</v>
      </c>
      <c r="E53" s="36"/>
      <c r="F53" s="35">
        <f t="shared" si="36"/>
        <v>1233</v>
      </c>
      <c r="G53" s="35">
        <v>0</v>
      </c>
      <c r="H53" s="35">
        <v>0</v>
      </c>
      <c r="I53" s="35">
        <v>0</v>
      </c>
      <c r="J53" s="35">
        <v>0</v>
      </c>
      <c r="K53" s="35">
        <v>0</v>
      </c>
      <c r="L53" s="35">
        <v>305</v>
      </c>
      <c r="M53" s="35">
        <v>0</v>
      </c>
      <c r="N53" s="35">
        <v>928</v>
      </c>
      <c r="O53" s="207">
        <v>116.90835360908353</v>
      </c>
      <c r="P53" s="35">
        <f t="shared" ref="P53" si="117">SUM(L53:N53)</f>
        <v>1233</v>
      </c>
      <c r="Q53" s="35">
        <f t="shared" ref="Q53" si="118">SUM(I53:K53)</f>
        <v>0</v>
      </c>
      <c r="R53" s="35">
        <f t="shared" ref="R53" si="119">SUM(G53:H53)</f>
        <v>0</v>
      </c>
    </row>
    <row r="54" spans="1:26" ht="12" customHeight="1">
      <c r="A54" s="139"/>
      <c r="B54" s="139"/>
      <c r="C54" s="34"/>
      <c r="D54" s="212"/>
      <c r="E54" s="33"/>
      <c r="F54" s="38">
        <f t="shared" si="36"/>
        <v>1</v>
      </c>
      <c r="G54" s="31">
        <f t="shared" ref="G54:N54" si="120">IF(G53=0,0,G53/$F53)</f>
        <v>0</v>
      </c>
      <c r="H54" s="31">
        <f t="shared" si="120"/>
        <v>0</v>
      </c>
      <c r="I54" s="31">
        <f t="shared" si="120"/>
        <v>0</v>
      </c>
      <c r="J54" s="31">
        <f t="shared" si="120"/>
        <v>0</v>
      </c>
      <c r="K54" s="31">
        <f t="shared" si="120"/>
        <v>0</v>
      </c>
      <c r="L54" s="31">
        <f t="shared" si="120"/>
        <v>0.24736415247364152</v>
      </c>
      <c r="M54" s="31">
        <f t="shared" si="120"/>
        <v>0</v>
      </c>
      <c r="N54" s="31">
        <f t="shared" si="120"/>
        <v>0.75263584752635848</v>
      </c>
      <c r="O54" s="208"/>
      <c r="P54" s="38">
        <f t="shared" ref="P54:R54" si="121">IF(P53=0,0,P53/$F53)</f>
        <v>1</v>
      </c>
      <c r="Q54" s="38">
        <f t="shared" si="121"/>
        <v>0</v>
      </c>
      <c r="R54" s="38">
        <f t="shared" si="121"/>
        <v>0</v>
      </c>
      <c r="U54" s="72"/>
      <c r="V54" s="72"/>
      <c r="W54" s="74"/>
      <c r="X54" s="74"/>
      <c r="Y54" s="72"/>
      <c r="Z54" s="74"/>
    </row>
    <row r="55" spans="1:26" ht="12" customHeight="1">
      <c r="A55" s="139"/>
      <c r="B55" s="139"/>
      <c r="C55" s="37"/>
      <c r="D55" s="211" t="s">
        <v>375</v>
      </c>
      <c r="E55" s="36"/>
      <c r="F55" s="35">
        <f t="shared" si="36"/>
        <v>3433</v>
      </c>
      <c r="G55" s="35">
        <v>0</v>
      </c>
      <c r="H55" s="35">
        <v>0</v>
      </c>
      <c r="I55" s="35">
        <v>0</v>
      </c>
      <c r="J55" s="35">
        <v>0</v>
      </c>
      <c r="K55" s="35">
        <v>81</v>
      </c>
      <c r="L55" s="35">
        <v>428</v>
      </c>
      <c r="M55" s="35">
        <v>1209</v>
      </c>
      <c r="N55" s="35">
        <v>1715</v>
      </c>
      <c r="O55" s="207">
        <v>121.32828429944655</v>
      </c>
      <c r="P55" s="35">
        <f t="shared" ref="P55" si="122">SUM(L55:N55)</f>
        <v>3352</v>
      </c>
      <c r="Q55" s="35">
        <f t="shared" ref="Q55" si="123">SUM(I55:K55)</f>
        <v>81</v>
      </c>
      <c r="R55" s="35">
        <f t="shared" ref="R55" si="124">SUM(G55:H55)</f>
        <v>0</v>
      </c>
    </row>
    <row r="56" spans="1:26" ht="12" customHeight="1">
      <c r="A56" s="139"/>
      <c r="B56" s="139"/>
      <c r="C56" s="34"/>
      <c r="D56" s="212"/>
      <c r="E56" s="33"/>
      <c r="F56" s="38">
        <f t="shared" si="36"/>
        <v>1</v>
      </c>
      <c r="G56" s="31">
        <f t="shared" ref="G56:N56" si="125">IF(G55=0,0,G55/$F55)</f>
        <v>0</v>
      </c>
      <c r="H56" s="31">
        <f t="shared" si="125"/>
        <v>0</v>
      </c>
      <c r="I56" s="31">
        <f t="shared" si="125"/>
        <v>0</v>
      </c>
      <c r="J56" s="31">
        <f t="shared" si="125"/>
        <v>0</v>
      </c>
      <c r="K56" s="31">
        <f t="shared" si="125"/>
        <v>2.359452374016895E-2</v>
      </c>
      <c r="L56" s="31">
        <f t="shared" si="125"/>
        <v>0.12467229828138654</v>
      </c>
      <c r="M56" s="31">
        <f t="shared" si="125"/>
        <v>0.35217011360326245</v>
      </c>
      <c r="N56" s="31">
        <f t="shared" si="125"/>
        <v>0.49956306437518205</v>
      </c>
      <c r="O56" s="208"/>
      <c r="P56" s="38">
        <f t="shared" ref="P56:R56" si="126">IF(P55=0,0,P55/$F55)</f>
        <v>0.9764054762598311</v>
      </c>
      <c r="Q56" s="38">
        <f t="shared" si="126"/>
        <v>2.359452374016895E-2</v>
      </c>
      <c r="R56" s="38">
        <f t="shared" si="126"/>
        <v>0</v>
      </c>
      <c r="U56" s="72"/>
      <c r="V56" s="72"/>
      <c r="W56" s="74"/>
      <c r="X56" s="74"/>
      <c r="Y56" s="74"/>
      <c r="Z56" s="74"/>
    </row>
    <row r="57" spans="1:26" ht="12" customHeight="1">
      <c r="A57" s="139"/>
      <c r="B57" s="139"/>
      <c r="C57" s="37"/>
      <c r="D57" s="211" t="s">
        <v>376</v>
      </c>
      <c r="E57" s="36"/>
      <c r="F57" s="35">
        <f t="shared" si="36"/>
        <v>473</v>
      </c>
      <c r="G57" s="35">
        <v>0</v>
      </c>
      <c r="H57" s="35">
        <v>0</v>
      </c>
      <c r="I57" s="35">
        <v>0</v>
      </c>
      <c r="J57" s="35">
        <v>0</v>
      </c>
      <c r="K57" s="35">
        <v>0</v>
      </c>
      <c r="L57" s="35">
        <v>91</v>
      </c>
      <c r="M57" s="35">
        <v>125</v>
      </c>
      <c r="N57" s="35">
        <v>257</v>
      </c>
      <c r="O57" s="207">
        <v>119.74207188160676</v>
      </c>
      <c r="P57" s="35">
        <f t="shared" ref="P57" si="127">SUM(L57:N57)</f>
        <v>473</v>
      </c>
      <c r="Q57" s="35">
        <f t="shared" ref="Q57" si="128">SUM(I57:K57)</f>
        <v>0</v>
      </c>
      <c r="R57" s="35">
        <f t="shared" ref="R57" si="129">SUM(G57:H57)</f>
        <v>0</v>
      </c>
    </row>
    <row r="58" spans="1:26" ht="12" customHeight="1">
      <c r="A58" s="139"/>
      <c r="B58" s="139"/>
      <c r="C58" s="34"/>
      <c r="D58" s="212"/>
      <c r="E58" s="33"/>
      <c r="F58" s="38">
        <f t="shared" si="36"/>
        <v>1</v>
      </c>
      <c r="G58" s="31">
        <f t="shared" ref="G58:N58" si="130">IF(G57=0,0,G57/$F57)</f>
        <v>0</v>
      </c>
      <c r="H58" s="31">
        <f t="shared" si="130"/>
        <v>0</v>
      </c>
      <c r="I58" s="31">
        <f t="shared" si="130"/>
        <v>0</v>
      </c>
      <c r="J58" s="31">
        <f t="shared" si="130"/>
        <v>0</v>
      </c>
      <c r="K58" s="31">
        <f t="shared" si="130"/>
        <v>0</v>
      </c>
      <c r="L58" s="31">
        <f t="shared" si="130"/>
        <v>0.19238900634249473</v>
      </c>
      <c r="M58" s="31">
        <f t="shared" si="130"/>
        <v>0.26427061310782241</v>
      </c>
      <c r="N58" s="31">
        <f t="shared" si="130"/>
        <v>0.54334038054968292</v>
      </c>
      <c r="O58" s="208"/>
      <c r="P58" s="38">
        <f t="shared" ref="P58:R58" si="131">IF(P57=0,0,P57/$F57)</f>
        <v>1</v>
      </c>
      <c r="Q58" s="38">
        <f t="shared" si="131"/>
        <v>0</v>
      </c>
      <c r="R58" s="38">
        <f t="shared" si="131"/>
        <v>0</v>
      </c>
      <c r="U58" s="72"/>
      <c r="V58" s="72"/>
      <c r="W58" s="74"/>
      <c r="X58" s="74"/>
      <c r="Y58" s="74"/>
      <c r="Z58" s="74"/>
    </row>
    <row r="59" spans="1:26" ht="12.75" customHeight="1">
      <c r="A59" s="139"/>
      <c r="B59" s="139"/>
      <c r="C59" s="37"/>
      <c r="D59" s="211" t="s">
        <v>377</v>
      </c>
      <c r="E59" s="36"/>
      <c r="F59" s="35">
        <f t="shared" si="36"/>
        <v>6269</v>
      </c>
      <c r="G59" s="35">
        <v>0</v>
      </c>
      <c r="H59" s="35">
        <v>0</v>
      </c>
      <c r="I59" s="35">
        <v>0</v>
      </c>
      <c r="J59" s="35">
        <v>0</v>
      </c>
      <c r="K59" s="35">
        <v>0</v>
      </c>
      <c r="L59" s="35">
        <v>223</v>
      </c>
      <c r="M59" s="35">
        <v>255</v>
      </c>
      <c r="N59" s="35">
        <v>5791</v>
      </c>
      <c r="O59" s="207">
        <v>126.03589089168926</v>
      </c>
      <c r="P59" s="35">
        <f t="shared" ref="P59" si="132">SUM(L59:N59)</f>
        <v>6269</v>
      </c>
      <c r="Q59" s="35">
        <f t="shared" ref="Q59" si="133">SUM(I59:K59)</f>
        <v>0</v>
      </c>
      <c r="R59" s="35">
        <f t="shared" ref="R59" si="134">SUM(G59:H59)</f>
        <v>0</v>
      </c>
    </row>
    <row r="60" spans="1:26" ht="12.75" customHeight="1">
      <c r="A60" s="139"/>
      <c r="B60" s="139"/>
      <c r="C60" s="34"/>
      <c r="D60" s="212"/>
      <c r="E60" s="33"/>
      <c r="F60" s="38">
        <f t="shared" si="36"/>
        <v>1</v>
      </c>
      <c r="G60" s="31">
        <f t="shared" ref="G60:N60" si="135">IF(G59=0,0,G59/$F59)</f>
        <v>0</v>
      </c>
      <c r="H60" s="31">
        <f t="shared" si="135"/>
        <v>0</v>
      </c>
      <c r="I60" s="31">
        <f t="shared" si="135"/>
        <v>0</v>
      </c>
      <c r="J60" s="31">
        <f t="shared" si="135"/>
        <v>0</v>
      </c>
      <c r="K60" s="31">
        <f t="shared" si="135"/>
        <v>0</v>
      </c>
      <c r="L60" s="31">
        <f t="shared" si="135"/>
        <v>3.5571861540915614E-2</v>
      </c>
      <c r="M60" s="31">
        <f t="shared" si="135"/>
        <v>4.0676343914499917E-2</v>
      </c>
      <c r="N60" s="31">
        <f t="shared" si="135"/>
        <v>0.92375179454458445</v>
      </c>
      <c r="O60" s="208"/>
      <c r="P60" s="38">
        <f t="shared" ref="P60:R60" si="136">IF(P59=0,0,P59/$F59)</f>
        <v>1</v>
      </c>
      <c r="Q60" s="38">
        <f t="shared" si="136"/>
        <v>0</v>
      </c>
      <c r="R60" s="38">
        <f t="shared" si="136"/>
        <v>0</v>
      </c>
      <c r="U60" s="72"/>
      <c r="V60" s="72"/>
      <c r="W60" s="74"/>
      <c r="X60" s="74"/>
      <c r="Y60" s="74"/>
      <c r="Z60" s="74"/>
    </row>
    <row r="61" spans="1:26" ht="12" customHeight="1">
      <c r="A61" s="139"/>
      <c r="B61" s="139"/>
      <c r="C61" s="37"/>
      <c r="D61" s="211" t="s">
        <v>20</v>
      </c>
      <c r="E61" s="36"/>
      <c r="F61" s="35">
        <f t="shared" si="36"/>
        <v>1834</v>
      </c>
      <c r="G61" s="35">
        <v>0</v>
      </c>
      <c r="H61" s="35">
        <v>0</v>
      </c>
      <c r="I61" s="35">
        <v>0</v>
      </c>
      <c r="J61" s="35">
        <v>0</v>
      </c>
      <c r="K61" s="35">
        <v>16</v>
      </c>
      <c r="L61" s="35">
        <v>44</v>
      </c>
      <c r="M61" s="35">
        <v>399</v>
      </c>
      <c r="N61" s="35">
        <v>1375</v>
      </c>
      <c r="O61" s="207">
        <v>121.7350054525627</v>
      </c>
      <c r="P61" s="35">
        <f t="shared" ref="P61" si="137">SUM(L61:N61)</f>
        <v>1818</v>
      </c>
      <c r="Q61" s="35">
        <f t="shared" ref="Q61" si="138">SUM(I61:K61)</f>
        <v>16</v>
      </c>
      <c r="R61" s="35">
        <f t="shared" ref="R61" si="139">SUM(G61:H61)</f>
        <v>0</v>
      </c>
    </row>
    <row r="62" spans="1:26" ht="12" customHeight="1">
      <c r="A62" s="139"/>
      <c r="B62" s="139"/>
      <c r="C62" s="34"/>
      <c r="D62" s="212"/>
      <c r="E62" s="33"/>
      <c r="F62" s="38">
        <f t="shared" si="36"/>
        <v>1</v>
      </c>
      <c r="G62" s="31">
        <f t="shared" ref="G62:N62" si="140">IF(G61=0,0,G61/$F61)</f>
        <v>0</v>
      </c>
      <c r="H62" s="31">
        <f t="shared" si="140"/>
        <v>0</v>
      </c>
      <c r="I62" s="31">
        <f t="shared" si="140"/>
        <v>0</v>
      </c>
      <c r="J62" s="31">
        <f t="shared" si="140"/>
        <v>0</v>
      </c>
      <c r="K62" s="31">
        <f t="shared" si="140"/>
        <v>8.7241003271537627E-3</v>
      </c>
      <c r="L62" s="31">
        <f t="shared" si="140"/>
        <v>2.3991275899672846E-2</v>
      </c>
      <c r="M62" s="31">
        <f t="shared" si="140"/>
        <v>0.21755725190839695</v>
      </c>
      <c r="N62" s="31">
        <f t="shared" si="140"/>
        <v>0.74972737186477645</v>
      </c>
      <c r="O62" s="208"/>
      <c r="P62" s="38">
        <f t="shared" ref="P62:R62" si="141">IF(P61=0,0,P61/$F61)</f>
        <v>0.99127589967284624</v>
      </c>
      <c r="Q62" s="38">
        <f t="shared" si="141"/>
        <v>8.7241003271537627E-3</v>
      </c>
      <c r="R62" s="38">
        <f t="shared" si="141"/>
        <v>0</v>
      </c>
      <c r="U62" s="72"/>
      <c r="V62" s="72"/>
      <c r="W62" s="74"/>
      <c r="X62" s="74"/>
      <c r="Y62" s="74"/>
      <c r="Z62" s="74"/>
    </row>
    <row r="63" spans="1:26" ht="12" customHeight="1">
      <c r="A63" s="139"/>
      <c r="B63" s="139"/>
      <c r="C63" s="37"/>
      <c r="D63" s="211" t="s">
        <v>378</v>
      </c>
      <c r="E63" s="36"/>
      <c r="F63" s="35">
        <f t="shared" si="36"/>
        <v>2055</v>
      </c>
      <c r="G63" s="35">
        <v>0</v>
      </c>
      <c r="H63" s="35">
        <v>0</v>
      </c>
      <c r="I63" s="35">
        <v>0</v>
      </c>
      <c r="J63" s="35">
        <v>0</v>
      </c>
      <c r="K63" s="35">
        <v>0</v>
      </c>
      <c r="L63" s="35">
        <v>0</v>
      </c>
      <c r="M63" s="35">
        <v>399</v>
      </c>
      <c r="N63" s="35">
        <v>1656</v>
      </c>
      <c r="O63" s="207">
        <v>122.15766423357664</v>
      </c>
      <c r="P63" s="35">
        <f t="shared" ref="P63" si="142">SUM(L63:N63)</f>
        <v>2055</v>
      </c>
      <c r="Q63" s="35">
        <f t="shared" ref="Q63" si="143">SUM(I63:K63)</f>
        <v>0</v>
      </c>
      <c r="R63" s="35">
        <f t="shared" ref="R63" si="144">SUM(G63:H63)</f>
        <v>0</v>
      </c>
    </row>
    <row r="64" spans="1:26" ht="12" customHeight="1">
      <c r="A64" s="139"/>
      <c r="B64" s="139"/>
      <c r="C64" s="34"/>
      <c r="D64" s="212"/>
      <c r="E64" s="33"/>
      <c r="F64" s="38">
        <f t="shared" si="36"/>
        <v>1</v>
      </c>
      <c r="G64" s="31">
        <f t="shared" ref="G64:N64" si="145">IF(G63=0,0,G63/$F63)</f>
        <v>0</v>
      </c>
      <c r="H64" s="31">
        <f t="shared" si="145"/>
        <v>0</v>
      </c>
      <c r="I64" s="31">
        <f t="shared" si="145"/>
        <v>0</v>
      </c>
      <c r="J64" s="31">
        <f t="shared" si="145"/>
        <v>0</v>
      </c>
      <c r="K64" s="31">
        <f t="shared" si="145"/>
        <v>0</v>
      </c>
      <c r="L64" s="31">
        <f t="shared" si="145"/>
        <v>0</v>
      </c>
      <c r="M64" s="31">
        <f t="shared" si="145"/>
        <v>0.19416058394160585</v>
      </c>
      <c r="N64" s="31">
        <f t="shared" si="145"/>
        <v>0.80583941605839415</v>
      </c>
      <c r="O64" s="208"/>
      <c r="P64" s="38">
        <f t="shared" ref="P64:R64" si="146">IF(P63=0,0,P63/$F63)</f>
        <v>1</v>
      </c>
      <c r="Q64" s="38">
        <f t="shared" si="146"/>
        <v>0</v>
      </c>
      <c r="R64" s="38">
        <f t="shared" si="146"/>
        <v>0</v>
      </c>
      <c r="U64" s="72"/>
      <c r="V64" s="72"/>
      <c r="W64" s="74"/>
      <c r="X64" s="74"/>
      <c r="Y64" s="74"/>
      <c r="Z64" s="74"/>
    </row>
    <row r="65" spans="1:26" ht="12" customHeight="1">
      <c r="A65" s="139"/>
      <c r="B65" s="139"/>
      <c r="C65" s="37"/>
      <c r="D65" s="211" t="s">
        <v>379</v>
      </c>
      <c r="E65" s="36"/>
      <c r="F65" s="35">
        <f t="shared" si="36"/>
        <v>3930</v>
      </c>
      <c r="G65" s="35">
        <v>0</v>
      </c>
      <c r="H65" s="35">
        <v>0</v>
      </c>
      <c r="I65" s="35">
        <v>0</v>
      </c>
      <c r="J65" s="35">
        <v>0</v>
      </c>
      <c r="K65" s="35">
        <v>0</v>
      </c>
      <c r="L65" s="35">
        <v>41</v>
      </c>
      <c r="M65" s="35">
        <v>1068</v>
      </c>
      <c r="N65" s="35">
        <v>2821</v>
      </c>
      <c r="O65" s="207">
        <v>122.59974554707379</v>
      </c>
      <c r="P65" s="35">
        <f t="shared" ref="P65" si="147">SUM(L65:N65)</f>
        <v>3930</v>
      </c>
      <c r="Q65" s="35">
        <f t="shared" ref="Q65" si="148">SUM(I65:K65)</f>
        <v>0</v>
      </c>
      <c r="R65" s="35">
        <f t="shared" ref="R65" si="149">SUM(G65:H65)</f>
        <v>0</v>
      </c>
    </row>
    <row r="66" spans="1:26" ht="12" customHeight="1">
      <c r="A66" s="139"/>
      <c r="B66" s="139"/>
      <c r="C66" s="34"/>
      <c r="D66" s="212"/>
      <c r="E66" s="33"/>
      <c r="F66" s="38">
        <f t="shared" si="36"/>
        <v>1</v>
      </c>
      <c r="G66" s="31">
        <f t="shared" ref="G66:N66" si="150">IF(G65=0,0,G65/$F65)</f>
        <v>0</v>
      </c>
      <c r="H66" s="31">
        <f t="shared" si="150"/>
        <v>0</v>
      </c>
      <c r="I66" s="31">
        <f t="shared" si="150"/>
        <v>0</v>
      </c>
      <c r="J66" s="31">
        <f t="shared" si="150"/>
        <v>0</v>
      </c>
      <c r="K66" s="31">
        <f t="shared" si="150"/>
        <v>0</v>
      </c>
      <c r="L66" s="31">
        <f t="shared" si="150"/>
        <v>1.0432569974554707E-2</v>
      </c>
      <c r="M66" s="31">
        <f t="shared" si="150"/>
        <v>0.27175572519083968</v>
      </c>
      <c r="N66" s="31">
        <f t="shared" si="150"/>
        <v>0.71781170483460555</v>
      </c>
      <c r="O66" s="208"/>
      <c r="P66" s="38">
        <f t="shared" ref="P66:R66" si="151">IF(P65=0,0,P65/$F65)</f>
        <v>1</v>
      </c>
      <c r="Q66" s="38">
        <f t="shared" si="151"/>
        <v>0</v>
      </c>
      <c r="R66" s="38">
        <f t="shared" si="151"/>
        <v>0</v>
      </c>
      <c r="U66" s="72"/>
      <c r="V66" s="72"/>
      <c r="W66" s="72"/>
      <c r="X66" s="74"/>
      <c r="Y66" s="74"/>
      <c r="Z66" s="74"/>
    </row>
    <row r="67" spans="1:26" ht="12" customHeight="1">
      <c r="A67" s="139"/>
      <c r="B67" s="139"/>
      <c r="C67" s="37"/>
      <c r="D67" s="211" t="s">
        <v>380</v>
      </c>
      <c r="E67" s="36"/>
      <c r="F67" s="35">
        <f t="shared" si="36"/>
        <v>393</v>
      </c>
      <c r="G67" s="35">
        <v>0</v>
      </c>
      <c r="H67" s="35">
        <v>0</v>
      </c>
      <c r="I67" s="35">
        <v>0</v>
      </c>
      <c r="J67" s="35">
        <v>0</v>
      </c>
      <c r="K67" s="35">
        <v>104</v>
      </c>
      <c r="L67" s="35">
        <v>20</v>
      </c>
      <c r="M67" s="35">
        <v>269</v>
      </c>
      <c r="N67" s="35">
        <v>0</v>
      </c>
      <c r="O67" s="207">
        <v>109.98727735368956</v>
      </c>
      <c r="P67" s="35">
        <f t="shared" ref="P67" si="152">SUM(L67:N67)</f>
        <v>289</v>
      </c>
      <c r="Q67" s="35">
        <f t="shared" ref="Q67" si="153">SUM(I67:K67)</f>
        <v>104</v>
      </c>
      <c r="R67" s="35">
        <f t="shared" ref="R67" si="154">SUM(G67:H67)</f>
        <v>0</v>
      </c>
    </row>
    <row r="68" spans="1:26" ht="12" customHeight="1">
      <c r="A68" s="139"/>
      <c r="B68" s="140"/>
      <c r="C68" s="34"/>
      <c r="D68" s="212"/>
      <c r="E68" s="33"/>
      <c r="F68" s="38">
        <f t="shared" si="36"/>
        <v>1</v>
      </c>
      <c r="G68" s="31">
        <f t="shared" ref="G68:N68" si="155">IF(G67=0,0,G67/$F67)</f>
        <v>0</v>
      </c>
      <c r="H68" s="31">
        <f t="shared" si="155"/>
        <v>0</v>
      </c>
      <c r="I68" s="31">
        <f t="shared" si="155"/>
        <v>0</v>
      </c>
      <c r="J68" s="31">
        <f t="shared" si="155"/>
        <v>0</v>
      </c>
      <c r="K68" s="31">
        <f t="shared" si="155"/>
        <v>0.26463104325699743</v>
      </c>
      <c r="L68" s="31">
        <f t="shared" si="155"/>
        <v>5.0890585241730277E-2</v>
      </c>
      <c r="M68" s="31">
        <f t="shared" si="155"/>
        <v>0.68447837150127222</v>
      </c>
      <c r="N68" s="31">
        <f t="shared" si="155"/>
        <v>0</v>
      </c>
      <c r="O68" s="208"/>
      <c r="P68" s="38">
        <f t="shared" ref="P68:R68" si="156">IF(P67=0,0,P67/$F67)</f>
        <v>0.73536895674300251</v>
      </c>
      <c r="Q68" s="38">
        <f t="shared" si="156"/>
        <v>0.26463104325699743</v>
      </c>
      <c r="R68" s="38">
        <f t="shared" si="156"/>
        <v>0</v>
      </c>
      <c r="U68" s="72"/>
      <c r="V68" s="72"/>
      <c r="W68" s="72"/>
      <c r="X68" s="74"/>
      <c r="Y68" s="74"/>
      <c r="Z68" s="74"/>
    </row>
    <row r="69" spans="1:26" ht="12" customHeight="1">
      <c r="A69" s="139"/>
      <c r="B69" s="138" t="s">
        <v>16</v>
      </c>
      <c r="C69" s="37"/>
      <c r="D69" s="211" t="s">
        <v>15</v>
      </c>
      <c r="E69" s="36"/>
      <c r="F69" s="35">
        <f>SUM(G69:N69)</f>
        <v>35173</v>
      </c>
      <c r="G69" s="35">
        <f t="shared" ref="G69:N69" si="157">SUM(G71,G73,G75,G77,G79,G81,G83,G85,G87,G89,G91,G93,G95,G97,G99)</f>
        <v>106</v>
      </c>
      <c r="H69" s="35">
        <f t="shared" si="157"/>
        <v>146</v>
      </c>
      <c r="I69" s="35">
        <f t="shared" si="157"/>
        <v>283</v>
      </c>
      <c r="J69" s="35">
        <f t="shared" si="157"/>
        <v>596</v>
      </c>
      <c r="K69" s="35">
        <f t="shared" si="157"/>
        <v>2139</v>
      </c>
      <c r="L69" s="35">
        <f t="shared" si="157"/>
        <v>5846</v>
      </c>
      <c r="M69" s="35">
        <f t="shared" si="157"/>
        <v>7273</v>
      </c>
      <c r="N69" s="35">
        <f t="shared" si="157"/>
        <v>18784</v>
      </c>
      <c r="O69" s="207">
        <v>112.49773792876532</v>
      </c>
      <c r="P69" s="35">
        <f t="shared" ref="P69" si="158">SUM(L69:N69)</f>
        <v>31903</v>
      </c>
      <c r="Q69" s="35">
        <f t="shared" ref="Q69" si="159">SUM(I69:K69)</f>
        <v>3018</v>
      </c>
      <c r="R69" s="35">
        <f t="shared" ref="R69" si="160">SUM(G69:H69)</f>
        <v>252</v>
      </c>
    </row>
    <row r="70" spans="1:26" ht="12" customHeight="1">
      <c r="A70" s="139"/>
      <c r="B70" s="139"/>
      <c r="C70" s="34"/>
      <c r="D70" s="212"/>
      <c r="E70" s="33"/>
      <c r="F70" s="38">
        <f t="shared" ref="F70:F100" si="161">SUM(G70:N70)</f>
        <v>1</v>
      </c>
      <c r="G70" s="31">
        <f t="shared" ref="G70:N70" si="162">IF(G69=0,0,G69/$F69)</f>
        <v>3.0136752622750406E-3</v>
      </c>
      <c r="H70" s="31">
        <f t="shared" si="162"/>
        <v>4.1509112103033574E-3</v>
      </c>
      <c r="I70" s="31">
        <f t="shared" si="162"/>
        <v>8.0459443323003445E-3</v>
      </c>
      <c r="J70" s="31">
        <f t="shared" si="162"/>
        <v>1.6944815625621924E-2</v>
      </c>
      <c r="K70" s="31">
        <f t="shared" si="162"/>
        <v>6.081369232081426E-2</v>
      </c>
      <c r="L70" s="31">
        <f t="shared" si="162"/>
        <v>0.16620703380433854</v>
      </c>
      <c r="M70" s="31">
        <f t="shared" si="162"/>
        <v>0.20677792625024877</v>
      </c>
      <c r="N70" s="31">
        <f t="shared" si="162"/>
        <v>0.53404600119409773</v>
      </c>
      <c r="O70" s="208"/>
      <c r="P70" s="38">
        <f t="shared" ref="P70:R70" si="163">IF(P69=0,0,P69/$F69)</f>
        <v>0.9070309612486851</v>
      </c>
      <c r="Q70" s="38">
        <f t="shared" si="163"/>
        <v>8.5804452278736537E-2</v>
      </c>
      <c r="R70" s="38">
        <f t="shared" si="163"/>
        <v>7.164586472578398E-3</v>
      </c>
      <c r="U70" s="72"/>
      <c r="V70" s="72"/>
      <c r="W70" s="72"/>
      <c r="X70" s="74"/>
      <c r="Y70" s="72"/>
      <c r="Z70" s="74"/>
    </row>
    <row r="71" spans="1:26" ht="12" customHeight="1">
      <c r="A71" s="139"/>
      <c r="B71" s="139"/>
      <c r="C71" s="37"/>
      <c r="D71" s="211" t="s">
        <v>117</v>
      </c>
      <c r="E71" s="36"/>
      <c r="F71" s="35">
        <f t="shared" si="161"/>
        <v>69</v>
      </c>
      <c r="G71" s="35">
        <v>0</v>
      </c>
      <c r="H71" s="35">
        <v>7</v>
      </c>
      <c r="I71" s="35">
        <v>0</v>
      </c>
      <c r="J71" s="35">
        <v>0</v>
      </c>
      <c r="K71" s="35">
        <v>0</v>
      </c>
      <c r="L71" s="35">
        <v>52</v>
      </c>
      <c r="M71" s="35">
        <v>0</v>
      </c>
      <c r="N71" s="35">
        <v>10</v>
      </c>
      <c r="O71" s="207">
        <v>103.91304347826087</v>
      </c>
      <c r="P71" s="35">
        <f t="shared" ref="P71" si="164">SUM(L71:N71)</f>
        <v>62</v>
      </c>
      <c r="Q71" s="35">
        <f t="shared" ref="Q71" si="165">SUM(I71:K71)</f>
        <v>0</v>
      </c>
      <c r="R71" s="35">
        <f t="shared" ref="R71" si="166">SUM(G71:H71)</f>
        <v>7</v>
      </c>
    </row>
    <row r="72" spans="1:26" ht="12" customHeight="1">
      <c r="A72" s="139"/>
      <c r="B72" s="139"/>
      <c r="C72" s="34"/>
      <c r="D72" s="212"/>
      <c r="E72" s="33"/>
      <c r="F72" s="38">
        <f t="shared" si="161"/>
        <v>1</v>
      </c>
      <c r="G72" s="31">
        <f t="shared" ref="G72:N72" si="167">IF(G71=0,0,G71/$F71)</f>
        <v>0</v>
      </c>
      <c r="H72" s="31">
        <f t="shared" si="167"/>
        <v>0.10144927536231885</v>
      </c>
      <c r="I72" s="31">
        <f t="shared" si="167"/>
        <v>0</v>
      </c>
      <c r="J72" s="31">
        <f t="shared" si="167"/>
        <v>0</v>
      </c>
      <c r="K72" s="31">
        <f t="shared" si="167"/>
        <v>0</v>
      </c>
      <c r="L72" s="31">
        <f t="shared" si="167"/>
        <v>0.75362318840579712</v>
      </c>
      <c r="M72" s="31">
        <f t="shared" si="167"/>
        <v>0</v>
      </c>
      <c r="N72" s="31">
        <f t="shared" si="167"/>
        <v>0.14492753623188406</v>
      </c>
      <c r="O72" s="208"/>
      <c r="P72" s="38">
        <f t="shared" ref="P72:R72" si="168">IF(P71=0,0,P71/$F71)</f>
        <v>0.89855072463768115</v>
      </c>
      <c r="Q72" s="38">
        <f t="shared" si="168"/>
        <v>0</v>
      </c>
      <c r="R72" s="38">
        <f t="shared" si="168"/>
        <v>0.10144927536231885</v>
      </c>
      <c r="U72" s="72"/>
      <c r="V72" s="72"/>
      <c r="W72" s="72"/>
      <c r="X72" s="74"/>
      <c r="Y72" s="72"/>
      <c r="Z72" s="72"/>
    </row>
    <row r="73" spans="1:26" ht="12" customHeight="1">
      <c r="A73" s="139"/>
      <c r="B73" s="139"/>
      <c r="C73" s="37"/>
      <c r="D73" s="211" t="s">
        <v>13</v>
      </c>
      <c r="E73" s="36"/>
      <c r="F73" s="35">
        <f t="shared" si="161"/>
        <v>2300</v>
      </c>
      <c r="G73" s="35">
        <v>0</v>
      </c>
      <c r="H73" s="35">
        <v>7</v>
      </c>
      <c r="I73" s="35">
        <v>14</v>
      </c>
      <c r="J73" s="35">
        <v>298</v>
      </c>
      <c r="K73" s="35">
        <v>414</v>
      </c>
      <c r="L73" s="35">
        <v>575</v>
      </c>
      <c r="M73" s="35">
        <v>558</v>
      </c>
      <c r="N73" s="35">
        <v>434</v>
      </c>
      <c r="O73" s="207">
        <v>105.74739130434783</v>
      </c>
      <c r="P73" s="35">
        <f t="shared" ref="P73" si="169">SUM(L73:N73)</f>
        <v>1567</v>
      </c>
      <c r="Q73" s="35">
        <f t="shared" ref="Q73" si="170">SUM(I73:K73)</f>
        <v>726</v>
      </c>
      <c r="R73" s="35">
        <f t="shared" ref="R73" si="171">SUM(G73:H73)</f>
        <v>7</v>
      </c>
    </row>
    <row r="74" spans="1:26" ht="12" customHeight="1">
      <c r="A74" s="139"/>
      <c r="B74" s="139"/>
      <c r="C74" s="34"/>
      <c r="D74" s="212"/>
      <c r="E74" s="33"/>
      <c r="F74" s="38">
        <f t="shared" si="161"/>
        <v>1</v>
      </c>
      <c r="G74" s="31">
        <f t="shared" ref="G74:N74" si="172">IF(G73=0,0,G73/$F73)</f>
        <v>0</v>
      </c>
      <c r="H74" s="31">
        <f t="shared" si="172"/>
        <v>3.0434782608695652E-3</v>
      </c>
      <c r="I74" s="31">
        <f t="shared" si="172"/>
        <v>6.0869565217391303E-3</v>
      </c>
      <c r="J74" s="31">
        <f t="shared" si="172"/>
        <v>0.12956521739130436</v>
      </c>
      <c r="K74" s="31">
        <f t="shared" si="172"/>
        <v>0.18</v>
      </c>
      <c r="L74" s="31">
        <f t="shared" si="172"/>
        <v>0.25</v>
      </c>
      <c r="M74" s="31">
        <f t="shared" si="172"/>
        <v>0.24260869565217391</v>
      </c>
      <c r="N74" s="31">
        <f t="shared" si="172"/>
        <v>0.18869565217391304</v>
      </c>
      <c r="O74" s="208"/>
      <c r="P74" s="38">
        <f t="shared" ref="P74:R74" si="173">IF(P73=0,0,P73/$F73)</f>
        <v>0.68130434782608695</v>
      </c>
      <c r="Q74" s="38">
        <f t="shared" si="173"/>
        <v>0.31565217391304345</v>
      </c>
      <c r="R74" s="38">
        <f t="shared" si="173"/>
        <v>3.0434782608695652E-3</v>
      </c>
      <c r="U74" s="72"/>
      <c r="V74" s="72"/>
      <c r="W74" s="74"/>
      <c r="X74" s="74"/>
      <c r="Y74" s="74"/>
      <c r="Z74" s="74"/>
    </row>
    <row r="75" spans="1:26" ht="12" customHeight="1">
      <c r="A75" s="139"/>
      <c r="B75" s="139"/>
      <c r="C75" s="37"/>
      <c r="D75" s="211" t="s">
        <v>12</v>
      </c>
      <c r="E75" s="36"/>
      <c r="F75" s="35">
        <f t="shared" si="161"/>
        <v>788</v>
      </c>
      <c r="G75" s="35">
        <v>0</v>
      </c>
      <c r="H75" s="35">
        <v>0</v>
      </c>
      <c r="I75" s="35">
        <v>0</v>
      </c>
      <c r="J75" s="35">
        <v>0</v>
      </c>
      <c r="K75" s="35">
        <v>18</v>
      </c>
      <c r="L75" s="35">
        <v>67</v>
      </c>
      <c r="M75" s="35">
        <v>39</v>
      </c>
      <c r="N75" s="35">
        <v>664</v>
      </c>
      <c r="O75" s="207">
        <v>122.82741116751269</v>
      </c>
      <c r="P75" s="35">
        <f t="shared" ref="P75" si="174">SUM(L75:N75)</f>
        <v>770</v>
      </c>
      <c r="Q75" s="35">
        <f t="shared" ref="Q75" si="175">SUM(I75:K75)</f>
        <v>18</v>
      </c>
      <c r="R75" s="35">
        <f t="shared" ref="R75" si="176">SUM(G75:H75)</f>
        <v>0</v>
      </c>
    </row>
    <row r="76" spans="1:26" ht="12" customHeight="1">
      <c r="A76" s="139"/>
      <c r="B76" s="139"/>
      <c r="C76" s="34"/>
      <c r="D76" s="212"/>
      <c r="E76" s="33"/>
      <c r="F76" s="38">
        <f t="shared" si="161"/>
        <v>1</v>
      </c>
      <c r="G76" s="31">
        <f t="shared" ref="G76:N76" si="177">IF(G75=0,0,G75/$F75)</f>
        <v>0</v>
      </c>
      <c r="H76" s="31">
        <f t="shared" si="177"/>
        <v>0</v>
      </c>
      <c r="I76" s="31">
        <f t="shared" si="177"/>
        <v>0</v>
      </c>
      <c r="J76" s="31">
        <f t="shared" si="177"/>
        <v>0</v>
      </c>
      <c r="K76" s="31">
        <f t="shared" si="177"/>
        <v>2.2842639593908629E-2</v>
      </c>
      <c r="L76" s="31">
        <f t="shared" si="177"/>
        <v>8.5025380710659904E-2</v>
      </c>
      <c r="M76" s="31">
        <f t="shared" si="177"/>
        <v>4.9492385786802033E-2</v>
      </c>
      <c r="N76" s="31">
        <f t="shared" si="177"/>
        <v>0.84263959390862941</v>
      </c>
      <c r="O76" s="208"/>
      <c r="P76" s="38">
        <f t="shared" ref="P76:R76" si="178">IF(P75=0,0,P75/$F75)</f>
        <v>0.97715736040609136</v>
      </c>
      <c r="Q76" s="38">
        <f t="shared" si="178"/>
        <v>2.2842639593908629E-2</v>
      </c>
      <c r="R76" s="38">
        <f t="shared" si="178"/>
        <v>0</v>
      </c>
      <c r="U76" s="72"/>
      <c r="V76" s="72"/>
      <c r="W76" s="74"/>
      <c r="X76" s="72"/>
      <c r="Y76" s="74"/>
      <c r="Z76" s="72"/>
    </row>
    <row r="77" spans="1:26" ht="12" customHeight="1">
      <c r="A77" s="139"/>
      <c r="B77" s="139"/>
      <c r="C77" s="37"/>
      <c r="D77" s="211" t="s">
        <v>11</v>
      </c>
      <c r="E77" s="36"/>
      <c r="F77" s="35">
        <f t="shared" si="161"/>
        <v>629</v>
      </c>
      <c r="G77" s="35">
        <v>0</v>
      </c>
      <c r="H77" s="35">
        <v>0</v>
      </c>
      <c r="I77" s="35">
        <v>0</v>
      </c>
      <c r="J77" s="35">
        <v>0</v>
      </c>
      <c r="K77" s="35">
        <v>7</v>
      </c>
      <c r="L77" s="35">
        <v>287</v>
      </c>
      <c r="M77" s="35">
        <v>0</v>
      </c>
      <c r="N77" s="35">
        <v>335</v>
      </c>
      <c r="O77" s="207">
        <v>115.14944356120827</v>
      </c>
      <c r="P77" s="35">
        <f t="shared" ref="P77" si="179">SUM(L77:N77)</f>
        <v>622</v>
      </c>
      <c r="Q77" s="35">
        <f t="shared" ref="Q77" si="180">SUM(I77:K77)</f>
        <v>7</v>
      </c>
      <c r="R77" s="35">
        <f t="shared" ref="R77" si="181">SUM(G77:H77)</f>
        <v>0</v>
      </c>
    </row>
    <row r="78" spans="1:26" ht="12" customHeight="1">
      <c r="A78" s="139"/>
      <c r="B78" s="139"/>
      <c r="C78" s="34"/>
      <c r="D78" s="212"/>
      <c r="E78" s="33"/>
      <c r="F78" s="38">
        <f t="shared" si="161"/>
        <v>1</v>
      </c>
      <c r="G78" s="31">
        <f t="shared" ref="G78:N78" si="182">IF(G77=0,0,G77/$F77)</f>
        <v>0</v>
      </c>
      <c r="H78" s="31">
        <f t="shared" si="182"/>
        <v>0</v>
      </c>
      <c r="I78" s="31">
        <f t="shared" si="182"/>
        <v>0</v>
      </c>
      <c r="J78" s="31">
        <f t="shared" si="182"/>
        <v>0</v>
      </c>
      <c r="K78" s="31">
        <f t="shared" si="182"/>
        <v>1.1128775834658187E-2</v>
      </c>
      <c r="L78" s="31">
        <f t="shared" si="182"/>
        <v>0.45627980922098571</v>
      </c>
      <c r="M78" s="31">
        <f t="shared" si="182"/>
        <v>0</v>
      </c>
      <c r="N78" s="31">
        <f t="shared" si="182"/>
        <v>0.53259141494435613</v>
      </c>
      <c r="O78" s="208"/>
      <c r="P78" s="38">
        <f t="shared" ref="P78:R78" si="183">IF(P77=0,0,P77/$F77)</f>
        <v>0.98887122416534179</v>
      </c>
      <c r="Q78" s="38">
        <f t="shared" si="183"/>
        <v>1.1128775834658187E-2</v>
      </c>
      <c r="R78" s="38">
        <f t="shared" si="183"/>
        <v>0</v>
      </c>
      <c r="U78" s="72"/>
      <c r="V78" s="72"/>
      <c r="W78" s="72"/>
      <c r="X78" s="74"/>
      <c r="Y78" s="74"/>
      <c r="Z78" s="72"/>
    </row>
    <row r="79" spans="1:26" ht="12" customHeight="1">
      <c r="A79" s="139"/>
      <c r="B79" s="139"/>
      <c r="C79" s="37"/>
      <c r="D79" s="211" t="s">
        <v>10</v>
      </c>
      <c r="E79" s="36"/>
      <c r="F79" s="35">
        <f t="shared" si="161"/>
        <v>1689</v>
      </c>
      <c r="G79" s="35">
        <v>14</v>
      </c>
      <c r="H79" s="35">
        <v>0</v>
      </c>
      <c r="I79" s="35">
        <v>8</v>
      </c>
      <c r="J79" s="35">
        <v>42</v>
      </c>
      <c r="K79" s="35">
        <v>39</v>
      </c>
      <c r="L79" s="35">
        <v>382</v>
      </c>
      <c r="M79" s="35">
        <v>437</v>
      </c>
      <c r="N79" s="35">
        <v>767</v>
      </c>
      <c r="O79" s="207">
        <v>113.00592066311427</v>
      </c>
      <c r="P79" s="35">
        <f t="shared" ref="P79" si="184">SUM(L79:N79)</f>
        <v>1586</v>
      </c>
      <c r="Q79" s="35">
        <f t="shared" ref="Q79" si="185">SUM(I79:K79)</f>
        <v>89</v>
      </c>
      <c r="R79" s="35">
        <f t="shared" ref="R79" si="186">SUM(G79:H79)</f>
        <v>14</v>
      </c>
    </row>
    <row r="80" spans="1:26" ht="12" customHeight="1">
      <c r="A80" s="139"/>
      <c r="B80" s="139"/>
      <c r="C80" s="34"/>
      <c r="D80" s="212"/>
      <c r="E80" s="33"/>
      <c r="F80" s="38">
        <f t="shared" si="161"/>
        <v>1</v>
      </c>
      <c r="G80" s="31">
        <f t="shared" ref="G80:N80" si="187">IF(G79=0,0,G79/$F79)</f>
        <v>8.2889283599763171E-3</v>
      </c>
      <c r="H80" s="31">
        <f t="shared" si="187"/>
        <v>0</v>
      </c>
      <c r="I80" s="31">
        <f t="shared" si="187"/>
        <v>4.7365304914150381E-3</v>
      </c>
      <c r="J80" s="31">
        <f t="shared" si="187"/>
        <v>2.4866785079928951E-2</v>
      </c>
      <c r="K80" s="31">
        <f t="shared" si="187"/>
        <v>2.3090586145648313E-2</v>
      </c>
      <c r="L80" s="31">
        <f t="shared" si="187"/>
        <v>0.22616933096506808</v>
      </c>
      <c r="M80" s="31">
        <f t="shared" si="187"/>
        <v>0.25873297809354645</v>
      </c>
      <c r="N80" s="31">
        <f t="shared" si="187"/>
        <v>0.45411486086441682</v>
      </c>
      <c r="O80" s="208"/>
      <c r="P80" s="38">
        <f t="shared" ref="P80:R80" si="188">IF(P79=0,0,P79/$F79)</f>
        <v>0.93901716992303141</v>
      </c>
      <c r="Q80" s="38">
        <f t="shared" si="188"/>
        <v>5.26939017169923E-2</v>
      </c>
      <c r="R80" s="38">
        <f t="shared" si="188"/>
        <v>8.2889283599763171E-3</v>
      </c>
      <c r="U80" s="72"/>
      <c r="V80" s="72"/>
      <c r="W80" s="72"/>
      <c r="X80" s="72"/>
      <c r="Y80" s="72"/>
      <c r="Z80" s="72"/>
    </row>
    <row r="81" spans="1:26" ht="12" customHeight="1">
      <c r="A81" s="139"/>
      <c r="B81" s="139"/>
      <c r="C81" s="37"/>
      <c r="D81" s="211" t="s">
        <v>9</v>
      </c>
      <c r="E81" s="36"/>
      <c r="F81" s="35">
        <f t="shared" si="161"/>
        <v>5568</v>
      </c>
      <c r="G81" s="35">
        <v>46</v>
      </c>
      <c r="H81" s="35">
        <v>78</v>
      </c>
      <c r="I81" s="35">
        <v>31</v>
      </c>
      <c r="J81" s="35">
        <v>114</v>
      </c>
      <c r="K81" s="35">
        <v>299</v>
      </c>
      <c r="L81" s="35">
        <v>1887</v>
      </c>
      <c r="M81" s="35">
        <v>1103</v>
      </c>
      <c r="N81" s="35">
        <v>2010</v>
      </c>
      <c r="O81" s="207">
        <v>111.71372126436782</v>
      </c>
      <c r="P81" s="35">
        <f t="shared" ref="P81" si="189">SUM(L81:N81)</f>
        <v>5000</v>
      </c>
      <c r="Q81" s="35">
        <f t="shared" ref="Q81" si="190">SUM(I81:K81)</f>
        <v>444</v>
      </c>
      <c r="R81" s="35">
        <f t="shared" ref="R81" si="191">SUM(G81:H81)</f>
        <v>124</v>
      </c>
    </row>
    <row r="82" spans="1:26" ht="12" customHeight="1">
      <c r="A82" s="139"/>
      <c r="B82" s="139"/>
      <c r="C82" s="34"/>
      <c r="D82" s="212"/>
      <c r="E82" s="33"/>
      <c r="F82" s="38">
        <f t="shared" si="161"/>
        <v>1</v>
      </c>
      <c r="G82" s="31">
        <f t="shared" ref="G82:N82" si="192">IF(G81=0,0,G81/$F81)</f>
        <v>8.2614942528735635E-3</v>
      </c>
      <c r="H82" s="31">
        <f t="shared" si="192"/>
        <v>1.4008620689655173E-2</v>
      </c>
      <c r="I82" s="31">
        <f t="shared" si="192"/>
        <v>5.567528735632184E-3</v>
      </c>
      <c r="J82" s="31">
        <f t="shared" si="192"/>
        <v>2.0474137931034482E-2</v>
      </c>
      <c r="K82" s="31">
        <f t="shared" si="192"/>
        <v>5.3699712643678163E-2</v>
      </c>
      <c r="L82" s="31">
        <f t="shared" si="192"/>
        <v>0.33890086206896552</v>
      </c>
      <c r="M82" s="31">
        <f t="shared" si="192"/>
        <v>0.19809626436781611</v>
      </c>
      <c r="N82" s="31">
        <f t="shared" si="192"/>
        <v>0.36099137931034481</v>
      </c>
      <c r="O82" s="208"/>
      <c r="P82" s="38">
        <f t="shared" ref="P82:R82" si="193">IF(P81=0,0,P81/$F81)</f>
        <v>0.89798850574712641</v>
      </c>
      <c r="Q82" s="38">
        <f t="shared" si="193"/>
        <v>7.9741379310344834E-2</v>
      </c>
      <c r="R82" s="38">
        <f t="shared" si="193"/>
        <v>2.2270114942528736E-2</v>
      </c>
      <c r="U82" s="72"/>
      <c r="V82" s="72"/>
      <c r="W82" s="72"/>
      <c r="X82" s="74"/>
      <c r="Y82" s="74"/>
      <c r="Z82" s="74"/>
    </row>
    <row r="83" spans="1:26" ht="12" customHeight="1">
      <c r="A83" s="139"/>
      <c r="B83" s="139"/>
      <c r="C83" s="37"/>
      <c r="D83" s="211" t="s">
        <v>8</v>
      </c>
      <c r="E83" s="36"/>
      <c r="F83" s="35">
        <f t="shared" si="161"/>
        <v>1114</v>
      </c>
      <c r="G83" s="35">
        <v>0</v>
      </c>
      <c r="H83" s="35">
        <v>0</v>
      </c>
      <c r="I83" s="35">
        <v>0</v>
      </c>
      <c r="J83" s="35">
        <v>0</v>
      </c>
      <c r="K83" s="35">
        <v>0</v>
      </c>
      <c r="L83" s="35">
        <v>0</v>
      </c>
      <c r="M83" s="35">
        <v>156</v>
      </c>
      <c r="N83" s="35">
        <v>958</v>
      </c>
      <c r="O83" s="207">
        <v>121.31059245960503</v>
      </c>
      <c r="P83" s="35">
        <f t="shared" ref="P83" si="194">SUM(L83:N83)</f>
        <v>1114</v>
      </c>
      <c r="Q83" s="35">
        <f t="shared" ref="Q83" si="195">SUM(I83:K83)</f>
        <v>0</v>
      </c>
      <c r="R83" s="35">
        <f t="shared" ref="R83" si="196">SUM(G83:H83)</f>
        <v>0</v>
      </c>
    </row>
    <row r="84" spans="1:26" ht="12" customHeight="1">
      <c r="A84" s="139"/>
      <c r="B84" s="139"/>
      <c r="C84" s="34"/>
      <c r="D84" s="212"/>
      <c r="E84" s="33"/>
      <c r="F84" s="38">
        <f t="shared" si="161"/>
        <v>1</v>
      </c>
      <c r="G84" s="31">
        <f t="shared" ref="G84:N84" si="197">IF(G83=0,0,G83/$F83)</f>
        <v>0</v>
      </c>
      <c r="H84" s="31">
        <f t="shared" si="197"/>
        <v>0</v>
      </c>
      <c r="I84" s="31">
        <f t="shared" si="197"/>
        <v>0</v>
      </c>
      <c r="J84" s="31">
        <f t="shared" si="197"/>
        <v>0</v>
      </c>
      <c r="K84" s="31">
        <f t="shared" si="197"/>
        <v>0</v>
      </c>
      <c r="L84" s="31">
        <f t="shared" si="197"/>
        <v>0</v>
      </c>
      <c r="M84" s="31">
        <f t="shared" si="197"/>
        <v>0.14003590664272891</v>
      </c>
      <c r="N84" s="31">
        <f t="shared" si="197"/>
        <v>0.85996409335727109</v>
      </c>
      <c r="O84" s="208"/>
      <c r="P84" s="38">
        <f t="shared" ref="P84:R84" si="198">IF(P83=0,0,P83/$F83)</f>
        <v>1</v>
      </c>
      <c r="Q84" s="38">
        <f t="shared" si="198"/>
        <v>0</v>
      </c>
      <c r="R84" s="38">
        <f t="shared" si="198"/>
        <v>0</v>
      </c>
      <c r="U84" s="72"/>
      <c r="V84" s="72"/>
      <c r="W84" s="72"/>
      <c r="X84" s="74"/>
      <c r="Y84" s="74"/>
      <c r="Z84" s="74"/>
    </row>
    <row r="85" spans="1:26" ht="12" customHeight="1">
      <c r="A85" s="139"/>
      <c r="B85" s="139"/>
      <c r="C85" s="37"/>
      <c r="D85" s="211" t="s">
        <v>7</v>
      </c>
      <c r="E85" s="36"/>
      <c r="F85" s="35">
        <f t="shared" si="161"/>
        <v>117</v>
      </c>
      <c r="G85" s="35">
        <v>0</v>
      </c>
      <c r="H85" s="35">
        <v>0</v>
      </c>
      <c r="I85" s="35">
        <v>0</v>
      </c>
      <c r="J85" s="35">
        <v>6</v>
      </c>
      <c r="K85" s="35">
        <v>16</v>
      </c>
      <c r="L85" s="35">
        <v>38</v>
      </c>
      <c r="M85" s="35">
        <v>41</v>
      </c>
      <c r="N85" s="35">
        <v>16</v>
      </c>
      <c r="O85" s="207">
        <v>108.78632478632478</v>
      </c>
      <c r="P85" s="35">
        <f t="shared" ref="P85" si="199">SUM(L85:N85)</f>
        <v>95</v>
      </c>
      <c r="Q85" s="35">
        <f t="shared" ref="Q85" si="200">SUM(I85:K85)</f>
        <v>22</v>
      </c>
      <c r="R85" s="35">
        <f t="shared" ref="R85" si="201">SUM(G85:H85)</f>
        <v>0</v>
      </c>
    </row>
    <row r="86" spans="1:26" ht="12" customHeight="1">
      <c r="A86" s="139"/>
      <c r="B86" s="139"/>
      <c r="C86" s="34"/>
      <c r="D86" s="212"/>
      <c r="E86" s="33"/>
      <c r="F86" s="38">
        <f t="shared" si="161"/>
        <v>1</v>
      </c>
      <c r="G86" s="31">
        <f t="shared" ref="G86:N86" si="202">IF(G85=0,0,G85/$F85)</f>
        <v>0</v>
      </c>
      <c r="H86" s="31">
        <f t="shared" si="202"/>
        <v>0</v>
      </c>
      <c r="I86" s="31">
        <f t="shared" si="202"/>
        <v>0</v>
      </c>
      <c r="J86" s="31">
        <f t="shared" si="202"/>
        <v>5.128205128205128E-2</v>
      </c>
      <c r="K86" s="31">
        <f t="shared" si="202"/>
        <v>0.13675213675213677</v>
      </c>
      <c r="L86" s="31">
        <f t="shared" si="202"/>
        <v>0.3247863247863248</v>
      </c>
      <c r="M86" s="31">
        <f t="shared" si="202"/>
        <v>0.3504273504273504</v>
      </c>
      <c r="N86" s="31">
        <f t="shared" si="202"/>
        <v>0.13675213675213677</v>
      </c>
      <c r="O86" s="208"/>
      <c r="P86" s="38">
        <f t="shared" ref="P86:R86" si="203">IF(P85=0,0,P85/$F85)</f>
        <v>0.81196581196581197</v>
      </c>
      <c r="Q86" s="38">
        <f t="shared" si="203"/>
        <v>0.18803418803418803</v>
      </c>
      <c r="R86" s="38">
        <f t="shared" si="203"/>
        <v>0</v>
      </c>
      <c r="U86" s="72"/>
      <c r="V86" s="72"/>
      <c r="W86" s="74"/>
      <c r="X86" s="74"/>
      <c r="Y86" s="74"/>
      <c r="Z86" s="74"/>
    </row>
    <row r="87" spans="1:26" ht="13.5" customHeight="1">
      <c r="A87" s="139"/>
      <c r="B87" s="139"/>
      <c r="C87" s="37"/>
      <c r="D87" s="228" t="s">
        <v>116</v>
      </c>
      <c r="E87" s="36"/>
      <c r="F87" s="35">
        <f t="shared" si="161"/>
        <v>389</v>
      </c>
      <c r="G87" s="35">
        <v>0</v>
      </c>
      <c r="H87" s="35">
        <v>0</v>
      </c>
      <c r="I87" s="35">
        <v>0</v>
      </c>
      <c r="J87" s="35">
        <v>0</v>
      </c>
      <c r="K87" s="35">
        <v>0</v>
      </c>
      <c r="L87" s="35">
        <v>0</v>
      </c>
      <c r="M87" s="35">
        <v>39</v>
      </c>
      <c r="N87" s="35">
        <v>350</v>
      </c>
      <c r="O87" s="207">
        <v>122.74293059125964</v>
      </c>
      <c r="P87" s="35">
        <f t="shared" ref="P87" si="204">SUM(L87:N87)</f>
        <v>389</v>
      </c>
      <c r="Q87" s="35">
        <f t="shared" ref="Q87" si="205">SUM(I87:K87)</f>
        <v>0</v>
      </c>
      <c r="R87" s="35">
        <f t="shared" ref="R87" si="206">SUM(G87:H87)</f>
        <v>0</v>
      </c>
    </row>
    <row r="88" spans="1:26" ht="13.5" customHeight="1">
      <c r="A88" s="139"/>
      <c r="B88" s="139"/>
      <c r="C88" s="34"/>
      <c r="D88" s="212"/>
      <c r="E88" s="33"/>
      <c r="F88" s="38">
        <f t="shared" si="161"/>
        <v>1</v>
      </c>
      <c r="G88" s="31">
        <f t="shared" ref="G88:N88" si="207">IF(G87=0,0,G87/$F87)</f>
        <v>0</v>
      </c>
      <c r="H88" s="31">
        <f t="shared" si="207"/>
        <v>0</v>
      </c>
      <c r="I88" s="31">
        <f t="shared" si="207"/>
        <v>0</v>
      </c>
      <c r="J88" s="31">
        <f t="shared" si="207"/>
        <v>0</v>
      </c>
      <c r="K88" s="31">
        <f t="shared" si="207"/>
        <v>0</v>
      </c>
      <c r="L88" s="31">
        <f t="shared" si="207"/>
        <v>0</v>
      </c>
      <c r="M88" s="31">
        <f t="shared" si="207"/>
        <v>0.10025706940874037</v>
      </c>
      <c r="N88" s="31">
        <f t="shared" si="207"/>
        <v>0.89974293059125965</v>
      </c>
      <c r="O88" s="208"/>
      <c r="P88" s="38">
        <f t="shared" ref="P88:R88" si="208">IF(P87=0,0,P87/$F87)</f>
        <v>1</v>
      </c>
      <c r="Q88" s="38">
        <f t="shared" si="208"/>
        <v>0</v>
      </c>
      <c r="R88" s="38">
        <f t="shared" si="208"/>
        <v>0</v>
      </c>
      <c r="U88" s="72"/>
      <c r="V88" s="72"/>
      <c r="W88" s="72"/>
      <c r="X88" s="72"/>
      <c r="Y88" s="72"/>
      <c r="Z88" s="72"/>
    </row>
    <row r="89" spans="1:26" ht="12" customHeight="1">
      <c r="A89" s="139"/>
      <c r="B89" s="139"/>
      <c r="C89" s="37"/>
      <c r="D89" s="211" t="s">
        <v>5</v>
      </c>
      <c r="E89" s="36"/>
      <c r="F89" s="35">
        <f t="shared" si="161"/>
        <v>1213</v>
      </c>
      <c r="G89" s="35">
        <v>10</v>
      </c>
      <c r="H89" s="35">
        <v>40</v>
      </c>
      <c r="I89" s="35">
        <v>81</v>
      </c>
      <c r="J89" s="35">
        <v>44</v>
      </c>
      <c r="K89" s="35">
        <v>85</v>
      </c>
      <c r="L89" s="35">
        <v>852</v>
      </c>
      <c r="M89" s="35">
        <v>19</v>
      </c>
      <c r="N89" s="35">
        <v>82</v>
      </c>
      <c r="O89" s="207">
        <v>101.77328936521022</v>
      </c>
      <c r="P89" s="35">
        <f t="shared" ref="P89" si="209">SUM(L89:N89)</f>
        <v>953</v>
      </c>
      <c r="Q89" s="35">
        <f t="shared" ref="Q89" si="210">SUM(I89:K89)</f>
        <v>210</v>
      </c>
      <c r="R89" s="35">
        <f t="shared" ref="R89" si="211">SUM(G89:H89)</f>
        <v>50</v>
      </c>
    </row>
    <row r="90" spans="1:26" ht="12" customHeight="1">
      <c r="A90" s="139"/>
      <c r="B90" s="139"/>
      <c r="C90" s="34"/>
      <c r="D90" s="212"/>
      <c r="E90" s="33"/>
      <c r="F90" s="38">
        <f t="shared" si="161"/>
        <v>1</v>
      </c>
      <c r="G90" s="31">
        <f t="shared" ref="G90:N90" si="212">IF(G89=0,0,G89/$F89)</f>
        <v>8.2440230832646327E-3</v>
      </c>
      <c r="H90" s="31">
        <f t="shared" si="212"/>
        <v>3.2976092333058531E-2</v>
      </c>
      <c r="I90" s="31">
        <f t="shared" si="212"/>
        <v>6.6776586974443525E-2</v>
      </c>
      <c r="J90" s="31">
        <f t="shared" si="212"/>
        <v>3.6273701566364384E-2</v>
      </c>
      <c r="K90" s="31">
        <f t="shared" si="212"/>
        <v>7.0074196207749379E-2</v>
      </c>
      <c r="L90" s="31">
        <f t="shared" si="212"/>
        <v>0.7023907666941468</v>
      </c>
      <c r="M90" s="31">
        <f t="shared" si="212"/>
        <v>1.5663643858202802E-2</v>
      </c>
      <c r="N90" s="31">
        <f t="shared" si="212"/>
        <v>6.7600989282769988E-2</v>
      </c>
      <c r="O90" s="208"/>
      <c r="P90" s="38">
        <f t="shared" ref="P90:R90" si="213">IF(P89=0,0,P89/$F89)</f>
        <v>0.78565539983511956</v>
      </c>
      <c r="Q90" s="38">
        <f t="shared" si="213"/>
        <v>0.17312448474855729</v>
      </c>
      <c r="R90" s="38">
        <f t="shared" si="213"/>
        <v>4.1220115416323165E-2</v>
      </c>
      <c r="U90" s="72"/>
      <c r="V90" s="72"/>
      <c r="W90" s="74"/>
      <c r="X90" s="72"/>
      <c r="Y90" s="74"/>
      <c r="Z90" s="72"/>
    </row>
    <row r="91" spans="1:26" ht="12" customHeight="1">
      <c r="A91" s="139"/>
      <c r="B91" s="139"/>
      <c r="C91" s="37"/>
      <c r="D91" s="211" t="s">
        <v>4</v>
      </c>
      <c r="E91" s="36"/>
      <c r="F91" s="35">
        <f t="shared" si="161"/>
        <v>376</v>
      </c>
      <c r="G91" s="35">
        <v>16</v>
      </c>
      <c r="H91" s="35">
        <v>14</v>
      </c>
      <c r="I91" s="35">
        <v>27</v>
      </c>
      <c r="J91" s="35">
        <v>30</v>
      </c>
      <c r="K91" s="35">
        <v>62</v>
      </c>
      <c r="L91" s="35">
        <v>160</v>
      </c>
      <c r="M91" s="35">
        <v>14</v>
      </c>
      <c r="N91" s="35">
        <v>53</v>
      </c>
      <c r="O91" s="207">
        <v>98.359042553191486</v>
      </c>
      <c r="P91" s="35">
        <f t="shared" ref="P91" si="214">SUM(L91:N91)</f>
        <v>227</v>
      </c>
      <c r="Q91" s="35">
        <f t="shared" ref="Q91" si="215">SUM(I91:K91)</f>
        <v>119</v>
      </c>
      <c r="R91" s="35">
        <f t="shared" ref="R91" si="216">SUM(G91:H91)</f>
        <v>30</v>
      </c>
    </row>
    <row r="92" spans="1:26" ht="12" customHeight="1">
      <c r="A92" s="139"/>
      <c r="B92" s="139"/>
      <c r="C92" s="34"/>
      <c r="D92" s="212"/>
      <c r="E92" s="33"/>
      <c r="F92" s="38">
        <f t="shared" si="161"/>
        <v>1</v>
      </c>
      <c r="G92" s="31">
        <f t="shared" ref="G92:N92" si="217">IF(G91=0,0,G91/$F91)</f>
        <v>4.2553191489361701E-2</v>
      </c>
      <c r="H92" s="31">
        <f t="shared" si="217"/>
        <v>3.7234042553191488E-2</v>
      </c>
      <c r="I92" s="31">
        <f t="shared" si="217"/>
        <v>7.1808510638297879E-2</v>
      </c>
      <c r="J92" s="31">
        <f t="shared" si="217"/>
        <v>7.9787234042553196E-2</v>
      </c>
      <c r="K92" s="31">
        <f t="shared" si="217"/>
        <v>0.16489361702127658</v>
      </c>
      <c r="L92" s="31">
        <f t="shared" si="217"/>
        <v>0.42553191489361702</v>
      </c>
      <c r="M92" s="31">
        <f t="shared" si="217"/>
        <v>3.7234042553191488E-2</v>
      </c>
      <c r="N92" s="31">
        <f t="shared" si="217"/>
        <v>0.14095744680851063</v>
      </c>
      <c r="O92" s="208"/>
      <c r="P92" s="38">
        <f t="shared" ref="P92:R92" si="218">IF(P91=0,0,P91/$F91)</f>
        <v>0.60372340425531912</v>
      </c>
      <c r="Q92" s="38">
        <f t="shared" si="218"/>
        <v>0.31648936170212766</v>
      </c>
      <c r="R92" s="38">
        <f t="shared" si="218"/>
        <v>7.9787234042553196E-2</v>
      </c>
      <c r="U92" s="72"/>
      <c r="V92" s="72"/>
      <c r="W92" s="74"/>
      <c r="X92" s="74"/>
      <c r="Y92" s="74"/>
      <c r="Z92" s="74"/>
    </row>
    <row r="93" spans="1:26" ht="12" customHeight="1">
      <c r="A93" s="139"/>
      <c r="B93" s="139"/>
      <c r="C93" s="37"/>
      <c r="D93" s="211" t="s">
        <v>3</v>
      </c>
      <c r="E93" s="36"/>
      <c r="F93" s="35">
        <f t="shared" si="161"/>
        <v>1705</v>
      </c>
      <c r="G93" s="35">
        <v>0</v>
      </c>
      <c r="H93" s="35">
        <v>0</v>
      </c>
      <c r="I93" s="35">
        <v>2</v>
      </c>
      <c r="J93" s="35">
        <v>0</v>
      </c>
      <c r="K93" s="35">
        <v>6</v>
      </c>
      <c r="L93" s="35">
        <v>107</v>
      </c>
      <c r="M93" s="35">
        <v>0</v>
      </c>
      <c r="N93" s="35">
        <v>1590</v>
      </c>
      <c r="O93" s="207">
        <v>122.0117302052786</v>
      </c>
      <c r="P93" s="35">
        <f t="shared" ref="P93" si="219">SUM(L93:N93)</f>
        <v>1697</v>
      </c>
      <c r="Q93" s="35">
        <f t="shared" ref="Q93" si="220">SUM(I93:K93)</f>
        <v>8</v>
      </c>
      <c r="R93" s="35">
        <f t="shared" ref="R93" si="221">SUM(G93:H93)</f>
        <v>0</v>
      </c>
    </row>
    <row r="94" spans="1:26" ht="12" customHeight="1">
      <c r="A94" s="139"/>
      <c r="B94" s="139"/>
      <c r="C94" s="34"/>
      <c r="D94" s="212"/>
      <c r="E94" s="33"/>
      <c r="F94" s="38">
        <f t="shared" si="161"/>
        <v>1</v>
      </c>
      <c r="G94" s="31">
        <f t="shared" ref="G94:N94" si="222">IF(G93=0,0,G93/$F93)</f>
        <v>0</v>
      </c>
      <c r="H94" s="31">
        <f t="shared" si="222"/>
        <v>0</v>
      </c>
      <c r="I94" s="31">
        <f t="shared" si="222"/>
        <v>1.1730205278592375E-3</v>
      </c>
      <c r="J94" s="31">
        <f t="shared" si="222"/>
        <v>0</v>
      </c>
      <c r="K94" s="31">
        <f t="shared" si="222"/>
        <v>3.5190615835777126E-3</v>
      </c>
      <c r="L94" s="31">
        <f t="shared" si="222"/>
        <v>6.2756598240469211E-2</v>
      </c>
      <c r="M94" s="31">
        <f t="shared" si="222"/>
        <v>0</v>
      </c>
      <c r="N94" s="31">
        <f t="shared" si="222"/>
        <v>0.93255131964809379</v>
      </c>
      <c r="O94" s="208"/>
      <c r="P94" s="38">
        <f t="shared" ref="P94:R94" si="223">IF(P93=0,0,P93/$F93)</f>
        <v>0.9953079178885631</v>
      </c>
      <c r="Q94" s="38">
        <f t="shared" si="223"/>
        <v>4.6920821114369501E-3</v>
      </c>
      <c r="R94" s="38">
        <f t="shared" si="223"/>
        <v>0</v>
      </c>
      <c r="U94" s="72"/>
      <c r="V94" s="72"/>
      <c r="W94" s="72"/>
      <c r="X94" s="72"/>
      <c r="Y94" s="74"/>
      <c r="Z94" s="72"/>
    </row>
    <row r="95" spans="1:26" ht="12" customHeight="1">
      <c r="A95" s="139"/>
      <c r="B95" s="139"/>
      <c r="C95" s="37"/>
      <c r="D95" s="211" t="s">
        <v>2</v>
      </c>
      <c r="E95" s="36"/>
      <c r="F95" s="35">
        <f t="shared" si="161"/>
        <v>13630</v>
      </c>
      <c r="G95" s="35">
        <v>0</v>
      </c>
      <c r="H95" s="35">
        <v>0</v>
      </c>
      <c r="I95" s="35">
        <v>120</v>
      </c>
      <c r="J95" s="35">
        <v>54</v>
      </c>
      <c r="K95" s="35">
        <v>274</v>
      </c>
      <c r="L95" s="35">
        <v>352</v>
      </c>
      <c r="M95" s="35">
        <v>3540</v>
      </c>
      <c r="N95" s="35">
        <v>9290</v>
      </c>
      <c r="O95" s="207">
        <v>119.23466617754953</v>
      </c>
      <c r="P95" s="35">
        <f t="shared" ref="P95" si="224">SUM(L95:N95)</f>
        <v>13182</v>
      </c>
      <c r="Q95" s="35">
        <f t="shared" ref="Q95" si="225">SUM(I95:K95)</f>
        <v>448</v>
      </c>
      <c r="R95" s="35">
        <f t="shared" ref="R95" si="226">SUM(G95:H95)</f>
        <v>0</v>
      </c>
    </row>
    <row r="96" spans="1:26" ht="12" customHeight="1">
      <c r="A96" s="139"/>
      <c r="B96" s="139"/>
      <c r="C96" s="34"/>
      <c r="D96" s="212"/>
      <c r="E96" s="33"/>
      <c r="F96" s="38">
        <f t="shared" si="161"/>
        <v>1</v>
      </c>
      <c r="G96" s="31">
        <f t="shared" ref="G96:N96" si="227">IF(G95=0,0,G95/$F95)</f>
        <v>0</v>
      </c>
      <c r="H96" s="31">
        <f t="shared" si="227"/>
        <v>0</v>
      </c>
      <c r="I96" s="31">
        <f t="shared" si="227"/>
        <v>8.8041085840058694E-3</v>
      </c>
      <c r="J96" s="31">
        <f t="shared" si="227"/>
        <v>3.9618488628026414E-3</v>
      </c>
      <c r="K96" s="31">
        <f t="shared" si="227"/>
        <v>2.0102714600146735E-2</v>
      </c>
      <c r="L96" s="31">
        <f t="shared" si="227"/>
        <v>2.5825385179750551E-2</v>
      </c>
      <c r="M96" s="31">
        <f t="shared" si="227"/>
        <v>0.25972120322817316</v>
      </c>
      <c r="N96" s="31">
        <f t="shared" si="227"/>
        <v>0.68158473954512111</v>
      </c>
      <c r="O96" s="208"/>
      <c r="P96" s="38">
        <f t="shared" ref="P96:R96" si="228">IF(P95=0,0,P95/$F95)</f>
        <v>0.96713132795304479</v>
      </c>
      <c r="Q96" s="38">
        <f t="shared" si="228"/>
        <v>3.2868672046955247E-2</v>
      </c>
      <c r="R96" s="38">
        <f t="shared" si="228"/>
        <v>0</v>
      </c>
      <c r="U96" s="72"/>
      <c r="V96" s="72"/>
      <c r="W96" s="72"/>
      <c r="X96" s="74"/>
      <c r="Y96" s="74"/>
      <c r="Z96" s="74"/>
    </row>
    <row r="97" spans="1:26" ht="12" customHeight="1">
      <c r="A97" s="139"/>
      <c r="B97" s="139"/>
      <c r="C97" s="37"/>
      <c r="D97" s="211" t="s">
        <v>1</v>
      </c>
      <c r="E97" s="36"/>
      <c r="F97" s="35">
        <f t="shared" si="161"/>
        <v>1994</v>
      </c>
      <c r="G97" s="35">
        <v>0</v>
      </c>
      <c r="H97" s="35">
        <v>0</v>
      </c>
      <c r="I97" s="35">
        <v>0</v>
      </c>
      <c r="J97" s="35">
        <v>0</v>
      </c>
      <c r="K97" s="35">
        <v>173</v>
      </c>
      <c r="L97" s="35">
        <v>129</v>
      </c>
      <c r="M97" s="35">
        <v>347</v>
      </c>
      <c r="N97" s="35">
        <v>1345</v>
      </c>
      <c r="O97" s="207">
        <v>117.73971915747242</v>
      </c>
      <c r="P97" s="35">
        <f t="shared" ref="P97" si="229">SUM(L97:N97)</f>
        <v>1821</v>
      </c>
      <c r="Q97" s="35">
        <f t="shared" ref="Q97" si="230">SUM(I97:K97)</f>
        <v>173</v>
      </c>
      <c r="R97" s="35">
        <f t="shared" ref="R97" si="231">SUM(G97:H97)</f>
        <v>0</v>
      </c>
    </row>
    <row r="98" spans="1:26" ht="12" customHeight="1">
      <c r="A98" s="139"/>
      <c r="B98" s="139"/>
      <c r="C98" s="34"/>
      <c r="D98" s="212"/>
      <c r="E98" s="33"/>
      <c r="F98" s="38">
        <f t="shared" si="161"/>
        <v>1</v>
      </c>
      <c r="G98" s="31">
        <f t="shared" ref="G98:N98" si="232">IF(G97=0,0,G97/$F97)</f>
        <v>0</v>
      </c>
      <c r="H98" s="31">
        <f t="shared" si="232"/>
        <v>0</v>
      </c>
      <c r="I98" s="31">
        <f t="shared" si="232"/>
        <v>0</v>
      </c>
      <c r="J98" s="31">
        <f t="shared" si="232"/>
        <v>0</v>
      </c>
      <c r="K98" s="31">
        <f t="shared" si="232"/>
        <v>8.6760280842527585E-2</v>
      </c>
      <c r="L98" s="31">
        <f t="shared" si="232"/>
        <v>6.4694082246740225E-2</v>
      </c>
      <c r="M98" s="31">
        <f t="shared" si="232"/>
        <v>0.17402206619859578</v>
      </c>
      <c r="N98" s="31">
        <f t="shared" si="232"/>
        <v>0.67452357071213642</v>
      </c>
      <c r="O98" s="208"/>
      <c r="P98" s="38">
        <f t="shared" ref="P98:R98" si="233">IF(P97=0,0,P97/$F97)</f>
        <v>0.91323971915747237</v>
      </c>
      <c r="Q98" s="38">
        <f t="shared" si="233"/>
        <v>8.6760280842527585E-2</v>
      </c>
      <c r="R98" s="38">
        <f t="shared" si="233"/>
        <v>0</v>
      </c>
      <c r="U98" s="72"/>
      <c r="V98" s="72"/>
      <c r="W98" s="72"/>
      <c r="X98" s="74"/>
      <c r="Y98" s="74"/>
      <c r="Z98" s="72"/>
    </row>
    <row r="99" spans="1:26" ht="12.75" customHeight="1">
      <c r="A99" s="139"/>
      <c r="B99" s="139"/>
      <c r="C99" s="37"/>
      <c r="D99" s="211" t="s">
        <v>0</v>
      </c>
      <c r="E99" s="36"/>
      <c r="F99" s="35">
        <f t="shared" si="161"/>
        <v>3592</v>
      </c>
      <c r="G99" s="35">
        <v>20</v>
      </c>
      <c r="H99" s="35">
        <v>0</v>
      </c>
      <c r="I99" s="35">
        <v>0</v>
      </c>
      <c r="J99" s="35">
        <v>8</v>
      </c>
      <c r="K99" s="35">
        <v>746</v>
      </c>
      <c r="L99" s="35">
        <v>958</v>
      </c>
      <c r="M99" s="35">
        <v>980</v>
      </c>
      <c r="N99" s="35">
        <v>880</v>
      </c>
      <c r="O99" s="207">
        <v>111.60050111358575</v>
      </c>
      <c r="P99" s="35">
        <f t="shared" ref="P99" si="234">SUM(L99:N99)</f>
        <v>2818</v>
      </c>
      <c r="Q99" s="35">
        <f t="shared" ref="Q99" si="235">SUM(I99:K99)</f>
        <v>754</v>
      </c>
      <c r="R99" s="35">
        <f t="shared" ref="R99" si="236">SUM(G99:H99)</f>
        <v>20</v>
      </c>
    </row>
    <row r="100" spans="1:26" ht="12.75" customHeight="1">
      <c r="A100" s="140"/>
      <c r="B100" s="140"/>
      <c r="C100" s="34"/>
      <c r="D100" s="212"/>
      <c r="E100" s="33"/>
      <c r="F100" s="32">
        <f t="shared" si="161"/>
        <v>0.99999999999999989</v>
      </c>
      <c r="G100" s="31">
        <f t="shared" ref="G100:N100" si="237">IF(G99=0,0,G99/$F99)</f>
        <v>5.5679287305122494E-3</v>
      </c>
      <c r="H100" s="31">
        <f t="shared" si="237"/>
        <v>0</v>
      </c>
      <c r="I100" s="31">
        <f t="shared" si="237"/>
        <v>0</v>
      </c>
      <c r="J100" s="31">
        <f t="shared" si="237"/>
        <v>2.2271714922048997E-3</v>
      </c>
      <c r="K100" s="31">
        <f t="shared" si="237"/>
        <v>0.20768374164810691</v>
      </c>
      <c r="L100" s="31">
        <f t="shared" si="237"/>
        <v>0.26670378619153673</v>
      </c>
      <c r="M100" s="31">
        <f t="shared" si="237"/>
        <v>0.27282850779510021</v>
      </c>
      <c r="N100" s="31">
        <f t="shared" si="237"/>
        <v>0.24498886414253898</v>
      </c>
      <c r="O100" s="208"/>
      <c r="P100" s="32">
        <f t="shared" ref="P100:R100" si="238">IF(P99=0,0,P99/$F99)</f>
        <v>0.784521158129176</v>
      </c>
      <c r="Q100" s="32">
        <f t="shared" si="238"/>
        <v>0.20991091314031179</v>
      </c>
      <c r="R100" s="32">
        <f t="shared" si="238"/>
        <v>5.5679287305122494E-3</v>
      </c>
    </row>
  </sheetData>
  <mergeCells count="112">
    <mergeCell ref="O85:O86"/>
    <mergeCell ref="O89:O90"/>
    <mergeCell ref="O53:O54"/>
    <mergeCell ref="O55:O56"/>
    <mergeCell ref="O41:O42"/>
    <mergeCell ref="O43:O44"/>
    <mergeCell ref="O45:O46"/>
    <mergeCell ref="O47:O48"/>
    <mergeCell ref="O49:O50"/>
    <mergeCell ref="O51:O52"/>
    <mergeCell ref="O77:O78"/>
    <mergeCell ref="O79:O80"/>
    <mergeCell ref="O81:O82"/>
    <mergeCell ref="O91:O92"/>
    <mergeCell ref="O93:O94"/>
    <mergeCell ref="O95:O96"/>
    <mergeCell ref="O97:O98"/>
    <mergeCell ref="O99:O100"/>
    <mergeCell ref="O19:O20"/>
    <mergeCell ref="O21:O22"/>
    <mergeCell ref="O23:O24"/>
    <mergeCell ref="O25:O26"/>
    <mergeCell ref="O27:O28"/>
    <mergeCell ref="O87:O88"/>
    <mergeCell ref="O65:O66"/>
    <mergeCell ref="O67:O68"/>
    <mergeCell ref="O69:O70"/>
    <mergeCell ref="O71:O72"/>
    <mergeCell ref="O73:O74"/>
    <mergeCell ref="O75:O76"/>
    <mergeCell ref="O57:O58"/>
    <mergeCell ref="O59:O60"/>
    <mergeCell ref="O61:O62"/>
    <mergeCell ref="O63:O64"/>
    <mergeCell ref="O37:O38"/>
    <mergeCell ref="O39:O40"/>
    <mergeCell ref="O83:O84"/>
    <mergeCell ref="O9:O10"/>
    <mergeCell ref="O11:O12"/>
    <mergeCell ref="O13:O14"/>
    <mergeCell ref="O15:O16"/>
    <mergeCell ref="O17:O18"/>
    <mergeCell ref="O29:O30"/>
    <mergeCell ref="O31:O32"/>
    <mergeCell ref="O33:O34"/>
    <mergeCell ref="O35:O36"/>
    <mergeCell ref="B69:B100"/>
    <mergeCell ref="A19:A100"/>
    <mergeCell ref="B19:B68"/>
    <mergeCell ref="D19:D20"/>
    <mergeCell ref="D21:D22"/>
    <mergeCell ref="D23:D24"/>
    <mergeCell ref="D25:D26"/>
    <mergeCell ref="D27:D28"/>
    <mergeCell ref="D29:D30"/>
    <mergeCell ref="D35:D36"/>
    <mergeCell ref="D37:D38"/>
    <mergeCell ref="D69:D70"/>
    <mergeCell ref="D95:D96"/>
    <mergeCell ref="D63:D64"/>
    <mergeCell ref="D65:D66"/>
    <mergeCell ref="D97:D98"/>
    <mergeCell ref="D99:D100"/>
    <mergeCell ref="D85:D86"/>
    <mergeCell ref="D47:D48"/>
    <mergeCell ref="D49:D50"/>
    <mergeCell ref="D51:D52"/>
    <mergeCell ref="D53:D54"/>
    <mergeCell ref="D67:D68"/>
    <mergeCell ref="D55:D56"/>
    <mergeCell ref="D93:D94"/>
    <mergeCell ref="D81:D82"/>
    <mergeCell ref="D83:D84"/>
    <mergeCell ref="D31:D32"/>
    <mergeCell ref="D33:D34"/>
    <mergeCell ref="D39:D40"/>
    <mergeCell ref="D41:D42"/>
    <mergeCell ref="D43:D44"/>
    <mergeCell ref="D45:D46"/>
    <mergeCell ref="D87:D88"/>
    <mergeCell ref="D89:D90"/>
    <mergeCell ref="D91:D92"/>
    <mergeCell ref="D71:D72"/>
    <mergeCell ref="D73:D74"/>
    <mergeCell ref="D75:D76"/>
    <mergeCell ref="D77:D78"/>
    <mergeCell ref="D79:D80"/>
    <mergeCell ref="D57:D58"/>
    <mergeCell ref="P3:P6"/>
    <mergeCell ref="Q3:Q6"/>
    <mergeCell ref="R3:R6"/>
    <mergeCell ref="D59:D60"/>
    <mergeCell ref="D61:D62"/>
    <mergeCell ref="A9:A18"/>
    <mergeCell ref="B9:E10"/>
    <mergeCell ref="B11:E12"/>
    <mergeCell ref="B13:E14"/>
    <mergeCell ref="B15:E16"/>
    <mergeCell ref="B17:E18"/>
    <mergeCell ref="M3:M6"/>
    <mergeCell ref="N3:N6"/>
    <mergeCell ref="O3:O6"/>
    <mergeCell ref="A7:E8"/>
    <mergeCell ref="A3:E6"/>
    <mergeCell ref="F3:F6"/>
    <mergeCell ref="G3:G6"/>
    <mergeCell ref="H3:H6"/>
    <mergeCell ref="I3:I6"/>
    <mergeCell ref="J3:J6"/>
    <mergeCell ref="L3:L6"/>
    <mergeCell ref="K3:K6"/>
    <mergeCell ref="O7:O8"/>
  </mergeCells>
  <phoneticPr fontId="4"/>
  <pageMargins left="0.59055118110236227" right="0.19685039370078741" top="0.39370078740157483" bottom="0.39370078740157483" header="0.51181102362204722" footer="0.51181102362204722"/>
  <pageSetup paperSize="9" scale="69" firstPageNumber="40" orientation="portrait" useFirstPageNumber="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O80"/>
  <sheetViews>
    <sheetView showGridLines="0" view="pageBreakPreview"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4" width="10.125" style="3" customWidth="1"/>
    <col min="15" max="16384" width="9" style="3"/>
  </cols>
  <sheetData>
    <row r="1" spans="1:15" ht="14.25">
      <c r="A1" s="18" t="s">
        <v>445</v>
      </c>
    </row>
    <row r="3" spans="1:15" ht="14.25" customHeight="1">
      <c r="A3" s="152" t="s">
        <v>63</v>
      </c>
      <c r="B3" s="153"/>
      <c r="C3" s="153"/>
      <c r="D3" s="153"/>
      <c r="E3" s="154"/>
      <c r="F3" s="161" t="s">
        <v>126</v>
      </c>
      <c r="G3" s="200" t="s">
        <v>128</v>
      </c>
      <c r="H3" s="200"/>
      <c r="I3" s="200" t="s">
        <v>503</v>
      </c>
      <c r="J3" s="200"/>
      <c r="K3" s="200" t="s">
        <v>506</v>
      </c>
      <c r="L3" s="200"/>
      <c r="M3" s="176" t="s">
        <v>127</v>
      </c>
      <c r="N3" s="177"/>
    </row>
    <row r="4" spans="1:15" ht="42" customHeight="1">
      <c r="A4" s="155"/>
      <c r="B4" s="156"/>
      <c r="C4" s="156"/>
      <c r="D4" s="156"/>
      <c r="E4" s="157"/>
      <c r="F4" s="165"/>
      <c r="G4" s="200"/>
      <c r="H4" s="200"/>
      <c r="I4" s="200"/>
      <c r="J4" s="200"/>
      <c r="K4" s="200"/>
      <c r="L4" s="200"/>
      <c r="M4" s="178"/>
      <c r="N4" s="179"/>
    </row>
    <row r="5" spans="1:15" ht="15" customHeight="1">
      <c r="A5" s="155"/>
      <c r="B5" s="156"/>
      <c r="C5" s="156"/>
      <c r="D5" s="156"/>
      <c r="E5" s="157"/>
      <c r="F5" s="162"/>
      <c r="G5" s="163" t="s">
        <v>51</v>
      </c>
      <c r="H5" s="150" t="s">
        <v>50</v>
      </c>
      <c r="I5" s="163" t="s">
        <v>51</v>
      </c>
      <c r="J5" s="150" t="s">
        <v>50</v>
      </c>
      <c r="K5" s="163" t="s">
        <v>51</v>
      </c>
      <c r="L5" s="150" t="s">
        <v>50</v>
      </c>
      <c r="M5" s="163" t="s">
        <v>51</v>
      </c>
      <c r="N5" s="150" t="s">
        <v>50</v>
      </c>
    </row>
    <row r="6" spans="1:15" ht="15" customHeight="1">
      <c r="A6" s="158"/>
      <c r="B6" s="159"/>
      <c r="C6" s="159"/>
      <c r="D6" s="159"/>
      <c r="E6" s="160"/>
      <c r="F6" s="162"/>
      <c r="G6" s="164"/>
      <c r="H6" s="151"/>
      <c r="I6" s="164"/>
      <c r="J6" s="151"/>
      <c r="K6" s="164"/>
      <c r="L6" s="151"/>
      <c r="M6" s="164"/>
      <c r="N6" s="151"/>
    </row>
    <row r="7" spans="1:15" ht="23.1" customHeight="1">
      <c r="A7" s="147" t="s">
        <v>49</v>
      </c>
      <c r="B7" s="148"/>
      <c r="C7" s="148"/>
      <c r="D7" s="148"/>
      <c r="E7" s="149"/>
      <c r="F7" s="10">
        <f t="shared" ref="F7:F8" si="0">SUM(G7,I7,K7,M7)</f>
        <v>916</v>
      </c>
      <c r="G7" s="9">
        <f>SUM(G8:G12)</f>
        <v>811</v>
      </c>
      <c r="H7" s="8">
        <f t="shared" ref="H7:H38" si="1">IF(G7=0,0,G7/$F7*100)</f>
        <v>88.537117903930124</v>
      </c>
      <c r="I7" s="15">
        <f>SUM(I8:I12)</f>
        <v>35</v>
      </c>
      <c r="J7" s="8">
        <f t="shared" ref="J7:J38" si="2">IF(I7=0,0,I7/$F7*100)</f>
        <v>3.820960698689956</v>
      </c>
      <c r="K7" s="15">
        <f>SUM(K8:K12)</f>
        <v>65</v>
      </c>
      <c r="L7" s="8">
        <f t="shared" ref="L7:L38" si="3">IF(K7=0,0,K7/$F7*100)</f>
        <v>7.0960698689956327</v>
      </c>
      <c r="M7" s="15">
        <f>SUM(M8:M12)</f>
        <v>5</v>
      </c>
      <c r="N7" s="8">
        <f t="shared" ref="N7:N38" si="4">IF(M7=0,0,M7/$F7*100)</f>
        <v>0.54585152838427942</v>
      </c>
      <c r="O7" s="95"/>
    </row>
    <row r="8" spans="1:15" ht="23.1" customHeight="1">
      <c r="A8" s="141" t="s">
        <v>48</v>
      </c>
      <c r="B8" s="144" t="s">
        <v>47</v>
      </c>
      <c r="C8" s="145"/>
      <c r="D8" s="145"/>
      <c r="E8" s="146"/>
      <c r="F8" s="10">
        <f t="shared" si="0"/>
        <v>289</v>
      </c>
      <c r="G8" s="9">
        <v>191</v>
      </c>
      <c r="H8" s="8">
        <f t="shared" si="1"/>
        <v>66.089965397923876</v>
      </c>
      <c r="I8" s="15">
        <v>31</v>
      </c>
      <c r="J8" s="8">
        <f t="shared" si="2"/>
        <v>10.726643598615917</v>
      </c>
      <c r="K8" s="15">
        <v>62</v>
      </c>
      <c r="L8" s="8">
        <f t="shared" si="3"/>
        <v>21.453287197231834</v>
      </c>
      <c r="M8" s="15">
        <v>5</v>
      </c>
      <c r="N8" s="8">
        <f t="shared" si="4"/>
        <v>1.7301038062283738</v>
      </c>
      <c r="O8" s="95"/>
    </row>
    <row r="9" spans="1:15" ht="23.1" customHeight="1">
      <c r="A9" s="142"/>
      <c r="B9" s="144" t="s">
        <v>46</v>
      </c>
      <c r="C9" s="145"/>
      <c r="D9" s="145"/>
      <c r="E9" s="146"/>
      <c r="F9" s="10">
        <f t="shared" ref="F9:F12" si="5">SUM(G9,I9,K9,M9)</f>
        <v>129</v>
      </c>
      <c r="G9" s="9">
        <v>124</v>
      </c>
      <c r="H9" s="8">
        <f t="shared" ref="H9:H12" si="6">IF(G9=0,0,G9/$F9*100)</f>
        <v>96.124031007751938</v>
      </c>
      <c r="I9" s="15">
        <v>2</v>
      </c>
      <c r="J9" s="8">
        <f t="shared" ref="J9:J12" si="7">IF(I9=0,0,I9/$F9*100)</f>
        <v>1.5503875968992249</v>
      </c>
      <c r="K9" s="15">
        <v>3</v>
      </c>
      <c r="L9" s="8">
        <f t="shared" ref="L9:L12" si="8">IF(K9=0,0,K9/$F9*100)</f>
        <v>2.3255813953488373</v>
      </c>
      <c r="M9" s="15">
        <v>0</v>
      </c>
      <c r="N9" s="8">
        <f t="shared" ref="N9:N12" si="9">IF(M9=0,0,M9/$F9*100)</f>
        <v>0</v>
      </c>
      <c r="O9" s="95"/>
    </row>
    <row r="10" spans="1:15" ht="23.1" customHeight="1">
      <c r="A10" s="142"/>
      <c r="B10" s="144" t="s">
        <v>45</v>
      </c>
      <c r="C10" s="145"/>
      <c r="D10" s="145"/>
      <c r="E10" s="146"/>
      <c r="F10" s="10">
        <f t="shared" si="5"/>
        <v>220</v>
      </c>
      <c r="G10" s="9">
        <v>219</v>
      </c>
      <c r="H10" s="8">
        <f t="shared" si="6"/>
        <v>99.545454545454547</v>
      </c>
      <c r="I10" s="15">
        <v>1</v>
      </c>
      <c r="J10" s="8">
        <f t="shared" si="7"/>
        <v>0.45454545454545453</v>
      </c>
      <c r="K10" s="15">
        <v>0</v>
      </c>
      <c r="L10" s="8">
        <f t="shared" si="8"/>
        <v>0</v>
      </c>
      <c r="M10" s="15">
        <v>0</v>
      </c>
      <c r="N10" s="8">
        <f t="shared" si="9"/>
        <v>0</v>
      </c>
      <c r="O10" s="95"/>
    </row>
    <row r="11" spans="1:15" ht="23.1" customHeight="1">
      <c r="A11" s="142"/>
      <c r="B11" s="144" t="s">
        <v>44</v>
      </c>
      <c r="C11" s="145"/>
      <c r="D11" s="145"/>
      <c r="E11" s="146"/>
      <c r="F11" s="10">
        <f t="shared" si="5"/>
        <v>57</v>
      </c>
      <c r="G11" s="9">
        <v>56</v>
      </c>
      <c r="H11" s="8">
        <f t="shared" si="6"/>
        <v>98.245614035087712</v>
      </c>
      <c r="I11" s="15">
        <v>1</v>
      </c>
      <c r="J11" s="8">
        <f t="shared" si="7"/>
        <v>1.7543859649122806</v>
      </c>
      <c r="K11" s="15">
        <v>0</v>
      </c>
      <c r="L11" s="8">
        <f t="shared" si="8"/>
        <v>0</v>
      </c>
      <c r="M11" s="15">
        <v>0</v>
      </c>
      <c r="N11" s="8">
        <f t="shared" si="9"/>
        <v>0</v>
      </c>
      <c r="O11" s="95"/>
    </row>
    <row r="12" spans="1:15" ht="23.1" customHeight="1">
      <c r="A12" s="143"/>
      <c r="B12" s="144" t="s">
        <v>43</v>
      </c>
      <c r="C12" s="145"/>
      <c r="D12" s="145"/>
      <c r="E12" s="146"/>
      <c r="F12" s="10">
        <f t="shared" si="5"/>
        <v>221</v>
      </c>
      <c r="G12" s="9">
        <v>221</v>
      </c>
      <c r="H12" s="8">
        <f t="shared" si="6"/>
        <v>100</v>
      </c>
      <c r="I12" s="15">
        <v>0</v>
      </c>
      <c r="J12" s="8">
        <f t="shared" si="7"/>
        <v>0</v>
      </c>
      <c r="K12" s="15">
        <v>0</v>
      </c>
      <c r="L12" s="8">
        <f t="shared" si="8"/>
        <v>0</v>
      </c>
      <c r="M12" s="15">
        <v>0</v>
      </c>
      <c r="N12" s="8">
        <f t="shared" si="9"/>
        <v>0</v>
      </c>
      <c r="O12" s="95"/>
    </row>
    <row r="13" spans="1:15" ht="23.1" customHeight="1">
      <c r="A13" s="138" t="s">
        <v>42</v>
      </c>
      <c r="B13" s="138" t="s">
        <v>41</v>
      </c>
      <c r="C13" s="13"/>
      <c r="D13" s="14" t="s">
        <v>15</v>
      </c>
      <c r="E13" s="11"/>
      <c r="F13" s="10">
        <f>SUM(G13,I13,K13,M13)</f>
        <v>224</v>
      </c>
      <c r="G13" s="9">
        <f>SUM(G14:G37)</f>
        <v>216</v>
      </c>
      <c r="H13" s="8">
        <f t="shared" si="1"/>
        <v>96.428571428571431</v>
      </c>
      <c r="I13" s="15">
        <f>SUM(I14:I37)</f>
        <v>3</v>
      </c>
      <c r="J13" s="8">
        <f t="shared" si="2"/>
        <v>1.3392857142857142</v>
      </c>
      <c r="K13" s="15">
        <f>SUM(K14:K37)</f>
        <v>5</v>
      </c>
      <c r="L13" s="8">
        <f t="shared" si="3"/>
        <v>2.2321428571428572</v>
      </c>
      <c r="M13" s="15">
        <f>SUM(M14:M37)</f>
        <v>0</v>
      </c>
      <c r="N13" s="8">
        <f t="shared" si="4"/>
        <v>0</v>
      </c>
      <c r="O13" s="95"/>
    </row>
    <row r="14" spans="1:15" ht="23.1" customHeight="1">
      <c r="A14" s="139"/>
      <c r="B14" s="139"/>
      <c r="C14" s="13"/>
      <c r="D14" s="14" t="s">
        <v>40</v>
      </c>
      <c r="E14" s="11"/>
      <c r="F14" s="10">
        <f t="shared" ref="F14:F37" si="10">SUM(G14,I14,K14,M14)</f>
        <v>38</v>
      </c>
      <c r="G14" s="9">
        <v>36</v>
      </c>
      <c r="H14" s="8">
        <f t="shared" ref="H14:H37" si="11">IF(G14=0,0,G14/$F14*100)</f>
        <v>94.73684210526315</v>
      </c>
      <c r="I14" s="15">
        <v>0</v>
      </c>
      <c r="J14" s="8">
        <f t="shared" ref="J14:J37" si="12">IF(I14=0,0,I14/$F14*100)</f>
        <v>0</v>
      </c>
      <c r="K14" s="15">
        <v>2</v>
      </c>
      <c r="L14" s="8">
        <f t="shared" ref="L14:L37" si="13">IF(K14=0,0,K14/$F14*100)</f>
        <v>5.2631578947368416</v>
      </c>
      <c r="M14" s="15">
        <v>0</v>
      </c>
      <c r="N14" s="8">
        <f t="shared" ref="N14:N37" si="14">IF(M14=0,0,M14/$F14*100)</f>
        <v>0</v>
      </c>
      <c r="O14" s="95"/>
    </row>
    <row r="15" spans="1:15" ht="23.1" customHeight="1">
      <c r="A15" s="139"/>
      <c r="B15" s="139"/>
      <c r="C15" s="13"/>
      <c r="D15" s="14" t="s">
        <v>39</v>
      </c>
      <c r="E15" s="11"/>
      <c r="F15" s="10">
        <f t="shared" si="10"/>
        <v>5</v>
      </c>
      <c r="G15" s="9">
        <v>5</v>
      </c>
      <c r="H15" s="8">
        <f t="shared" si="11"/>
        <v>100</v>
      </c>
      <c r="I15" s="15">
        <v>0</v>
      </c>
      <c r="J15" s="8">
        <f t="shared" si="12"/>
        <v>0</v>
      </c>
      <c r="K15" s="15">
        <v>0</v>
      </c>
      <c r="L15" s="8">
        <f t="shared" si="13"/>
        <v>0</v>
      </c>
      <c r="M15" s="15">
        <v>0</v>
      </c>
      <c r="N15" s="8">
        <f t="shared" si="14"/>
        <v>0</v>
      </c>
      <c r="O15" s="95"/>
    </row>
    <row r="16" spans="1:15" ht="23.1" customHeight="1">
      <c r="A16" s="139"/>
      <c r="B16" s="139"/>
      <c r="C16" s="13"/>
      <c r="D16" s="14" t="s">
        <v>38</v>
      </c>
      <c r="E16" s="11"/>
      <c r="F16" s="10">
        <f t="shared" si="10"/>
        <v>14</v>
      </c>
      <c r="G16" s="9">
        <v>14</v>
      </c>
      <c r="H16" s="8">
        <f t="shared" si="11"/>
        <v>100</v>
      </c>
      <c r="I16" s="15">
        <v>0</v>
      </c>
      <c r="J16" s="8">
        <f t="shared" si="12"/>
        <v>0</v>
      </c>
      <c r="K16" s="15">
        <v>0</v>
      </c>
      <c r="L16" s="8">
        <f t="shared" si="13"/>
        <v>0</v>
      </c>
      <c r="M16" s="15">
        <v>0</v>
      </c>
      <c r="N16" s="8">
        <f t="shared" si="14"/>
        <v>0</v>
      </c>
      <c r="O16" s="95"/>
    </row>
    <row r="17" spans="1:15" ht="23.1" customHeight="1">
      <c r="A17" s="139"/>
      <c r="B17" s="139"/>
      <c r="C17" s="13"/>
      <c r="D17" s="14" t="s">
        <v>37</v>
      </c>
      <c r="E17" s="11"/>
      <c r="F17" s="10">
        <f t="shared" si="10"/>
        <v>1</v>
      </c>
      <c r="G17" s="9">
        <v>1</v>
      </c>
      <c r="H17" s="8">
        <f t="shared" si="11"/>
        <v>100</v>
      </c>
      <c r="I17" s="15">
        <v>0</v>
      </c>
      <c r="J17" s="8">
        <f t="shared" si="12"/>
        <v>0</v>
      </c>
      <c r="K17" s="15">
        <v>0</v>
      </c>
      <c r="L17" s="8">
        <f t="shared" si="13"/>
        <v>0</v>
      </c>
      <c r="M17" s="15">
        <v>0</v>
      </c>
      <c r="N17" s="8">
        <f t="shared" si="14"/>
        <v>0</v>
      </c>
      <c r="O17" s="95"/>
    </row>
    <row r="18" spans="1:15" ht="23.1" customHeight="1">
      <c r="A18" s="139"/>
      <c r="B18" s="139"/>
      <c r="C18" s="13"/>
      <c r="D18" s="14" t="s">
        <v>36</v>
      </c>
      <c r="E18" s="11"/>
      <c r="F18" s="10">
        <f t="shared" si="10"/>
        <v>6</v>
      </c>
      <c r="G18" s="9">
        <v>5</v>
      </c>
      <c r="H18" s="8">
        <f t="shared" si="11"/>
        <v>83.333333333333343</v>
      </c>
      <c r="I18" s="15">
        <v>1</v>
      </c>
      <c r="J18" s="8">
        <f t="shared" si="12"/>
        <v>16.666666666666664</v>
      </c>
      <c r="K18" s="15">
        <v>0</v>
      </c>
      <c r="L18" s="8">
        <f t="shared" si="13"/>
        <v>0</v>
      </c>
      <c r="M18" s="15">
        <v>0</v>
      </c>
      <c r="N18" s="8">
        <f t="shared" si="14"/>
        <v>0</v>
      </c>
      <c r="O18" s="95"/>
    </row>
    <row r="19" spans="1:15" ht="23.1" customHeight="1">
      <c r="A19" s="139"/>
      <c r="B19" s="139"/>
      <c r="C19" s="13"/>
      <c r="D19" s="14" t="s">
        <v>35</v>
      </c>
      <c r="E19" s="11"/>
      <c r="F19" s="10">
        <f t="shared" si="10"/>
        <v>3</v>
      </c>
      <c r="G19" s="9">
        <v>2</v>
      </c>
      <c r="H19" s="8">
        <f t="shared" si="11"/>
        <v>66.666666666666657</v>
      </c>
      <c r="I19" s="15">
        <v>1</v>
      </c>
      <c r="J19" s="8">
        <f t="shared" si="12"/>
        <v>33.333333333333329</v>
      </c>
      <c r="K19" s="15">
        <v>0</v>
      </c>
      <c r="L19" s="8">
        <f t="shared" si="13"/>
        <v>0</v>
      </c>
      <c r="M19" s="15">
        <v>0</v>
      </c>
      <c r="N19" s="8">
        <f t="shared" si="14"/>
        <v>0</v>
      </c>
      <c r="O19" s="95"/>
    </row>
    <row r="20" spans="1:15" ht="23.1" customHeight="1">
      <c r="A20" s="139"/>
      <c r="B20" s="139"/>
      <c r="C20" s="13"/>
      <c r="D20" s="14" t="s">
        <v>34</v>
      </c>
      <c r="E20" s="11"/>
      <c r="F20" s="10">
        <f t="shared" si="10"/>
        <v>3</v>
      </c>
      <c r="G20" s="9">
        <v>3</v>
      </c>
      <c r="H20" s="8">
        <f t="shared" si="11"/>
        <v>100</v>
      </c>
      <c r="I20" s="15">
        <v>0</v>
      </c>
      <c r="J20" s="8">
        <f t="shared" si="12"/>
        <v>0</v>
      </c>
      <c r="K20" s="15">
        <v>0</v>
      </c>
      <c r="L20" s="8">
        <f t="shared" si="13"/>
        <v>0</v>
      </c>
      <c r="M20" s="15">
        <v>0</v>
      </c>
      <c r="N20" s="8">
        <f t="shared" si="14"/>
        <v>0</v>
      </c>
      <c r="O20" s="95"/>
    </row>
    <row r="21" spans="1:15" ht="23.1" customHeight="1">
      <c r="A21" s="139"/>
      <c r="B21" s="139"/>
      <c r="C21" s="13"/>
      <c r="D21" s="14" t="s">
        <v>33</v>
      </c>
      <c r="E21" s="11"/>
      <c r="F21" s="10">
        <f t="shared" si="10"/>
        <v>10</v>
      </c>
      <c r="G21" s="9">
        <v>10</v>
      </c>
      <c r="H21" s="8">
        <f t="shared" si="11"/>
        <v>100</v>
      </c>
      <c r="I21" s="15">
        <v>0</v>
      </c>
      <c r="J21" s="8">
        <f t="shared" si="12"/>
        <v>0</v>
      </c>
      <c r="K21" s="15">
        <v>0</v>
      </c>
      <c r="L21" s="8">
        <f t="shared" si="13"/>
        <v>0</v>
      </c>
      <c r="M21" s="15">
        <v>0</v>
      </c>
      <c r="N21" s="8">
        <f t="shared" si="14"/>
        <v>0</v>
      </c>
      <c r="O21" s="95"/>
    </row>
    <row r="22" spans="1:15" ht="23.1" customHeight="1">
      <c r="A22" s="139"/>
      <c r="B22" s="139"/>
      <c r="C22" s="13"/>
      <c r="D22" s="14" t="s">
        <v>32</v>
      </c>
      <c r="E22" s="11"/>
      <c r="F22" s="10">
        <f t="shared" si="10"/>
        <v>1</v>
      </c>
      <c r="G22" s="9">
        <v>1</v>
      </c>
      <c r="H22" s="8">
        <f t="shared" si="11"/>
        <v>100</v>
      </c>
      <c r="I22" s="15">
        <v>0</v>
      </c>
      <c r="J22" s="8">
        <f t="shared" si="12"/>
        <v>0</v>
      </c>
      <c r="K22" s="15">
        <v>0</v>
      </c>
      <c r="L22" s="8">
        <f t="shared" si="13"/>
        <v>0</v>
      </c>
      <c r="M22" s="15">
        <v>0</v>
      </c>
      <c r="N22" s="8">
        <f t="shared" si="14"/>
        <v>0</v>
      </c>
      <c r="O22" s="95"/>
    </row>
    <row r="23" spans="1:15" ht="23.1" customHeight="1">
      <c r="A23" s="139"/>
      <c r="B23" s="139"/>
      <c r="C23" s="13"/>
      <c r="D23" s="14" t="s">
        <v>31</v>
      </c>
      <c r="E23" s="11"/>
      <c r="F23" s="10">
        <f t="shared" si="10"/>
        <v>6</v>
      </c>
      <c r="G23" s="9">
        <v>6</v>
      </c>
      <c r="H23" s="8">
        <f t="shared" si="11"/>
        <v>100</v>
      </c>
      <c r="I23" s="15">
        <v>0</v>
      </c>
      <c r="J23" s="8">
        <f t="shared" si="12"/>
        <v>0</v>
      </c>
      <c r="K23" s="15">
        <v>0</v>
      </c>
      <c r="L23" s="8">
        <f t="shared" si="13"/>
        <v>0</v>
      </c>
      <c r="M23" s="15">
        <v>0</v>
      </c>
      <c r="N23" s="8">
        <f t="shared" si="14"/>
        <v>0</v>
      </c>
      <c r="O23" s="95"/>
    </row>
    <row r="24" spans="1:15" ht="23.1" customHeight="1">
      <c r="A24" s="139"/>
      <c r="B24" s="139"/>
      <c r="C24" s="13"/>
      <c r="D24" s="14" t="s">
        <v>30</v>
      </c>
      <c r="E24" s="11"/>
      <c r="F24" s="10">
        <f t="shared" si="10"/>
        <v>1</v>
      </c>
      <c r="G24" s="9">
        <v>1</v>
      </c>
      <c r="H24" s="8">
        <f t="shared" si="11"/>
        <v>100</v>
      </c>
      <c r="I24" s="15">
        <v>0</v>
      </c>
      <c r="J24" s="8">
        <f t="shared" si="12"/>
        <v>0</v>
      </c>
      <c r="K24" s="15">
        <v>0</v>
      </c>
      <c r="L24" s="8">
        <f t="shared" si="13"/>
        <v>0</v>
      </c>
      <c r="M24" s="15">
        <v>0</v>
      </c>
      <c r="N24" s="8">
        <f t="shared" si="14"/>
        <v>0</v>
      </c>
      <c r="O24" s="95"/>
    </row>
    <row r="25" spans="1:15" ht="23.1" customHeight="1">
      <c r="A25" s="139"/>
      <c r="B25" s="139"/>
      <c r="C25" s="13"/>
      <c r="D25" s="12" t="s">
        <v>29</v>
      </c>
      <c r="E25" s="11"/>
      <c r="F25" s="10">
        <f t="shared" si="10"/>
        <v>3</v>
      </c>
      <c r="G25" s="9">
        <v>3</v>
      </c>
      <c r="H25" s="8">
        <f t="shared" si="11"/>
        <v>100</v>
      </c>
      <c r="I25" s="15">
        <v>0</v>
      </c>
      <c r="J25" s="8">
        <f t="shared" si="12"/>
        <v>0</v>
      </c>
      <c r="K25" s="15">
        <v>0</v>
      </c>
      <c r="L25" s="8">
        <f t="shared" si="13"/>
        <v>0</v>
      </c>
      <c r="M25" s="15">
        <v>0</v>
      </c>
      <c r="N25" s="8">
        <f t="shared" si="14"/>
        <v>0</v>
      </c>
      <c r="O25" s="95"/>
    </row>
    <row r="26" spans="1:15" ht="23.1" customHeight="1">
      <c r="A26" s="139"/>
      <c r="B26" s="139"/>
      <c r="C26" s="13"/>
      <c r="D26" s="14" t="s">
        <v>28</v>
      </c>
      <c r="E26" s="11"/>
      <c r="F26" s="10">
        <f t="shared" si="10"/>
        <v>8</v>
      </c>
      <c r="G26" s="9">
        <v>8</v>
      </c>
      <c r="H26" s="8">
        <f t="shared" si="11"/>
        <v>100</v>
      </c>
      <c r="I26" s="15">
        <v>0</v>
      </c>
      <c r="J26" s="8">
        <f t="shared" si="12"/>
        <v>0</v>
      </c>
      <c r="K26" s="15">
        <v>0</v>
      </c>
      <c r="L26" s="8">
        <f t="shared" si="13"/>
        <v>0</v>
      </c>
      <c r="M26" s="15">
        <v>0</v>
      </c>
      <c r="N26" s="8">
        <f t="shared" si="14"/>
        <v>0</v>
      </c>
      <c r="O26" s="95"/>
    </row>
    <row r="27" spans="1:15" ht="23.1" customHeight="1">
      <c r="A27" s="139"/>
      <c r="B27" s="139"/>
      <c r="C27" s="13"/>
      <c r="D27" s="14" t="s">
        <v>27</v>
      </c>
      <c r="E27" s="11"/>
      <c r="F27" s="10">
        <f t="shared" si="10"/>
        <v>3</v>
      </c>
      <c r="G27" s="9">
        <v>3</v>
      </c>
      <c r="H27" s="8">
        <f t="shared" si="11"/>
        <v>100</v>
      </c>
      <c r="I27" s="15">
        <v>0</v>
      </c>
      <c r="J27" s="8">
        <f t="shared" si="12"/>
        <v>0</v>
      </c>
      <c r="K27" s="15">
        <v>0</v>
      </c>
      <c r="L27" s="8">
        <f t="shared" si="13"/>
        <v>0</v>
      </c>
      <c r="M27" s="15">
        <v>0</v>
      </c>
      <c r="N27" s="8">
        <f t="shared" si="14"/>
        <v>0</v>
      </c>
      <c r="O27" s="95"/>
    </row>
    <row r="28" spans="1:15" ht="23.1" customHeight="1">
      <c r="A28" s="139"/>
      <c r="B28" s="139"/>
      <c r="C28" s="13"/>
      <c r="D28" s="14" t="s">
        <v>26</v>
      </c>
      <c r="E28" s="11"/>
      <c r="F28" s="10">
        <f t="shared" si="10"/>
        <v>2</v>
      </c>
      <c r="G28" s="9">
        <v>2</v>
      </c>
      <c r="H28" s="8">
        <f t="shared" si="11"/>
        <v>100</v>
      </c>
      <c r="I28" s="15">
        <v>0</v>
      </c>
      <c r="J28" s="8">
        <f t="shared" si="12"/>
        <v>0</v>
      </c>
      <c r="K28" s="15">
        <v>0</v>
      </c>
      <c r="L28" s="8">
        <f t="shared" si="13"/>
        <v>0</v>
      </c>
      <c r="M28" s="15">
        <v>0</v>
      </c>
      <c r="N28" s="8">
        <f t="shared" si="14"/>
        <v>0</v>
      </c>
      <c r="O28" s="95"/>
    </row>
    <row r="29" spans="1:15" ht="23.1" customHeight="1">
      <c r="A29" s="139"/>
      <c r="B29" s="139"/>
      <c r="C29" s="13"/>
      <c r="D29" s="14" t="s">
        <v>25</v>
      </c>
      <c r="E29" s="11"/>
      <c r="F29" s="10">
        <f t="shared" si="10"/>
        <v>15</v>
      </c>
      <c r="G29" s="9">
        <v>14</v>
      </c>
      <c r="H29" s="8">
        <f t="shared" si="11"/>
        <v>93.333333333333329</v>
      </c>
      <c r="I29" s="15">
        <v>0</v>
      </c>
      <c r="J29" s="8">
        <f t="shared" si="12"/>
        <v>0</v>
      </c>
      <c r="K29" s="15">
        <v>1</v>
      </c>
      <c r="L29" s="8">
        <f t="shared" si="13"/>
        <v>6.666666666666667</v>
      </c>
      <c r="M29" s="15">
        <v>0</v>
      </c>
      <c r="N29" s="8">
        <f t="shared" si="14"/>
        <v>0</v>
      </c>
      <c r="O29" s="95"/>
    </row>
    <row r="30" spans="1:15" ht="23.1" customHeight="1">
      <c r="A30" s="139"/>
      <c r="B30" s="139"/>
      <c r="C30" s="13"/>
      <c r="D30" s="14" t="s">
        <v>24</v>
      </c>
      <c r="E30" s="11"/>
      <c r="F30" s="10">
        <f t="shared" si="10"/>
        <v>4</v>
      </c>
      <c r="G30" s="9">
        <v>4</v>
      </c>
      <c r="H30" s="8">
        <f t="shared" si="11"/>
        <v>100</v>
      </c>
      <c r="I30" s="15">
        <v>0</v>
      </c>
      <c r="J30" s="8">
        <f t="shared" si="12"/>
        <v>0</v>
      </c>
      <c r="K30" s="15">
        <v>0</v>
      </c>
      <c r="L30" s="8">
        <f t="shared" si="13"/>
        <v>0</v>
      </c>
      <c r="M30" s="15">
        <v>0</v>
      </c>
      <c r="N30" s="8">
        <f t="shared" si="14"/>
        <v>0</v>
      </c>
      <c r="O30" s="95"/>
    </row>
    <row r="31" spans="1:15" ht="23.1" customHeight="1">
      <c r="A31" s="139"/>
      <c r="B31" s="139"/>
      <c r="C31" s="13"/>
      <c r="D31" s="14" t="s">
        <v>23</v>
      </c>
      <c r="E31" s="11"/>
      <c r="F31" s="10">
        <f t="shared" si="10"/>
        <v>26</v>
      </c>
      <c r="G31" s="9">
        <v>25</v>
      </c>
      <c r="H31" s="8">
        <f t="shared" si="11"/>
        <v>96.15384615384616</v>
      </c>
      <c r="I31" s="15">
        <v>0</v>
      </c>
      <c r="J31" s="8">
        <f t="shared" si="12"/>
        <v>0</v>
      </c>
      <c r="K31" s="15">
        <v>1</v>
      </c>
      <c r="L31" s="8">
        <f t="shared" si="13"/>
        <v>3.8461538461538463</v>
      </c>
      <c r="M31" s="15">
        <v>0</v>
      </c>
      <c r="N31" s="8">
        <f t="shared" si="14"/>
        <v>0</v>
      </c>
      <c r="O31" s="95"/>
    </row>
    <row r="32" spans="1:15" ht="23.1" customHeight="1">
      <c r="A32" s="139"/>
      <c r="B32" s="139"/>
      <c r="C32" s="13"/>
      <c r="D32" s="14" t="s">
        <v>22</v>
      </c>
      <c r="E32" s="11"/>
      <c r="F32" s="10">
        <f t="shared" si="10"/>
        <v>5</v>
      </c>
      <c r="G32" s="9">
        <v>5</v>
      </c>
      <c r="H32" s="8">
        <f t="shared" si="11"/>
        <v>100</v>
      </c>
      <c r="I32" s="15">
        <v>0</v>
      </c>
      <c r="J32" s="8">
        <f t="shared" si="12"/>
        <v>0</v>
      </c>
      <c r="K32" s="15">
        <v>0</v>
      </c>
      <c r="L32" s="8">
        <f t="shared" si="13"/>
        <v>0</v>
      </c>
      <c r="M32" s="15">
        <v>0</v>
      </c>
      <c r="N32" s="8">
        <f t="shared" si="14"/>
        <v>0</v>
      </c>
      <c r="O32" s="95"/>
    </row>
    <row r="33" spans="1:15" ht="24" customHeight="1">
      <c r="A33" s="139"/>
      <c r="B33" s="139"/>
      <c r="C33" s="13"/>
      <c r="D33" s="14" t="s">
        <v>21</v>
      </c>
      <c r="E33" s="11"/>
      <c r="F33" s="10">
        <f t="shared" si="10"/>
        <v>23</v>
      </c>
      <c r="G33" s="9">
        <v>23</v>
      </c>
      <c r="H33" s="8">
        <f t="shared" si="11"/>
        <v>100</v>
      </c>
      <c r="I33" s="15">
        <v>0</v>
      </c>
      <c r="J33" s="8">
        <f t="shared" si="12"/>
        <v>0</v>
      </c>
      <c r="K33" s="15">
        <v>0</v>
      </c>
      <c r="L33" s="8">
        <f t="shared" si="13"/>
        <v>0</v>
      </c>
      <c r="M33" s="15">
        <v>0</v>
      </c>
      <c r="N33" s="8">
        <f t="shared" si="14"/>
        <v>0</v>
      </c>
      <c r="O33" s="95"/>
    </row>
    <row r="34" spans="1:15" ht="23.1" customHeight="1">
      <c r="A34" s="139"/>
      <c r="B34" s="139"/>
      <c r="C34" s="13"/>
      <c r="D34" s="14" t="s">
        <v>20</v>
      </c>
      <c r="E34" s="11"/>
      <c r="F34" s="10">
        <f t="shared" si="10"/>
        <v>14</v>
      </c>
      <c r="G34" s="9">
        <v>13</v>
      </c>
      <c r="H34" s="8">
        <f t="shared" si="11"/>
        <v>92.857142857142861</v>
      </c>
      <c r="I34" s="15">
        <v>0</v>
      </c>
      <c r="J34" s="8">
        <f t="shared" si="12"/>
        <v>0</v>
      </c>
      <c r="K34" s="15">
        <v>1</v>
      </c>
      <c r="L34" s="8">
        <f t="shared" si="13"/>
        <v>7.1428571428571423</v>
      </c>
      <c r="M34" s="15">
        <v>0</v>
      </c>
      <c r="N34" s="8">
        <f t="shared" si="14"/>
        <v>0</v>
      </c>
      <c r="O34" s="95"/>
    </row>
    <row r="35" spans="1:15" ht="23.1" customHeight="1">
      <c r="A35" s="139"/>
      <c r="B35" s="139"/>
      <c r="C35" s="13"/>
      <c r="D35" s="14" t="s">
        <v>19</v>
      </c>
      <c r="E35" s="11"/>
      <c r="F35" s="10">
        <f t="shared" si="10"/>
        <v>10</v>
      </c>
      <c r="G35" s="9">
        <v>10</v>
      </c>
      <c r="H35" s="8">
        <f t="shared" si="11"/>
        <v>100</v>
      </c>
      <c r="I35" s="15">
        <v>0</v>
      </c>
      <c r="J35" s="8">
        <f t="shared" si="12"/>
        <v>0</v>
      </c>
      <c r="K35" s="15">
        <v>0</v>
      </c>
      <c r="L35" s="8">
        <f t="shared" si="13"/>
        <v>0</v>
      </c>
      <c r="M35" s="15">
        <v>0</v>
      </c>
      <c r="N35" s="8">
        <f t="shared" si="14"/>
        <v>0</v>
      </c>
      <c r="O35" s="95"/>
    </row>
    <row r="36" spans="1:15" ht="23.1" customHeight="1">
      <c r="A36" s="139"/>
      <c r="B36" s="139"/>
      <c r="C36" s="13"/>
      <c r="D36" s="14" t="s">
        <v>18</v>
      </c>
      <c r="E36" s="11"/>
      <c r="F36" s="10">
        <f t="shared" si="10"/>
        <v>19</v>
      </c>
      <c r="G36" s="9">
        <v>18</v>
      </c>
      <c r="H36" s="8">
        <f t="shared" si="11"/>
        <v>94.73684210526315</v>
      </c>
      <c r="I36" s="15">
        <v>1</v>
      </c>
      <c r="J36" s="8">
        <f t="shared" si="12"/>
        <v>5.2631578947368416</v>
      </c>
      <c r="K36" s="15">
        <v>0</v>
      </c>
      <c r="L36" s="8">
        <f t="shared" si="13"/>
        <v>0</v>
      </c>
      <c r="M36" s="15">
        <v>0</v>
      </c>
      <c r="N36" s="8">
        <f t="shared" si="14"/>
        <v>0</v>
      </c>
      <c r="O36" s="95"/>
    </row>
    <row r="37" spans="1:15" ht="23.1" customHeight="1">
      <c r="A37" s="139"/>
      <c r="B37" s="140"/>
      <c r="C37" s="13"/>
      <c r="D37" s="14" t="s">
        <v>17</v>
      </c>
      <c r="E37" s="11"/>
      <c r="F37" s="10">
        <f t="shared" si="10"/>
        <v>4</v>
      </c>
      <c r="G37" s="9">
        <v>4</v>
      </c>
      <c r="H37" s="8">
        <f t="shared" si="11"/>
        <v>100</v>
      </c>
      <c r="I37" s="15">
        <v>0</v>
      </c>
      <c r="J37" s="8">
        <f t="shared" si="12"/>
        <v>0</v>
      </c>
      <c r="K37" s="15">
        <v>0</v>
      </c>
      <c r="L37" s="8">
        <f t="shared" si="13"/>
        <v>0</v>
      </c>
      <c r="M37" s="15">
        <v>0</v>
      </c>
      <c r="N37" s="8">
        <f t="shared" si="14"/>
        <v>0</v>
      </c>
      <c r="O37" s="95"/>
    </row>
    <row r="38" spans="1:15" ht="23.1" customHeight="1">
      <c r="A38" s="139"/>
      <c r="B38" s="138" t="s">
        <v>16</v>
      </c>
      <c r="C38" s="13"/>
      <c r="D38" s="14" t="s">
        <v>15</v>
      </c>
      <c r="E38" s="11"/>
      <c r="F38" s="10">
        <f>SUM(G38,I38,K38,M38)</f>
        <v>692</v>
      </c>
      <c r="G38" s="9">
        <f>SUM(G39:G53)</f>
        <v>595</v>
      </c>
      <c r="H38" s="8">
        <f t="shared" si="1"/>
        <v>85.982658959537574</v>
      </c>
      <c r="I38" s="15">
        <f>SUM(I39:I53)</f>
        <v>32</v>
      </c>
      <c r="J38" s="8">
        <f t="shared" si="2"/>
        <v>4.6242774566473983</v>
      </c>
      <c r="K38" s="15">
        <f>SUM(K39:K53)</f>
        <v>60</v>
      </c>
      <c r="L38" s="8">
        <f t="shared" si="3"/>
        <v>8.6705202312138727</v>
      </c>
      <c r="M38" s="15">
        <f>SUM(M39:M53)</f>
        <v>5</v>
      </c>
      <c r="N38" s="8">
        <f t="shared" si="4"/>
        <v>0.7225433526011561</v>
      </c>
      <c r="O38" s="95"/>
    </row>
    <row r="39" spans="1:15" ht="23.1" customHeight="1">
      <c r="A39" s="139"/>
      <c r="B39" s="139"/>
      <c r="C39" s="13"/>
      <c r="D39" s="14" t="s">
        <v>14</v>
      </c>
      <c r="E39" s="11"/>
      <c r="F39" s="10">
        <f t="shared" ref="F39:F53" si="15">SUM(G39,I39,K39,M39)</f>
        <v>5</v>
      </c>
      <c r="G39" s="9">
        <v>3</v>
      </c>
      <c r="H39" s="8">
        <f t="shared" ref="H39:H53" si="16">IF(G39=0,0,G39/$F39*100)</f>
        <v>60</v>
      </c>
      <c r="I39" s="15">
        <v>0</v>
      </c>
      <c r="J39" s="8">
        <f t="shared" ref="J39:J53" si="17">IF(I39=0,0,I39/$F39*100)</f>
        <v>0</v>
      </c>
      <c r="K39" s="15">
        <v>2</v>
      </c>
      <c r="L39" s="8">
        <f t="shared" ref="L39:L53" si="18">IF(K39=0,0,K39/$F39*100)</f>
        <v>40</v>
      </c>
      <c r="M39" s="15">
        <v>0</v>
      </c>
      <c r="N39" s="8">
        <f t="shared" ref="N39:N53" si="19">IF(M39=0,0,M39/$F39*100)</f>
        <v>0</v>
      </c>
      <c r="O39" s="95"/>
    </row>
    <row r="40" spans="1:15" ht="23.1" customHeight="1">
      <c r="A40" s="139"/>
      <c r="B40" s="139"/>
      <c r="C40" s="13"/>
      <c r="D40" s="14" t="s">
        <v>13</v>
      </c>
      <c r="E40" s="11"/>
      <c r="F40" s="10">
        <f t="shared" si="15"/>
        <v>83</v>
      </c>
      <c r="G40" s="9">
        <v>60</v>
      </c>
      <c r="H40" s="8">
        <f t="shared" si="16"/>
        <v>72.289156626506028</v>
      </c>
      <c r="I40" s="15">
        <v>6</v>
      </c>
      <c r="J40" s="8">
        <f t="shared" si="17"/>
        <v>7.2289156626506017</v>
      </c>
      <c r="K40" s="15">
        <v>15</v>
      </c>
      <c r="L40" s="8">
        <f t="shared" si="18"/>
        <v>18.072289156626507</v>
      </c>
      <c r="M40" s="15">
        <v>2</v>
      </c>
      <c r="N40" s="8">
        <f t="shared" si="19"/>
        <v>2.4096385542168677</v>
      </c>
      <c r="O40" s="95"/>
    </row>
    <row r="41" spans="1:15" ht="23.1" customHeight="1">
      <c r="A41" s="139"/>
      <c r="B41" s="139"/>
      <c r="C41" s="13"/>
      <c r="D41" s="14" t="s">
        <v>12</v>
      </c>
      <c r="E41" s="11"/>
      <c r="F41" s="10">
        <f t="shared" si="15"/>
        <v>18</v>
      </c>
      <c r="G41" s="9">
        <v>18</v>
      </c>
      <c r="H41" s="8">
        <f t="shared" si="16"/>
        <v>100</v>
      </c>
      <c r="I41" s="15">
        <v>0</v>
      </c>
      <c r="J41" s="8">
        <f t="shared" si="17"/>
        <v>0</v>
      </c>
      <c r="K41" s="15">
        <v>0</v>
      </c>
      <c r="L41" s="8">
        <f t="shared" si="18"/>
        <v>0</v>
      </c>
      <c r="M41" s="15">
        <v>0</v>
      </c>
      <c r="N41" s="8">
        <f t="shared" si="19"/>
        <v>0</v>
      </c>
      <c r="O41" s="95"/>
    </row>
    <row r="42" spans="1:15" ht="23.1" customHeight="1">
      <c r="A42" s="139"/>
      <c r="B42" s="139"/>
      <c r="C42" s="13"/>
      <c r="D42" s="14" t="s">
        <v>11</v>
      </c>
      <c r="E42" s="11"/>
      <c r="F42" s="10">
        <f t="shared" si="15"/>
        <v>16</v>
      </c>
      <c r="G42" s="9">
        <v>15</v>
      </c>
      <c r="H42" s="8">
        <f t="shared" si="16"/>
        <v>93.75</v>
      </c>
      <c r="I42" s="15">
        <v>1</v>
      </c>
      <c r="J42" s="8">
        <f t="shared" si="17"/>
        <v>6.25</v>
      </c>
      <c r="K42" s="15">
        <v>0</v>
      </c>
      <c r="L42" s="8">
        <f t="shared" si="18"/>
        <v>0</v>
      </c>
      <c r="M42" s="15">
        <v>0</v>
      </c>
      <c r="N42" s="8">
        <f t="shared" si="19"/>
        <v>0</v>
      </c>
      <c r="O42" s="95"/>
    </row>
    <row r="43" spans="1:15" ht="23.1" customHeight="1">
      <c r="A43" s="139"/>
      <c r="B43" s="139"/>
      <c r="C43" s="13"/>
      <c r="D43" s="14" t="s">
        <v>10</v>
      </c>
      <c r="E43" s="11"/>
      <c r="F43" s="10">
        <f t="shared" si="15"/>
        <v>34</v>
      </c>
      <c r="G43" s="9">
        <v>28</v>
      </c>
      <c r="H43" s="8">
        <f t="shared" si="16"/>
        <v>82.35294117647058</v>
      </c>
      <c r="I43" s="15">
        <v>1</v>
      </c>
      <c r="J43" s="8">
        <f t="shared" si="17"/>
        <v>2.9411764705882351</v>
      </c>
      <c r="K43" s="15">
        <v>5</v>
      </c>
      <c r="L43" s="8">
        <f t="shared" si="18"/>
        <v>14.705882352941178</v>
      </c>
      <c r="M43" s="15">
        <v>0</v>
      </c>
      <c r="N43" s="8">
        <f t="shared" si="19"/>
        <v>0</v>
      </c>
      <c r="O43" s="95"/>
    </row>
    <row r="44" spans="1:15" ht="23.1" customHeight="1">
      <c r="A44" s="139"/>
      <c r="B44" s="139"/>
      <c r="C44" s="13"/>
      <c r="D44" s="14" t="s">
        <v>9</v>
      </c>
      <c r="E44" s="11"/>
      <c r="F44" s="10">
        <f t="shared" si="15"/>
        <v>180</v>
      </c>
      <c r="G44" s="9">
        <v>153</v>
      </c>
      <c r="H44" s="8">
        <f t="shared" si="16"/>
        <v>85</v>
      </c>
      <c r="I44" s="15">
        <v>7</v>
      </c>
      <c r="J44" s="8">
        <f t="shared" si="17"/>
        <v>3.8888888888888888</v>
      </c>
      <c r="K44" s="15">
        <v>18</v>
      </c>
      <c r="L44" s="8">
        <f t="shared" si="18"/>
        <v>10</v>
      </c>
      <c r="M44" s="15">
        <v>2</v>
      </c>
      <c r="N44" s="8">
        <f t="shared" si="19"/>
        <v>1.1111111111111112</v>
      </c>
      <c r="O44" s="95"/>
    </row>
    <row r="45" spans="1:15" ht="23.1" customHeight="1">
      <c r="A45" s="139"/>
      <c r="B45" s="139"/>
      <c r="C45" s="13"/>
      <c r="D45" s="14" t="s">
        <v>8</v>
      </c>
      <c r="E45" s="11"/>
      <c r="F45" s="10">
        <f t="shared" si="15"/>
        <v>21</v>
      </c>
      <c r="G45" s="9">
        <v>21</v>
      </c>
      <c r="H45" s="8">
        <f t="shared" si="16"/>
        <v>100</v>
      </c>
      <c r="I45" s="15">
        <v>0</v>
      </c>
      <c r="J45" s="8">
        <f t="shared" si="17"/>
        <v>0</v>
      </c>
      <c r="K45" s="15">
        <v>0</v>
      </c>
      <c r="L45" s="8">
        <f t="shared" si="18"/>
        <v>0</v>
      </c>
      <c r="M45" s="15">
        <v>0</v>
      </c>
      <c r="N45" s="8">
        <f t="shared" si="19"/>
        <v>0</v>
      </c>
      <c r="O45" s="95"/>
    </row>
    <row r="46" spans="1:15" ht="23.1" customHeight="1">
      <c r="A46" s="139"/>
      <c r="B46" s="139"/>
      <c r="C46" s="13"/>
      <c r="D46" s="14" t="s">
        <v>7</v>
      </c>
      <c r="E46" s="11"/>
      <c r="F46" s="10">
        <f t="shared" si="15"/>
        <v>14</v>
      </c>
      <c r="G46" s="9">
        <v>13</v>
      </c>
      <c r="H46" s="8">
        <f t="shared" si="16"/>
        <v>92.857142857142861</v>
      </c>
      <c r="I46" s="15">
        <v>1</v>
      </c>
      <c r="J46" s="8">
        <f t="shared" si="17"/>
        <v>7.1428571428571423</v>
      </c>
      <c r="K46" s="15">
        <v>0</v>
      </c>
      <c r="L46" s="8">
        <f t="shared" si="18"/>
        <v>0</v>
      </c>
      <c r="M46" s="15">
        <v>0</v>
      </c>
      <c r="N46" s="8">
        <f t="shared" si="19"/>
        <v>0</v>
      </c>
      <c r="O46" s="95"/>
    </row>
    <row r="47" spans="1:15" ht="24" customHeight="1">
      <c r="A47" s="139"/>
      <c r="B47" s="139"/>
      <c r="C47" s="13"/>
      <c r="D47" s="12" t="s">
        <v>6</v>
      </c>
      <c r="E47" s="11"/>
      <c r="F47" s="10">
        <f t="shared" si="15"/>
        <v>13</v>
      </c>
      <c r="G47" s="9">
        <v>9</v>
      </c>
      <c r="H47" s="8">
        <f t="shared" si="16"/>
        <v>69.230769230769226</v>
      </c>
      <c r="I47" s="15">
        <v>2</v>
      </c>
      <c r="J47" s="8">
        <f t="shared" si="17"/>
        <v>15.384615384615385</v>
      </c>
      <c r="K47" s="15">
        <v>2</v>
      </c>
      <c r="L47" s="8">
        <f t="shared" si="18"/>
        <v>15.384615384615385</v>
      </c>
      <c r="M47" s="15">
        <v>0</v>
      </c>
      <c r="N47" s="8">
        <f t="shared" si="19"/>
        <v>0</v>
      </c>
      <c r="O47" s="95"/>
    </row>
    <row r="48" spans="1:15" ht="23.1" customHeight="1">
      <c r="A48" s="139"/>
      <c r="B48" s="139"/>
      <c r="C48" s="13"/>
      <c r="D48" s="14" t="s">
        <v>5</v>
      </c>
      <c r="E48" s="11"/>
      <c r="F48" s="10">
        <f t="shared" si="15"/>
        <v>41</v>
      </c>
      <c r="G48" s="9">
        <v>27</v>
      </c>
      <c r="H48" s="8">
        <f t="shared" si="16"/>
        <v>65.853658536585371</v>
      </c>
      <c r="I48" s="15">
        <v>7</v>
      </c>
      <c r="J48" s="8">
        <f t="shared" si="17"/>
        <v>17.073170731707318</v>
      </c>
      <c r="K48" s="15">
        <v>7</v>
      </c>
      <c r="L48" s="8">
        <f t="shared" si="18"/>
        <v>17.073170731707318</v>
      </c>
      <c r="M48" s="15">
        <v>0</v>
      </c>
      <c r="N48" s="8">
        <f t="shared" si="19"/>
        <v>0</v>
      </c>
      <c r="O48" s="95"/>
    </row>
    <row r="49" spans="1:15" ht="23.1" customHeight="1">
      <c r="A49" s="139"/>
      <c r="B49" s="139"/>
      <c r="C49" s="13"/>
      <c r="D49" s="14" t="s">
        <v>4</v>
      </c>
      <c r="E49" s="11"/>
      <c r="F49" s="10">
        <f t="shared" si="15"/>
        <v>22</v>
      </c>
      <c r="G49" s="9">
        <v>18</v>
      </c>
      <c r="H49" s="8">
        <f t="shared" si="16"/>
        <v>81.818181818181827</v>
      </c>
      <c r="I49" s="15">
        <v>1</v>
      </c>
      <c r="J49" s="8">
        <f t="shared" si="17"/>
        <v>4.5454545454545459</v>
      </c>
      <c r="K49" s="15">
        <v>2</v>
      </c>
      <c r="L49" s="8">
        <f t="shared" si="18"/>
        <v>9.0909090909090917</v>
      </c>
      <c r="M49" s="15">
        <v>1</v>
      </c>
      <c r="N49" s="8">
        <f t="shared" si="19"/>
        <v>4.5454545454545459</v>
      </c>
      <c r="O49" s="95"/>
    </row>
    <row r="50" spans="1:15" ht="23.1" customHeight="1">
      <c r="A50" s="139"/>
      <c r="B50" s="139"/>
      <c r="C50" s="13"/>
      <c r="D50" s="14" t="s">
        <v>3</v>
      </c>
      <c r="E50" s="11"/>
      <c r="F50" s="10">
        <f t="shared" si="15"/>
        <v>20</v>
      </c>
      <c r="G50" s="9">
        <v>20</v>
      </c>
      <c r="H50" s="8">
        <f t="shared" si="16"/>
        <v>100</v>
      </c>
      <c r="I50" s="15">
        <v>0</v>
      </c>
      <c r="J50" s="8">
        <f t="shared" si="17"/>
        <v>0</v>
      </c>
      <c r="K50" s="15">
        <v>0</v>
      </c>
      <c r="L50" s="8">
        <f t="shared" si="18"/>
        <v>0</v>
      </c>
      <c r="M50" s="15">
        <v>0</v>
      </c>
      <c r="N50" s="8">
        <f t="shared" si="19"/>
        <v>0</v>
      </c>
      <c r="O50" s="95"/>
    </row>
    <row r="51" spans="1:15" ht="23.1" customHeight="1">
      <c r="A51" s="139"/>
      <c r="B51" s="139"/>
      <c r="C51" s="13"/>
      <c r="D51" s="14" t="s">
        <v>2</v>
      </c>
      <c r="E51" s="11"/>
      <c r="F51" s="10">
        <f t="shared" si="15"/>
        <v>150</v>
      </c>
      <c r="G51" s="9">
        <v>142</v>
      </c>
      <c r="H51" s="8">
        <f t="shared" si="16"/>
        <v>94.666666666666671</v>
      </c>
      <c r="I51" s="15">
        <v>3</v>
      </c>
      <c r="J51" s="8">
        <f t="shared" si="17"/>
        <v>2</v>
      </c>
      <c r="K51" s="15">
        <v>5</v>
      </c>
      <c r="L51" s="8">
        <f t="shared" si="18"/>
        <v>3.3333333333333335</v>
      </c>
      <c r="M51" s="15">
        <v>0</v>
      </c>
      <c r="N51" s="8">
        <f t="shared" si="19"/>
        <v>0</v>
      </c>
      <c r="O51" s="95"/>
    </row>
    <row r="52" spans="1:15" ht="23.1" customHeight="1">
      <c r="A52" s="139"/>
      <c r="B52" s="139"/>
      <c r="C52" s="13"/>
      <c r="D52" s="14" t="s">
        <v>1</v>
      </c>
      <c r="E52" s="11"/>
      <c r="F52" s="10">
        <f t="shared" si="15"/>
        <v>20</v>
      </c>
      <c r="G52" s="9">
        <v>20</v>
      </c>
      <c r="H52" s="8">
        <f t="shared" si="16"/>
        <v>100</v>
      </c>
      <c r="I52" s="15">
        <v>0</v>
      </c>
      <c r="J52" s="8">
        <f t="shared" si="17"/>
        <v>0</v>
      </c>
      <c r="K52" s="15">
        <v>0</v>
      </c>
      <c r="L52" s="8">
        <f t="shared" si="18"/>
        <v>0</v>
      </c>
      <c r="M52" s="15">
        <v>0</v>
      </c>
      <c r="N52" s="8">
        <f t="shared" si="19"/>
        <v>0</v>
      </c>
      <c r="O52" s="95"/>
    </row>
    <row r="53" spans="1:15" ht="24" customHeight="1">
      <c r="A53" s="140"/>
      <c r="B53" s="140"/>
      <c r="C53" s="13"/>
      <c r="D53" s="12" t="s">
        <v>0</v>
      </c>
      <c r="E53" s="11"/>
      <c r="F53" s="10">
        <f t="shared" si="15"/>
        <v>55</v>
      </c>
      <c r="G53" s="9">
        <v>48</v>
      </c>
      <c r="H53" s="8">
        <f t="shared" si="16"/>
        <v>87.272727272727266</v>
      </c>
      <c r="I53" s="15">
        <v>3</v>
      </c>
      <c r="J53" s="8">
        <f t="shared" si="17"/>
        <v>5.4545454545454541</v>
      </c>
      <c r="K53" s="15">
        <v>4</v>
      </c>
      <c r="L53" s="8">
        <f t="shared" si="18"/>
        <v>7.2727272727272725</v>
      </c>
      <c r="M53" s="15">
        <v>0</v>
      </c>
      <c r="N53" s="8">
        <f t="shared" si="19"/>
        <v>0</v>
      </c>
      <c r="O53" s="95"/>
    </row>
    <row r="55" spans="1:15" ht="12.75" customHeight="1"/>
    <row r="56" spans="1:15">
      <c r="D56" s="5"/>
    </row>
    <row r="59" spans="1:15">
      <c r="D59" s="5"/>
    </row>
    <row r="61" spans="1:15">
      <c r="D61" s="5"/>
    </row>
    <row r="63" spans="1:15">
      <c r="D63" s="5"/>
    </row>
    <row r="65" spans="4:4">
      <c r="D65" s="5"/>
    </row>
    <row r="67" spans="4:4" ht="13.5" customHeight="1">
      <c r="D67" s="6"/>
    </row>
    <row r="68" spans="4:4" ht="13.5" customHeight="1"/>
    <row r="69" spans="4:4">
      <c r="D69" s="5"/>
    </row>
    <row r="71" spans="4:4">
      <c r="D71" s="5"/>
    </row>
    <row r="73" spans="4:4">
      <c r="D73" s="5"/>
    </row>
    <row r="75" spans="4:4">
      <c r="D75" s="5"/>
    </row>
    <row r="79" spans="4:4" ht="12.75" customHeight="1"/>
    <row r="80" spans="4:4" ht="12.75" customHeight="1"/>
  </sheetData>
  <mergeCells count="24">
    <mergeCell ref="I5:I6"/>
    <mergeCell ref="G5:G6"/>
    <mergeCell ref="N5:N6"/>
    <mergeCell ref="M3:N4"/>
    <mergeCell ref="J5:J6"/>
    <mergeCell ref="K5:K6"/>
    <mergeCell ref="L5:L6"/>
    <mergeCell ref="M5:M6"/>
    <mergeCell ref="I3:J4"/>
    <mergeCell ref="K3:L4"/>
    <mergeCell ref="A13:A53"/>
    <mergeCell ref="B13:B37"/>
    <mergeCell ref="B38:B53"/>
    <mergeCell ref="G3:H4"/>
    <mergeCell ref="H5:H6"/>
    <mergeCell ref="A3:E6"/>
    <mergeCell ref="F3:F6"/>
    <mergeCell ref="A7:E7"/>
    <mergeCell ref="A8:A12"/>
    <mergeCell ref="B8:E8"/>
    <mergeCell ref="B9:E9"/>
    <mergeCell ref="B10:E10"/>
    <mergeCell ref="B11:E11"/>
    <mergeCell ref="B12:E12"/>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Q80"/>
  <sheetViews>
    <sheetView showGridLines="0" view="pageBreakPreview"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16" width="9.25" style="3" customWidth="1"/>
    <col min="17" max="16384" width="9" style="3"/>
  </cols>
  <sheetData>
    <row r="1" spans="1:17" ht="14.25">
      <c r="A1" s="18" t="s">
        <v>446</v>
      </c>
    </row>
    <row r="2" spans="1:17">
      <c r="F2" s="48"/>
      <c r="G2" s="48"/>
      <c r="H2" s="48"/>
      <c r="I2" s="48"/>
      <c r="J2" s="48"/>
      <c r="K2" s="48"/>
      <c r="L2" s="48"/>
      <c r="M2" s="48"/>
      <c r="N2" s="48"/>
      <c r="O2" s="48"/>
      <c r="P2" s="48"/>
    </row>
    <row r="3" spans="1:17">
      <c r="A3" s="152" t="s">
        <v>63</v>
      </c>
      <c r="B3" s="153"/>
      <c r="C3" s="153"/>
      <c r="D3" s="153"/>
      <c r="E3" s="154"/>
      <c r="F3" s="161" t="s">
        <v>62</v>
      </c>
      <c r="G3" s="200" t="s">
        <v>573</v>
      </c>
      <c r="H3" s="200"/>
      <c r="I3" s="200" t="s">
        <v>571</v>
      </c>
      <c r="J3" s="200"/>
      <c r="K3" s="200" t="s">
        <v>572</v>
      </c>
      <c r="L3" s="200"/>
      <c r="M3" s="200" t="s">
        <v>130</v>
      </c>
      <c r="N3" s="200"/>
      <c r="O3" s="200" t="s">
        <v>129</v>
      </c>
      <c r="P3" s="200"/>
    </row>
    <row r="4" spans="1:17" ht="42" customHeight="1">
      <c r="A4" s="155"/>
      <c r="B4" s="156"/>
      <c r="C4" s="156"/>
      <c r="D4" s="156"/>
      <c r="E4" s="157"/>
      <c r="F4" s="165"/>
      <c r="G4" s="200"/>
      <c r="H4" s="200"/>
      <c r="I4" s="200"/>
      <c r="J4" s="200"/>
      <c r="K4" s="200"/>
      <c r="L4" s="200"/>
      <c r="M4" s="200"/>
      <c r="N4" s="200"/>
      <c r="O4" s="200"/>
      <c r="P4" s="200"/>
    </row>
    <row r="5" spans="1:17" ht="15" customHeight="1">
      <c r="A5" s="155"/>
      <c r="B5" s="156"/>
      <c r="C5" s="156"/>
      <c r="D5" s="156"/>
      <c r="E5" s="157"/>
      <c r="F5" s="162"/>
      <c r="G5" s="163" t="s">
        <v>51</v>
      </c>
      <c r="H5" s="150" t="s">
        <v>50</v>
      </c>
      <c r="I5" s="163" t="s">
        <v>51</v>
      </c>
      <c r="J5" s="150" t="s">
        <v>50</v>
      </c>
      <c r="K5" s="163" t="s">
        <v>51</v>
      </c>
      <c r="L5" s="150" t="s">
        <v>50</v>
      </c>
      <c r="M5" s="163" t="s">
        <v>51</v>
      </c>
      <c r="N5" s="150" t="s">
        <v>50</v>
      </c>
      <c r="O5" s="163" t="s">
        <v>51</v>
      </c>
      <c r="P5" s="150" t="s">
        <v>50</v>
      </c>
    </row>
    <row r="6" spans="1:17" ht="15" customHeight="1">
      <c r="A6" s="158"/>
      <c r="B6" s="159"/>
      <c r="C6" s="159"/>
      <c r="D6" s="159"/>
      <c r="E6" s="160"/>
      <c r="F6" s="162"/>
      <c r="G6" s="164"/>
      <c r="H6" s="151"/>
      <c r="I6" s="164"/>
      <c r="J6" s="151"/>
      <c r="K6" s="164"/>
      <c r="L6" s="151"/>
      <c r="M6" s="164"/>
      <c r="N6" s="151"/>
      <c r="O6" s="164"/>
      <c r="P6" s="151"/>
    </row>
    <row r="7" spans="1:17" ht="23.1" customHeight="1">
      <c r="A7" s="147" t="s">
        <v>49</v>
      </c>
      <c r="B7" s="148"/>
      <c r="C7" s="148"/>
      <c r="D7" s="148"/>
      <c r="E7" s="149"/>
      <c r="F7" s="27">
        <f>SUM(G7,I7,K7,M7,O7)</f>
        <v>811</v>
      </c>
      <c r="G7" s="26">
        <f>SUM(G8:G12)</f>
        <v>666</v>
      </c>
      <c r="H7" s="8">
        <f t="shared" ref="H7:H38" si="0">IF(G7=0,0,G7/$F7*100)</f>
        <v>82.120838471023433</v>
      </c>
      <c r="I7" s="26">
        <f>SUM(I8:I12)</f>
        <v>94</v>
      </c>
      <c r="J7" s="8">
        <f t="shared" ref="J7:J38" si="1">IF(I7=0,0,I7/$F7*100)</f>
        <v>11.590628853267571</v>
      </c>
      <c r="K7" s="26">
        <f>SUM(K8:K12)</f>
        <v>20</v>
      </c>
      <c r="L7" s="8">
        <f t="shared" ref="L7:L38" si="2">IF(K7=0,0,K7/$F7*100)</f>
        <v>2.466091245376079</v>
      </c>
      <c r="M7" s="26">
        <f>SUM(M8:M12)</f>
        <v>13</v>
      </c>
      <c r="N7" s="8">
        <f t="shared" ref="N7:N38" si="3">IF(M7=0,0,M7/$F7*100)</f>
        <v>1.6029593094944512</v>
      </c>
      <c r="O7" s="26">
        <f>SUM(O8:O12)</f>
        <v>18</v>
      </c>
      <c r="P7" s="8">
        <f t="shared" ref="P7:P38" si="4">IF(O7=0,0,O7/$F7*100)</f>
        <v>2.219482120838471</v>
      </c>
      <c r="Q7" s="95"/>
    </row>
    <row r="8" spans="1:17" ht="23.1" customHeight="1">
      <c r="A8" s="141" t="s">
        <v>48</v>
      </c>
      <c r="B8" s="144" t="s">
        <v>47</v>
      </c>
      <c r="C8" s="145"/>
      <c r="D8" s="145"/>
      <c r="E8" s="146"/>
      <c r="F8" s="10">
        <f t="shared" ref="F8" si="5">SUM(G8,I8,K8,M8,O8)</f>
        <v>191</v>
      </c>
      <c r="G8" s="9">
        <v>167</v>
      </c>
      <c r="H8" s="8">
        <f t="shared" si="0"/>
        <v>87.434554973821989</v>
      </c>
      <c r="I8" s="9">
        <v>10</v>
      </c>
      <c r="J8" s="8">
        <f t="shared" si="1"/>
        <v>5.2356020942408374</v>
      </c>
      <c r="K8" s="9">
        <v>2</v>
      </c>
      <c r="L8" s="8">
        <f t="shared" si="2"/>
        <v>1.0471204188481675</v>
      </c>
      <c r="M8" s="9">
        <v>5</v>
      </c>
      <c r="N8" s="8">
        <f t="shared" si="3"/>
        <v>2.6178010471204187</v>
      </c>
      <c r="O8" s="9">
        <v>7</v>
      </c>
      <c r="P8" s="8">
        <f t="shared" si="4"/>
        <v>3.664921465968586</v>
      </c>
      <c r="Q8" s="95"/>
    </row>
    <row r="9" spans="1:17" ht="23.1" customHeight="1">
      <c r="A9" s="142"/>
      <c r="B9" s="144" t="s">
        <v>46</v>
      </c>
      <c r="C9" s="145"/>
      <c r="D9" s="145"/>
      <c r="E9" s="146"/>
      <c r="F9" s="10">
        <f t="shared" ref="F9:F12" si="6">SUM(G9,I9,K9,M9,O9)</f>
        <v>124</v>
      </c>
      <c r="G9" s="9">
        <v>108</v>
      </c>
      <c r="H9" s="8">
        <f t="shared" ref="H9:H12" si="7">IF(G9=0,0,G9/$F9*100)</f>
        <v>87.096774193548384</v>
      </c>
      <c r="I9" s="9">
        <v>11</v>
      </c>
      <c r="J9" s="8">
        <f t="shared" ref="J9:J12" si="8">IF(I9=0,0,I9/$F9*100)</f>
        <v>8.870967741935484</v>
      </c>
      <c r="K9" s="9">
        <v>1</v>
      </c>
      <c r="L9" s="8">
        <f t="shared" ref="L9:L12" si="9">IF(K9=0,0,K9/$F9*100)</f>
        <v>0.80645161290322576</v>
      </c>
      <c r="M9" s="9">
        <v>2</v>
      </c>
      <c r="N9" s="8">
        <f t="shared" ref="N9:N12" si="10">IF(M9=0,0,M9/$F9*100)</f>
        <v>1.6129032258064515</v>
      </c>
      <c r="O9" s="9">
        <v>2</v>
      </c>
      <c r="P9" s="8">
        <f t="shared" ref="P9:P12" si="11">IF(O9=0,0,O9/$F9*100)</f>
        <v>1.6129032258064515</v>
      </c>
      <c r="Q9" s="95"/>
    </row>
    <row r="10" spans="1:17" ht="23.1" customHeight="1">
      <c r="A10" s="142"/>
      <c r="B10" s="144" t="s">
        <v>45</v>
      </c>
      <c r="C10" s="145"/>
      <c r="D10" s="145"/>
      <c r="E10" s="146"/>
      <c r="F10" s="10">
        <f t="shared" si="6"/>
        <v>219</v>
      </c>
      <c r="G10" s="9">
        <v>203</v>
      </c>
      <c r="H10" s="8">
        <f t="shared" si="7"/>
        <v>92.694063926940643</v>
      </c>
      <c r="I10" s="9">
        <v>10</v>
      </c>
      <c r="J10" s="8">
        <f t="shared" si="8"/>
        <v>4.5662100456620998</v>
      </c>
      <c r="K10" s="9">
        <v>2</v>
      </c>
      <c r="L10" s="8">
        <f t="shared" si="9"/>
        <v>0.91324200913242004</v>
      </c>
      <c r="M10" s="9">
        <v>3</v>
      </c>
      <c r="N10" s="8">
        <f t="shared" si="10"/>
        <v>1.3698630136986301</v>
      </c>
      <c r="O10" s="9">
        <v>1</v>
      </c>
      <c r="P10" s="8">
        <f t="shared" si="11"/>
        <v>0.45662100456621002</v>
      </c>
      <c r="Q10" s="95"/>
    </row>
    <row r="11" spans="1:17" ht="23.1" customHeight="1">
      <c r="A11" s="142"/>
      <c r="B11" s="144" t="s">
        <v>44</v>
      </c>
      <c r="C11" s="145"/>
      <c r="D11" s="145"/>
      <c r="E11" s="146"/>
      <c r="F11" s="10">
        <f t="shared" si="6"/>
        <v>56</v>
      </c>
      <c r="G11" s="9">
        <v>42</v>
      </c>
      <c r="H11" s="8">
        <f t="shared" si="7"/>
        <v>75</v>
      </c>
      <c r="I11" s="9">
        <v>11</v>
      </c>
      <c r="J11" s="8">
        <f t="shared" si="8"/>
        <v>19.642857142857142</v>
      </c>
      <c r="K11" s="9">
        <v>2</v>
      </c>
      <c r="L11" s="8">
        <f t="shared" si="9"/>
        <v>3.5714285714285712</v>
      </c>
      <c r="M11" s="9">
        <v>0</v>
      </c>
      <c r="N11" s="8">
        <f t="shared" si="10"/>
        <v>0</v>
      </c>
      <c r="O11" s="9">
        <v>1</v>
      </c>
      <c r="P11" s="8">
        <f t="shared" si="11"/>
        <v>1.7857142857142856</v>
      </c>
      <c r="Q11" s="95"/>
    </row>
    <row r="12" spans="1:17" ht="23.1" customHeight="1">
      <c r="A12" s="143"/>
      <c r="B12" s="144" t="s">
        <v>43</v>
      </c>
      <c r="C12" s="145"/>
      <c r="D12" s="145"/>
      <c r="E12" s="146"/>
      <c r="F12" s="10">
        <f t="shared" si="6"/>
        <v>221</v>
      </c>
      <c r="G12" s="9">
        <v>146</v>
      </c>
      <c r="H12" s="8">
        <f t="shared" si="7"/>
        <v>66.063348416289585</v>
      </c>
      <c r="I12" s="9">
        <v>52</v>
      </c>
      <c r="J12" s="8">
        <f t="shared" si="8"/>
        <v>23.52941176470588</v>
      </c>
      <c r="K12" s="9">
        <v>13</v>
      </c>
      <c r="L12" s="8">
        <f t="shared" si="9"/>
        <v>5.8823529411764701</v>
      </c>
      <c r="M12" s="9">
        <v>3</v>
      </c>
      <c r="N12" s="8">
        <f t="shared" si="10"/>
        <v>1.3574660633484164</v>
      </c>
      <c r="O12" s="9">
        <v>7</v>
      </c>
      <c r="P12" s="8">
        <f t="shared" si="11"/>
        <v>3.1674208144796379</v>
      </c>
      <c r="Q12" s="95"/>
    </row>
    <row r="13" spans="1:17" ht="23.1" customHeight="1">
      <c r="A13" s="138" t="s">
        <v>42</v>
      </c>
      <c r="B13" s="138" t="s">
        <v>41</v>
      </c>
      <c r="C13" s="13"/>
      <c r="D13" s="14" t="s">
        <v>15</v>
      </c>
      <c r="E13" s="11"/>
      <c r="F13" s="10">
        <f>SUM(G13,I13,K13,M13,O13)</f>
        <v>216</v>
      </c>
      <c r="G13" s="9">
        <f>SUM(G14:G37)</f>
        <v>182</v>
      </c>
      <c r="H13" s="8">
        <f t="shared" si="0"/>
        <v>84.259259259259252</v>
      </c>
      <c r="I13" s="9">
        <f>SUM(I14:I37)</f>
        <v>20</v>
      </c>
      <c r="J13" s="8">
        <f t="shared" si="1"/>
        <v>9.2592592592592595</v>
      </c>
      <c r="K13" s="9">
        <f>SUM(K14:K37)</f>
        <v>9</v>
      </c>
      <c r="L13" s="8">
        <f t="shared" si="2"/>
        <v>4.1666666666666661</v>
      </c>
      <c r="M13" s="9">
        <f>SUM(M14:M37)</f>
        <v>3</v>
      </c>
      <c r="N13" s="8">
        <f t="shared" si="3"/>
        <v>1.3888888888888888</v>
      </c>
      <c r="O13" s="9">
        <f>SUM(O14:O37)</f>
        <v>2</v>
      </c>
      <c r="P13" s="8">
        <f t="shared" si="4"/>
        <v>0.92592592592592582</v>
      </c>
      <c r="Q13" s="95"/>
    </row>
    <row r="14" spans="1:17" ht="23.1" customHeight="1">
      <c r="A14" s="139"/>
      <c r="B14" s="139"/>
      <c r="C14" s="13"/>
      <c r="D14" s="14" t="s">
        <v>40</v>
      </c>
      <c r="E14" s="11"/>
      <c r="F14" s="10">
        <f t="shared" ref="F14:F37" si="12">SUM(G14,I14,K14,M14,O14)</f>
        <v>36</v>
      </c>
      <c r="G14" s="9">
        <v>27</v>
      </c>
      <c r="H14" s="8">
        <f t="shared" ref="H14:H37" si="13">IF(G14=0,0,G14/$F14*100)</f>
        <v>75</v>
      </c>
      <c r="I14" s="9">
        <v>7</v>
      </c>
      <c r="J14" s="8">
        <f t="shared" ref="J14:J37" si="14">IF(I14=0,0,I14/$F14*100)</f>
        <v>19.444444444444446</v>
      </c>
      <c r="K14" s="9">
        <v>1</v>
      </c>
      <c r="L14" s="8">
        <f t="shared" ref="L14:L37" si="15">IF(K14=0,0,K14/$F14*100)</f>
        <v>2.7777777777777777</v>
      </c>
      <c r="M14" s="9">
        <v>0</v>
      </c>
      <c r="N14" s="8">
        <f t="shared" ref="N14:N37" si="16">IF(M14=0,0,M14/$F14*100)</f>
        <v>0</v>
      </c>
      <c r="O14" s="9">
        <v>1</v>
      </c>
      <c r="P14" s="8">
        <f t="shared" ref="P14:P37" si="17">IF(O14=0,0,O14/$F14*100)</f>
        <v>2.7777777777777777</v>
      </c>
      <c r="Q14" s="95"/>
    </row>
    <row r="15" spans="1:17" ht="23.1" customHeight="1">
      <c r="A15" s="139"/>
      <c r="B15" s="139"/>
      <c r="C15" s="13"/>
      <c r="D15" s="14" t="s">
        <v>39</v>
      </c>
      <c r="E15" s="11"/>
      <c r="F15" s="10">
        <f t="shared" si="12"/>
        <v>5</v>
      </c>
      <c r="G15" s="9">
        <v>5</v>
      </c>
      <c r="H15" s="8">
        <f t="shared" si="13"/>
        <v>100</v>
      </c>
      <c r="I15" s="9">
        <v>0</v>
      </c>
      <c r="J15" s="8">
        <f t="shared" si="14"/>
        <v>0</v>
      </c>
      <c r="K15" s="9">
        <v>0</v>
      </c>
      <c r="L15" s="8">
        <f t="shared" si="15"/>
        <v>0</v>
      </c>
      <c r="M15" s="9">
        <v>0</v>
      </c>
      <c r="N15" s="8">
        <f t="shared" si="16"/>
        <v>0</v>
      </c>
      <c r="O15" s="9">
        <v>0</v>
      </c>
      <c r="P15" s="8">
        <f t="shared" si="17"/>
        <v>0</v>
      </c>
      <c r="Q15" s="95"/>
    </row>
    <row r="16" spans="1:17" ht="23.1" customHeight="1">
      <c r="A16" s="139"/>
      <c r="B16" s="139"/>
      <c r="C16" s="13"/>
      <c r="D16" s="14" t="s">
        <v>38</v>
      </c>
      <c r="E16" s="11"/>
      <c r="F16" s="10">
        <f t="shared" si="12"/>
        <v>14</v>
      </c>
      <c r="G16" s="9">
        <v>13</v>
      </c>
      <c r="H16" s="8">
        <f t="shared" si="13"/>
        <v>92.857142857142861</v>
      </c>
      <c r="I16" s="9">
        <v>1</v>
      </c>
      <c r="J16" s="8">
        <f t="shared" si="14"/>
        <v>7.1428571428571423</v>
      </c>
      <c r="K16" s="9">
        <v>0</v>
      </c>
      <c r="L16" s="8">
        <f t="shared" si="15"/>
        <v>0</v>
      </c>
      <c r="M16" s="9">
        <v>0</v>
      </c>
      <c r="N16" s="8">
        <f t="shared" si="16"/>
        <v>0</v>
      </c>
      <c r="O16" s="9">
        <v>0</v>
      </c>
      <c r="P16" s="8">
        <f t="shared" si="17"/>
        <v>0</v>
      </c>
      <c r="Q16" s="95"/>
    </row>
    <row r="17" spans="1:17" ht="23.1" customHeight="1">
      <c r="A17" s="139"/>
      <c r="B17" s="139"/>
      <c r="C17" s="13"/>
      <c r="D17" s="14" t="s">
        <v>37</v>
      </c>
      <c r="E17" s="11"/>
      <c r="F17" s="10">
        <f t="shared" si="12"/>
        <v>1</v>
      </c>
      <c r="G17" s="9">
        <v>1</v>
      </c>
      <c r="H17" s="8">
        <f t="shared" si="13"/>
        <v>100</v>
      </c>
      <c r="I17" s="9">
        <v>0</v>
      </c>
      <c r="J17" s="8">
        <f t="shared" si="14"/>
        <v>0</v>
      </c>
      <c r="K17" s="9">
        <v>0</v>
      </c>
      <c r="L17" s="8">
        <f t="shared" si="15"/>
        <v>0</v>
      </c>
      <c r="M17" s="9">
        <v>0</v>
      </c>
      <c r="N17" s="8">
        <f t="shared" si="16"/>
        <v>0</v>
      </c>
      <c r="O17" s="9">
        <v>0</v>
      </c>
      <c r="P17" s="8">
        <f t="shared" si="17"/>
        <v>0</v>
      </c>
      <c r="Q17" s="95"/>
    </row>
    <row r="18" spans="1:17" ht="23.1" customHeight="1">
      <c r="A18" s="139"/>
      <c r="B18" s="139"/>
      <c r="C18" s="13"/>
      <c r="D18" s="14" t="s">
        <v>36</v>
      </c>
      <c r="E18" s="11"/>
      <c r="F18" s="10">
        <f t="shared" si="12"/>
        <v>5</v>
      </c>
      <c r="G18" s="9">
        <v>4</v>
      </c>
      <c r="H18" s="8">
        <f t="shared" si="13"/>
        <v>80</v>
      </c>
      <c r="I18" s="9">
        <v>1</v>
      </c>
      <c r="J18" s="8">
        <f t="shared" si="14"/>
        <v>20</v>
      </c>
      <c r="K18" s="9">
        <v>0</v>
      </c>
      <c r="L18" s="8">
        <f t="shared" si="15"/>
        <v>0</v>
      </c>
      <c r="M18" s="9">
        <v>0</v>
      </c>
      <c r="N18" s="8">
        <f t="shared" si="16"/>
        <v>0</v>
      </c>
      <c r="O18" s="9">
        <v>0</v>
      </c>
      <c r="P18" s="8">
        <f t="shared" si="17"/>
        <v>0</v>
      </c>
      <c r="Q18" s="95"/>
    </row>
    <row r="19" spans="1:17" ht="23.1" customHeight="1">
      <c r="A19" s="139"/>
      <c r="B19" s="139"/>
      <c r="C19" s="13"/>
      <c r="D19" s="14" t="s">
        <v>35</v>
      </c>
      <c r="E19" s="11"/>
      <c r="F19" s="10">
        <f t="shared" si="12"/>
        <v>2</v>
      </c>
      <c r="G19" s="9">
        <v>2</v>
      </c>
      <c r="H19" s="8">
        <f t="shared" si="13"/>
        <v>100</v>
      </c>
      <c r="I19" s="9">
        <v>0</v>
      </c>
      <c r="J19" s="8">
        <f t="shared" si="14"/>
        <v>0</v>
      </c>
      <c r="K19" s="9">
        <v>0</v>
      </c>
      <c r="L19" s="8">
        <f t="shared" si="15"/>
        <v>0</v>
      </c>
      <c r="M19" s="9">
        <v>0</v>
      </c>
      <c r="N19" s="8">
        <f t="shared" si="16"/>
        <v>0</v>
      </c>
      <c r="O19" s="9">
        <v>0</v>
      </c>
      <c r="P19" s="8">
        <f t="shared" si="17"/>
        <v>0</v>
      </c>
      <c r="Q19" s="95"/>
    </row>
    <row r="20" spans="1:17" ht="23.1" customHeight="1">
      <c r="A20" s="139"/>
      <c r="B20" s="139"/>
      <c r="C20" s="13"/>
      <c r="D20" s="14" t="s">
        <v>34</v>
      </c>
      <c r="E20" s="11"/>
      <c r="F20" s="10">
        <f t="shared" si="12"/>
        <v>3</v>
      </c>
      <c r="G20" s="9">
        <v>3</v>
      </c>
      <c r="H20" s="8">
        <f t="shared" si="13"/>
        <v>100</v>
      </c>
      <c r="I20" s="9">
        <v>0</v>
      </c>
      <c r="J20" s="8">
        <f t="shared" si="14"/>
        <v>0</v>
      </c>
      <c r="K20" s="9">
        <v>0</v>
      </c>
      <c r="L20" s="8">
        <f t="shared" si="15"/>
        <v>0</v>
      </c>
      <c r="M20" s="9">
        <v>0</v>
      </c>
      <c r="N20" s="8">
        <f t="shared" si="16"/>
        <v>0</v>
      </c>
      <c r="O20" s="9">
        <v>0</v>
      </c>
      <c r="P20" s="8">
        <f t="shared" si="17"/>
        <v>0</v>
      </c>
      <c r="Q20" s="95"/>
    </row>
    <row r="21" spans="1:17" ht="23.1" customHeight="1">
      <c r="A21" s="139"/>
      <c r="B21" s="139"/>
      <c r="C21" s="13"/>
      <c r="D21" s="14" t="s">
        <v>33</v>
      </c>
      <c r="E21" s="11"/>
      <c r="F21" s="10">
        <f t="shared" si="12"/>
        <v>10</v>
      </c>
      <c r="G21" s="9">
        <v>8</v>
      </c>
      <c r="H21" s="8">
        <f t="shared" si="13"/>
        <v>80</v>
      </c>
      <c r="I21" s="9">
        <v>0</v>
      </c>
      <c r="J21" s="8">
        <f t="shared" si="14"/>
        <v>0</v>
      </c>
      <c r="K21" s="9">
        <v>2</v>
      </c>
      <c r="L21" s="8">
        <f t="shared" si="15"/>
        <v>20</v>
      </c>
      <c r="M21" s="9">
        <v>0</v>
      </c>
      <c r="N21" s="8">
        <f t="shared" si="16"/>
        <v>0</v>
      </c>
      <c r="O21" s="9">
        <v>0</v>
      </c>
      <c r="P21" s="8">
        <f t="shared" si="17"/>
        <v>0</v>
      </c>
      <c r="Q21" s="95"/>
    </row>
    <row r="22" spans="1:17" ht="23.1" customHeight="1">
      <c r="A22" s="139"/>
      <c r="B22" s="139"/>
      <c r="C22" s="13"/>
      <c r="D22" s="14" t="s">
        <v>32</v>
      </c>
      <c r="E22" s="11"/>
      <c r="F22" s="10">
        <f t="shared" si="12"/>
        <v>1</v>
      </c>
      <c r="G22" s="9">
        <v>1</v>
      </c>
      <c r="H22" s="8">
        <f t="shared" si="13"/>
        <v>100</v>
      </c>
      <c r="I22" s="9">
        <v>0</v>
      </c>
      <c r="J22" s="8">
        <f t="shared" si="14"/>
        <v>0</v>
      </c>
      <c r="K22" s="9">
        <v>0</v>
      </c>
      <c r="L22" s="8">
        <f t="shared" si="15"/>
        <v>0</v>
      </c>
      <c r="M22" s="9">
        <v>0</v>
      </c>
      <c r="N22" s="8">
        <f t="shared" si="16"/>
        <v>0</v>
      </c>
      <c r="O22" s="9">
        <v>0</v>
      </c>
      <c r="P22" s="8">
        <f t="shared" si="17"/>
        <v>0</v>
      </c>
      <c r="Q22" s="95"/>
    </row>
    <row r="23" spans="1:17" ht="23.1" customHeight="1">
      <c r="A23" s="139"/>
      <c r="B23" s="139"/>
      <c r="C23" s="13"/>
      <c r="D23" s="14" t="s">
        <v>31</v>
      </c>
      <c r="E23" s="11"/>
      <c r="F23" s="10">
        <f t="shared" si="12"/>
        <v>6</v>
      </c>
      <c r="G23" s="9">
        <v>6</v>
      </c>
      <c r="H23" s="8">
        <f t="shared" si="13"/>
        <v>100</v>
      </c>
      <c r="I23" s="9">
        <v>0</v>
      </c>
      <c r="J23" s="8">
        <f t="shared" si="14"/>
        <v>0</v>
      </c>
      <c r="K23" s="9">
        <v>0</v>
      </c>
      <c r="L23" s="8">
        <f t="shared" si="15"/>
        <v>0</v>
      </c>
      <c r="M23" s="9">
        <v>0</v>
      </c>
      <c r="N23" s="8">
        <f t="shared" si="16"/>
        <v>0</v>
      </c>
      <c r="O23" s="9">
        <v>0</v>
      </c>
      <c r="P23" s="8">
        <f t="shared" si="17"/>
        <v>0</v>
      </c>
      <c r="Q23" s="95"/>
    </row>
    <row r="24" spans="1:17" ht="23.1" customHeight="1">
      <c r="A24" s="139"/>
      <c r="B24" s="139"/>
      <c r="C24" s="13"/>
      <c r="D24" s="14" t="s">
        <v>30</v>
      </c>
      <c r="E24" s="11"/>
      <c r="F24" s="10">
        <f t="shared" si="12"/>
        <v>1</v>
      </c>
      <c r="G24" s="9">
        <v>1</v>
      </c>
      <c r="H24" s="8">
        <f t="shared" si="13"/>
        <v>100</v>
      </c>
      <c r="I24" s="9">
        <v>0</v>
      </c>
      <c r="J24" s="8">
        <f t="shared" si="14"/>
        <v>0</v>
      </c>
      <c r="K24" s="9">
        <v>0</v>
      </c>
      <c r="L24" s="8">
        <f t="shared" si="15"/>
        <v>0</v>
      </c>
      <c r="M24" s="9">
        <v>0</v>
      </c>
      <c r="N24" s="8">
        <f t="shared" si="16"/>
        <v>0</v>
      </c>
      <c r="O24" s="9">
        <v>0</v>
      </c>
      <c r="P24" s="8">
        <f t="shared" si="17"/>
        <v>0</v>
      </c>
      <c r="Q24" s="95"/>
    </row>
    <row r="25" spans="1:17" ht="23.1" customHeight="1">
      <c r="A25" s="139"/>
      <c r="B25" s="139"/>
      <c r="C25" s="13"/>
      <c r="D25" s="12" t="s">
        <v>29</v>
      </c>
      <c r="E25" s="11"/>
      <c r="F25" s="10">
        <f t="shared" si="12"/>
        <v>3</v>
      </c>
      <c r="G25" s="9">
        <v>3</v>
      </c>
      <c r="H25" s="8">
        <f t="shared" si="13"/>
        <v>100</v>
      </c>
      <c r="I25" s="9">
        <v>0</v>
      </c>
      <c r="J25" s="8">
        <f t="shared" si="14"/>
        <v>0</v>
      </c>
      <c r="K25" s="9">
        <v>0</v>
      </c>
      <c r="L25" s="8">
        <f t="shared" si="15"/>
        <v>0</v>
      </c>
      <c r="M25" s="9">
        <v>0</v>
      </c>
      <c r="N25" s="8">
        <f t="shared" si="16"/>
        <v>0</v>
      </c>
      <c r="O25" s="9">
        <v>0</v>
      </c>
      <c r="P25" s="8">
        <f t="shared" si="17"/>
        <v>0</v>
      </c>
      <c r="Q25" s="95"/>
    </row>
    <row r="26" spans="1:17" ht="23.1" customHeight="1">
      <c r="A26" s="139"/>
      <c r="B26" s="139"/>
      <c r="C26" s="13"/>
      <c r="D26" s="14" t="s">
        <v>28</v>
      </c>
      <c r="E26" s="11"/>
      <c r="F26" s="10">
        <f t="shared" si="12"/>
        <v>8</v>
      </c>
      <c r="G26" s="9">
        <v>7</v>
      </c>
      <c r="H26" s="8">
        <f t="shared" si="13"/>
        <v>87.5</v>
      </c>
      <c r="I26" s="9">
        <v>0</v>
      </c>
      <c r="J26" s="8">
        <f t="shared" si="14"/>
        <v>0</v>
      </c>
      <c r="K26" s="9">
        <v>1</v>
      </c>
      <c r="L26" s="8">
        <f t="shared" si="15"/>
        <v>12.5</v>
      </c>
      <c r="M26" s="9">
        <v>0</v>
      </c>
      <c r="N26" s="8">
        <f t="shared" si="16"/>
        <v>0</v>
      </c>
      <c r="O26" s="9">
        <v>0</v>
      </c>
      <c r="P26" s="8">
        <f t="shared" si="17"/>
        <v>0</v>
      </c>
      <c r="Q26" s="95"/>
    </row>
    <row r="27" spans="1:17" ht="23.1" customHeight="1">
      <c r="A27" s="139"/>
      <c r="B27" s="139"/>
      <c r="C27" s="13"/>
      <c r="D27" s="14" t="s">
        <v>27</v>
      </c>
      <c r="E27" s="11"/>
      <c r="F27" s="10">
        <f t="shared" si="12"/>
        <v>3</v>
      </c>
      <c r="G27" s="9">
        <v>3</v>
      </c>
      <c r="H27" s="8">
        <f t="shared" si="13"/>
        <v>100</v>
      </c>
      <c r="I27" s="9">
        <v>0</v>
      </c>
      <c r="J27" s="8">
        <f t="shared" si="14"/>
        <v>0</v>
      </c>
      <c r="K27" s="9">
        <v>0</v>
      </c>
      <c r="L27" s="8">
        <f t="shared" si="15"/>
        <v>0</v>
      </c>
      <c r="M27" s="9">
        <v>0</v>
      </c>
      <c r="N27" s="8">
        <f t="shared" si="16"/>
        <v>0</v>
      </c>
      <c r="O27" s="9">
        <v>0</v>
      </c>
      <c r="P27" s="8">
        <f t="shared" si="17"/>
        <v>0</v>
      </c>
      <c r="Q27" s="95"/>
    </row>
    <row r="28" spans="1:17" ht="23.1" customHeight="1">
      <c r="A28" s="139"/>
      <c r="B28" s="139"/>
      <c r="C28" s="13"/>
      <c r="D28" s="14" t="s">
        <v>26</v>
      </c>
      <c r="E28" s="11"/>
      <c r="F28" s="10">
        <f t="shared" si="12"/>
        <v>2</v>
      </c>
      <c r="G28" s="9">
        <v>2</v>
      </c>
      <c r="H28" s="8">
        <f t="shared" si="13"/>
        <v>100</v>
      </c>
      <c r="I28" s="9">
        <v>0</v>
      </c>
      <c r="J28" s="8">
        <f t="shared" si="14"/>
        <v>0</v>
      </c>
      <c r="K28" s="9">
        <v>0</v>
      </c>
      <c r="L28" s="8">
        <f t="shared" si="15"/>
        <v>0</v>
      </c>
      <c r="M28" s="9">
        <v>0</v>
      </c>
      <c r="N28" s="8">
        <f t="shared" si="16"/>
        <v>0</v>
      </c>
      <c r="O28" s="9">
        <v>0</v>
      </c>
      <c r="P28" s="8">
        <f t="shared" si="17"/>
        <v>0</v>
      </c>
      <c r="Q28" s="95"/>
    </row>
    <row r="29" spans="1:17" ht="23.1" customHeight="1">
      <c r="A29" s="139"/>
      <c r="B29" s="139"/>
      <c r="C29" s="13"/>
      <c r="D29" s="14" t="s">
        <v>25</v>
      </c>
      <c r="E29" s="11"/>
      <c r="F29" s="10">
        <f t="shared" si="12"/>
        <v>14</v>
      </c>
      <c r="G29" s="9">
        <v>12</v>
      </c>
      <c r="H29" s="8">
        <f t="shared" si="13"/>
        <v>85.714285714285708</v>
      </c>
      <c r="I29" s="9">
        <v>1</v>
      </c>
      <c r="J29" s="8">
        <f t="shared" si="14"/>
        <v>7.1428571428571423</v>
      </c>
      <c r="K29" s="9">
        <v>1</v>
      </c>
      <c r="L29" s="8">
        <f t="shared" si="15"/>
        <v>7.1428571428571423</v>
      </c>
      <c r="M29" s="9">
        <v>0</v>
      </c>
      <c r="N29" s="8">
        <f t="shared" si="16"/>
        <v>0</v>
      </c>
      <c r="O29" s="9">
        <v>0</v>
      </c>
      <c r="P29" s="8">
        <f t="shared" si="17"/>
        <v>0</v>
      </c>
      <c r="Q29" s="95"/>
    </row>
    <row r="30" spans="1:17" ht="23.1" customHeight="1">
      <c r="A30" s="139"/>
      <c r="B30" s="139"/>
      <c r="C30" s="13"/>
      <c r="D30" s="14" t="s">
        <v>24</v>
      </c>
      <c r="E30" s="11"/>
      <c r="F30" s="10">
        <f t="shared" si="12"/>
        <v>4</v>
      </c>
      <c r="G30" s="9">
        <v>4</v>
      </c>
      <c r="H30" s="8">
        <f t="shared" si="13"/>
        <v>100</v>
      </c>
      <c r="I30" s="9">
        <v>0</v>
      </c>
      <c r="J30" s="8">
        <f t="shared" si="14"/>
        <v>0</v>
      </c>
      <c r="K30" s="9">
        <v>0</v>
      </c>
      <c r="L30" s="8">
        <f t="shared" si="15"/>
        <v>0</v>
      </c>
      <c r="M30" s="9">
        <v>0</v>
      </c>
      <c r="N30" s="8">
        <f t="shared" si="16"/>
        <v>0</v>
      </c>
      <c r="O30" s="9">
        <v>0</v>
      </c>
      <c r="P30" s="8">
        <f t="shared" si="17"/>
        <v>0</v>
      </c>
      <c r="Q30" s="95"/>
    </row>
    <row r="31" spans="1:17" ht="23.1" customHeight="1">
      <c r="A31" s="139"/>
      <c r="B31" s="139"/>
      <c r="C31" s="13"/>
      <c r="D31" s="14" t="s">
        <v>23</v>
      </c>
      <c r="E31" s="11"/>
      <c r="F31" s="10">
        <f t="shared" si="12"/>
        <v>25</v>
      </c>
      <c r="G31" s="9">
        <v>20</v>
      </c>
      <c r="H31" s="8">
        <f t="shared" si="13"/>
        <v>80</v>
      </c>
      <c r="I31" s="9">
        <v>2</v>
      </c>
      <c r="J31" s="8">
        <f t="shared" si="14"/>
        <v>8</v>
      </c>
      <c r="K31" s="9">
        <v>0</v>
      </c>
      <c r="L31" s="8">
        <f t="shared" si="15"/>
        <v>0</v>
      </c>
      <c r="M31" s="9">
        <v>3</v>
      </c>
      <c r="N31" s="8">
        <f t="shared" si="16"/>
        <v>12</v>
      </c>
      <c r="O31" s="9">
        <v>0</v>
      </c>
      <c r="P31" s="8">
        <f t="shared" si="17"/>
        <v>0</v>
      </c>
      <c r="Q31" s="95"/>
    </row>
    <row r="32" spans="1:17" ht="23.1" customHeight="1">
      <c r="A32" s="139"/>
      <c r="B32" s="139"/>
      <c r="C32" s="13"/>
      <c r="D32" s="14" t="s">
        <v>22</v>
      </c>
      <c r="E32" s="11"/>
      <c r="F32" s="10">
        <f t="shared" si="12"/>
        <v>5</v>
      </c>
      <c r="G32" s="9">
        <v>3</v>
      </c>
      <c r="H32" s="8">
        <f t="shared" si="13"/>
        <v>60</v>
      </c>
      <c r="I32" s="9">
        <v>1</v>
      </c>
      <c r="J32" s="8">
        <f t="shared" si="14"/>
        <v>20</v>
      </c>
      <c r="K32" s="9">
        <v>1</v>
      </c>
      <c r="L32" s="8">
        <f t="shared" si="15"/>
        <v>20</v>
      </c>
      <c r="M32" s="9">
        <v>0</v>
      </c>
      <c r="N32" s="8">
        <f t="shared" si="16"/>
        <v>0</v>
      </c>
      <c r="O32" s="9">
        <v>0</v>
      </c>
      <c r="P32" s="8">
        <f t="shared" si="17"/>
        <v>0</v>
      </c>
      <c r="Q32" s="95"/>
    </row>
    <row r="33" spans="1:17" ht="24" customHeight="1">
      <c r="A33" s="139"/>
      <c r="B33" s="139"/>
      <c r="C33" s="13"/>
      <c r="D33" s="14" t="s">
        <v>21</v>
      </c>
      <c r="E33" s="11"/>
      <c r="F33" s="10">
        <f t="shared" si="12"/>
        <v>23</v>
      </c>
      <c r="G33" s="9">
        <v>21</v>
      </c>
      <c r="H33" s="8">
        <f t="shared" si="13"/>
        <v>91.304347826086953</v>
      </c>
      <c r="I33" s="9">
        <v>1</v>
      </c>
      <c r="J33" s="8">
        <f t="shared" si="14"/>
        <v>4.3478260869565215</v>
      </c>
      <c r="K33" s="9">
        <v>1</v>
      </c>
      <c r="L33" s="8">
        <f t="shared" si="15"/>
        <v>4.3478260869565215</v>
      </c>
      <c r="M33" s="9">
        <v>0</v>
      </c>
      <c r="N33" s="8">
        <f t="shared" si="16"/>
        <v>0</v>
      </c>
      <c r="O33" s="9">
        <v>0</v>
      </c>
      <c r="P33" s="8">
        <f t="shared" si="17"/>
        <v>0</v>
      </c>
      <c r="Q33" s="95"/>
    </row>
    <row r="34" spans="1:17" ht="23.1" customHeight="1">
      <c r="A34" s="139"/>
      <c r="B34" s="139"/>
      <c r="C34" s="13"/>
      <c r="D34" s="14" t="s">
        <v>20</v>
      </c>
      <c r="E34" s="11"/>
      <c r="F34" s="10">
        <f t="shared" si="12"/>
        <v>13</v>
      </c>
      <c r="G34" s="9">
        <v>10</v>
      </c>
      <c r="H34" s="8">
        <f t="shared" si="13"/>
        <v>76.923076923076934</v>
      </c>
      <c r="I34" s="9">
        <v>2</v>
      </c>
      <c r="J34" s="8">
        <f t="shared" si="14"/>
        <v>15.384615384615385</v>
      </c>
      <c r="K34" s="9">
        <v>1</v>
      </c>
      <c r="L34" s="8">
        <f t="shared" si="15"/>
        <v>7.6923076923076925</v>
      </c>
      <c r="M34" s="9">
        <v>0</v>
      </c>
      <c r="N34" s="8">
        <f t="shared" si="16"/>
        <v>0</v>
      </c>
      <c r="O34" s="9">
        <v>0</v>
      </c>
      <c r="P34" s="8">
        <f t="shared" si="17"/>
        <v>0</v>
      </c>
      <c r="Q34" s="95"/>
    </row>
    <row r="35" spans="1:17" ht="23.1" customHeight="1">
      <c r="A35" s="139"/>
      <c r="B35" s="139"/>
      <c r="C35" s="13"/>
      <c r="D35" s="14" t="s">
        <v>19</v>
      </c>
      <c r="E35" s="11"/>
      <c r="F35" s="10">
        <f t="shared" si="12"/>
        <v>10</v>
      </c>
      <c r="G35" s="9">
        <v>7</v>
      </c>
      <c r="H35" s="8">
        <f t="shared" si="13"/>
        <v>70</v>
      </c>
      <c r="I35" s="9">
        <v>3</v>
      </c>
      <c r="J35" s="8">
        <f t="shared" si="14"/>
        <v>30</v>
      </c>
      <c r="K35" s="9">
        <v>0</v>
      </c>
      <c r="L35" s="8">
        <f t="shared" si="15"/>
        <v>0</v>
      </c>
      <c r="M35" s="9">
        <v>0</v>
      </c>
      <c r="N35" s="8">
        <f t="shared" si="16"/>
        <v>0</v>
      </c>
      <c r="O35" s="9">
        <v>0</v>
      </c>
      <c r="P35" s="8">
        <f t="shared" si="17"/>
        <v>0</v>
      </c>
      <c r="Q35" s="95"/>
    </row>
    <row r="36" spans="1:17" ht="23.1" customHeight="1">
      <c r="A36" s="139"/>
      <c r="B36" s="139"/>
      <c r="C36" s="13"/>
      <c r="D36" s="14" t="s">
        <v>18</v>
      </c>
      <c r="E36" s="11"/>
      <c r="F36" s="10">
        <f t="shared" si="12"/>
        <v>18</v>
      </c>
      <c r="G36" s="9">
        <v>15</v>
      </c>
      <c r="H36" s="8">
        <f t="shared" si="13"/>
        <v>83.333333333333343</v>
      </c>
      <c r="I36" s="9">
        <v>1</v>
      </c>
      <c r="J36" s="8">
        <f t="shared" si="14"/>
        <v>5.5555555555555554</v>
      </c>
      <c r="K36" s="9">
        <v>1</v>
      </c>
      <c r="L36" s="8">
        <f t="shared" si="15"/>
        <v>5.5555555555555554</v>
      </c>
      <c r="M36" s="9">
        <v>0</v>
      </c>
      <c r="N36" s="8">
        <f t="shared" si="16"/>
        <v>0</v>
      </c>
      <c r="O36" s="9">
        <v>1</v>
      </c>
      <c r="P36" s="8">
        <f t="shared" si="17"/>
        <v>5.5555555555555554</v>
      </c>
      <c r="Q36" s="95"/>
    </row>
    <row r="37" spans="1:17" ht="23.1" customHeight="1">
      <c r="A37" s="139"/>
      <c r="B37" s="140"/>
      <c r="C37" s="13"/>
      <c r="D37" s="14" t="s">
        <v>17</v>
      </c>
      <c r="E37" s="11"/>
      <c r="F37" s="10">
        <f t="shared" si="12"/>
        <v>4</v>
      </c>
      <c r="G37" s="9">
        <v>4</v>
      </c>
      <c r="H37" s="8">
        <f t="shared" si="13"/>
        <v>100</v>
      </c>
      <c r="I37" s="9">
        <v>0</v>
      </c>
      <c r="J37" s="8">
        <f t="shared" si="14"/>
        <v>0</v>
      </c>
      <c r="K37" s="9">
        <v>0</v>
      </c>
      <c r="L37" s="8">
        <f t="shared" si="15"/>
        <v>0</v>
      </c>
      <c r="M37" s="9">
        <v>0</v>
      </c>
      <c r="N37" s="8">
        <f t="shared" si="16"/>
        <v>0</v>
      </c>
      <c r="O37" s="9">
        <v>0</v>
      </c>
      <c r="P37" s="8">
        <f t="shared" si="17"/>
        <v>0</v>
      </c>
      <c r="Q37" s="95"/>
    </row>
    <row r="38" spans="1:17" ht="23.1" customHeight="1">
      <c r="A38" s="139"/>
      <c r="B38" s="138" t="s">
        <v>16</v>
      </c>
      <c r="C38" s="13"/>
      <c r="D38" s="14" t="s">
        <v>15</v>
      </c>
      <c r="E38" s="11"/>
      <c r="F38" s="27">
        <f>SUM(G38,I38,K38,M38,O38)</f>
        <v>595</v>
      </c>
      <c r="G38" s="26">
        <f>SUM(G39:G53)</f>
        <v>484</v>
      </c>
      <c r="H38" s="8">
        <f t="shared" si="0"/>
        <v>81.344537815126046</v>
      </c>
      <c r="I38" s="26">
        <f>SUM(I39:I53)</f>
        <v>74</v>
      </c>
      <c r="J38" s="8">
        <f t="shared" si="1"/>
        <v>12.436974789915967</v>
      </c>
      <c r="K38" s="26">
        <f>SUM(K39:K53)</f>
        <v>11</v>
      </c>
      <c r="L38" s="8">
        <f t="shared" si="2"/>
        <v>1.8487394957983194</v>
      </c>
      <c r="M38" s="26">
        <f>SUM(M39:M53)</f>
        <v>10</v>
      </c>
      <c r="N38" s="8">
        <f t="shared" si="3"/>
        <v>1.680672268907563</v>
      </c>
      <c r="O38" s="26">
        <f>SUM(O39:O53)</f>
        <v>16</v>
      </c>
      <c r="P38" s="8">
        <f t="shared" si="4"/>
        <v>2.6890756302521011</v>
      </c>
      <c r="Q38" s="95"/>
    </row>
    <row r="39" spans="1:17" ht="23.1" customHeight="1">
      <c r="A39" s="139"/>
      <c r="B39" s="139"/>
      <c r="C39" s="13"/>
      <c r="D39" s="14" t="s">
        <v>14</v>
      </c>
      <c r="E39" s="11"/>
      <c r="F39" s="10">
        <f t="shared" ref="F39:F53" si="18">SUM(G39,I39,K39,M39,O39)</f>
        <v>3</v>
      </c>
      <c r="G39" s="9">
        <v>3</v>
      </c>
      <c r="H39" s="8">
        <f t="shared" ref="H39:H53" si="19">IF(G39=0,0,G39/$F39*100)</f>
        <v>100</v>
      </c>
      <c r="I39" s="9">
        <v>0</v>
      </c>
      <c r="J39" s="8">
        <f t="shared" ref="J39:J53" si="20">IF(I39=0,0,I39/$F39*100)</f>
        <v>0</v>
      </c>
      <c r="K39" s="9">
        <v>0</v>
      </c>
      <c r="L39" s="8">
        <f t="shared" ref="L39:L53" si="21">IF(K39=0,0,K39/$F39*100)</f>
        <v>0</v>
      </c>
      <c r="M39" s="9">
        <v>0</v>
      </c>
      <c r="N39" s="8">
        <f t="shared" ref="N39:N53" si="22">IF(M39=0,0,M39/$F39*100)</f>
        <v>0</v>
      </c>
      <c r="O39" s="9">
        <v>0</v>
      </c>
      <c r="P39" s="8">
        <f t="shared" ref="P39:P53" si="23">IF(O39=0,0,O39/$F39*100)</f>
        <v>0</v>
      </c>
      <c r="Q39" s="95"/>
    </row>
    <row r="40" spans="1:17" ht="23.1" customHeight="1">
      <c r="A40" s="139"/>
      <c r="B40" s="139"/>
      <c r="C40" s="13"/>
      <c r="D40" s="14" t="s">
        <v>13</v>
      </c>
      <c r="E40" s="11"/>
      <c r="F40" s="10">
        <f t="shared" si="18"/>
        <v>60</v>
      </c>
      <c r="G40" s="9">
        <v>55</v>
      </c>
      <c r="H40" s="8">
        <f t="shared" si="19"/>
        <v>91.666666666666657</v>
      </c>
      <c r="I40" s="9">
        <v>5</v>
      </c>
      <c r="J40" s="8">
        <f t="shared" si="20"/>
        <v>8.3333333333333321</v>
      </c>
      <c r="K40" s="9">
        <v>0</v>
      </c>
      <c r="L40" s="8">
        <f t="shared" si="21"/>
        <v>0</v>
      </c>
      <c r="M40" s="9">
        <v>0</v>
      </c>
      <c r="N40" s="8">
        <f t="shared" si="22"/>
        <v>0</v>
      </c>
      <c r="O40" s="9">
        <v>0</v>
      </c>
      <c r="P40" s="8">
        <f t="shared" si="23"/>
        <v>0</v>
      </c>
      <c r="Q40" s="95"/>
    </row>
    <row r="41" spans="1:17" ht="23.1" customHeight="1">
      <c r="A41" s="139"/>
      <c r="B41" s="139"/>
      <c r="C41" s="13"/>
      <c r="D41" s="14" t="s">
        <v>12</v>
      </c>
      <c r="E41" s="11"/>
      <c r="F41" s="10">
        <f t="shared" si="18"/>
        <v>18</v>
      </c>
      <c r="G41" s="9">
        <v>12</v>
      </c>
      <c r="H41" s="8">
        <f t="shared" si="19"/>
        <v>66.666666666666657</v>
      </c>
      <c r="I41" s="9">
        <v>6</v>
      </c>
      <c r="J41" s="8">
        <f t="shared" si="20"/>
        <v>33.333333333333329</v>
      </c>
      <c r="K41" s="9">
        <v>0</v>
      </c>
      <c r="L41" s="8">
        <f t="shared" si="21"/>
        <v>0</v>
      </c>
      <c r="M41" s="9">
        <v>0</v>
      </c>
      <c r="N41" s="8">
        <f t="shared" si="22"/>
        <v>0</v>
      </c>
      <c r="O41" s="9">
        <v>0</v>
      </c>
      <c r="P41" s="8">
        <f t="shared" si="23"/>
        <v>0</v>
      </c>
      <c r="Q41" s="95"/>
    </row>
    <row r="42" spans="1:17" ht="23.1" customHeight="1">
      <c r="A42" s="139"/>
      <c r="B42" s="139"/>
      <c r="C42" s="13"/>
      <c r="D42" s="14" t="s">
        <v>11</v>
      </c>
      <c r="E42" s="11"/>
      <c r="F42" s="10">
        <f t="shared" si="18"/>
        <v>15</v>
      </c>
      <c r="G42" s="9">
        <v>14</v>
      </c>
      <c r="H42" s="8">
        <f t="shared" si="19"/>
        <v>93.333333333333329</v>
      </c>
      <c r="I42" s="9">
        <v>0</v>
      </c>
      <c r="J42" s="8">
        <f t="shared" si="20"/>
        <v>0</v>
      </c>
      <c r="K42" s="9">
        <v>0</v>
      </c>
      <c r="L42" s="8">
        <f t="shared" si="21"/>
        <v>0</v>
      </c>
      <c r="M42" s="9">
        <v>0</v>
      </c>
      <c r="N42" s="8">
        <f t="shared" si="22"/>
        <v>0</v>
      </c>
      <c r="O42" s="9">
        <v>1</v>
      </c>
      <c r="P42" s="8">
        <f t="shared" si="23"/>
        <v>6.666666666666667</v>
      </c>
      <c r="Q42" s="95"/>
    </row>
    <row r="43" spans="1:17" ht="23.1" customHeight="1">
      <c r="A43" s="139"/>
      <c r="B43" s="139"/>
      <c r="C43" s="13"/>
      <c r="D43" s="14" t="s">
        <v>10</v>
      </c>
      <c r="E43" s="11"/>
      <c r="F43" s="10">
        <f t="shared" si="18"/>
        <v>28</v>
      </c>
      <c r="G43" s="9">
        <v>19</v>
      </c>
      <c r="H43" s="8">
        <f t="shared" si="19"/>
        <v>67.857142857142861</v>
      </c>
      <c r="I43" s="9">
        <v>4</v>
      </c>
      <c r="J43" s="8">
        <f t="shared" si="20"/>
        <v>14.285714285714285</v>
      </c>
      <c r="K43" s="9">
        <v>2</v>
      </c>
      <c r="L43" s="8">
        <f t="shared" si="21"/>
        <v>7.1428571428571423</v>
      </c>
      <c r="M43" s="9">
        <v>2</v>
      </c>
      <c r="N43" s="8">
        <f t="shared" si="22"/>
        <v>7.1428571428571423</v>
      </c>
      <c r="O43" s="9">
        <v>1</v>
      </c>
      <c r="P43" s="8">
        <f t="shared" si="23"/>
        <v>3.5714285714285712</v>
      </c>
      <c r="Q43" s="95"/>
    </row>
    <row r="44" spans="1:17" ht="23.1" customHeight="1">
      <c r="A44" s="139"/>
      <c r="B44" s="139"/>
      <c r="C44" s="13"/>
      <c r="D44" s="14" t="s">
        <v>9</v>
      </c>
      <c r="E44" s="11"/>
      <c r="F44" s="10">
        <f t="shared" si="18"/>
        <v>153</v>
      </c>
      <c r="G44" s="9">
        <v>123</v>
      </c>
      <c r="H44" s="8">
        <f t="shared" si="19"/>
        <v>80.392156862745097</v>
      </c>
      <c r="I44" s="9">
        <v>19</v>
      </c>
      <c r="J44" s="8">
        <f t="shared" si="20"/>
        <v>12.418300653594772</v>
      </c>
      <c r="K44" s="9">
        <v>6</v>
      </c>
      <c r="L44" s="8">
        <f t="shared" si="21"/>
        <v>3.9215686274509802</v>
      </c>
      <c r="M44" s="9">
        <v>2</v>
      </c>
      <c r="N44" s="8">
        <f t="shared" si="22"/>
        <v>1.3071895424836601</v>
      </c>
      <c r="O44" s="9">
        <v>3</v>
      </c>
      <c r="P44" s="8">
        <f t="shared" si="23"/>
        <v>1.9607843137254901</v>
      </c>
      <c r="Q44" s="95"/>
    </row>
    <row r="45" spans="1:17" ht="23.1" customHeight="1">
      <c r="A45" s="139"/>
      <c r="B45" s="139"/>
      <c r="C45" s="13"/>
      <c r="D45" s="14" t="s">
        <v>8</v>
      </c>
      <c r="E45" s="11"/>
      <c r="F45" s="10">
        <f t="shared" si="18"/>
        <v>21</v>
      </c>
      <c r="G45" s="9">
        <v>17</v>
      </c>
      <c r="H45" s="8">
        <f t="shared" si="19"/>
        <v>80.952380952380949</v>
      </c>
      <c r="I45" s="9">
        <v>2</v>
      </c>
      <c r="J45" s="8">
        <f t="shared" si="20"/>
        <v>9.5238095238095237</v>
      </c>
      <c r="K45" s="9">
        <v>0</v>
      </c>
      <c r="L45" s="8">
        <f t="shared" si="21"/>
        <v>0</v>
      </c>
      <c r="M45" s="9">
        <v>1</v>
      </c>
      <c r="N45" s="8">
        <f t="shared" si="22"/>
        <v>4.7619047619047619</v>
      </c>
      <c r="O45" s="9">
        <v>1</v>
      </c>
      <c r="P45" s="8">
        <f t="shared" si="23"/>
        <v>4.7619047619047619</v>
      </c>
      <c r="Q45" s="95"/>
    </row>
    <row r="46" spans="1:17" ht="23.1" customHeight="1">
      <c r="A46" s="139"/>
      <c r="B46" s="139"/>
      <c r="C46" s="13"/>
      <c r="D46" s="14" t="s">
        <v>7</v>
      </c>
      <c r="E46" s="11"/>
      <c r="F46" s="10">
        <f t="shared" si="18"/>
        <v>13</v>
      </c>
      <c r="G46" s="9">
        <v>12</v>
      </c>
      <c r="H46" s="8">
        <f t="shared" si="19"/>
        <v>92.307692307692307</v>
      </c>
      <c r="I46" s="9">
        <v>1</v>
      </c>
      <c r="J46" s="8">
        <f t="shared" si="20"/>
        <v>7.6923076923076925</v>
      </c>
      <c r="K46" s="9">
        <v>0</v>
      </c>
      <c r="L46" s="8">
        <f t="shared" si="21"/>
        <v>0</v>
      </c>
      <c r="M46" s="9">
        <v>0</v>
      </c>
      <c r="N46" s="8">
        <f t="shared" si="22"/>
        <v>0</v>
      </c>
      <c r="O46" s="9">
        <v>0</v>
      </c>
      <c r="P46" s="8">
        <f t="shared" si="23"/>
        <v>0</v>
      </c>
      <c r="Q46" s="95"/>
    </row>
    <row r="47" spans="1:17" ht="24" customHeight="1">
      <c r="A47" s="139"/>
      <c r="B47" s="139"/>
      <c r="C47" s="13"/>
      <c r="D47" s="12" t="s">
        <v>6</v>
      </c>
      <c r="E47" s="11"/>
      <c r="F47" s="10">
        <f t="shared" si="18"/>
        <v>9</v>
      </c>
      <c r="G47" s="9">
        <v>6</v>
      </c>
      <c r="H47" s="8">
        <f t="shared" si="19"/>
        <v>66.666666666666657</v>
      </c>
      <c r="I47" s="9">
        <v>2</v>
      </c>
      <c r="J47" s="8">
        <f t="shared" si="20"/>
        <v>22.222222222222221</v>
      </c>
      <c r="K47" s="9">
        <v>0</v>
      </c>
      <c r="L47" s="8">
        <f t="shared" si="21"/>
        <v>0</v>
      </c>
      <c r="M47" s="9">
        <v>1</v>
      </c>
      <c r="N47" s="8">
        <f t="shared" si="22"/>
        <v>11.111111111111111</v>
      </c>
      <c r="O47" s="9">
        <v>0</v>
      </c>
      <c r="P47" s="8">
        <f t="shared" si="23"/>
        <v>0</v>
      </c>
      <c r="Q47" s="95"/>
    </row>
    <row r="48" spans="1:17" ht="23.1" customHeight="1">
      <c r="A48" s="139"/>
      <c r="B48" s="139"/>
      <c r="C48" s="13"/>
      <c r="D48" s="14" t="s">
        <v>5</v>
      </c>
      <c r="E48" s="11"/>
      <c r="F48" s="10">
        <f t="shared" si="18"/>
        <v>27</v>
      </c>
      <c r="G48" s="9">
        <v>25</v>
      </c>
      <c r="H48" s="8">
        <f t="shared" si="19"/>
        <v>92.592592592592595</v>
      </c>
      <c r="I48" s="9">
        <v>2</v>
      </c>
      <c r="J48" s="8">
        <f t="shared" si="20"/>
        <v>7.4074074074074066</v>
      </c>
      <c r="K48" s="9">
        <v>0</v>
      </c>
      <c r="L48" s="8">
        <f t="shared" si="21"/>
        <v>0</v>
      </c>
      <c r="M48" s="9">
        <v>0</v>
      </c>
      <c r="N48" s="8">
        <f t="shared" si="22"/>
        <v>0</v>
      </c>
      <c r="O48" s="9">
        <v>0</v>
      </c>
      <c r="P48" s="8">
        <f t="shared" si="23"/>
        <v>0</v>
      </c>
      <c r="Q48" s="95"/>
    </row>
    <row r="49" spans="1:17" ht="23.1" customHeight="1">
      <c r="A49" s="139"/>
      <c r="B49" s="139"/>
      <c r="C49" s="13"/>
      <c r="D49" s="14" t="s">
        <v>4</v>
      </c>
      <c r="E49" s="11"/>
      <c r="F49" s="10">
        <f t="shared" si="18"/>
        <v>18</v>
      </c>
      <c r="G49" s="9">
        <v>15</v>
      </c>
      <c r="H49" s="8">
        <f t="shared" si="19"/>
        <v>83.333333333333343</v>
      </c>
      <c r="I49" s="9">
        <v>1</v>
      </c>
      <c r="J49" s="8">
        <f t="shared" si="20"/>
        <v>5.5555555555555554</v>
      </c>
      <c r="K49" s="9">
        <v>0</v>
      </c>
      <c r="L49" s="8">
        <f t="shared" si="21"/>
        <v>0</v>
      </c>
      <c r="M49" s="9">
        <v>1</v>
      </c>
      <c r="N49" s="8">
        <f t="shared" si="22"/>
        <v>5.5555555555555554</v>
      </c>
      <c r="O49" s="9">
        <v>1</v>
      </c>
      <c r="P49" s="8">
        <f t="shared" si="23"/>
        <v>5.5555555555555554</v>
      </c>
      <c r="Q49" s="95"/>
    </row>
    <row r="50" spans="1:17" ht="23.1" customHeight="1">
      <c r="A50" s="139"/>
      <c r="B50" s="139"/>
      <c r="C50" s="13"/>
      <c r="D50" s="14" t="s">
        <v>3</v>
      </c>
      <c r="E50" s="11"/>
      <c r="F50" s="10">
        <f t="shared" si="18"/>
        <v>20</v>
      </c>
      <c r="G50" s="9">
        <v>12</v>
      </c>
      <c r="H50" s="8">
        <f t="shared" si="19"/>
        <v>60</v>
      </c>
      <c r="I50" s="9">
        <v>6</v>
      </c>
      <c r="J50" s="8">
        <f t="shared" si="20"/>
        <v>30</v>
      </c>
      <c r="K50" s="9">
        <v>0</v>
      </c>
      <c r="L50" s="8">
        <f t="shared" si="21"/>
        <v>0</v>
      </c>
      <c r="M50" s="9">
        <v>1</v>
      </c>
      <c r="N50" s="8">
        <f t="shared" si="22"/>
        <v>5</v>
      </c>
      <c r="O50" s="9">
        <v>1</v>
      </c>
      <c r="P50" s="8">
        <f t="shared" si="23"/>
        <v>5</v>
      </c>
      <c r="Q50" s="95"/>
    </row>
    <row r="51" spans="1:17" ht="23.1" customHeight="1">
      <c r="A51" s="139"/>
      <c r="B51" s="139"/>
      <c r="C51" s="13"/>
      <c r="D51" s="14" t="s">
        <v>2</v>
      </c>
      <c r="E51" s="11"/>
      <c r="F51" s="10">
        <f t="shared" si="18"/>
        <v>142</v>
      </c>
      <c r="G51" s="9">
        <v>122</v>
      </c>
      <c r="H51" s="8">
        <f t="shared" si="19"/>
        <v>85.91549295774648</v>
      </c>
      <c r="I51" s="9">
        <v>14</v>
      </c>
      <c r="J51" s="8">
        <f t="shared" si="20"/>
        <v>9.8591549295774641</v>
      </c>
      <c r="K51" s="9">
        <v>0</v>
      </c>
      <c r="L51" s="8">
        <f t="shared" si="21"/>
        <v>0</v>
      </c>
      <c r="M51" s="9">
        <v>2</v>
      </c>
      <c r="N51" s="8">
        <f t="shared" si="22"/>
        <v>1.4084507042253522</v>
      </c>
      <c r="O51" s="9">
        <v>4</v>
      </c>
      <c r="P51" s="8">
        <f t="shared" si="23"/>
        <v>2.8169014084507045</v>
      </c>
      <c r="Q51" s="95"/>
    </row>
    <row r="52" spans="1:17" ht="23.1" customHeight="1">
      <c r="A52" s="139"/>
      <c r="B52" s="139"/>
      <c r="C52" s="13"/>
      <c r="D52" s="14" t="s">
        <v>1</v>
      </c>
      <c r="E52" s="11"/>
      <c r="F52" s="10">
        <f t="shared" si="18"/>
        <v>20</v>
      </c>
      <c r="G52" s="9">
        <v>8</v>
      </c>
      <c r="H52" s="8">
        <f t="shared" si="19"/>
        <v>40</v>
      </c>
      <c r="I52" s="9">
        <v>10</v>
      </c>
      <c r="J52" s="8">
        <f t="shared" si="20"/>
        <v>50</v>
      </c>
      <c r="K52" s="9">
        <v>1</v>
      </c>
      <c r="L52" s="8">
        <f t="shared" si="21"/>
        <v>5</v>
      </c>
      <c r="M52" s="9">
        <v>0</v>
      </c>
      <c r="N52" s="8">
        <f t="shared" si="22"/>
        <v>0</v>
      </c>
      <c r="O52" s="9">
        <v>1</v>
      </c>
      <c r="P52" s="8">
        <f t="shared" si="23"/>
        <v>5</v>
      </c>
      <c r="Q52" s="95"/>
    </row>
    <row r="53" spans="1:17" ht="24" customHeight="1">
      <c r="A53" s="140"/>
      <c r="B53" s="140"/>
      <c r="C53" s="13"/>
      <c r="D53" s="12" t="s">
        <v>0</v>
      </c>
      <c r="E53" s="11"/>
      <c r="F53" s="10">
        <f t="shared" si="18"/>
        <v>48</v>
      </c>
      <c r="G53" s="9">
        <v>41</v>
      </c>
      <c r="H53" s="8">
        <f t="shared" si="19"/>
        <v>85.416666666666657</v>
      </c>
      <c r="I53" s="9">
        <v>2</v>
      </c>
      <c r="J53" s="8">
        <f t="shared" si="20"/>
        <v>4.1666666666666661</v>
      </c>
      <c r="K53" s="9">
        <v>2</v>
      </c>
      <c r="L53" s="8">
        <f t="shared" si="21"/>
        <v>4.1666666666666661</v>
      </c>
      <c r="M53" s="9">
        <v>0</v>
      </c>
      <c r="N53" s="8">
        <f t="shared" si="22"/>
        <v>0</v>
      </c>
      <c r="O53" s="9">
        <v>3</v>
      </c>
      <c r="P53" s="8">
        <f t="shared" si="23"/>
        <v>6.25</v>
      </c>
      <c r="Q53" s="95"/>
    </row>
    <row r="55" spans="1:17" ht="12.75" customHeight="1"/>
    <row r="56" spans="1:17">
      <c r="D56" s="5"/>
    </row>
    <row r="59" spans="1:17">
      <c r="D59" s="5"/>
    </row>
    <row r="61" spans="1:17">
      <c r="D61" s="5"/>
    </row>
    <row r="63" spans="1:17">
      <c r="D63" s="5"/>
    </row>
    <row r="65" spans="4:4">
      <c r="D65" s="5"/>
    </row>
    <row r="67" spans="4:4" ht="13.5" customHeight="1">
      <c r="D67" s="6"/>
    </row>
    <row r="68" spans="4:4" ht="13.5" customHeight="1"/>
    <row r="69" spans="4:4">
      <c r="D69" s="5"/>
    </row>
    <row r="71" spans="4:4">
      <c r="D71" s="5"/>
    </row>
    <row r="73" spans="4:4">
      <c r="D73" s="5"/>
    </row>
    <row r="75" spans="4:4">
      <c r="D75" s="5"/>
    </row>
    <row r="79" spans="4:4" ht="12.75" customHeight="1"/>
    <row r="80" spans="4:4" ht="12.75" customHeight="1"/>
  </sheetData>
  <mergeCells count="27">
    <mergeCell ref="B10:E10"/>
    <mergeCell ref="B11:E11"/>
    <mergeCell ref="P5:P6"/>
    <mergeCell ref="G5:G6"/>
    <mergeCell ref="H5:H6"/>
    <mergeCell ref="I5:I6"/>
    <mergeCell ref="J5:J6"/>
    <mergeCell ref="K5:K6"/>
    <mergeCell ref="L5:L6"/>
    <mergeCell ref="M5:M6"/>
    <mergeCell ref="N5:N6"/>
    <mergeCell ref="A13:A53"/>
    <mergeCell ref="B13:B37"/>
    <mergeCell ref="B38:B53"/>
    <mergeCell ref="O3:P4"/>
    <mergeCell ref="M3:N4"/>
    <mergeCell ref="K3:L4"/>
    <mergeCell ref="I3:J4"/>
    <mergeCell ref="G3:H4"/>
    <mergeCell ref="A7:E7"/>
    <mergeCell ref="A8:A12"/>
    <mergeCell ref="B12:E12"/>
    <mergeCell ref="O5:O6"/>
    <mergeCell ref="A3:E6"/>
    <mergeCell ref="F3:F6"/>
    <mergeCell ref="B8:E8"/>
    <mergeCell ref="B9:E9"/>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80"/>
  <sheetViews>
    <sheetView showGridLines="0" view="pageBreakPreview"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2" width="8.625" style="3" customWidth="1"/>
    <col min="13" max="16384" width="9" style="3"/>
  </cols>
  <sheetData>
    <row r="1" spans="1:12" ht="14.25">
      <c r="A1" s="18" t="s">
        <v>630</v>
      </c>
    </row>
    <row r="3" spans="1:12" ht="13.5" customHeight="1">
      <c r="A3" s="152" t="s">
        <v>63</v>
      </c>
      <c r="B3" s="153"/>
      <c r="C3" s="153"/>
      <c r="D3" s="153"/>
      <c r="E3" s="154"/>
      <c r="F3" s="161" t="s">
        <v>126</v>
      </c>
      <c r="G3" s="200" t="s">
        <v>132</v>
      </c>
      <c r="H3" s="200"/>
      <c r="I3" s="200" t="s">
        <v>131</v>
      </c>
      <c r="J3" s="200"/>
      <c r="K3" s="200" t="s">
        <v>52</v>
      </c>
      <c r="L3" s="200"/>
    </row>
    <row r="4" spans="1:12" ht="42" customHeight="1">
      <c r="A4" s="155"/>
      <c r="B4" s="156"/>
      <c r="C4" s="156"/>
      <c r="D4" s="156"/>
      <c r="E4" s="157"/>
      <c r="F4" s="165"/>
      <c r="G4" s="200"/>
      <c r="H4" s="200"/>
      <c r="I4" s="200"/>
      <c r="J4" s="200"/>
      <c r="K4" s="200"/>
      <c r="L4" s="200"/>
    </row>
    <row r="5" spans="1:12" ht="15" customHeight="1">
      <c r="A5" s="155"/>
      <c r="B5" s="156"/>
      <c r="C5" s="156"/>
      <c r="D5" s="156"/>
      <c r="E5" s="157"/>
      <c r="F5" s="162"/>
      <c r="G5" s="163" t="s">
        <v>51</v>
      </c>
      <c r="H5" s="150" t="s">
        <v>50</v>
      </c>
      <c r="I5" s="163" t="s">
        <v>51</v>
      </c>
      <c r="J5" s="150" t="s">
        <v>50</v>
      </c>
      <c r="K5" s="163" t="s">
        <v>51</v>
      </c>
      <c r="L5" s="150" t="s">
        <v>50</v>
      </c>
    </row>
    <row r="6" spans="1:12" ht="15" customHeight="1">
      <c r="A6" s="158"/>
      <c r="B6" s="159"/>
      <c r="C6" s="159"/>
      <c r="D6" s="159"/>
      <c r="E6" s="160"/>
      <c r="F6" s="162"/>
      <c r="G6" s="164"/>
      <c r="H6" s="151"/>
      <c r="I6" s="164"/>
      <c r="J6" s="151"/>
      <c r="K6" s="164"/>
      <c r="L6" s="151"/>
    </row>
    <row r="7" spans="1:12" ht="23.1" customHeight="1">
      <c r="A7" s="147" t="s">
        <v>49</v>
      </c>
      <c r="B7" s="148"/>
      <c r="C7" s="148"/>
      <c r="D7" s="148"/>
      <c r="E7" s="149"/>
      <c r="F7" s="10">
        <f t="shared" ref="F7:F13" si="0">SUM(G7,I7,K7)</f>
        <v>916</v>
      </c>
      <c r="G7" s="9">
        <f>SUM(G8:G12)</f>
        <v>278</v>
      </c>
      <c r="H7" s="8">
        <f t="shared" ref="H7:H38" si="1">IF(G7=0,0,G7/$F7*100)</f>
        <v>30.349344978165938</v>
      </c>
      <c r="I7" s="9">
        <f>SUM(I8:I12)</f>
        <v>635</v>
      </c>
      <c r="J7" s="8">
        <f t="shared" ref="J7:J38" si="2">IF(I7=0,0,I7/$F7*100)</f>
        <v>69.32314410480349</v>
      </c>
      <c r="K7" s="9">
        <f>SUM(K8:K12)</f>
        <v>3</v>
      </c>
      <c r="L7" s="8">
        <f t="shared" ref="L7:L38" si="3">IF(K7=0,0,K7/$F7*100)</f>
        <v>0.32751091703056767</v>
      </c>
    </row>
    <row r="8" spans="1:12" ht="23.1" customHeight="1">
      <c r="A8" s="141" t="s">
        <v>48</v>
      </c>
      <c r="B8" s="144" t="s">
        <v>47</v>
      </c>
      <c r="C8" s="145"/>
      <c r="D8" s="145"/>
      <c r="E8" s="146"/>
      <c r="F8" s="10">
        <f t="shared" si="0"/>
        <v>289</v>
      </c>
      <c r="G8" s="9">
        <v>20</v>
      </c>
      <c r="H8" s="8">
        <f t="shared" si="1"/>
        <v>6.9204152249134951</v>
      </c>
      <c r="I8" s="9">
        <v>267</v>
      </c>
      <c r="J8" s="8">
        <f t="shared" si="2"/>
        <v>92.387543252595165</v>
      </c>
      <c r="K8" s="9">
        <v>2</v>
      </c>
      <c r="L8" s="8">
        <f t="shared" si="3"/>
        <v>0.69204152249134954</v>
      </c>
    </row>
    <row r="9" spans="1:12" ht="23.1" customHeight="1">
      <c r="A9" s="142"/>
      <c r="B9" s="144" t="s">
        <v>46</v>
      </c>
      <c r="C9" s="145"/>
      <c r="D9" s="145"/>
      <c r="E9" s="146"/>
      <c r="F9" s="10">
        <f t="shared" ref="F9:F12" si="4">SUM(G9,I9,K9)</f>
        <v>129</v>
      </c>
      <c r="G9" s="9">
        <v>31</v>
      </c>
      <c r="H9" s="8">
        <f t="shared" ref="H9:H12" si="5">IF(G9=0,0,G9/$F9*100)</f>
        <v>24.031007751937985</v>
      </c>
      <c r="I9" s="9">
        <v>98</v>
      </c>
      <c r="J9" s="8">
        <f t="shared" ref="J9:J12" si="6">IF(I9=0,0,I9/$F9*100)</f>
        <v>75.968992248062023</v>
      </c>
      <c r="K9" s="9">
        <v>0</v>
      </c>
      <c r="L9" s="8">
        <f t="shared" ref="L9:L12" si="7">IF(K9=0,0,K9/$F9*100)</f>
        <v>0</v>
      </c>
    </row>
    <row r="10" spans="1:12" ht="23.1" customHeight="1">
      <c r="A10" s="142"/>
      <c r="B10" s="144" t="s">
        <v>45</v>
      </c>
      <c r="C10" s="145"/>
      <c r="D10" s="145"/>
      <c r="E10" s="146"/>
      <c r="F10" s="10">
        <f t="shared" si="4"/>
        <v>220</v>
      </c>
      <c r="G10" s="9">
        <v>99</v>
      </c>
      <c r="H10" s="8">
        <f t="shared" si="5"/>
        <v>45</v>
      </c>
      <c r="I10" s="9">
        <v>121</v>
      </c>
      <c r="J10" s="8">
        <f t="shared" si="6"/>
        <v>55.000000000000007</v>
      </c>
      <c r="K10" s="9">
        <v>0</v>
      </c>
      <c r="L10" s="8">
        <f t="shared" si="7"/>
        <v>0</v>
      </c>
    </row>
    <row r="11" spans="1:12" ht="23.1" customHeight="1">
      <c r="A11" s="142"/>
      <c r="B11" s="144" t="s">
        <v>44</v>
      </c>
      <c r="C11" s="145"/>
      <c r="D11" s="145"/>
      <c r="E11" s="146"/>
      <c r="F11" s="10">
        <f t="shared" si="4"/>
        <v>57</v>
      </c>
      <c r="G11" s="9">
        <v>34</v>
      </c>
      <c r="H11" s="8">
        <f t="shared" si="5"/>
        <v>59.649122807017541</v>
      </c>
      <c r="I11" s="9">
        <v>23</v>
      </c>
      <c r="J11" s="8">
        <f t="shared" si="6"/>
        <v>40.350877192982452</v>
      </c>
      <c r="K11" s="9">
        <v>0</v>
      </c>
      <c r="L11" s="8">
        <f t="shared" si="7"/>
        <v>0</v>
      </c>
    </row>
    <row r="12" spans="1:12" ht="23.1" customHeight="1">
      <c r="A12" s="143"/>
      <c r="B12" s="144" t="s">
        <v>43</v>
      </c>
      <c r="C12" s="145"/>
      <c r="D12" s="145"/>
      <c r="E12" s="146"/>
      <c r="F12" s="10">
        <f t="shared" si="4"/>
        <v>221</v>
      </c>
      <c r="G12" s="9">
        <v>94</v>
      </c>
      <c r="H12" s="8">
        <f t="shared" si="5"/>
        <v>42.533936651583709</v>
      </c>
      <c r="I12" s="9">
        <v>126</v>
      </c>
      <c r="J12" s="8">
        <f t="shared" si="6"/>
        <v>57.013574660633481</v>
      </c>
      <c r="K12" s="9">
        <v>1</v>
      </c>
      <c r="L12" s="8">
        <f t="shared" si="7"/>
        <v>0.45248868778280549</v>
      </c>
    </row>
    <row r="13" spans="1:12" ht="23.1" customHeight="1">
      <c r="A13" s="138" t="s">
        <v>42</v>
      </c>
      <c r="B13" s="138" t="s">
        <v>41</v>
      </c>
      <c r="C13" s="13"/>
      <c r="D13" s="14" t="s">
        <v>15</v>
      </c>
      <c r="E13" s="11"/>
      <c r="F13" s="10">
        <f t="shared" si="0"/>
        <v>224</v>
      </c>
      <c r="G13" s="9">
        <f>SUM(G14:G37)</f>
        <v>104</v>
      </c>
      <c r="H13" s="8">
        <f t="shared" si="1"/>
        <v>46.428571428571431</v>
      </c>
      <c r="I13" s="9">
        <f>SUM(I14:I37)</f>
        <v>120</v>
      </c>
      <c r="J13" s="8">
        <f t="shared" si="2"/>
        <v>53.571428571428569</v>
      </c>
      <c r="K13" s="9">
        <f>SUM(K14:K37)</f>
        <v>0</v>
      </c>
      <c r="L13" s="8">
        <f t="shared" si="3"/>
        <v>0</v>
      </c>
    </row>
    <row r="14" spans="1:12" ht="23.1" customHeight="1">
      <c r="A14" s="139"/>
      <c r="B14" s="139"/>
      <c r="C14" s="13"/>
      <c r="D14" s="14" t="s">
        <v>40</v>
      </c>
      <c r="E14" s="11"/>
      <c r="F14" s="10">
        <f t="shared" ref="F14:F37" si="8">SUM(G14,I14,K14)</f>
        <v>38</v>
      </c>
      <c r="G14" s="9">
        <v>18</v>
      </c>
      <c r="H14" s="8">
        <f t="shared" ref="H14:H37" si="9">IF(G14=0,0,G14/$F14*100)</f>
        <v>47.368421052631575</v>
      </c>
      <c r="I14" s="9">
        <v>20</v>
      </c>
      <c r="J14" s="8">
        <f t="shared" ref="J14:J37" si="10">IF(I14=0,0,I14/$F14*100)</f>
        <v>52.631578947368418</v>
      </c>
      <c r="K14" s="9">
        <v>0</v>
      </c>
      <c r="L14" s="8">
        <f t="shared" ref="L14:L37" si="11">IF(K14=0,0,K14/$F14*100)</f>
        <v>0</v>
      </c>
    </row>
    <row r="15" spans="1:12" ht="23.1" customHeight="1">
      <c r="A15" s="139"/>
      <c r="B15" s="139"/>
      <c r="C15" s="13"/>
      <c r="D15" s="14" t="s">
        <v>39</v>
      </c>
      <c r="E15" s="11"/>
      <c r="F15" s="10">
        <f t="shared" si="8"/>
        <v>5</v>
      </c>
      <c r="G15" s="9">
        <v>2</v>
      </c>
      <c r="H15" s="8">
        <f t="shared" si="9"/>
        <v>40</v>
      </c>
      <c r="I15" s="9">
        <v>3</v>
      </c>
      <c r="J15" s="8">
        <f t="shared" si="10"/>
        <v>60</v>
      </c>
      <c r="K15" s="9">
        <v>0</v>
      </c>
      <c r="L15" s="8">
        <f t="shared" si="11"/>
        <v>0</v>
      </c>
    </row>
    <row r="16" spans="1:12" ht="23.1" customHeight="1">
      <c r="A16" s="139"/>
      <c r="B16" s="139"/>
      <c r="C16" s="13"/>
      <c r="D16" s="14" t="s">
        <v>38</v>
      </c>
      <c r="E16" s="11"/>
      <c r="F16" s="10">
        <f t="shared" si="8"/>
        <v>14</v>
      </c>
      <c r="G16" s="9">
        <v>8</v>
      </c>
      <c r="H16" s="8">
        <f t="shared" si="9"/>
        <v>57.142857142857139</v>
      </c>
      <c r="I16" s="9">
        <v>6</v>
      </c>
      <c r="J16" s="8">
        <f t="shared" si="10"/>
        <v>42.857142857142854</v>
      </c>
      <c r="K16" s="9">
        <v>0</v>
      </c>
      <c r="L16" s="8">
        <f t="shared" si="11"/>
        <v>0</v>
      </c>
    </row>
    <row r="17" spans="1:12" ht="23.1" customHeight="1">
      <c r="A17" s="139"/>
      <c r="B17" s="139"/>
      <c r="C17" s="13"/>
      <c r="D17" s="14" t="s">
        <v>37</v>
      </c>
      <c r="E17" s="11"/>
      <c r="F17" s="10">
        <f t="shared" si="8"/>
        <v>1</v>
      </c>
      <c r="G17" s="9">
        <v>1</v>
      </c>
      <c r="H17" s="8">
        <f t="shared" si="9"/>
        <v>100</v>
      </c>
      <c r="I17" s="9">
        <v>0</v>
      </c>
      <c r="J17" s="8">
        <f t="shared" si="10"/>
        <v>0</v>
      </c>
      <c r="K17" s="9">
        <v>0</v>
      </c>
      <c r="L17" s="8">
        <f t="shared" si="11"/>
        <v>0</v>
      </c>
    </row>
    <row r="18" spans="1:12" ht="23.1" customHeight="1">
      <c r="A18" s="139"/>
      <c r="B18" s="139"/>
      <c r="C18" s="13"/>
      <c r="D18" s="14" t="s">
        <v>36</v>
      </c>
      <c r="E18" s="11"/>
      <c r="F18" s="10">
        <f t="shared" si="8"/>
        <v>6</v>
      </c>
      <c r="G18" s="9">
        <v>3</v>
      </c>
      <c r="H18" s="8">
        <f t="shared" si="9"/>
        <v>50</v>
      </c>
      <c r="I18" s="9">
        <v>3</v>
      </c>
      <c r="J18" s="8">
        <f t="shared" si="10"/>
        <v>50</v>
      </c>
      <c r="K18" s="9">
        <v>0</v>
      </c>
      <c r="L18" s="8">
        <f t="shared" si="11"/>
        <v>0</v>
      </c>
    </row>
    <row r="19" spans="1:12" ht="23.1" customHeight="1">
      <c r="A19" s="139"/>
      <c r="B19" s="139"/>
      <c r="C19" s="13"/>
      <c r="D19" s="14" t="s">
        <v>35</v>
      </c>
      <c r="E19" s="11"/>
      <c r="F19" s="10">
        <f t="shared" si="8"/>
        <v>3</v>
      </c>
      <c r="G19" s="9">
        <v>0</v>
      </c>
      <c r="H19" s="8">
        <f t="shared" si="9"/>
        <v>0</v>
      </c>
      <c r="I19" s="9">
        <v>3</v>
      </c>
      <c r="J19" s="8">
        <f t="shared" si="10"/>
        <v>100</v>
      </c>
      <c r="K19" s="9">
        <v>0</v>
      </c>
      <c r="L19" s="8">
        <f t="shared" si="11"/>
        <v>0</v>
      </c>
    </row>
    <row r="20" spans="1:12" ht="23.1" customHeight="1">
      <c r="A20" s="139"/>
      <c r="B20" s="139"/>
      <c r="C20" s="13"/>
      <c r="D20" s="14" t="s">
        <v>34</v>
      </c>
      <c r="E20" s="11"/>
      <c r="F20" s="10">
        <f t="shared" si="8"/>
        <v>3</v>
      </c>
      <c r="G20" s="9">
        <v>0</v>
      </c>
      <c r="H20" s="8">
        <f t="shared" si="9"/>
        <v>0</v>
      </c>
      <c r="I20" s="9">
        <v>3</v>
      </c>
      <c r="J20" s="8">
        <f t="shared" si="10"/>
        <v>100</v>
      </c>
      <c r="K20" s="9">
        <v>0</v>
      </c>
      <c r="L20" s="8">
        <f t="shared" si="11"/>
        <v>0</v>
      </c>
    </row>
    <row r="21" spans="1:12" ht="23.1" customHeight="1">
      <c r="A21" s="139"/>
      <c r="B21" s="139"/>
      <c r="C21" s="13"/>
      <c r="D21" s="14" t="s">
        <v>33</v>
      </c>
      <c r="E21" s="11"/>
      <c r="F21" s="10">
        <f t="shared" si="8"/>
        <v>10</v>
      </c>
      <c r="G21" s="9">
        <v>6</v>
      </c>
      <c r="H21" s="8">
        <f t="shared" si="9"/>
        <v>60</v>
      </c>
      <c r="I21" s="9">
        <v>4</v>
      </c>
      <c r="J21" s="8">
        <f t="shared" si="10"/>
        <v>40</v>
      </c>
      <c r="K21" s="9">
        <v>0</v>
      </c>
      <c r="L21" s="8">
        <f t="shared" si="11"/>
        <v>0</v>
      </c>
    </row>
    <row r="22" spans="1:12" ht="23.1" customHeight="1">
      <c r="A22" s="139"/>
      <c r="B22" s="139"/>
      <c r="C22" s="13"/>
      <c r="D22" s="14" t="s">
        <v>32</v>
      </c>
      <c r="E22" s="11"/>
      <c r="F22" s="10">
        <f t="shared" si="8"/>
        <v>1</v>
      </c>
      <c r="G22" s="9">
        <v>0</v>
      </c>
      <c r="H22" s="8">
        <f t="shared" si="9"/>
        <v>0</v>
      </c>
      <c r="I22" s="9">
        <v>1</v>
      </c>
      <c r="J22" s="8">
        <f t="shared" si="10"/>
        <v>100</v>
      </c>
      <c r="K22" s="9">
        <v>0</v>
      </c>
      <c r="L22" s="8">
        <f t="shared" si="11"/>
        <v>0</v>
      </c>
    </row>
    <row r="23" spans="1:12" ht="23.1" customHeight="1">
      <c r="A23" s="139"/>
      <c r="B23" s="139"/>
      <c r="C23" s="13"/>
      <c r="D23" s="14" t="s">
        <v>31</v>
      </c>
      <c r="E23" s="11"/>
      <c r="F23" s="10">
        <f t="shared" si="8"/>
        <v>6</v>
      </c>
      <c r="G23" s="9">
        <v>4</v>
      </c>
      <c r="H23" s="8">
        <f t="shared" si="9"/>
        <v>66.666666666666657</v>
      </c>
      <c r="I23" s="9">
        <v>2</v>
      </c>
      <c r="J23" s="8">
        <f t="shared" si="10"/>
        <v>33.333333333333329</v>
      </c>
      <c r="K23" s="9">
        <v>0</v>
      </c>
      <c r="L23" s="8">
        <f t="shared" si="11"/>
        <v>0</v>
      </c>
    </row>
    <row r="24" spans="1:12" ht="23.1" customHeight="1">
      <c r="A24" s="139"/>
      <c r="B24" s="139"/>
      <c r="C24" s="13"/>
      <c r="D24" s="14" t="s">
        <v>30</v>
      </c>
      <c r="E24" s="11"/>
      <c r="F24" s="10">
        <f t="shared" si="8"/>
        <v>1</v>
      </c>
      <c r="G24" s="9">
        <v>0</v>
      </c>
      <c r="H24" s="8">
        <f t="shared" si="9"/>
        <v>0</v>
      </c>
      <c r="I24" s="9">
        <v>1</v>
      </c>
      <c r="J24" s="8">
        <f t="shared" si="10"/>
        <v>100</v>
      </c>
      <c r="K24" s="9">
        <v>0</v>
      </c>
      <c r="L24" s="8">
        <f t="shared" si="11"/>
        <v>0</v>
      </c>
    </row>
    <row r="25" spans="1:12" ht="23.1" customHeight="1">
      <c r="A25" s="139"/>
      <c r="B25" s="139"/>
      <c r="C25" s="13"/>
      <c r="D25" s="12" t="s">
        <v>29</v>
      </c>
      <c r="E25" s="11"/>
      <c r="F25" s="10">
        <f t="shared" si="8"/>
        <v>3</v>
      </c>
      <c r="G25" s="9">
        <v>2</v>
      </c>
      <c r="H25" s="8">
        <f t="shared" si="9"/>
        <v>66.666666666666657</v>
      </c>
      <c r="I25" s="9">
        <v>1</v>
      </c>
      <c r="J25" s="8">
        <f t="shared" si="10"/>
        <v>33.333333333333329</v>
      </c>
      <c r="K25" s="9">
        <v>0</v>
      </c>
      <c r="L25" s="8">
        <f t="shared" si="11"/>
        <v>0</v>
      </c>
    </row>
    <row r="26" spans="1:12" ht="23.1" customHeight="1">
      <c r="A26" s="139"/>
      <c r="B26" s="139"/>
      <c r="C26" s="13"/>
      <c r="D26" s="14" t="s">
        <v>28</v>
      </c>
      <c r="E26" s="11"/>
      <c r="F26" s="10">
        <f t="shared" si="8"/>
        <v>8</v>
      </c>
      <c r="G26" s="9">
        <v>2</v>
      </c>
      <c r="H26" s="8">
        <f t="shared" si="9"/>
        <v>25</v>
      </c>
      <c r="I26" s="9">
        <v>6</v>
      </c>
      <c r="J26" s="8">
        <f t="shared" si="10"/>
        <v>75</v>
      </c>
      <c r="K26" s="9">
        <v>0</v>
      </c>
      <c r="L26" s="8">
        <f t="shared" si="11"/>
        <v>0</v>
      </c>
    </row>
    <row r="27" spans="1:12" ht="23.1" customHeight="1">
      <c r="A27" s="139"/>
      <c r="B27" s="139"/>
      <c r="C27" s="13"/>
      <c r="D27" s="14" t="s">
        <v>27</v>
      </c>
      <c r="E27" s="11"/>
      <c r="F27" s="10">
        <f t="shared" si="8"/>
        <v>3</v>
      </c>
      <c r="G27" s="9">
        <v>0</v>
      </c>
      <c r="H27" s="8">
        <f t="shared" si="9"/>
        <v>0</v>
      </c>
      <c r="I27" s="9">
        <v>3</v>
      </c>
      <c r="J27" s="8">
        <f t="shared" si="10"/>
        <v>100</v>
      </c>
      <c r="K27" s="9">
        <v>0</v>
      </c>
      <c r="L27" s="8">
        <f t="shared" si="11"/>
        <v>0</v>
      </c>
    </row>
    <row r="28" spans="1:12" ht="23.1" customHeight="1">
      <c r="A28" s="139"/>
      <c r="B28" s="139"/>
      <c r="C28" s="13"/>
      <c r="D28" s="14" t="s">
        <v>26</v>
      </c>
      <c r="E28" s="11"/>
      <c r="F28" s="10">
        <f t="shared" si="8"/>
        <v>2</v>
      </c>
      <c r="G28" s="9">
        <v>0</v>
      </c>
      <c r="H28" s="8">
        <f t="shared" si="9"/>
        <v>0</v>
      </c>
      <c r="I28" s="9">
        <v>2</v>
      </c>
      <c r="J28" s="8">
        <f t="shared" si="10"/>
        <v>100</v>
      </c>
      <c r="K28" s="9">
        <v>0</v>
      </c>
      <c r="L28" s="8">
        <f t="shared" si="11"/>
        <v>0</v>
      </c>
    </row>
    <row r="29" spans="1:12" ht="23.1" customHeight="1">
      <c r="A29" s="139"/>
      <c r="B29" s="139"/>
      <c r="C29" s="13"/>
      <c r="D29" s="14" t="s">
        <v>25</v>
      </c>
      <c r="E29" s="11"/>
      <c r="F29" s="10">
        <f t="shared" si="8"/>
        <v>15</v>
      </c>
      <c r="G29" s="9">
        <v>5</v>
      </c>
      <c r="H29" s="8">
        <f t="shared" si="9"/>
        <v>33.333333333333329</v>
      </c>
      <c r="I29" s="9">
        <v>10</v>
      </c>
      <c r="J29" s="8">
        <f t="shared" si="10"/>
        <v>66.666666666666657</v>
      </c>
      <c r="K29" s="9">
        <v>0</v>
      </c>
      <c r="L29" s="8">
        <f t="shared" si="11"/>
        <v>0</v>
      </c>
    </row>
    <row r="30" spans="1:12" ht="23.1" customHeight="1">
      <c r="A30" s="139"/>
      <c r="B30" s="139"/>
      <c r="C30" s="13"/>
      <c r="D30" s="14" t="s">
        <v>24</v>
      </c>
      <c r="E30" s="11"/>
      <c r="F30" s="10">
        <f t="shared" si="8"/>
        <v>4</v>
      </c>
      <c r="G30" s="9">
        <v>2</v>
      </c>
      <c r="H30" s="8">
        <f t="shared" si="9"/>
        <v>50</v>
      </c>
      <c r="I30" s="9">
        <v>2</v>
      </c>
      <c r="J30" s="8">
        <f t="shared" si="10"/>
        <v>50</v>
      </c>
      <c r="K30" s="9">
        <v>0</v>
      </c>
      <c r="L30" s="8">
        <f t="shared" si="11"/>
        <v>0</v>
      </c>
    </row>
    <row r="31" spans="1:12" ht="23.1" customHeight="1">
      <c r="A31" s="139"/>
      <c r="B31" s="139"/>
      <c r="C31" s="13"/>
      <c r="D31" s="14" t="s">
        <v>23</v>
      </c>
      <c r="E31" s="11"/>
      <c r="F31" s="10">
        <f t="shared" si="8"/>
        <v>26</v>
      </c>
      <c r="G31" s="9">
        <v>11</v>
      </c>
      <c r="H31" s="8">
        <f t="shared" si="9"/>
        <v>42.307692307692307</v>
      </c>
      <c r="I31" s="9">
        <v>15</v>
      </c>
      <c r="J31" s="8">
        <f t="shared" si="10"/>
        <v>57.692307692307686</v>
      </c>
      <c r="K31" s="9">
        <v>0</v>
      </c>
      <c r="L31" s="8">
        <f t="shared" si="11"/>
        <v>0</v>
      </c>
    </row>
    <row r="32" spans="1:12" ht="23.1" customHeight="1">
      <c r="A32" s="139"/>
      <c r="B32" s="139"/>
      <c r="C32" s="13"/>
      <c r="D32" s="14" t="s">
        <v>22</v>
      </c>
      <c r="E32" s="11"/>
      <c r="F32" s="10">
        <f t="shared" si="8"/>
        <v>5</v>
      </c>
      <c r="G32" s="9">
        <v>4</v>
      </c>
      <c r="H32" s="8">
        <f t="shared" si="9"/>
        <v>80</v>
      </c>
      <c r="I32" s="9">
        <v>1</v>
      </c>
      <c r="J32" s="8">
        <f t="shared" si="10"/>
        <v>20</v>
      </c>
      <c r="K32" s="9">
        <v>0</v>
      </c>
      <c r="L32" s="8">
        <f t="shared" si="11"/>
        <v>0</v>
      </c>
    </row>
    <row r="33" spans="1:12" ht="24" customHeight="1">
      <c r="A33" s="139"/>
      <c r="B33" s="139"/>
      <c r="C33" s="13"/>
      <c r="D33" s="14" t="s">
        <v>21</v>
      </c>
      <c r="E33" s="11"/>
      <c r="F33" s="10">
        <f t="shared" si="8"/>
        <v>23</v>
      </c>
      <c r="G33" s="9">
        <v>14</v>
      </c>
      <c r="H33" s="8">
        <f t="shared" si="9"/>
        <v>60.869565217391312</v>
      </c>
      <c r="I33" s="9">
        <v>9</v>
      </c>
      <c r="J33" s="8">
        <f t="shared" si="10"/>
        <v>39.130434782608695</v>
      </c>
      <c r="K33" s="9">
        <v>0</v>
      </c>
      <c r="L33" s="8">
        <f t="shared" si="11"/>
        <v>0</v>
      </c>
    </row>
    <row r="34" spans="1:12" ht="23.1" customHeight="1">
      <c r="A34" s="139"/>
      <c r="B34" s="139"/>
      <c r="C34" s="13"/>
      <c r="D34" s="14" t="s">
        <v>20</v>
      </c>
      <c r="E34" s="11"/>
      <c r="F34" s="10">
        <f t="shared" si="8"/>
        <v>14</v>
      </c>
      <c r="G34" s="9">
        <v>8</v>
      </c>
      <c r="H34" s="8">
        <f t="shared" si="9"/>
        <v>57.142857142857139</v>
      </c>
      <c r="I34" s="9">
        <v>6</v>
      </c>
      <c r="J34" s="8">
        <f t="shared" si="10"/>
        <v>42.857142857142854</v>
      </c>
      <c r="K34" s="9">
        <v>0</v>
      </c>
      <c r="L34" s="8">
        <f t="shared" si="11"/>
        <v>0</v>
      </c>
    </row>
    <row r="35" spans="1:12" ht="23.1" customHeight="1">
      <c r="A35" s="139"/>
      <c r="B35" s="139"/>
      <c r="C35" s="13"/>
      <c r="D35" s="14" t="s">
        <v>19</v>
      </c>
      <c r="E35" s="11"/>
      <c r="F35" s="10">
        <f t="shared" si="8"/>
        <v>10</v>
      </c>
      <c r="G35" s="9">
        <v>5</v>
      </c>
      <c r="H35" s="8">
        <f t="shared" si="9"/>
        <v>50</v>
      </c>
      <c r="I35" s="9">
        <v>5</v>
      </c>
      <c r="J35" s="8">
        <f t="shared" si="10"/>
        <v>50</v>
      </c>
      <c r="K35" s="9">
        <v>0</v>
      </c>
      <c r="L35" s="8">
        <f t="shared" si="11"/>
        <v>0</v>
      </c>
    </row>
    <row r="36" spans="1:12" ht="23.1" customHeight="1">
      <c r="A36" s="139"/>
      <c r="B36" s="139"/>
      <c r="C36" s="13"/>
      <c r="D36" s="14" t="s">
        <v>18</v>
      </c>
      <c r="E36" s="11"/>
      <c r="F36" s="10">
        <f t="shared" si="8"/>
        <v>19</v>
      </c>
      <c r="G36" s="9">
        <v>8</v>
      </c>
      <c r="H36" s="8">
        <f t="shared" si="9"/>
        <v>42.105263157894733</v>
      </c>
      <c r="I36" s="9">
        <v>11</v>
      </c>
      <c r="J36" s="8">
        <f t="shared" si="10"/>
        <v>57.894736842105267</v>
      </c>
      <c r="K36" s="9">
        <v>0</v>
      </c>
      <c r="L36" s="8">
        <f t="shared" si="11"/>
        <v>0</v>
      </c>
    </row>
    <row r="37" spans="1:12" ht="23.1" customHeight="1">
      <c r="A37" s="139"/>
      <c r="B37" s="140"/>
      <c r="C37" s="13"/>
      <c r="D37" s="14" t="s">
        <v>17</v>
      </c>
      <c r="E37" s="11"/>
      <c r="F37" s="10">
        <f t="shared" si="8"/>
        <v>4</v>
      </c>
      <c r="G37" s="9">
        <v>1</v>
      </c>
      <c r="H37" s="8">
        <f t="shared" si="9"/>
        <v>25</v>
      </c>
      <c r="I37" s="9">
        <v>3</v>
      </c>
      <c r="J37" s="8">
        <f t="shared" si="10"/>
        <v>75</v>
      </c>
      <c r="K37" s="9">
        <v>0</v>
      </c>
      <c r="L37" s="8">
        <f t="shared" si="11"/>
        <v>0</v>
      </c>
    </row>
    <row r="38" spans="1:12" ht="23.1" customHeight="1">
      <c r="A38" s="139"/>
      <c r="B38" s="138" t="s">
        <v>16</v>
      </c>
      <c r="C38" s="13"/>
      <c r="D38" s="14" t="s">
        <v>15</v>
      </c>
      <c r="E38" s="11"/>
      <c r="F38" s="10">
        <f>SUM(F39:F53)</f>
        <v>692</v>
      </c>
      <c r="G38" s="9">
        <f>SUM(G39:G53)</f>
        <v>174</v>
      </c>
      <c r="H38" s="8">
        <f t="shared" si="1"/>
        <v>25.144508670520231</v>
      </c>
      <c r="I38" s="9">
        <f>SUM(I39:I53)</f>
        <v>515</v>
      </c>
      <c r="J38" s="8">
        <f t="shared" si="2"/>
        <v>74.421965317919074</v>
      </c>
      <c r="K38" s="9">
        <f>SUM(K39:K53)</f>
        <v>3</v>
      </c>
      <c r="L38" s="8">
        <f t="shared" si="3"/>
        <v>0.43352601156069359</v>
      </c>
    </row>
    <row r="39" spans="1:12" ht="23.1" customHeight="1">
      <c r="A39" s="139"/>
      <c r="B39" s="139"/>
      <c r="C39" s="13"/>
      <c r="D39" s="14" t="s">
        <v>14</v>
      </c>
      <c r="E39" s="11"/>
      <c r="F39" s="10">
        <f t="shared" ref="F39:F53" si="12">SUM(G39,I39,K39)</f>
        <v>5</v>
      </c>
      <c r="G39" s="9">
        <v>0</v>
      </c>
      <c r="H39" s="8">
        <f t="shared" ref="H39:H53" si="13">IF(G39=0,0,G39/$F39*100)</f>
        <v>0</v>
      </c>
      <c r="I39" s="9">
        <v>5</v>
      </c>
      <c r="J39" s="8">
        <f t="shared" ref="J39:J53" si="14">IF(I39=0,0,I39/$F39*100)</f>
        <v>100</v>
      </c>
      <c r="K39" s="9">
        <v>0</v>
      </c>
      <c r="L39" s="8">
        <f t="shared" ref="L39:L53" si="15">IF(K39=0,0,K39/$F39*100)</f>
        <v>0</v>
      </c>
    </row>
    <row r="40" spans="1:12" ht="23.1" customHeight="1">
      <c r="A40" s="139"/>
      <c r="B40" s="139"/>
      <c r="C40" s="13"/>
      <c r="D40" s="14" t="s">
        <v>13</v>
      </c>
      <c r="E40" s="11"/>
      <c r="F40" s="10">
        <f t="shared" si="12"/>
        <v>83</v>
      </c>
      <c r="G40" s="9">
        <v>5</v>
      </c>
      <c r="H40" s="8">
        <f t="shared" si="13"/>
        <v>6.024096385542169</v>
      </c>
      <c r="I40" s="9">
        <v>77</v>
      </c>
      <c r="J40" s="8">
        <f t="shared" si="14"/>
        <v>92.771084337349393</v>
      </c>
      <c r="K40" s="9">
        <v>1</v>
      </c>
      <c r="L40" s="8">
        <f t="shared" si="15"/>
        <v>1.2048192771084338</v>
      </c>
    </row>
    <row r="41" spans="1:12" ht="23.1" customHeight="1">
      <c r="A41" s="139"/>
      <c r="B41" s="139"/>
      <c r="C41" s="13"/>
      <c r="D41" s="14" t="s">
        <v>12</v>
      </c>
      <c r="E41" s="11"/>
      <c r="F41" s="10">
        <f t="shared" si="12"/>
        <v>18</v>
      </c>
      <c r="G41" s="9">
        <v>2</v>
      </c>
      <c r="H41" s="8">
        <f t="shared" si="13"/>
        <v>11.111111111111111</v>
      </c>
      <c r="I41" s="9">
        <v>16</v>
      </c>
      <c r="J41" s="8">
        <f t="shared" si="14"/>
        <v>88.888888888888886</v>
      </c>
      <c r="K41" s="9">
        <v>0</v>
      </c>
      <c r="L41" s="8">
        <f t="shared" si="15"/>
        <v>0</v>
      </c>
    </row>
    <row r="42" spans="1:12" ht="23.1" customHeight="1">
      <c r="A42" s="139"/>
      <c r="B42" s="139"/>
      <c r="C42" s="13"/>
      <c r="D42" s="14" t="s">
        <v>11</v>
      </c>
      <c r="E42" s="11"/>
      <c r="F42" s="10">
        <f t="shared" si="12"/>
        <v>16</v>
      </c>
      <c r="G42" s="9">
        <v>5</v>
      </c>
      <c r="H42" s="8">
        <f t="shared" si="13"/>
        <v>31.25</v>
      </c>
      <c r="I42" s="9">
        <v>11</v>
      </c>
      <c r="J42" s="8">
        <f t="shared" si="14"/>
        <v>68.75</v>
      </c>
      <c r="K42" s="9">
        <v>0</v>
      </c>
      <c r="L42" s="8">
        <f t="shared" si="15"/>
        <v>0</v>
      </c>
    </row>
    <row r="43" spans="1:12" ht="23.1" customHeight="1">
      <c r="A43" s="139"/>
      <c r="B43" s="139"/>
      <c r="C43" s="13"/>
      <c r="D43" s="14" t="s">
        <v>10</v>
      </c>
      <c r="E43" s="11"/>
      <c r="F43" s="10">
        <f t="shared" si="12"/>
        <v>34</v>
      </c>
      <c r="G43" s="9">
        <v>3</v>
      </c>
      <c r="H43" s="8">
        <f t="shared" si="13"/>
        <v>8.8235294117647065</v>
      </c>
      <c r="I43" s="9">
        <v>31</v>
      </c>
      <c r="J43" s="8">
        <f t="shared" si="14"/>
        <v>91.17647058823529</v>
      </c>
      <c r="K43" s="9">
        <v>0</v>
      </c>
      <c r="L43" s="8">
        <f t="shared" si="15"/>
        <v>0</v>
      </c>
    </row>
    <row r="44" spans="1:12" ht="23.1" customHeight="1">
      <c r="A44" s="139"/>
      <c r="B44" s="139"/>
      <c r="C44" s="13"/>
      <c r="D44" s="14" t="s">
        <v>9</v>
      </c>
      <c r="E44" s="11"/>
      <c r="F44" s="10">
        <f t="shared" si="12"/>
        <v>180</v>
      </c>
      <c r="G44" s="9">
        <v>40</v>
      </c>
      <c r="H44" s="8">
        <f t="shared" si="13"/>
        <v>22.222222222222221</v>
      </c>
      <c r="I44" s="9">
        <v>139</v>
      </c>
      <c r="J44" s="8">
        <f t="shared" si="14"/>
        <v>77.222222222222229</v>
      </c>
      <c r="K44" s="9">
        <v>1</v>
      </c>
      <c r="L44" s="8">
        <f t="shared" si="15"/>
        <v>0.55555555555555558</v>
      </c>
    </row>
    <row r="45" spans="1:12" ht="23.1" customHeight="1">
      <c r="A45" s="139"/>
      <c r="B45" s="139"/>
      <c r="C45" s="13"/>
      <c r="D45" s="14" t="s">
        <v>8</v>
      </c>
      <c r="E45" s="11"/>
      <c r="F45" s="10">
        <f t="shared" si="12"/>
        <v>21</v>
      </c>
      <c r="G45" s="9">
        <v>6</v>
      </c>
      <c r="H45" s="8">
        <f t="shared" si="13"/>
        <v>28.571428571428569</v>
      </c>
      <c r="I45" s="9">
        <v>15</v>
      </c>
      <c r="J45" s="8">
        <f t="shared" si="14"/>
        <v>71.428571428571431</v>
      </c>
      <c r="K45" s="9">
        <v>0</v>
      </c>
      <c r="L45" s="8">
        <f t="shared" si="15"/>
        <v>0</v>
      </c>
    </row>
    <row r="46" spans="1:12" ht="23.1" customHeight="1">
      <c r="A46" s="139"/>
      <c r="B46" s="139"/>
      <c r="C46" s="13"/>
      <c r="D46" s="14" t="s">
        <v>7</v>
      </c>
      <c r="E46" s="11"/>
      <c r="F46" s="10">
        <f t="shared" si="12"/>
        <v>14</v>
      </c>
      <c r="G46" s="9">
        <v>1</v>
      </c>
      <c r="H46" s="8">
        <f t="shared" si="13"/>
        <v>7.1428571428571423</v>
      </c>
      <c r="I46" s="9">
        <v>13</v>
      </c>
      <c r="J46" s="8">
        <f t="shared" si="14"/>
        <v>92.857142857142861</v>
      </c>
      <c r="K46" s="9">
        <v>0</v>
      </c>
      <c r="L46" s="8">
        <f t="shared" si="15"/>
        <v>0</v>
      </c>
    </row>
    <row r="47" spans="1:12" ht="24" customHeight="1">
      <c r="A47" s="139"/>
      <c r="B47" s="139"/>
      <c r="C47" s="13"/>
      <c r="D47" s="12" t="s">
        <v>6</v>
      </c>
      <c r="E47" s="11"/>
      <c r="F47" s="10">
        <f t="shared" si="12"/>
        <v>13</v>
      </c>
      <c r="G47" s="9">
        <v>1</v>
      </c>
      <c r="H47" s="8">
        <f t="shared" si="13"/>
        <v>7.6923076923076925</v>
      </c>
      <c r="I47" s="9">
        <v>12</v>
      </c>
      <c r="J47" s="8">
        <f t="shared" si="14"/>
        <v>92.307692307692307</v>
      </c>
      <c r="K47" s="9">
        <v>0</v>
      </c>
      <c r="L47" s="8">
        <f t="shared" si="15"/>
        <v>0</v>
      </c>
    </row>
    <row r="48" spans="1:12" ht="23.1" customHeight="1">
      <c r="A48" s="139"/>
      <c r="B48" s="139"/>
      <c r="C48" s="13"/>
      <c r="D48" s="14" t="s">
        <v>5</v>
      </c>
      <c r="E48" s="11"/>
      <c r="F48" s="10">
        <f t="shared" si="12"/>
        <v>41</v>
      </c>
      <c r="G48" s="9">
        <v>6</v>
      </c>
      <c r="H48" s="8">
        <f t="shared" si="13"/>
        <v>14.634146341463413</v>
      </c>
      <c r="I48" s="9">
        <v>35</v>
      </c>
      <c r="J48" s="8">
        <f t="shared" si="14"/>
        <v>85.365853658536579</v>
      </c>
      <c r="K48" s="9">
        <v>0</v>
      </c>
      <c r="L48" s="8">
        <f t="shared" si="15"/>
        <v>0</v>
      </c>
    </row>
    <row r="49" spans="1:12" ht="23.1" customHeight="1">
      <c r="A49" s="139"/>
      <c r="B49" s="139"/>
      <c r="C49" s="13"/>
      <c r="D49" s="14" t="s">
        <v>4</v>
      </c>
      <c r="E49" s="11"/>
      <c r="F49" s="10">
        <f t="shared" si="12"/>
        <v>22</v>
      </c>
      <c r="G49" s="9">
        <v>1</v>
      </c>
      <c r="H49" s="8">
        <f t="shared" si="13"/>
        <v>4.5454545454545459</v>
      </c>
      <c r="I49" s="9">
        <v>21</v>
      </c>
      <c r="J49" s="8">
        <f t="shared" si="14"/>
        <v>95.454545454545453</v>
      </c>
      <c r="K49" s="9">
        <v>0</v>
      </c>
      <c r="L49" s="8">
        <f t="shared" si="15"/>
        <v>0</v>
      </c>
    </row>
    <row r="50" spans="1:12" ht="23.1" customHeight="1">
      <c r="A50" s="139"/>
      <c r="B50" s="139"/>
      <c r="C50" s="13"/>
      <c r="D50" s="14" t="s">
        <v>3</v>
      </c>
      <c r="E50" s="11"/>
      <c r="F50" s="10">
        <f t="shared" si="12"/>
        <v>20</v>
      </c>
      <c r="G50" s="9">
        <v>7</v>
      </c>
      <c r="H50" s="8">
        <f t="shared" si="13"/>
        <v>35</v>
      </c>
      <c r="I50" s="9">
        <v>13</v>
      </c>
      <c r="J50" s="8">
        <f t="shared" si="14"/>
        <v>65</v>
      </c>
      <c r="K50" s="9">
        <v>0</v>
      </c>
      <c r="L50" s="8">
        <f t="shared" si="15"/>
        <v>0</v>
      </c>
    </row>
    <row r="51" spans="1:12" ht="23.1" customHeight="1">
      <c r="A51" s="139"/>
      <c r="B51" s="139"/>
      <c r="C51" s="13"/>
      <c r="D51" s="14" t="s">
        <v>2</v>
      </c>
      <c r="E51" s="11"/>
      <c r="F51" s="10">
        <f t="shared" si="12"/>
        <v>150</v>
      </c>
      <c r="G51" s="9">
        <v>77</v>
      </c>
      <c r="H51" s="8">
        <f t="shared" si="13"/>
        <v>51.333333333333329</v>
      </c>
      <c r="I51" s="9">
        <v>73</v>
      </c>
      <c r="J51" s="8">
        <f t="shared" si="14"/>
        <v>48.666666666666671</v>
      </c>
      <c r="K51" s="9">
        <v>0</v>
      </c>
      <c r="L51" s="8">
        <f t="shared" si="15"/>
        <v>0</v>
      </c>
    </row>
    <row r="52" spans="1:12" ht="23.1" customHeight="1">
      <c r="A52" s="139"/>
      <c r="B52" s="139"/>
      <c r="C52" s="13"/>
      <c r="D52" s="14" t="s">
        <v>1</v>
      </c>
      <c r="E52" s="11"/>
      <c r="F52" s="10">
        <f t="shared" si="12"/>
        <v>20</v>
      </c>
      <c r="G52" s="9">
        <v>9</v>
      </c>
      <c r="H52" s="8">
        <f t="shared" si="13"/>
        <v>45</v>
      </c>
      <c r="I52" s="9">
        <v>10</v>
      </c>
      <c r="J52" s="8">
        <f t="shared" si="14"/>
        <v>50</v>
      </c>
      <c r="K52" s="9">
        <v>1</v>
      </c>
      <c r="L52" s="8">
        <f t="shared" si="15"/>
        <v>5</v>
      </c>
    </row>
    <row r="53" spans="1:12" ht="24" customHeight="1">
      <c r="A53" s="140"/>
      <c r="B53" s="140"/>
      <c r="C53" s="13"/>
      <c r="D53" s="12" t="s">
        <v>0</v>
      </c>
      <c r="E53" s="11"/>
      <c r="F53" s="10">
        <f t="shared" si="12"/>
        <v>55</v>
      </c>
      <c r="G53" s="9">
        <v>11</v>
      </c>
      <c r="H53" s="8">
        <f t="shared" si="13"/>
        <v>20</v>
      </c>
      <c r="I53" s="9">
        <v>44</v>
      </c>
      <c r="J53" s="8">
        <f t="shared" si="14"/>
        <v>80</v>
      </c>
      <c r="K53" s="9">
        <v>0</v>
      </c>
      <c r="L53" s="8">
        <f t="shared" si="15"/>
        <v>0</v>
      </c>
    </row>
    <row r="55" spans="1:12" ht="12.75" customHeight="1"/>
    <row r="56" spans="1:12">
      <c r="D56" s="5"/>
    </row>
    <row r="59" spans="1:12">
      <c r="D59" s="5"/>
    </row>
    <row r="61" spans="1:12">
      <c r="D61" s="5"/>
    </row>
    <row r="63" spans="1:12">
      <c r="D63" s="5"/>
    </row>
    <row r="65" spans="4:4">
      <c r="D65" s="5"/>
    </row>
    <row r="67" spans="4:4" ht="13.5" customHeight="1">
      <c r="D67" s="6"/>
    </row>
    <row r="68" spans="4:4" ht="13.5" customHeight="1"/>
    <row r="69" spans="4:4">
      <c r="D69" s="5"/>
    </row>
    <row r="71" spans="4:4">
      <c r="D71" s="5"/>
    </row>
    <row r="73" spans="4:4">
      <c r="D73" s="5"/>
    </row>
    <row r="75" spans="4:4">
      <c r="D75" s="5"/>
    </row>
    <row r="79" spans="4:4" ht="12.75" customHeight="1"/>
    <row r="80" spans="4:4" ht="12.75" customHeight="1"/>
  </sheetData>
  <mergeCells count="21">
    <mergeCell ref="A13:A53"/>
    <mergeCell ref="B13:B37"/>
    <mergeCell ref="B38:B53"/>
    <mergeCell ref="F3:F6"/>
    <mergeCell ref="B12:E12"/>
    <mergeCell ref="B11:E11"/>
    <mergeCell ref="B10:E10"/>
    <mergeCell ref="A8:A12"/>
    <mergeCell ref="A3:E6"/>
    <mergeCell ref="L5:L6"/>
    <mergeCell ref="B9:E9"/>
    <mergeCell ref="A7:E7"/>
    <mergeCell ref="G3:H4"/>
    <mergeCell ref="K3:L4"/>
    <mergeCell ref="G5:G6"/>
    <mergeCell ref="K5:K6"/>
    <mergeCell ref="J5:J6"/>
    <mergeCell ref="I5:I6"/>
    <mergeCell ref="I3:J4"/>
    <mergeCell ref="B8:E8"/>
    <mergeCell ref="H5:H6"/>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P102"/>
  <sheetViews>
    <sheetView showGridLines="0" view="pageBreakPreview"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12" width="11.625" style="3" customWidth="1"/>
    <col min="13" max="16384" width="9" style="3"/>
  </cols>
  <sheetData>
    <row r="1" spans="1:16" ht="14.25">
      <c r="A1" s="18" t="s">
        <v>623</v>
      </c>
    </row>
    <row r="2" spans="1:16">
      <c r="G2" s="48"/>
      <c r="H2" s="48"/>
      <c r="I2" s="48"/>
      <c r="J2" s="48"/>
      <c r="K2" s="48"/>
      <c r="L2" s="40" t="s">
        <v>512</v>
      </c>
    </row>
    <row r="3" spans="1:16" ht="12" customHeight="1">
      <c r="A3" s="213" t="s">
        <v>63</v>
      </c>
      <c r="B3" s="214"/>
      <c r="C3" s="214"/>
      <c r="D3" s="214"/>
      <c r="E3" s="215"/>
      <c r="F3" s="161" t="s">
        <v>140</v>
      </c>
      <c r="G3" s="163" t="s">
        <v>139</v>
      </c>
      <c r="H3" s="229"/>
      <c r="I3" s="229"/>
      <c r="J3" s="229"/>
      <c r="K3" s="229"/>
      <c r="L3" s="230"/>
    </row>
    <row r="4" spans="1:16" ht="12" customHeight="1">
      <c r="A4" s="216"/>
      <c r="B4" s="217"/>
      <c r="C4" s="217"/>
      <c r="D4" s="217"/>
      <c r="E4" s="218"/>
      <c r="F4" s="165"/>
      <c r="G4" s="198"/>
      <c r="H4" s="163" t="s">
        <v>138</v>
      </c>
      <c r="I4" s="47"/>
      <c r="J4" s="47"/>
      <c r="K4" s="46"/>
      <c r="L4" s="197" t="s">
        <v>137</v>
      </c>
    </row>
    <row r="5" spans="1:16" ht="48" customHeight="1">
      <c r="A5" s="216"/>
      <c r="B5" s="217"/>
      <c r="C5" s="217"/>
      <c r="D5" s="217"/>
      <c r="E5" s="218"/>
      <c r="F5" s="165"/>
      <c r="G5" s="198"/>
      <c r="H5" s="231"/>
      <c r="I5" s="197" t="s">
        <v>136</v>
      </c>
      <c r="J5" s="197" t="s">
        <v>135</v>
      </c>
      <c r="K5" s="197" t="s">
        <v>134</v>
      </c>
      <c r="L5" s="198"/>
    </row>
    <row r="6" spans="1:16" ht="30.75" customHeight="1">
      <c r="A6" s="219"/>
      <c r="B6" s="220"/>
      <c r="C6" s="220"/>
      <c r="D6" s="220"/>
      <c r="E6" s="221"/>
      <c r="F6" s="162"/>
      <c r="G6" s="199"/>
      <c r="H6" s="164"/>
      <c r="I6" s="199"/>
      <c r="J6" s="199"/>
      <c r="K6" s="199"/>
      <c r="L6" s="199"/>
    </row>
    <row r="7" spans="1:16" ht="12" customHeight="1">
      <c r="A7" s="152" t="s">
        <v>49</v>
      </c>
      <c r="B7" s="153"/>
      <c r="C7" s="153"/>
      <c r="D7" s="153"/>
      <c r="E7" s="154"/>
      <c r="F7" s="35">
        <f>SUM(F10,F12,F14,F16,F18)</f>
        <v>270</v>
      </c>
      <c r="G7" s="35">
        <f>SUM(G10,G12,G14,G16,G18)</f>
        <v>758</v>
      </c>
      <c r="H7" s="83">
        <f>SUM(H10,H12,H14,H16,H18)</f>
        <v>757</v>
      </c>
      <c r="I7" s="35">
        <f t="shared" ref="I7:L7" si="0">SUM(I10,I12,I14,I16,I18)</f>
        <v>12</v>
      </c>
      <c r="J7" s="35">
        <f t="shared" si="0"/>
        <v>32</v>
      </c>
      <c r="K7" s="35">
        <f t="shared" si="0"/>
        <v>713</v>
      </c>
      <c r="L7" s="35">
        <f t="shared" si="0"/>
        <v>1</v>
      </c>
      <c r="M7" s="48"/>
      <c r="N7" s="48"/>
      <c r="P7"/>
    </row>
    <row r="8" spans="1:16" ht="12" customHeight="1">
      <c r="A8" s="155"/>
      <c r="B8" s="156"/>
      <c r="C8" s="156"/>
      <c r="D8" s="156"/>
      <c r="E8" s="157"/>
      <c r="F8" s="44" t="s">
        <v>133</v>
      </c>
      <c r="G8" s="45">
        <f t="shared" ref="G8:L8" si="1">IF(G7=0,0,G7/$G7)</f>
        <v>1</v>
      </c>
      <c r="H8" s="45">
        <f>IF(H7=0,0,H7/$G7)</f>
        <v>0.99868073878627972</v>
      </c>
      <c r="I8" s="45">
        <f t="shared" si="1"/>
        <v>1.5831134564643801E-2</v>
      </c>
      <c r="J8" s="45">
        <f t="shared" si="1"/>
        <v>4.221635883905013E-2</v>
      </c>
      <c r="K8" s="45">
        <f t="shared" si="1"/>
        <v>0.94063324538258575</v>
      </c>
      <c r="L8" s="45">
        <f t="shared" si="1"/>
        <v>1.3192612137203166E-3</v>
      </c>
      <c r="N8" s="41"/>
      <c r="P8"/>
    </row>
    <row r="9" spans="1:16" ht="12" customHeight="1">
      <c r="A9" s="155"/>
      <c r="B9" s="156"/>
      <c r="C9" s="156"/>
      <c r="D9" s="156"/>
      <c r="E9" s="157"/>
      <c r="F9" s="44" t="s">
        <v>133</v>
      </c>
      <c r="G9" s="42" t="s">
        <v>133</v>
      </c>
      <c r="H9" s="43">
        <f>IF(H7=0,0,H7/$H7)</f>
        <v>1</v>
      </c>
      <c r="I9" s="43">
        <f>IF(I7=0,0,I7/$H7)</f>
        <v>1.5852047556142668E-2</v>
      </c>
      <c r="J9" s="43">
        <f>IF(J7=0,0,J7/$H7)</f>
        <v>4.2272126816380449E-2</v>
      </c>
      <c r="K9" s="43">
        <f>IF(K7=0,0,K7/$H7)</f>
        <v>0.94187582562747685</v>
      </c>
      <c r="L9" s="42" t="s">
        <v>133</v>
      </c>
      <c r="N9" s="41"/>
      <c r="P9"/>
    </row>
    <row r="10" spans="1:16" ht="12" customHeight="1">
      <c r="A10" s="141" t="s">
        <v>48</v>
      </c>
      <c r="B10" s="222" t="s">
        <v>47</v>
      </c>
      <c r="C10" s="223"/>
      <c r="D10" s="223"/>
      <c r="E10" s="224"/>
      <c r="F10" s="35">
        <v>19</v>
      </c>
      <c r="G10" s="35">
        <v>23</v>
      </c>
      <c r="H10" s="35">
        <v>23</v>
      </c>
      <c r="I10" s="35">
        <v>0</v>
      </c>
      <c r="J10" s="35">
        <v>6</v>
      </c>
      <c r="K10" s="35">
        <v>17</v>
      </c>
      <c r="L10" s="35">
        <v>0</v>
      </c>
      <c r="N10" s="48"/>
      <c r="P10"/>
    </row>
    <row r="11" spans="1:16" ht="12" customHeight="1">
      <c r="A11" s="142"/>
      <c r="B11" s="225"/>
      <c r="C11" s="226"/>
      <c r="D11" s="226"/>
      <c r="E11" s="227"/>
      <c r="F11" s="38"/>
      <c r="G11" s="31">
        <f t="shared" ref="G11:L11" si="2">IF(G10=0,0,G10/$G10)</f>
        <v>1</v>
      </c>
      <c r="H11" s="31">
        <f t="shared" si="2"/>
        <v>1</v>
      </c>
      <c r="I11" s="31">
        <f>IF(I10=0,0,I10/$G10)</f>
        <v>0</v>
      </c>
      <c r="J11" s="31">
        <f t="shared" si="2"/>
        <v>0.2608695652173913</v>
      </c>
      <c r="K11" s="31">
        <f>IF(K10=0,0,K10/$G10)</f>
        <v>0.73913043478260865</v>
      </c>
      <c r="L11" s="31">
        <f t="shared" si="2"/>
        <v>0</v>
      </c>
      <c r="P11"/>
    </row>
    <row r="12" spans="1:16" ht="12" customHeight="1">
      <c r="A12" s="142"/>
      <c r="B12" s="222" t="s">
        <v>46</v>
      </c>
      <c r="C12" s="223"/>
      <c r="D12" s="223"/>
      <c r="E12" s="224"/>
      <c r="F12" s="35">
        <v>31</v>
      </c>
      <c r="G12" s="35">
        <v>43</v>
      </c>
      <c r="H12" s="35">
        <v>43</v>
      </c>
      <c r="I12" s="35">
        <v>0</v>
      </c>
      <c r="J12" s="35">
        <v>9</v>
      </c>
      <c r="K12" s="35">
        <v>34</v>
      </c>
      <c r="L12" s="35">
        <v>0</v>
      </c>
      <c r="N12" s="48"/>
      <c r="P12"/>
    </row>
    <row r="13" spans="1:16" ht="12" customHeight="1">
      <c r="A13" s="142"/>
      <c r="B13" s="225"/>
      <c r="C13" s="226"/>
      <c r="D13" s="226"/>
      <c r="E13" s="227"/>
      <c r="F13" s="38"/>
      <c r="G13" s="31">
        <f t="shared" ref="G13:L13" si="3">IF(G12=0,0,G12/$G12)</f>
        <v>1</v>
      </c>
      <c r="H13" s="31">
        <f t="shared" si="3"/>
        <v>1</v>
      </c>
      <c r="I13" s="31">
        <f t="shared" si="3"/>
        <v>0</v>
      </c>
      <c r="J13" s="31">
        <f t="shared" si="3"/>
        <v>0.20930232558139536</v>
      </c>
      <c r="K13" s="31">
        <f t="shared" si="3"/>
        <v>0.79069767441860461</v>
      </c>
      <c r="L13" s="31">
        <f t="shared" si="3"/>
        <v>0</v>
      </c>
      <c r="P13"/>
    </row>
    <row r="14" spans="1:16" ht="12" customHeight="1">
      <c r="A14" s="142"/>
      <c r="B14" s="222" t="s">
        <v>45</v>
      </c>
      <c r="C14" s="223"/>
      <c r="D14" s="223"/>
      <c r="E14" s="224"/>
      <c r="F14" s="35">
        <v>97</v>
      </c>
      <c r="G14" s="35">
        <v>227</v>
      </c>
      <c r="H14" s="35">
        <v>227</v>
      </c>
      <c r="I14" s="35">
        <v>4</v>
      </c>
      <c r="J14" s="35">
        <v>4</v>
      </c>
      <c r="K14" s="35">
        <v>219</v>
      </c>
      <c r="L14" s="35">
        <v>0</v>
      </c>
      <c r="N14" s="48"/>
      <c r="P14"/>
    </row>
    <row r="15" spans="1:16" ht="12" customHeight="1">
      <c r="A15" s="142"/>
      <c r="B15" s="225"/>
      <c r="C15" s="226"/>
      <c r="D15" s="226"/>
      <c r="E15" s="227"/>
      <c r="F15" s="38"/>
      <c r="G15" s="31">
        <f t="shared" ref="G15:L15" si="4">IF(G14=0,0,G14/$G14)</f>
        <v>1</v>
      </c>
      <c r="H15" s="31">
        <f t="shared" si="4"/>
        <v>1</v>
      </c>
      <c r="I15" s="31">
        <f t="shared" si="4"/>
        <v>1.7621145374449341E-2</v>
      </c>
      <c r="J15" s="31">
        <f t="shared" si="4"/>
        <v>1.7621145374449341E-2</v>
      </c>
      <c r="K15" s="31">
        <f t="shared" si="4"/>
        <v>0.96475770925110127</v>
      </c>
      <c r="L15" s="31">
        <f t="shared" si="4"/>
        <v>0</v>
      </c>
      <c r="P15"/>
    </row>
    <row r="16" spans="1:16" ht="12" customHeight="1">
      <c r="A16" s="142"/>
      <c r="B16" s="222" t="s">
        <v>44</v>
      </c>
      <c r="C16" s="223"/>
      <c r="D16" s="223"/>
      <c r="E16" s="224"/>
      <c r="F16" s="35">
        <v>33</v>
      </c>
      <c r="G16" s="35">
        <v>110</v>
      </c>
      <c r="H16" s="35">
        <v>110</v>
      </c>
      <c r="I16" s="35">
        <v>2</v>
      </c>
      <c r="J16" s="35">
        <v>5</v>
      </c>
      <c r="K16" s="35">
        <v>103</v>
      </c>
      <c r="L16" s="35">
        <v>0</v>
      </c>
      <c r="N16" s="48"/>
      <c r="P16"/>
    </row>
    <row r="17" spans="1:16" ht="12" customHeight="1">
      <c r="A17" s="142"/>
      <c r="B17" s="225"/>
      <c r="C17" s="226"/>
      <c r="D17" s="226"/>
      <c r="E17" s="227"/>
      <c r="F17" s="38"/>
      <c r="G17" s="31">
        <f t="shared" ref="G17:L17" si="5">IF(G16=0,0,G16/$G16)</f>
        <v>1</v>
      </c>
      <c r="H17" s="31">
        <f t="shared" si="5"/>
        <v>1</v>
      </c>
      <c r="I17" s="31">
        <f t="shared" si="5"/>
        <v>1.8181818181818181E-2</v>
      </c>
      <c r="J17" s="31">
        <f t="shared" si="5"/>
        <v>4.5454545454545456E-2</v>
      </c>
      <c r="K17" s="31">
        <f t="shared" si="5"/>
        <v>0.9363636363636364</v>
      </c>
      <c r="L17" s="31">
        <f t="shared" si="5"/>
        <v>0</v>
      </c>
      <c r="P17"/>
    </row>
    <row r="18" spans="1:16" ht="12" customHeight="1">
      <c r="A18" s="142"/>
      <c r="B18" s="222" t="s">
        <v>43</v>
      </c>
      <c r="C18" s="223"/>
      <c r="D18" s="223"/>
      <c r="E18" s="224"/>
      <c r="F18" s="35">
        <v>90</v>
      </c>
      <c r="G18" s="35">
        <v>355</v>
      </c>
      <c r="H18" s="35">
        <v>354</v>
      </c>
      <c r="I18" s="35">
        <v>6</v>
      </c>
      <c r="J18" s="35">
        <v>8</v>
      </c>
      <c r="K18" s="35">
        <v>340</v>
      </c>
      <c r="L18" s="35">
        <v>1</v>
      </c>
      <c r="N18" s="48"/>
      <c r="P18"/>
    </row>
    <row r="19" spans="1:16" ht="12" customHeight="1">
      <c r="A19" s="143"/>
      <c r="B19" s="225"/>
      <c r="C19" s="226"/>
      <c r="D19" s="226"/>
      <c r="E19" s="227"/>
      <c r="F19" s="38"/>
      <c r="G19" s="31">
        <f t="shared" ref="G19:L19" si="6">IF(G18=0,0,G18/$G18)</f>
        <v>1</v>
      </c>
      <c r="H19" s="31">
        <f t="shared" si="6"/>
        <v>0.9971830985915493</v>
      </c>
      <c r="I19" s="31">
        <f t="shared" si="6"/>
        <v>1.6901408450704224E-2</v>
      </c>
      <c r="J19" s="31">
        <f t="shared" si="6"/>
        <v>2.2535211267605635E-2</v>
      </c>
      <c r="K19" s="31">
        <f t="shared" si="6"/>
        <v>0.95774647887323938</v>
      </c>
      <c r="L19" s="31">
        <f t="shared" si="6"/>
        <v>2.8169014084507044E-3</v>
      </c>
      <c r="P19"/>
    </row>
    <row r="20" spans="1:16" ht="12" customHeight="1">
      <c r="A20" s="138" t="s">
        <v>42</v>
      </c>
      <c r="B20" s="138" t="s">
        <v>41</v>
      </c>
      <c r="C20" s="37"/>
      <c r="D20" s="211" t="s">
        <v>15</v>
      </c>
      <c r="E20" s="36"/>
      <c r="F20" s="35">
        <f>SUM(F68,F66,F64,F62,F60,F58,F56,F54,F52,F50,F48,F46,F44,F42,F40,F38,F36,F34,F32,F30,F28,F26,F24,F22)</f>
        <v>102</v>
      </c>
      <c r="G20" s="35">
        <f>SUM(G68,G66,G64,G62,G60,G58,G56,G54,G52,G50,G48,G46,G44,G42,G40,G38,G36,G34,G32,G30,G28,G26,G24,G22)</f>
        <v>260</v>
      </c>
      <c r="H20" s="35">
        <f>SUM(H68,H66,H64,H62,H60,H58,H56,H54,H52,H50,H48,H46,H44,H42,H40,H38,H36,H34,H32,H30,H28,H26,H24,H22)</f>
        <v>260</v>
      </c>
      <c r="I20" s="35">
        <f t="shared" ref="I20:L20" si="7">SUM(I68,I66,I64,I62,I60,I58,I56,I54,I52,I50,I48,I46,I44,I42,I40,I38,I36,I34,I32,I30,I28,I26,I24,I22)</f>
        <v>2</v>
      </c>
      <c r="J20" s="35">
        <f t="shared" si="7"/>
        <v>6</v>
      </c>
      <c r="K20" s="35">
        <f t="shared" si="7"/>
        <v>252</v>
      </c>
      <c r="L20" s="35">
        <f t="shared" si="7"/>
        <v>0</v>
      </c>
      <c r="N20" s="48"/>
      <c r="P20"/>
    </row>
    <row r="21" spans="1:16" ht="12" customHeight="1">
      <c r="A21" s="139"/>
      <c r="B21" s="139"/>
      <c r="C21" s="34"/>
      <c r="D21" s="212"/>
      <c r="E21" s="33"/>
      <c r="F21" s="38"/>
      <c r="G21" s="31">
        <f t="shared" ref="G21:L21" si="8">IF(G20=0,0,G20/$G20)</f>
        <v>1</v>
      </c>
      <c r="H21" s="31">
        <f t="shared" si="8"/>
        <v>1</v>
      </c>
      <c r="I21" s="31">
        <f t="shared" si="8"/>
        <v>7.6923076923076927E-3</v>
      </c>
      <c r="J21" s="31">
        <f t="shared" si="8"/>
        <v>2.3076923076923078E-2</v>
      </c>
      <c r="K21" s="31">
        <f t="shared" si="8"/>
        <v>0.96923076923076923</v>
      </c>
      <c r="L21" s="31">
        <f t="shared" si="8"/>
        <v>0</v>
      </c>
      <c r="P21"/>
    </row>
    <row r="22" spans="1:16" ht="12" customHeight="1">
      <c r="A22" s="139"/>
      <c r="B22" s="139"/>
      <c r="C22" s="37"/>
      <c r="D22" s="211" t="s">
        <v>358</v>
      </c>
      <c r="E22" s="36"/>
      <c r="F22" s="35">
        <v>18</v>
      </c>
      <c r="G22" s="35">
        <v>54</v>
      </c>
      <c r="H22" s="35">
        <v>54</v>
      </c>
      <c r="I22" s="35">
        <v>0</v>
      </c>
      <c r="J22" s="35">
        <v>4</v>
      </c>
      <c r="K22" s="35">
        <v>50</v>
      </c>
      <c r="L22" s="35">
        <v>0</v>
      </c>
      <c r="N22" s="48"/>
      <c r="P22"/>
    </row>
    <row r="23" spans="1:16" ht="12" customHeight="1">
      <c r="A23" s="139"/>
      <c r="B23" s="139"/>
      <c r="C23" s="34"/>
      <c r="D23" s="212"/>
      <c r="E23" s="33"/>
      <c r="F23" s="38"/>
      <c r="G23" s="31">
        <f t="shared" ref="G23:L23" si="9">IF(G22=0,0,G22/$G22)</f>
        <v>1</v>
      </c>
      <c r="H23" s="31">
        <f t="shared" si="9"/>
        <v>1</v>
      </c>
      <c r="I23" s="31">
        <f t="shared" si="9"/>
        <v>0</v>
      </c>
      <c r="J23" s="31">
        <f t="shared" si="9"/>
        <v>7.407407407407407E-2</v>
      </c>
      <c r="K23" s="31">
        <f t="shared" si="9"/>
        <v>0.92592592592592593</v>
      </c>
      <c r="L23" s="31">
        <f t="shared" si="9"/>
        <v>0</v>
      </c>
      <c r="P23"/>
    </row>
    <row r="24" spans="1:16" ht="12" customHeight="1">
      <c r="A24" s="139"/>
      <c r="B24" s="139"/>
      <c r="C24" s="37"/>
      <c r="D24" s="211" t="s">
        <v>359</v>
      </c>
      <c r="E24" s="36"/>
      <c r="F24" s="35">
        <v>2</v>
      </c>
      <c r="G24" s="35">
        <v>2</v>
      </c>
      <c r="H24" s="35">
        <v>2</v>
      </c>
      <c r="I24" s="35">
        <v>0</v>
      </c>
      <c r="J24" s="35">
        <v>1</v>
      </c>
      <c r="K24" s="35">
        <v>1</v>
      </c>
      <c r="L24" s="35">
        <v>0</v>
      </c>
      <c r="N24" s="48"/>
      <c r="P24"/>
    </row>
    <row r="25" spans="1:16" ht="12" customHeight="1">
      <c r="A25" s="139"/>
      <c r="B25" s="139"/>
      <c r="C25" s="34"/>
      <c r="D25" s="212"/>
      <c r="E25" s="33"/>
      <c r="F25" s="38"/>
      <c r="G25" s="31">
        <f t="shared" ref="G25:L25" si="10">IF(G24=0,0,G24/$G24)</f>
        <v>1</v>
      </c>
      <c r="H25" s="31">
        <f t="shared" si="10"/>
        <v>1</v>
      </c>
      <c r="I25" s="31">
        <f t="shared" si="10"/>
        <v>0</v>
      </c>
      <c r="J25" s="31">
        <f t="shared" si="10"/>
        <v>0.5</v>
      </c>
      <c r="K25" s="31">
        <f t="shared" si="10"/>
        <v>0.5</v>
      </c>
      <c r="L25" s="31">
        <f t="shared" si="10"/>
        <v>0</v>
      </c>
      <c r="P25"/>
    </row>
    <row r="26" spans="1:16" ht="12" customHeight="1">
      <c r="A26" s="139"/>
      <c r="B26" s="139"/>
      <c r="C26" s="37"/>
      <c r="D26" s="211" t="s">
        <v>360</v>
      </c>
      <c r="E26" s="36"/>
      <c r="F26" s="35">
        <v>7</v>
      </c>
      <c r="G26" s="35">
        <v>21</v>
      </c>
      <c r="H26" s="35">
        <v>21</v>
      </c>
      <c r="I26" s="35">
        <v>0</v>
      </c>
      <c r="J26" s="35">
        <v>0</v>
      </c>
      <c r="K26" s="35">
        <v>21</v>
      </c>
      <c r="L26" s="35">
        <v>0</v>
      </c>
      <c r="N26" s="48"/>
      <c r="P26"/>
    </row>
    <row r="27" spans="1:16" ht="12" customHeight="1">
      <c r="A27" s="139"/>
      <c r="B27" s="139"/>
      <c r="C27" s="34"/>
      <c r="D27" s="212"/>
      <c r="E27" s="33"/>
      <c r="F27" s="38"/>
      <c r="G27" s="31">
        <f t="shared" ref="G27:L27" si="11">IF(G26=0,0,G26/$G26)</f>
        <v>1</v>
      </c>
      <c r="H27" s="31">
        <f t="shared" si="11"/>
        <v>1</v>
      </c>
      <c r="I27" s="31">
        <f t="shared" si="11"/>
        <v>0</v>
      </c>
      <c r="J27" s="31">
        <f t="shared" si="11"/>
        <v>0</v>
      </c>
      <c r="K27" s="31">
        <f t="shared" si="11"/>
        <v>1</v>
      </c>
      <c r="L27" s="31">
        <f t="shared" si="11"/>
        <v>0</v>
      </c>
      <c r="P27"/>
    </row>
    <row r="28" spans="1:16" ht="12" customHeight="1">
      <c r="A28" s="139"/>
      <c r="B28" s="139"/>
      <c r="C28" s="37"/>
      <c r="D28" s="211" t="s">
        <v>361</v>
      </c>
      <c r="E28" s="36"/>
      <c r="F28" s="35">
        <v>1</v>
      </c>
      <c r="G28" s="35">
        <v>1</v>
      </c>
      <c r="H28" s="35">
        <v>1</v>
      </c>
      <c r="I28" s="35">
        <v>0</v>
      </c>
      <c r="J28" s="35">
        <v>0</v>
      </c>
      <c r="K28" s="35">
        <v>1</v>
      </c>
      <c r="L28" s="35">
        <v>0</v>
      </c>
      <c r="N28" s="48"/>
      <c r="P28"/>
    </row>
    <row r="29" spans="1:16" ht="12" customHeight="1">
      <c r="A29" s="139"/>
      <c r="B29" s="139"/>
      <c r="C29" s="34"/>
      <c r="D29" s="212"/>
      <c r="E29" s="33"/>
      <c r="F29" s="38"/>
      <c r="G29" s="31">
        <f t="shared" ref="G29:L29" si="12">IF(G28=0,0,G28/$G28)</f>
        <v>1</v>
      </c>
      <c r="H29" s="31">
        <f t="shared" si="12"/>
        <v>1</v>
      </c>
      <c r="I29" s="31">
        <f t="shared" si="12"/>
        <v>0</v>
      </c>
      <c r="J29" s="31">
        <f t="shared" si="12"/>
        <v>0</v>
      </c>
      <c r="K29" s="31">
        <f t="shared" si="12"/>
        <v>1</v>
      </c>
      <c r="L29" s="31">
        <f t="shared" si="12"/>
        <v>0</v>
      </c>
      <c r="P29"/>
    </row>
    <row r="30" spans="1:16" ht="12" customHeight="1">
      <c r="A30" s="139"/>
      <c r="B30" s="139"/>
      <c r="C30" s="37"/>
      <c r="D30" s="211" t="s">
        <v>362</v>
      </c>
      <c r="E30" s="36"/>
      <c r="F30" s="35">
        <v>3</v>
      </c>
      <c r="G30" s="35">
        <v>4</v>
      </c>
      <c r="H30" s="35">
        <v>4</v>
      </c>
      <c r="I30" s="35">
        <v>0</v>
      </c>
      <c r="J30" s="35">
        <v>0</v>
      </c>
      <c r="K30" s="35">
        <v>4</v>
      </c>
      <c r="L30" s="35">
        <v>0</v>
      </c>
      <c r="N30" s="48"/>
      <c r="P30"/>
    </row>
    <row r="31" spans="1:16" ht="12" customHeight="1">
      <c r="A31" s="139"/>
      <c r="B31" s="139"/>
      <c r="C31" s="34"/>
      <c r="D31" s="212"/>
      <c r="E31" s="33"/>
      <c r="F31" s="38"/>
      <c r="G31" s="31">
        <f t="shared" ref="G31:L31" si="13">IF(G30=0,0,G30/$G30)</f>
        <v>1</v>
      </c>
      <c r="H31" s="31">
        <f t="shared" si="13"/>
        <v>1</v>
      </c>
      <c r="I31" s="31">
        <f t="shared" si="13"/>
        <v>0</v>
      </c>
      <c r="J31" s="31">
        <f t="shared" si="13"/>
        <v>0</v>
      </c>
      <c r="K31" s="31">
        <f t="shared" si="13"/>
        <v>1</v>
      </c>
      <c r="L31" s="31">
        <f t="shared" si="13"/>
        <v>0</v>
      </c>
      <c r="P31"/>
    </row>
    <row r="32" spans="1:16" ht="12" customHeight="1">
      <c r="A32" s="139"/>
      <c r="B32" s="139"/>
      <c r="C32" s="37"/>
      <c r="D32" s="211" t="s">
        <v>363</v>
      </c>
      <c r="E32" s="36"/>
      <c r="F32" s="35">
        <v>0</v>
      </c>
      <c r="G32" s="35">
        <v>0</v>
      </c>
      <c r="H32" s="35">
        <v>0</v>
      </c>
      <c r="I32" s="35">
        <v>0</v>
      </c>
      <c r="J32" s="35">
        <v>0</v>
      </c>
      <c r="K32" s="35">
        <v>0</v>
      </c>
      <c r="L32" s="35">
        <v>0</v>
      </c>
      <c r="N32" s="48"/>
      <c r="P32"/>
    </row>
    <row r="33" spans="1:16" ht="12" customHeight="1">
      <c r="A33" s="139"/>
      <c r="B33" s="139"/>
      <c r="C33" s="34"/>
      <c r="D33" s="212"/>
      <c r="E33" s="33"/>
      <c r="F33" s="38"/>
      <c r="G33" s="31">
        <f t="shared" ref="G33:L33" si="14">IF(G32=0,0,G32/$G32)</f>
        <v>0</v>
      </c>
      <c r="H33" s="31">
        <f t="shared" si="14"/>
        <v>0</v>
      </c>
      <c r="I33" s="31">
        <f t="shared" si="14"/>
        <v>0</v>
      </c>
      <c r="J33" s="31">
        <f t="shared" si="14"/>
        <v>0</v>
      </c>
      <c r="K33" s="31">
        <f t="shared" si="14"/>
        <v>0</v>
      </c>
      <c r="L33" s="31">
        <f t="shared" si="14"/>
        <v>0</v>
      </c>
      <c r="P33"/>
    </row>
    <row r="34" spans="1:16" ht="12" customHeight="1">
      <c r="A34" s="139"/>
      <c r="B34" s="139"/>
      <c r="C34" s="37"/>
      <c r="D34" s="211" t="s">
        <v>364</v>
      </c>
      <c r="E34" s="36"/>
      <c r="F34" s="35">
        <v>0</v>
      </c>
      <c r="G34" s="35">
        <v>0</v>
      </c>
      <c r="H34" s="35">
        <v>0</v>
      </c>
      <c r="I34" s="35">
        <v>0</v>
      </c>
      <c r="J34" s="35">
        <v>0</v>
      </c>
      <c r="K34" s="35">
        <v>0</v>
      </c>
      <c r="L34" s="35">
        <v>0</v>
      </c>
      <c r="N34" s="48"/>
      <c r="P34"/>
    </row>
    <row r="35" spans="1:16" ht="12" customHeight="1">
      <c r="A35" s="139"/>
      <c r="B35" s="139"/>
      <c r="C35" s="34"/>
      <c r="D35" s="212"/>
      <c r="E35" s="33"/>
      <c r="F35" s="38"/>
      <c r="G35" s="31">
        <f t="shared" ref="G35:L35" si="15">IF(G34=0,0,G34/$G34)</f>
        <v>0</v>
      </c>
      <c r="H35" s="31">
        <f t="shared" si="15"/>
        <v>0</v>
      </c>
      <c r="I35" s="31">
        <f t="shared" si="15"/>
        <v>0</v>
      </c>
      <c r="J35" s="31">
        <f t="shared" si="15"/>
        <v>0</v>
      </c>
      <c r="K35" s="31">
        <f t="shared" si="15"/>
        <v>0</v>
      </c>
      <c r="L35" s="31">
        <f t="shared" si="15"/>
        <v>0</v>
      </c>
      <c r="P35"/>
    </row>
    <row r="36" spans="1:16" ht="12" customHeight="1">
      <c r="A36" s="139"/>
      <c r="B36" s="139"/>
      <c r="C36" s="37"/>
      <c r="D36" s="211" t="s">
        <v>365</v>
      </c>
      <c r="E36" s="36"/>
      <c r="F36" s="35">
        <v>5</v>
      </c>
      <c r="G36" s="35">
        <v>34</v>
      </c>
      <c r="H36" s="35">
        <v>34</v>
      </c>
      <c r="I36" s="35">
        <v>0</v>
      </c>
      <c r="J36" s="35">
        <v>0</v>
      </c>
      <c r="K36" s="35">
        <v>34</v>
      </c>
      <c r="L36" s="35">
        <v>0</v>
      </c>
      <c r="N36" s="48"/>
      <c r="P36"/>
    </row>
    <row r="37" spans="1:16" ht="12" customHeight="1">
      <c r="A37" s="139"/>
      <c r="B37" s="139"/>
      <c r="C37" s="34"/>
      <c r="D37" s="212"/>
      <c r="E37" s="33"/>
      <c r="F37" s="38"/>
      <c r="G37" s="31">
        <f t="shared" ref="G37:L37" si="16">IF(G36=0,0,G36/$G36)</f>
        <v>1</v>
      </c>
      <c r="H37" s="31">
        <f t="shared" si="16"/>
        <v>1</v>
      </c>
      <c r="I37" s="31">
        <f t="shared" si="16"/>
        <v>0</v>
      </c>
      <c r="J37" s="31">
        <f t="shared" si="16"/>
        <v>0</v>
      </c>
      <c r="K37" s="31">
        <f t="shared" si="16"/>
        <v>1</v>
      </c>
      <c r="L37" s="31">
        <f t="shared" si="16"/>
        <v>0</v>
      </c>
      <c r="P37"/>
    </row>
    <row r="38" spans="1:16" ht="12" customHeight="1">
      <c r="A38" s="139"/>
      <c r="B38" s="139"/>
      <c r="C38" s="37"/>
      <c r="D38" s="211" t="s">
        <v>366</v>
      </c>
      <c r="E38" s="36"/>
      <c r="F38" s="35">
        <v>0</v>
      </c>
      <c r="G38" s="35">
        <v>0</v>
      </c>
      <c r="H38" s="35">
        <v>0</v>
      </c>
      <c r="I38" s="35">
        <v>0</v>
      </c>
      <c r="J38" s="35">
        <v>0</v>
      </c>
      <c r="K38" s="35">
        <v>0</v>
      </c>
      <c r="L38" s="35">
        <v>0</v>
      </c>
      <c r="N38" s="48"/>
      <c r="P38"/>
    </row>
    <row r="39" spans="1:16" ht="12" customHeight="1">
      <c r="A39" s="139"/>
      <c r="B39" s="139"/>
      <c r="C39" s="34"/>
      <c r="D39" s="212"/>
      <c r="E39" s="33"/>
      <c r="F39" s="38"/>
      <c r="G39" s="31">
        <f t="shared" ref="G39:L39" si="17">IF(G38=0,0,G38/$G38)</f>
        <v>0</v>
      </c>
      <c r="H39" s="31">
        <f t="shared" si="17"/>
        <v>0</v>
      </c>
      <c r="I39" s="31">
        <f t="shared" si="17"/>
        <v>0</v>
      </c>
      <c r="J39" s="31">
        <f t="shared" si="17"/>
        <v>0</v>
      </c>
      <c r="K39" s="31">
        <f t="shared" si="17"/>
        <v>0</v>
      </c>
      <c r="L39" s="31">
        <f t="shared" si="17"/>
        <v>0</v>
      </c>
      <c r="P39"/>
    </row>
    <row r="40" spans="1:16" ht="12" customHeight="1">
      <c r="A40" s="139"/>
      <c r="B40" s="139"/>
      <c r="C40" s="37"/>
      <c r="D40" s="211" t="s">
        <v>367</v>
      </c>
      <c r="E40" s="36"/>
      <c r="F40" s="35">
        <v>4</v>
      </c>
      <c r="G40" s="35">
        <v>10</v>
      </c>
      <c r="H40" s="35">
        <v>10</v>
      </c>
      <c r="I40" s="35">
        <v>0</v>
      </c>
      <c r="J40" s="35">
        <v>0</v>
      </c>
      <c r="K40" s="35">
        <v>10</v>
      </c>
      <c r="L40" s="35">
        <v>0</v>
      </c>
      <c r="N40" s="48"/>
      <c r="P40"/>
    </row>
    <row r="41" spans="1:16" ht="12" customHeight="1">
      <c r="A41" s="139"/>
      <c r="B41" s="139"/>
      <c r="C41" s="34"/>
      <c r="D41" s="212"/>
      <c r="E41" s="33"/>
      <c r="F41" s="38"/>
      <c r="G41" s="31">
        <f t="shared" ref="G41:L41" si="18">IF(G40=0,0,G40/$G40)</f>
        <v>1</v>
      </c>
      <c r="H41" s="31">
        <f t="shared" si="18"/>
        <v>1</v>
      </c>
      <c r="I41" s="31">
        <f t="shared" si="18"/>
        <v>0</v>
      </c>
      <c r="J41" s="31">
        <f t="shared" si="18"/>
        <v>0</v>
      </c>
      <c r="K41" s="31">
        <f t="shared" si="18"/>
        <v>1</v>
      </c>
      <c r="L41" s="31">
        <f t="shared" si="18"/>
        <v>0</v>
      </c>
      <c r="P41"/>
    </row>
    <row r="42" spans="1:16" ht="12" customHeight="1">
      <c r="A42" s="139"/>
      <c r="B42" s="139"/>
      <c r="C42" s="37"/>
      <c r="D42" s="211" t="s">
        <v>368</v>
      </c>
      <c r="E42" s="36"/>
      <c r="F42" s="35">
        <v>0</v>
      </c>
      <c r="G42" s="35">
        <v>0</v>
      </c>
      <c r="H42" s="35">
        <v>0</v>
      </c>
      <c r="I42" s="35">
        <v>0</v>
      </c>
      <c r="J42" s="35">
        <v>0</v>
      </c>
      <c r="K42" s="35">
        <v>0</v>
      </c>
      <c r="L42" s="35">
        <v>0</v>
      </c>
      <c r="P42"/>
    </row>
    <row r="43" spans="1:16" ht="12" customHeight="1">
      <c r="A43" s="139"/>
      <c r="B43" s="139"/>
      <c r="C43" s="34"/>
      <c r="D43" s="212"/>
      <c r="E43" s="33"/>
      <c r="F43" s="38"/>
      <c r="G43" s="31">
        <f t="shared" ref="G43:L43" si="19">IF(G42=0,0,G42/$G42)</f>
        <v>0</v>
      </c>
      <c r="H43" s="31">
        <f t="shared" si="19"/>
        <v>0</v>
      </c>
      <c r="I43" s="31">
        <f t="shared" si="19"/>
        <v>0</v>
      </c>
      <c r="J43" s="31">
        <f t="shared" si="19"/>
        <v>0</v>
      </c>
      <c r="K43" s="31">
        <f t="shared" si="19"/>
        <v>0</v>
      </c>
      <c r="L43" s="31">
        <f t="shared" si="19"/>
        <v>0</v>
      </c>
      <c r="P43"/>
    </row>
    <row r="44" spans="1:16" ht="12" customHeight="1">
      <c r="A44" s="139"/>
      <c r="B44" s="139"/>
      <c r="C44" s="37"/>
      <c r="D44" s="211" t="s">
        <v>369</v>
      </c>
      <c r="E44" s="36"/>
      <c r="F44" s="35">
        <v>2</v>
      </c>
      <c r="G44" s="35">
        <v>3</v>
      </c>
      <c r="H44" s="35">
        <v>3</v>
      </c>
      <c r="I44" s="35">
        <v>0</v>
      </c>
      <c r="J44" s="35">
        <v>0</v>
      </c>
      <c r="K44" s="35">
        <v>3</v>
      </c>
      <c r="L44" s="35">
        <v>0</v>
      </c>
      <c r="N44" s="48"/>
      <c r="P44"/>
    </row>
    <row r="45" spans="1:16" ht="12" customHeight="1">
      <c r="A45" s="139"/>
      <c r="B45" s="139"/>
      <c r="C45" s="34"/>
      <c r="D45" s="212"/>
      <c r="E45" s="33"/>
      <c r="F45" s="38"/>
      <c r="G45" s="31">
        <f t="shared" ref="G45:L45" si="20">IF(G44=0,0,G44/$G44)</f>
        <v>1</v>
      </c>
      <c r="H45" s="31">
        <f t="shared" si="20"/>
        <v>1</v>
      </c>
      <c r="I45" s="31">
        <f t="shared" si="20"/>
        <v>0</v>
      </c>
      <c r="J45" s="31">
        <f t="shared" si="20"/>
        <v>0</v>
      </c>
      <c r="K45" s="31">
        <f t="shared" si="20"/>
        <v>1</v>
      </c>
      <c r="L45" s="31">
        <f t="shared" si="20"/>
        <v>0</v>
      </c>
      <c r="P45"/>
    </row>
    <row r="46" spans="1:16" ht="12" customHeight="1">
      <c r="A46" s="139"/>
      <c r="B46" s="139"/>
      <c r="C46" s="37"/>
      <c r="D46" s="211" t="s">
        <v>370</v>
      </c>
      <c r="E46" s="36"/>
      <c r="F46" s="35">
        <v>2</v>
      </c>
      <c r="G46" s="35">
        <v>3</v>
      </c>
      <c r="H46" s="35">
        <v>3</v>
      </c>
      <c r="I46" s="35">
        <v>0</v>
      </c>
      <c r="J46" s="35">
        <v>0</v>
      </c>
      <c r="K46" s="35">
        <v>3</v>
      </c>
      <c r="L46" s="35">
        <v>0</v>
      </c>
      <c r="N46" s="48"/>
      <c r="P46"/>
    </row>
    <row r="47" spans="1:16" ht="12" customHeight="1">
      <c r="A47" s="139"/>
      <c r="B47" s="139"/>
      <c r="C47" s="34"/>
      <c r="D47" s="212"/>
      <c r="E47" s="33"/>
      <c r="F47" s="38"/>
      <c r="G47" s="31">
        <f t="shared" ref="G47:L47" si="21">IF(G46=0,0,G46/$G46)</f>
        <v>1</v>
      </c>
      <c r="H47" s="31">
        <f t="shared" si="21"/>
        <v>1</v>
      </c>
      <c r="I47" s="31">
        <f t="shared" si="21"/>
        <v>0</v>
      </c>
      <c r="J47" s="31">
        <f t="shared" si="21"/>
        <v>0</v>
      </c>
      <c r="K47" s="31">
        <f t="shared" si="21"/>
        <v>1</v>
      </c>
      <c r="L47" s="31">
        <f t="shared" si="21"/>
        <v>0</v>
      </c>
      <c r="P47"/>
    </row>
    <row r="48" spans="1:16" ht="12" customHeight="1">
      <c r="A48" s="139"/>
      <c r="B48" s="139"/>
      <c r="C48" s="37"/>
      <c r="D48" s="211" t="s">
        <v>371</v>
      </c>
      <c r="E48" s="36"/>
      <c r="F48" s="35">
        <v>0</v>
      </c>
      <c r="G48" s="35">
        <v>0</v>
      </c>
      <c r="H48" s="35">
        <v>0</v>
      </c>
      <c r="I48" s="35">
        <v>0</v>
      </c>
      <c r="J48" s="35">
        <v>0</v>
      </c>
      <c r="K48" s="35">
        <v>0</v>
      </c>
      <c r="L48" s="35">
        <v>0</v>
      </c>
      <c r="N48" s="48"/>
      <c r="P48"/>
    </row>
    <row r="49" spans="1:16" ht="12" customHeight="1">
      <c r="A49" s="139"/>
      <c r="B49" s="139"/>
      <c r="C49" s="34"/>
      <c r="D49" s="212"/>
      <c r="E49" s="33"/>
      <c r="F49" s="38"/>
      <c r="G49" s="31">
        <f t="shared" ref="G49:L49" si="22">IF(G48=0,0,G48/$G48)</f>
        <v>0</v>
      </c>
      <c r="H49" s="31">
        <f t="shared" si="22"/>
        <v>0</v>
      </c>
      <c r="I49" s="31">
        <f t="shared" si="22"/>
        <v>0</v>
      </c>
      <c r="J49" s="31">
        <f t="shared" si="22"/>
        <v>0</v>
      </c>
      <c r="K49" s="31">
        <f t="shared" si="22"/>
        <v>0</v>
      </c>
      <c r="L49" s="31">
        <f t="shared" si="22"/>
        <v>0</v>
      </c>
      <c r="P49"/>
    </row>
    <row r="50" spans="1:16" ht="12" customHeight="1">
      <c r="A50" s="139"/>
      <c r="B50" s="139"/>
      <c r="C50" s="37"/>
      <c r="D50" s="211" t="s">
        <v>372</v>
      </c>
      <c r="E50" s="36"/>
      <c r="F50" s="35">
        <v>0</v>
      </c>
      <c r="G50" s="35">
        <v>0</v>
      </c>
      <c r="H50" s="35">
        <v>0</v>
      </c>
      <c r="I50" s="35">
        <v>0</v>
      </c>
      <c r="J50" s="35">
        <v>0</v>
      </c>
      <c r="K50" s="35">
        <v>0</v>
      </c>
      <c r="L50" s="35">
        <v>0</v>
      </c>
      <c r="N50" s="48"/>
      <c r="P50"/>
    </row>
    <row r="51" spans="1:16" ht="12" customHeight="1">
      <c r="A51" s="139"/>
      <c r="B51" s="139"/>
      <c r="C51" s="34"/>
      <c r="D51" s="212"/>
      <c r="E51" s="33"/>
      <c r="F51" s="38"/>
      <c r="G51" s="31">
        <f t="shared" ref="G51:L51" si="23">IF(G50=0,0,G50/$G50)</f>
        <v>0</v>
      </c>
      <c r="H51" s="31">
        <f t="shared" si="23"/>
        <v>0</v>
      </c>
      <c r="I51" s="31">
        <f t="shared" si="23"/>
        <v>0</v>
      </c>
      <c r="J51" s="31">
        <f t="shared" si="23"/>
        <v>0</v>
      </c>
      <c r="K51" s="31">
        <f t="shared" si="23"/>
        <v>0</v>
      </c>
      <c r="L51" s="31">
        <f t="shared" si="23"/>
        <v>0</v>
      </c>
      <c r="N51" s="48"/>
      <c r="P51"/>
    </row>
    <row r="52" spans="1:16" ht="12" customHeight="1">
      <c r="A52" s="139"/>
      <c r="B52" s="139"/>
      <c r="C52" s="37"/>
      <c r="D52" s="211" t="s">
        <v>373</v>
      </c>
      <c r="E52" s="36"/>
      <c r="F52" s="35">
        <v>5</v>
      </c>
      <c r="G52" s="35">
        <v>10</v>
      </c>
      <c r="H52" s="35">
        <v>10</v>
      </c>
      <c r="I52" s="35">
        <v>1</v>
      </c>
      <c r="J52" s="35">
        <v>0</v>
      </c>
      <c r="K52" s="35">
        <v>9</v>
      </c>
      <c r="L52" s="35">
        <v>0</v>
      </c>
      <c r="N52" s="48"/>
      <c r="P52"/>
    </row>
    <row r="53" spans="1:16" ht="12" customHeight="1">
      <c r="A53" s="139"/>
      <c r="B53" s="139"/>
      <c r="C53" s="34"/>
      <c r="D53" s="212"/>
      <c r="E53" s="33"/>
      <c r="F53" s="38"/>
      <c r="G53" s="31">
        <f t="shared" ref="G53:L53" si="24">IF(G52=0,0,G52/$G52)</f>
        <v>1</v>
      </c>
      <c r="H53" s="31">
        <f t="shared" si="24"/>
        <v>1</v>
      </c>
      <c r="I53" s="31">
        <f t="shared" si="24"/>
        <v>0.1</v>
      </c>
      <c r="J53" s="31">
        <f t="shared" si="24"/>
        <v>0</v>
      </c>
      <c r="K53" s="31">
        <f t="shared" si="24"/>
        <v>0.9</v>
      </c>
      <c r="L53" s="31">
        <f t="shared" si="24"/>
        <v>0</v>
      </c>
      <c r="P53"/>
    </row>
    <row r="54" spans="1:16" ht="12" customHeight="1">
      <c r="A54" s="139"/>
      <c r="B54" s="139"/>
      <c r="C54" s="37"/>
      <c r="D54" s="211" t="s">
        <v>374</v>
      </c>
      <c r="E54" s="36"/>
      <c r="F54" s="35">
        <v>2</v>
      </c>
      <c r="G54" s="35">
        <v>9</v>
      </c>
      <c r="H54" s="35">
        <v>9</v>
      </c>
      <c r="I54" s="35">
        <v>0</v>
      </c>
      <c r="J54" s="35">
        <v>0</v>
      </c>
      <c r="K54" s="35">
        <v>9</v>
      </c>
      <c r="L54" s="35">
        <v>0</v>
      </c>
      <c r="N54" s="48"/>
      <c r="P54"/>
    </row>
    <row r="55" spans="1:16" ht="12" customHeight="1">
      <c r="A55" s="139"/>
      <c r="B55" s="139"/>
      <c r="C55" s="34"/>
      <c r="D55" s="212"/>
      <c r="E55" s="33"/>
      <c r="F55" s="38"/>
      <c r="G55" s="31">
        <f t="shared" ref="G55:L55" si="25">IF(G54=0,0,G54/$G54)</f>
        <v>1</v>
      </c>
      <c r="H55" s="31">
        <f t="shared" si="25"/>
        <v>1</v>
      </c>
      <c r="I55" s="31">
        <f t="shared" si="25"/>
        <v>0</v>
      </c>
      <c r="J55" s="31">
        <f t="shared" si="25"/>
        <v>0</v>
      </c>
      <c r="K55" s="31">
        <f t="shared" si="25"/>
        <v>1</v>
      </c>
      <c r="L55" s="31">
        <f t="shared" si="25"/>
        <v>0</v>
      </c>
      <c r="P55"/>
    </row>
    <row r="56" spans="1:16" ht="12" customHeight="1">
      <c r="A56" s="139"/>
      <c r="B56" s="139"/>
      <c r="C56" s="37"/>
      <c r="D56" s="211" t="s">
        <v>375</v>
      </c>
      <c r="E56" s="36"/>
      <c r="F56" s="35">
        <v>11</v>
      </c>
      <c r="G56" s="35">
        <v>16</v>
      </c>
      <c r="H56" s="35">
        <v>16</v>
      </c>
      <c r="I56" s="35">
        <v>0</v>
      </c>
      <c r="J56" s="35">
        <v>1</v>
      </c>
      <c r="K56" s="35">
        <v>15</v>
      </c>
      <c r="L56" s="35">
        <v>0</v>
      </c>
      <c r="N56" s="48"/>
      <c r="P56"/>
    </row>
    <row r="57" spans="1:16" ht="12" customHeight="1">
      <c r="A57" s="139"/>
      <c r="B57" s="139"/>
      <c r="C57" s="34"/>
      <c r="D57" s="212"/>
      <c r="E57" s="33"/>
      <c r="F57" s="38"/>
      <c r="G57" s="31">
        <f t="shared" ref="G57:L57" si="26">IF(G56=0,0,G56/$G56)</f>
        <v>1</v>
      </c>
      <c r="H57" s="31">
        <f t="shared" si="26"/>
        <v>1</v>
      </c>
      <c r="I57" s="31">
        <f t="shared" si="26"/>
        <v>0</v>
      </c>
      <c r="J57" s="31">
        <f t="shared" si="26"/>
        <v>6.25E-2</v>
      </c>
      <c r="K57" s="31">
        <f t="shared" si="26"/>
        <v>0.9375</v>
      </c>
      <c r="L57" s="31">
        <f t="shared" si="26"/>
        <v>0</v>
      </c>
      <c r="P57"/>
    </row>
    <row r="58" spans="1:16" ht="12" customHeight="1">
      <c r="A58" s="139"/>
      <c r="B58" s="139"/>
      <c r="C58" s="37"/>
      <c r="D58" s="211" t="s">
        <v>376</v>
      </c>
      <c r="E58" s="36"/>
      <c r="F58" s="35">
        <v>4</v>
      </c>
      <c r="G58" s="35">
        <v>6</v>
      </c>
      <c r="H58" s="35">
        <v>6</v>
      </c>
      <c r="I58" s="35">
        <v>0</v>
      </c>
      <c r="J58" s="35">
        <v>0</v>
      </c>
      <c r="K58" s="35">
        <v>6</v>
      </c>
      <c r="L58" s="35">
        <v>0</v>
      </c>
      <c r="N58" s="48"/>
      <c r="P58"/>
    </row>
    <row r="59" spans="1:16" ht="12" customHeight="1">
      <c r="A59" s="139"/>
      <c r="B59" s="139"/>
      <c r="C59" s="34"/>
      <c r="D59" s="212"/>
      <c r="E59" s="33"/>
      <c r="F59" s="38"/>
      <c r="G59" s="31">
        <f t="shared" ref="G59:L59" si="27">IF(G58=0,0,G58/$G58)</f>
        <v>1</v>
      </c>
      <c r="H59" s="31">
        <f t="shared" si="27"/>
        <v>1</v>
      </c>
      <c r="I59" s="31">
        <f t="shared" si="27"/>
        <v>0</v>
      </c>
      <c r="J59" s="31">
        <f t="shared" si="27"/>
        <v>0</v>
      </c>
      <c r="K59" s="31">
        <f t="shared" si="27"/>
        <v>1</v>
      </c>
      <c r="L59" s="31">
        <f t="shared" si="27"/>
        <v>0</v>
      </c>
      <c r="P59"/>
    </row>
    <row r="60" spans="1:16" ht="12" customHeight="1">
      <c r="A60" s="139"/>
      <c r="B60" s="139"/>
      <c r="C60" s="37"/>
      <c r="D60" s="211" t="s">
        <v>377</v>
      </c>
      <c r="E60" s="36"/>
      <c r="F60" s="35">
        <v>14</v>
      </c>
      <c r="G60" s="35">
        <v>30</v>
      </c>
      <c r="H60" s="35">
        <v>30</v>
      </c>
      <c r="I60" s="35">
        <v>1</v>
      </c>
      <c r="J60" s="35">
        <v>0</v>
      </c>
      <c r="K60" s="35">
        <v>29</v>
      </c>
      <c r="L60" s="35">
        <v>0</v>
      </c>
      <c r="N60" s="48"/>
      <c r="P60"/>
    </row>
    <row r="61" spans="1:16" ht="12" customHeight="1">
      <c r="A61" s="139"/>
      <c r="B61" s="139"/>
      <c r="C61" s="34"/>
      <c r="D61" s="212"/>
      <c r="E61" s="33"/>
      <c r="F61" s="38"/>
      <c r="G61" s="31">
        <f t="shared" ref="G61:L61" si="28">IF(G60=0,0,G60/$G60)</f>
        <v>1</v>
      </c>
      <c r="H61" s="31">
        <f t="shared" si="28"/>
        <v>1</v>
      </c>
      <c r="I61" s="31">
        <f t="shared" si="28"/>
        <v>3.3333333333333333E-2</v>
      </c>
      <c r="J61" s="31">
        <f t="shared" si="28"/>
        <v>0</v>
      </c>
      <c r="K61" s="31">
        <f t="shared" si="28"/>
        <v>0.96666666666666667</v>
      </c>
      <c r="L61" s="31">
        <f t="shared" si="28"/>
        <v>0</v>
      </c>
      <c r="P61"/>
    </row>
    <row r="62" spans="1:16" ht="12" customHeight="1">
      <c r="A62" s="139"/>
      <c r="B62" s="139"/>
      <c r="C62" s="37"/>
      <c r="D62" s="211" t="s">
        <v>20</v>
      </c>
      <c r="E62" s="36"/>
      <c r="F62" s="35">
        <v>8</v>
      </c>
      <c r="G62" s="35">
        <v>22</v>
      </c>
      <c r="H62" s="35">
        <v>22</v>
      </c>
      <c r="I62" s="35">
        <v>0</v>
      </c>
      <c r="J62" s="35">
        <v>0</v>
      </c>
      <c r="K62" s="35">
        <v>22</v>
      </c>
      <c r="L62" s="35">
        <v>0</v>
      </c>
      <c r="N62" s="48"/>
      <c r="P62"/>
    </row>
    <row r="63" spans="1:16" ht="12" customHeight="1">
      <c r="A63" s="139"/>
      <c r="B63" s="139"/>
      <c r="C63" s="34"/>
      <c r="D63" s="212"/>
      <c r="E63" s="33"/>
      <c r="F63" s="38"/>
      <c r="G63" s="31">
        <f t="shared" ref="G63:L63" si="29">IF(G62=0,0,G62/$G62)</f>
        <v>1</v>
      </c>
      <c r="H63" s="31">
        <f t="shared" si="29"/>
        <v>1</v>
      </c>
      <c r="I63" s="31">
        <f t="shared" si="29"/>
        <v>0</v>
      </c>
      <c r="J63" s="31">
        <f t="shared" si="29"/>
        <v>0</v>
      </c>
      <c r="K63" s="31">
        <f t="shared" si="29"/>
        <v>1</v>
      </c>
      <c r="L63" s="31">
        <f t="shared" si="29"/>
        <v>0</v>
      </c>
      <c r="P63"/>
    </row>
    <row r="64" spans="1:16" ht="12" customHeight="1">
      <c r="A64" s="139"/>
      <c r="B64" s="139"/>
      <c r="C64" s="37"/>
      <c r="D64" s="211" t="s">
        <v>378</v>
      </c>
      <c r="E64" s="36"/>
      <c r="F64" s="35">
        <v>5</v>
      </c>
      <c r="G64" s="35">
        <v>13</v>
      </c>
      <c r="H64" s="35">
        <v>13</v>
      </c>
      <c r="I64" s="35">
        <v>0</v>
      </c>
      <c r="J64" s="35">
        <v>0</v>
      </c>
      <c r="K64" s="35">
        <v>13</v>
      </c>
      <c r="L64" s="35">
        <v>0</v>
      </c>
      <c r="N64" s="48"/>
      <c r="P64"/>
    </row>
    <row r="65" spans="1:16" ht="12" customHeight="1">
      <c r="A65" s="139"/>
      <c r="B65" s="139"/>
      <c r="C65" s="34"/>
      <c r="D65" s="212"/>
      <c r="E65" s="33"/>
      <c r="F65" s="38"/>
      <c r="G65" s="31">
        <f t="shared" ref="G65:L65" si="30">IF(G64=0,0,G64/$G64)</f>
        <v>1</v>
      </c>
      <c r="H65" s="31">
        <f t="shared" si="30"/>
        <v>1</v>
      </c>
      <c r="I65" s="31">
        <f t="shared" si="30"/>
        <v>0</v>
      </c>
      <c r="J65" s="31">
        <f t="shared" si="30"/>
        <v>0</v>
      </c>
      <c r="K65" s="31">
        <f t="shared" si="30"/>
        <v>1</v>
      </c>
      <c r="L65" s="31">
        <f t="shared" si="30"/>
        <v>0</v>
      </c>
      <c r="P65"/>
    </row>
    <row r="66" spans="1:16" ht="12" customHeight="1">
      <c r="A66" s="139"/>
      <c r="B66" s="139"/>
      <c r="C66" s="37"/>
      <c r="D66" s="211" t="s">
        <v>379</v>
      </c>
      <c r="E66" s="36"/>
      <c r="F66" s="35">
        <v>8</v>
      </c>
      <c r="G66" s="35">
        <v>19</v>
      </c>
      <c r="H66" s="35">
        <v>19</v>
      </c>
      <c r="I66" s="35">
        <v>0</v>
      </c>
      <c r="J66" s="35">
        <v>0</v>
      </c>
      <c r="K66" s="35">
        <v>19</v>
      </c>
      <c r="L66" s="35">
        <v>0</v>
      </c>
      <c r="N66" s="48"/>
      <c r="P66"/>
    </row>
    <row r="67" spans="1:16" ht="12" customHeight="1">
      <c r="A67" s="139"/>
      <c r="B67" s="139"/>
      <c r="C67" s="34"/>
      <c r="D67" s="212"/>
      <c r="E67" s="33"/>
      <c r="F67" s="38"/>
      <c r="G67" s="31">
        <f t="shared" ref="G67:L67" si="31">IF(G66=0,0,G66/$G66)</f>
        <v>1</v>
      </c>
      <c r="H67" s="31">
        <f t="shared" si="31"/>
        <v>1</v>
      </c>
      <c r="I67" s="31">
        <f t="shared" si="31"/>
        <v>0</v>
      </c>
      <c r="J67" s="31">
        <f t="shared" si="31"/>
        <v>0</v>
      </c>
      <c r="K67" s="31">
        <f t="shared" si="31"/>
        <v>1</v>
      </c>
      <c r="L67" s="31">
        <f t="shared" si="31"/>
        <v>0</v>
      </c>
      <c r="P67"/>
    </row>
    <row r="68" spans="1:16" ht="12" customHeight="1">
      <c r="A68" s="139"/>
      <c r="B68" s="139"/>
      <c r="C68" s="37"/>
      <c r="D68" s="211" t="s">
        <v>380</v>
      </c>
      <c r="E68" s="36"/>
      <c r="F68" s="35">
        <v>1</v>
      </c>
      <c r="G68" s="35">
        <v>3</v>
      </c>
      <c r="H68" s="35">
        <v>3</v>
      </c>
      <c r="I68" s="35">
        <v>0</v>
      </c>
      <c r="J68" s="35">
        <v>0</v>
      </c>
      <c r="K68" s="35">
        <v>3</v>
      </c>
      <c r="L68" s="35">
        <v>0</v>
      </c>
      <c r="N68" s="48"/>
      <c r="P68"/>
    </row>
    <row r="69" spans="1:16" ht="12" customHeight="1">
      <c r="A69" s="139"/>
      <c r="B69" s="140"/>
      <c r="C69" s="34"/>
      <c r="D69" s="212"/>
      <c r="E69" s="33"/>
      <c r="F69" s="38"/>
      <c r="G69" s="31">
        <f t="shared" ref="G69:L69" si="32">IF(G68=0,0,G68/$G68)</f>
        <v>1</v>
      </c>
      <c r="H69" s="31">
        <f t="shared" si="32"/>
        <v>1</v>
      </c>
      <c r="I69" s="31">
        <f t="shared" si="32"/>
        <v>0</v>
      </c>
      <c r="J69" s="31">
        <f t="shared" si="32"/>
        <v>0</v>
      </c>
      <c r="K69" s="31">
        <f t="shared" si="32"/>
        <v>1</v>
      </c>
      <c r="L69" s="31">
        <f t="shared" si="32"/>
        <v>0</v>
      </c>
      <c r="P69"/>
    </row>
    <row r="70" spans="1:16" ht="12" customHeight="1">
      <c r="A70" s="139"/>
      <c r="B70" s="138" t="s">
        <v>16</v>
      </c>
      <c r="C70" s="37"/>
      <c r="D70" s="211" t="s">
        <v>15</v>
      </c>
      <c r="E70" s="36"/>
      <c r="F70" s="35">
        <f>SUM(F72,F74,F76,F78,F80,F82,F84,F86,F88,F90,F92,F94,F96,F98,F100)</f>
        <v>168</v>
      </c>
      <c r="G70" s="35">
        <f>SUM(G72,G74,G76,G78,G80,G82,G84,G86,G88,G90,G92,G94,G96,G98,G100)</f>
        <v>498</v>
      </c>
      <c r="H70" s="35">
        <f t="shared" ref="H70:L70" si="33">SUM(H72,H74,H76,H78,H80,H82,H84,H86,H88,H90,H92,H94,H96,H98,H100)</f>
        <v>497</v>
      </c>
      <c r="I70" s="35">
        <f t="shared" si="33"/>
        <v>10</v>
      </c>
      <c r="J70" s="35">
        <f t="shared" si="33"/>
        <v>26</v>
      </c>
      <c r="K70" s="35">
        <f t="shared" si="33"/>
        <v>461</v>
      </c>
      <c r="L70" s="35">
        <f t="shared" si="33"/>
        <v>1</v>
      </c>
      <c r="N70" s="48"/>
      <c r="P70"/>
    </row>
    <row r="71" spans="1:16" ht="12" customHeight="1">
      <c r="A71" s="139"/>
      <c r="B71" s="139"/>
      <c r="C71" s="34"/>
      <c r="D71" s="212"/>
      <c r="E71" s="33"/>
      <c r="F71" s="38"/>
      <c r="G71" s="31">
        <f t="shared" ref="G71:L71" si="34">IF(G70=0,0,G70/$G70)</f>
        <v>1</v>
      </c>
      <c r="H71" s="31">
        <f t="shared" si="34"/>
        <v>0.99799196787148592</v>
      </c>
      <c r="I71" s="31">
        <f t="shared" si="34"/>
        <v>2.0080321285140562E-2</v>
      </c>
      <c r="J71" s="31">
        <f t="shared" si="34"/>
        <v>5.2208835341365459E-2</v>
      </c>
      <c r="K71" s="31">
        <f t="shared" si="34"/>
        <v>0.92570281124497988</v>
      </c>
      <c r="L71" s="31">
        <f t="shared" si="34"/>
        <v>2.008032128514056E-3</v>
      </c>
      <c r="P71"/>
    </row>
    <row r="72" spans="1:16" ht="12" customHeight="1">
      <c r="A72" s="139"/>
      <c r="B72" s="139"/>
      <c r="C72" s="37"/>
      <c r="D72" s="211" t="s">
        <v>117</v>
      </c>
      <c r="E72" s="36"/>
      <c r="F72" s="35">
        <v>0</v>
      </c>
      <c r="G72" s="35">
        <v>0</v>
      </c>
      <c r="H72" s="35">
        <v>0</v>
      </c>
      <c r="I72" s="35">
        <v>0</v>
      </c>
      <c r="J72" s="35">
        <v>0</v>
      </c>
      <c r="K72" s="35">
        <v>0</v>
      </c>
      <c r="L72" s="35">
        <v>0</v>
      </c>
      <c r="N72" s="48"/>
      <c r="P72"/>
    </row>
    <row r="73" spans="1:16" ht="12" customHeight="1">
      <c r="A73" s="139"/>
      <c r="B73" s="139"/>
      <c r="C73" s="34"/>
      <c r="D73" s="212"/>
      <c r="E73" s="33"/>
      <c r="F73" s="38"/>
      <c r="G73" s="31">
        <f t="shared" ref="G73:L73" si="35">IF(G72=0,0,G72/$G72)</f>
        <v>0</v>
      </c>
      <c r="H73" s="31">
        <f t="shared" si="35"/>
        <v>0</v>
      </c>
      <c r="I73" s="31">
        <f t="shared" si="35"/>
        <v>0</v>
      </c>
      <c r="J73" s="31">
        <f t="shared" si="35"/>
        <v>0</v>
      </c>
      <c r="K73" s="31">
        <f t="shared" si="35"/>
        <v>0</v>
      </c>
      <c r="L73" s="31">
        <f t="shared" si="35"/>
        <v>0</v>
      </c>
      <c r="P73"/>
    </row>
    <row r="74" spans="1:16" ht="12" customHeight="1">
      <c r="A74" s="139"/>
      <c r="B74" s="139"/>
      <c r="C74" s="37"/>
      <c r="D74" s="211" t="s">
        <v>13</v>
      </c>
      <c r="E74" s="36"/>
      <c r="F74" s="35">
        <v>5</v>
      </c>
      <c r="G74" s="35">
        <v>7</v>
      </c>
      <c r="H74" s="35">
        <v>7</v>
      </c>
      <c r="I74" s="35">
        <v>0</v>
      </c>
      <c r="J74" s="35">
        <v>1</v>
      </c>
      <c r="K74" s="35">
        <v>6</v>
      </c>
      <c r="L74" s="35">
        <v>0</v>
      </c>
      <c r="N74" s="48"/>
      <c r="P74"/>
    </row>
    <row r="75" spans="1:16" ht="12" customHeight="1">
      <c r="A75" s="139"/>
      <c r="B75" s="139"/>
      <c r="C75" s="34"/>
      <c r="D75" s="212"/>
      <c r="E75" s="33"/>
      <c r="F75" s="38"/>
      <c r="G75" s="31">
        <f t="shared" ref="G75:L75" si="36">IF(G74=0,0,G74/$G74)</f>
        <v>1</v>
      </c>
      <c r="H75" s="31">
        <f t="shared" si="36"/>
        <v>1</v>
      </c>
      <c r="I75" s="31">
        <f t="shared" si="36"/>
        <v>0</v>
      </c>
      <c r="J75" s="31">
        <f t="shared" si="36"/>
        <v>0.14285714285714285</v>
      </c>
      <c r="K75" s="31">
        <f t="shared" si="36"/>
        <v>0.8571428571428571</v>
      </c>
      <c r="L75" s="31">
        <f t="shared" si="36"/>
        <v>0</v>
      </c>
      <c r="P75"/>
    </row>
    <row r="76" spans="1:16" ht="12" customHeight="1">
      <c r="A76" s="139"/>
      <c r="B76" s="139"/>
      <c r="C76" s="37"/>
      <c r="D76" s="211" t="s">
        <v>12</v>
      </c>
      <c r="E76" s="36"/>
      <c r="F76" s="35">
        <v>2</v>
      </c>
      <c r="G76" s="35">
        <v>2</v>
      </c>
      <c r="H76" s="35">
        <v>2</v>
      </c>
      <c r="I76" s="35">
        <v>0</v>
      </c>
      <c r="J76" s="35">
        <v>0</v>
      </c>
      <c r="K76" s="35">
        <v>2</v>
      </c>
      <c r="L76" s="35">
        <v>0</v>
      </c>
      <c r="N76" s="48"/>
      <c r="P76"/>
    </row>
    <row r="77" spans="1:16" ht="12" customHeight="1">
      <c r="A77" s="139"/>
      <c r="B77" s="139"/>
      <c r="C77" s="34"/>
      <c r="D77" s="212"/>
      <c r="E77" s="33"/>
      <c r="F77" s="38"/>
      <c r="G77" s="31">
        <f t="shared" ref="G77:L77" si="37">IF(G76=0,0,G76/$G76)</f>
        <v>1</v>
      </c>
      <c r="H77" s="31">
        <f t="shared" si="37"/>
        <v>1</v>
      </c>
      <c r="I77" s="31">
        <f t="shared" si="37"/>
        <v>0</v>
      </c>
      <c r="J77" s="31">
        <f t="shared" si="37"/>
        <v>0</v>
      </c>
      <c r="K77" s="31">
        <f t="shared" si="37"/>
        <v>1</v>
      </c>
      <c r="L77" s="31">
        <f t="shared" si="37"/>
        <v>0</v>
      </c>
      <c r="P77"/>
    </row>
    <row r="78" spans="1:16" ht="12" customHeight="1">
      <c r="A78" s="139"/>
      <c r="B78" s="139"/>
      <c r="C78" s="37"/>
      <c r="D78" s="211" t="s">
        <v>11</v>
      </c>
      <c r="E78" s="36"/>
      <c r="F78" s="35">
        <v>5</v>
      </c>
      <c r="G78" s="35">
        <v>7</v>
      </c>
      <c r="H78" s="35">
        <v>7</v>
      </c>
      <c r="I78" s="35">
        <v>0</v>
      </c>
      <c r="J78" s="35">
        <v>0</v>
      </c>
      <c r="K78" s="35">
        <v>7</v>
      </c>
      <c r="L78" s="35">
        <v>0</v>
      </c>
      <c r="N78" s="48"/>
      <c r="P78"/>
    </row>
    <row r="79" spans="1:16" ht="12" customHeight="1">
      <c r="A79" s="139"/>
      <c r="B79" s="139"/>
      <c r="C79" s="34"/>
      <c r="D79" s="212"/>
      <c r="E79" s="33"/>
      <c r="F79" s="38"/>
      <c r="G79" s="31">
        <f t="shared" ref="G79:L79" si="38">IF(G78=0,0,G78/$G78)</f>
        <v>1</v>
      </c>
      <c r="H79" s="31">
        <f t="shared" si="38"/>
        <v>1</v>
      </c>
      <c r="I79" s="31">
        <f t="shared" si="38"/>
        <v>0</v>
      </c>
      <c r="J79" s="31">
        <f t="shared" si="38"/>
        <v>0</v>
      </c>
      <c r="K79" s="31">
        <f t="shared" si="38"/>
        <v>1</v>
      </c>
      <c r="L79" s="31">
        <f t="shared" si="38"/>
        <v>0</v>
      </c>
      <c r="P79"/>
    </row>
    <row r="80" spans="1:16" ht="12" customHeight="1">
      <c r="A80" s="139"/>
      <c r="B80" s="139"/>
      <c r="C80" s="37"/>
      <c r="D80" s="211" t="s">
        <v>10</v>
      </c>
      <c r="E80" s="36"/>
      <c r="F80" s="35">
        <v>3</v>
      </c>
      <c r="G80" s="35">
        <v>4</v>
      </c>
      <c r="H80" s="35">
        <v>4</v>
      </c>
      <c r="I80" s="35">
        <v>0</v>
      </c>
      <c r="J80" s="35">
        <v>0</v>
      </c>
      <c r="K80" s="35">
        <v>4</v>
      </c>
      <c r="L80" s="35">
        <v>0</v>
      </c>
      <c r="N80" s="48"/>
      <c r="P80"/>
    </row>
    <row r="81" spans="1:16" ht="12" customHeight="1">
      <c r="A81" s="139"/>
      <c r="B81" s="139"/>
      <c r="C81" s="34"/>
      <c r="D81" s="212"/>
      <c r="E81" s="33"/>
      <c r="F81" s="38"/>
      <c r="G81" s="31">
        <f t="shared" ref="G81:L81" si="39">IF(G80=0,0,G80/$G80)</f>
        <v>1</v>
      </c>
      <c r="H81" s="31">
        <f t="shared" si="39"/>
        <v>1</v>
      </c>
      <c r="I81" s="31">
        <f t="shared" si="39"/>
        <v>0</v>
      </c>
      <c r="J81" s="31">
        <f t="shared" si="39"/>
        <v>0</v>
      </c>
      <c r="K81" s="31">
        <f t="shared" si="39"/>
        <v>1</v>
      </c>
      <c r="L81" s="31">
        <f t="shared" si="39"/>
        <v>0</v>
      </c>
      <c r="P81"/>
    </row>
    <row r="82" spans="1:16" ht="12" customHeight="1">
      <c r="A82" s="139"/>
      <c r="B82" s="139"/>
      <c r="C82" s="37"/>
      <c r="D82" s="211" t="s">
        <v>9</v>
      </c>
      <c r="E82" s="36"/>
      <c r="F82" s="35">
        <v>37</v>
      </c>
      <c r="G82" s="35">
        <v>53</v>
      </c>
      <c r="H82" s="35">
        <v>53</v>
      </c>
      <c r="I82" s="35">
        <v>2</v>
      </c>
      <c r="J82" s="35">
        <v>6</v>
      </c>
      <c r="K82" s="35">
        <v>45</v>
      </c>
      <c r="L82" s="35">
        <v>0</v>
      </c>
      <c r="N82" s="48"/>
      <c r="P82"/>
    </row>
    <row r="83" spans="1:16" ht="12" customHeight="1">
      <c r="A83" s="139"/>
      <c r="B83" s="139"/>
      <c r="C83" s="34"/>
      <c r="D83" s="212"/>
      <c r="E83" s="33"/>
      <c r="F83" s="38"/>
      <c r="G83" s="31">
        <f t="shared" ref="G83:L83" si="40">IF(G82=0,0,G82/$G82)</f>
        <v>1</v>
      </c>
      <c r="H83" s="31">
        <f t="shared" si="40"/>
        <v>1</v>
      </c>
      <c r="I83" s="31">
        <f t="shared" si="40"/>
        <v>3.7735849056603772E-2</v>
      </c>
      <c r="J83" s="31">
        <f t="shared" si="40"/>
        <v>0.11320754716981132</v>
      </c>
      <c r="K83" s="31">
        <f t="shared" si="40"/>
        <v>0.84905660377358494</v>
      </c>
      <c r="L83" s="31">
        <f t="shared" si="40"/>
        <v>0</v>
      </c>
      <c r="P83"/>
    </row>
    <row r="84" spans="1:16" ht="12" customHeight="1">
      <c r="A84" s="139"/>
      <c r="B84" s="139"/>
      <c r="C84" s="37"/>
      <c r="D84" s="211" t="s">
        <v>8</v>
      </c>
      <c r="E84" s="36"/>
      <c r="F84" s="35">
        <v>6</v>
      </c>
      <c r="G84" s="35">
        <v>10</v>
      </c>
      <c r="H84" s="35">
        <v>10</v>
      </c>
      <c r="I84" s="35">
        <v>1</v>
      </c>
      <c r="J84" s="35">
        <v>0</v>
      </c>
      <c r="K84" s="35">
        <v>9</v>
      </c>
      <c r="L84" s="35">
        <v>0</v>
      </c>
      <c r="N84" s="48"/>
      <c r="P84"/>
    </row>
    <row r="85" spans="1:16" ht="12" customHeight="1">
      <c r="A85" s="139"/>
      <c r="B85" s="139"/>
      <c r="C85" s="34"/>
      <c r="D85" s="212"/>
      <c r="E85" s="33"/>
      <c r="F85" s="38"/>
      <c r="G85" s="31">
        <f t="shared" ref="G85:L85" si="41">IF(G84=0,0,G84/$G84)</f>
        <v>1</v>
      </c>
      <c r="H85" s="31">
        <f t="shared" si="41"/>
        <v>1</v>
      </c>
      <c r="I85" s="31">
        <f t="shared" si="41"/>
        <v>0.1</v>
      </c>
      <c r="J85" s="31">
        <f t="shared" si="41"/>
        <v>0</v>
      </c>
      <c r="K85" s="31">
        <f t="shared" si="41"/>
        <v>0.9</v>
      </c>
      <c r="L85" s="31">
        <f t="shared" si="41"/>
        <v>0</v>
      </c>
      <c r="P85"/>
    </row>
    <row r="86" spans="1:16" ht="12" customHeight="1">
      <c r="A86" s="139"/>
      <c r="B86" s="139"/>
      <c r="C86" s="37"/>
      <c r="D86" s="211" t="s">
        <v>7</v>
      </c>
      <c r="E86" s="36"/>
      <c r="F86" s="35">
        <v>0</v>
      </c>
      <c r="G86" s="35">
        <v>0</v>
      </c>
      <c r="H86" s="35">
        <v>0</v>
      </c>
      <c r="I86" s="35">
        <v>0</v>
      </c>
      <c r="J86" s="35">
        <v>0</v>
      </c>
      <c r="K86" s="35">
        <v>0</v>
      </c>
      <c r="L86" s="35">
        <v>0</v>
      </c>
      <c r="N86" s="48"/>
      <c r="P86"/>
    </row>
    <row r="87" spans="1:16" ht="12" customHeight="1">
      <c r="A87" s="139"/>
      <c r="B87" s="139"/>
      <c r="C87" s="34"/>
      <c r="D87" s="212"/>
      <c r="E87" s="33"/>
      <c r="F87" s="38"/>
      <c r="G87" s="31">
        <f t="shared" ref="G87:L87" si="42">IF(G86=0,0,G86/$G86)</f>
        <v>0</v>
      </c>
      <c r="H87" s="31">
        <f t="shared" si="42"/>
        <v>0</v>
      </c>
      <c r="I87" s="31">
        <f t="shared" si="42"/>
        <v>0</v>
      </c>
      <c r="J87" s="31">
        <f t="shared" si="42"/>
        <v>0</v>
      </c>
      <c r="K87" s="31">
        <f t="shared" si="42"/>
        <v>0</v>
      </c>
      <c r="L87" s="31">
        <f t="shared" si="42"/>
        <v>0</v>
      </c>
      <c r="P87"/>
    </row>
    <row r="88" spans="1:16" ht="12" customHeight="1">
      <c r="A88" s="139"/>
      <c r="B88" s="139"/>
      <c r="C88" s="37"/>
      <c r="D88" s="228" t="s">
        <v>116</v>
      </c>
      <c r="E88" s="36"/>
      <c r="F88" s="35">
        <v>1</v>
      </c>
      <c r="G88" s="35">
        <v>7</v>
      </c>
      <c r="H88" s="35">
        <v>7</v>
      </c>
      <c r="I88" s="35">
        <v>0</v>
      </c>
      <c r="J88" s="35">
        <v>0</v>
      </c>
      <c r="K88" s="35">
        <v>7</v>
      </c>
      <c r="L88" s="35">
        <v>0</v>
      </c>
      <c r="N88" s="48"/>
      <c r="P88"/>
    </row>
    <row r="89" spans="1:16" ht="12" customHeight="1">
      <c r="A89" s="139"/>
      <c r="B89" s="139"/>
      <c r="C89" s="34"/>
      <c r="D89" s="212"/>
      <c r="E89" s="33"/>
      <c r="F89" s="38"/>
      <c r="G89" s="31">
        <f t="shared" ref="G89:L89" si="43">IF(G88=0,0,G88/$G88)</f>
        <v>1</v>
      </c>
      <c r="H89" s="31">
        <f t="shared" si="43"/>
        <v>1</v>
      </c>
      <c r="I89" s="31">
        <f t="shared" si="43"/>
        <v>0</v>
      </c>
      <c r="J89" s="31">
        <f t="shared" si="43"/>
        <v>0</v>
      </c>
      <c r="K89" s="31">
        <f t="shared" si="43"/>
        <v>1</v>
      </c>
      <c r="L89" s="31">
        <f t="shared" si="43"/>
        <v>0</v>
      </c>
      <c r="P89"/>
    </row>
    <row r="90" spans="1:16" ht="12" customHeight="1">
      <c r="A90" s="139"/>
      <c r="B90" s="139"/>
      <c r="C90" s="37"/>
      <c r="D90" s="211" t="s">
        <v>5</v>
      </c>
      <c r="E90" s="36"/>
      <c r="F90" s="35">
        <v>6</v>
      </c>
      <c r="G90" s="35">
        <v>12</v>
      </c>
      <c r="H90" s="35">
        <v>12</v>
      </c>
      <c r="I90" s="35">
        <v>0</v>
      </c>
      <c r="J90" s="35">
        <v>2</v>
      </c>
      <c r="K90" s="35">
        <v>10</v>
      </c>
      <c r="L90" s="35">
        <v>0</v>
      </c>
      <c r="N90" s="48"/>
      <c r="P90"/>
    </row>
    <row r="91" spans="1:16" ht="12" customHeight="1">
      <c r="A91" s="139"/>
      <c r="B91" s="139"/>
      <c r="C91" s="34"/>
      <c r="D91" s="212"/>
      <c r="E91" s="33"/>
      <c r="F91" s="38"/>
      <c r="G91" s="31">
        <f t="shared" ref="G91:L91" si="44">IF(G90=0,0,G90/$G90)</f>
        <v>1</v>
      </c>
      <c r="H91" s="31">
        <f t="shared" si="44"/>
        <v>1</v>
      </c>
      <c r="I91" s="31">
        <f t="shared" si="44"/>
        <v>0</v>
      </c>
      <c r="J91" s="31">
        <f t="shared" si="44"/>
        <v>0.16666666666666666</v>
      </c>
      <c r="K91" s="31">
        <f t="shared" si="44"/>
        <v>0.83333333333333337</v>
      </c>
      <c r="L91" s="31">
        <f t="shared" si="44"/>
        <v>0</v>
      </c>
      <c r="P91"/>
    </row>
    <row r="92" spans="1:16" ht="12" customHeight="1">
      <c r="A92" s="139"/>
      <c r="B92" s="139"/>
      <c r="C92" s="37"/>
      <c r="D92" s="211" t="s">
        <v>4</v>
      </c>
      <c r="E92" s="36"/>
      <c r="F92" s="35">
        <v>1</v>
      </c>
      <c r="G92" s="35">
        <v>1</v>
      </c>
      <c r="H92" s="35">
        <v>1</v>
      </c>
      <c r="I92" s="35">
        <v>0</v>
      </c>
      <c r="J92" s="35">
        <v>0</v>
      </c>
      <c r="K92" s="35">
        <v>1</v>
      </c>
      <c r="L92" s="35">
        <v>0</v>
      </c>
      <c r="N92" s="48"/>
      <c r="P92"/>
    </row>
    <row r="93" spans="1:16" ht="12" customHeight="1">
      <c r="A93" s="139"/>
      <c r="B93" s="139"/>
      <c r="C93" s="34"/>
      <c r="D93" s="212"/>
      <c r="E93" s="33"/>
      <c r="F93" s="38"/>
      <c r="G93" s="31">
        <f t="shared" ref="G93:L93" si="45">IF(G92=0,0,G92/$G92)</f>
        <v>1</v>
      </c>
      <c r="H93" s="31">
        <f t="shared" si="45"/>
        <v>1</v>
      </c>
      <c r="I93" s="31">
        <f t="shared" si="45"/>
        <v>0</v>
      </c>
      <c r="J93" s="31">
        <f t="shared" si="45"/>
        <v>0</v>
      </c>
      <c r="K93" s="31">
        <f t="shared" si="45"/>
        <v>1</v>
      </c>
      <c r="L93" s="31">
        <f t="shared" si="45"/>
        <v>0</v>
      </c>
      <c r="P93"/>
    </row>
    <row r="94" spans="1:16" ht="12" customHeight="1">
      <c r="A94" s="139"/>
      <c r="B94" s="139"/>
      <c r="C94" s="37"/>
      <c r="D94" s="211" t="s">
        <v>3</v>
      </c>
      <c r="E94" s="36"/>
      <c r="F94" s="35">
        <v>7</v>
      </c>
      <c r="G94" s="35">
        <v>22</v>
      </c>
      <c r="H94" s="35">
        <v>22</v>
      </c>
      <c r="I94" s="35">
        <v>1</v>
      </c>
      <c r="J94" s="35">
        <v>4</v>
      </c>
      <c r="K94" s="35">
        <v>17</v>
      </c>
      <c r="L94" s="35">
        <v>0</v>
      </c>
      <c r="N94" s="48"/>
      <c r="P94"/>
    </row>
    <row r="95" spans="1:16" ht="12" customHeight="1">
      <c r="A95" s="139"/>
      <c r="B95" s="139"/>
      <c r="C95" s="34"/>
      <c r="D95" s="212"/>
      <c r="E95" s="33"/>
      <c r="F95" s="38"/>
      <c r="G95" s="31">
        <f t="shared" ref="G95:L95" si="46">IF(G94=0,0,G94/$G94)</f>
        <v>1</v>
      </c>
      <c r="H95" s="31">
        <f t="shared" si="46"/>
        <v>1</v>
      </c>
      <c r="I95" s="31">
        <f t="shared" si="46"/>
        <v>4.5454545454545456E-2</v>
      </c>
      <c r="J95" s="31">
        <f t="shared" si="46"/>
        <v>0.18181818181818182</v>
      </c>
      <c r="K95" s="31">
        <f t="shared" si="46"/>
        <v>0.77272727272727271</v>
      </c>
      <c r="L95" s="31">
        <f t="shared" si="46"/>
        <v>0</v>
      </c>
      <c r="P95"/>
    </row>
    <row r="96" spans="1:16" ht="12" customHeight="1">
      <c r="A96" s="139"/>
      <c r="B96" s="139"/>
      <c r="C96" s="37"/>
      <c r="D96" s="211" t="s">
        <v>2</v>
      </c>
      <c r="E96" s="36"/>
      <c r="F96" s="35">
        <v>76</v>
      </c>
      <c r="G96" s="35">
        <v>334</v>
      </c>
      <c r="H96" s="35">
        <v>333</v>
      </c>
      <c r="I96" s="35">
        <v>6</v>
      </c>
      <c r="J96" s="35">
        <v>11</v>
      </c>
      <c r="K96" s="35">
        <v>316</v>
      </c>
      <c r="L96" s="35">
        <v>1</v>
      </c>
      <c r="N96" s="48"/>
      <c r="P96"/>
    </row>
    <row r="97" spans="1:16" ht="12" customHeight="1">
      <c r="A97" s="139"/>
      <c r="B97" s="139"/>
      <c r="C97" s="34"/>
      <c r="D97" s="212"/>
      <c r="E97" s="33"/>
      <c r="F97" s="38"/>
      <c r="G97" s="31">
        <f t="shared" ref="G97:L97" si="47">IF(G96=0,0,G96/$G96)</f>
        <v>1</v>
      </c>
      <c r="H97" s="31">
        <f t="shared" si="47"/>
        <v>0.99700598802395213</v>
      </c>
      <c r="I97" s="31">
        <f t="shared" si="47"/>
        <v>1.7964071856287425E-2</v>
      </c>
      <c r="J97" s="31">
        <f t="shared" si="47"/>
        <v>3.2934131736526949E-2</v>
      </c>
      <c r="K97" s="31">
        <f t="shared" si="47"/>
        <v>0.94610778443113774</v>
      </c>
      <c r="L97" s="31">
        <f t="shared" si="47"/>
        <v>2.9940119760479044E-3</v>
      </c>
      <c r="P97"/>
    </row>
    <row r="98" spans="1:16" ht="12" customHeight="1">
      <c r="A98" s="139"/>
      <c r="B98" s="139"/>
      <c r="C98" s="37"/>
      <c r="D98" s="211" t="s">
        <v>1</v>
      </c>
      <c r="E98" s="36"/>
      <c r="F98" s="35">
        <v>8</v>
      </c>
      <c r="G98" s="35">
        <v>20</v>
      </c>
      <c r="H98" s="35">
        <v>20</v>
      </c>
      <c r="I98" s="35">
        <v>0</v>
      </c>
      <c r="J98" s="35">
        <v>0</v>
      </c>
      <c r="K98" s="35">
        <v>20</v>
      </c>
      <c r="L98" s="35">
        <v>0</v>
      </c>
      <c r="N98" s="48"/>
      <c r="P98"/>
    </row>
    <row r="99" spans="1:16" ht="12" customHeight="1">
      <c r="A99" s="139"/>
      <c r="B99" s="139"/>
      <c r="C99" s="34"/>
      <c r="D99" s="212"/>
      <c r="E99" s="33"/>
      <c r="F99" s="38"/>
      <c r="G99" s="31">
        <f t="shared" ref="G99:L99" si="48">IF(G98=0,0,G98/$G98)</f>
        <v>1</v>
      </c>
      <c r="H99" s="31">
        <f t="shared" si="48"/>
        <v>1</v>
      </c>
      <c r="I99" s="31">
        <f t="shared" si="48"/>
        <v>0</v>
      </c>
      <c r="J99" s="31">
        <f t="shared" si="48"/>
        <v>0</v>
      </c>
      <c r="K99" s="31">
        <f t="shared" si="48"/>
        <v>1</v>
      </c>
      <c r="L99" s="31">
        <f t="shared" si="48"/>
        <v>0</v>
      </c>
      <c r="P99"/>
    </row>
    <row r="100" spans="1:16" ht="12" customHeight="1">
      <c r="A100" s="139"/>
      <c r="B100" s="139"/>
      <c r="C100" s="37"/>
      <c r="D100" s="211" t="s">
        <v>0</v>
      </c>
      <c r="E100" s="36"/>
      <c r="F100" s="35">
        <v>11</v>
      </c>
      <c r="G100" s="35">
        <v>19</v>
      </c>
      <c r="H100" s="35">
        <v>19</v>
      </c>
      <c r="I100" s="35">
        <v>0</v>
      </c>
      <c r="J100" s="35">
        <v>2</v>
      </c>
      <c r="K100" s="35">
        <v>17</v>
      </c>
      <c r="L100" s="35">
        <v>0</v>
      </c>
      <c r="N100" s="48"/>
      <c r="P100"/>
    </row>
    <row r="101" spans="1:16" ht="12" customHeight="1">
      <c r="A101" s="140"/>
      <c r="B101" s="140"/>
      <c r="C101" s="34"/>
      <c r="D101" s="212"/>
      <c r="E101" s="33"/>
      <c r="F101" s="32"/>
      <c r="G101" s="31">
        <f t="shared" ref="G101:L101" si="49">IF(G100=0,0,G100/$G100)</f>
        <v>1</v>
      </c>
      <c r="H101" s="31">
        <f t="shared" si="49"/>
        <v>1</v>
      </c>
      <c r="I101" s="31">
        <f t="shared" si="49"/>
        <v>0</v>
      </c>
      <c r="J101" s="31">
        <f t="shared" si="49"/>
        <v>0.10526315789473684</v>
      </c>
      <c r="K101" s="31">
        <f t="shared" si="49"/>
        <v>0.89473684210526316</v>
      </c>
      <c r="L101" s="31">
        <f t="shared" si="49"/>
        <v>0</v>
      </c>
      <c r="P101"/>
    </row>
    <row r="102" spans="1:16" ht="15.75" customHeight="1">
      <c r="L102" s="78" t="s">
        <v>631</v>
      </c>
    </row>
  </sheetData>
  <sortState ref="O7:P100">
    <sortCondition ref="P7:P100"/>
  </sortState>
  <mergeCells count="60">
    <mergeCell ref="H3:L3"/>
    <mergeCell ref="H4:H6"/>
    <mergeCell ref="L4:L6"/>
    <mergeCell ref="I5:I6"/>
    <mergeCell ref="J5:J6"/>
    <mergeCell ref="K5:K6"/>
    <mergeCell ref="B20:B69"/>
    <mergeCell ref="D20:D21"/>
    <mergeCell ref="A3:E6"/>
    <mergeCell ref="F3:F6"/>
    <mergeCell ref="G3:G6"/>
    <mergeCell ref="D52:D53"/>
    <mergeCell ref="D54:D55"/>
    <mergeCell ref="D44:D45"/>
    <mergeCell ref="A7:E9"/>
    <mergeCell ref="A10:A19"/>
    <mergeCell ref="B10:E11"/>
    <mergeCell ref="B12:E13"/>
    <mergeCell ref="B14:E15"/>
    <mergeCell ref="B16:E17"/>
    <mergeCell ref="B18:E19"/>
    <mergeCell ref="D26:D27"/>
    <mergeCell ref="D28:D29"/>
    <mergeCell ref="D30:D31"/>
    <mergeCell ref="D32:D33"/>
    <mergeCell ref="D34:D35"/>
    <mergeCell ref="A20:A101"/>
    <mergeCell ref="D40:D41"/>
    <mergeCell ref="D42:D43"/>
    <mergeCell ref="D46:D47"/>
    <mergeCell ref="D48:D49"/>
    <mergeCell ref="D50:D51"/>
    <mergeCell ref="D22:D23"/>
    <mergeCell ref="D24:D25"/>
    <mergeCell ref="D68:D69"/>
    <mergeCell ref="D100:D101"/>
    <mergeCell ref="D78:D79"/>
    <mergeCell ref="D80:D81"/>
    <mergeCell ref="D56:D57"/>
    <mergeCell ref="D60:D61"/>
    <mergeCell ref="D62:D63"/>
    <mergeCell ref="D64:D65"/>
    <mergeCell ref="D66:D67"/>
    <mergeCell ref="D58:D59"/>
    <mergeCell ref="D36:D37"/>
    <mergeCell ref="D38:D39"/>
    <mergeCell ref="B70:B101"/>
    <mergeCell ref="D70:D71"/>
    <mergeCell ref="D72:D73"/>
    <mergeCell ref="D74:D75"/>
    <mergeCell ref="D76:D77"/>
    <mergeCell ref="D96:D97"/>
    <mergeCell ref="D98:D99"/>
    <mergeCell ref="D86:D87"/>
    <mergeCell ref="D88:D89"/>
    <mergeCell ref="D90:D91"/>
    <mergeCell ref="D92:D93"/>
    <mergeCell ref="D94:D95"/>
    <mergeCell ref="D82:D83"/>
    <mergeCell ref="D84:D85"/>
  </mergeCells>
  <phoneticPr fontId="4"/>
  <pageMargins left="0.59055118110236227" right="0.19685039370078741" top="0.39370078740157483" bottom="0.39370078740157483" header="0.51181102362204722" footer="0.51181102362204722"/>
  <pageSetup paperSize="9" scale="68" firstPageNumber="40"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135"/>
  <sheetViews>
    <sheetView showGridLines="0" view="pageBreakPreview"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14" width="11.125" style="3" customWidth="1"/>
    <col min="15" max="18" width="7.625" style="3" customWidth="1"/>
    <col min="19" max="16384" width="9" style="3"/>
  </cols>
  <sheetData>
    <row r="1" spans="1:22" ht="14.25">
      <c r="A1" s="18" t="s">
        <v>647</v>
      </c>
    </row>
    <row r="3" spans="1:22" ht="21" customHeight="1">
      <c r="A3" s="152" t="s">
        <v>63</v>
      </c>
      <c r="B3" s="153"/>
      <c r="C3" s="153"/>
      <c r="D3" s="153"/>
      <c r="E3" s="154"/>
      <c r="F3" s="161" t="s">
        <v>126</v>
      </c>
      <c r="G3" s="176" t="s">
        <v>463</v>
      </c>
      <c r="H3" s="190"/>
      <c r="I3" s="176" t="s">
        <v>457</v>
      </c>
      <c r="J3" s="177"/>
      <c r="K3" s="176" t="s">
        <v>464</v>
      </c>
      <c r="L3" s="177"/>
      <c r="M3" s="176" t="s">
        <v>435</v>
      </c>
      <c r="N3" s="177"/>
    </row>
    <row r="4" spans="1:22" ht="61.5" customHeight="1">
      <c r="A4" s="155"/>
      <c r="B4" s="156"/>
      <c r="C4" s="156"/>
      <c r="D4" s="156"/>
      <c r="E4" s="157"/>
      <c r="F4" s="162"/>
      <c r="G4" s="178"/>
      <c r="H4" s="191"/>
      <c r="I4" s="178"/>
      <c r="J4" s="179"/>
      <c r="K4" s="178"/>
      <c r="L4" s="179"/>
      <c r="M4" s="178"/>
      <c r="N4" s="179"/>
      <c r="P4" s="90"/>
      <c r="Q4" s="90"/>
      <c r="R4" s="90"/>
      <c r="U4" s="90"/>
      <c r="V4" s="90"/>
    </row>
    <row r="5" spans="1:22" ht="15" customHeight="1">
      <c r="A5" s="155"/>
      <c r="B5" s="156"/>
      <c r="C5" s="156"/>
      <c r="D5" s="156"/>
      <c r="E5" s="157"/>
      <c r="F5" s="162"/>
      <c r="G5" s="163" t="s">
        <v>51</v>
      </c>
      <c r="H5" s="150" t="s">
        <v>50</v>
      </c>
      <c r="I5" s="163" t="s">
        <v>51</v>
      </c>
      <c r="J5" s="150" t="s">
        <v>50</v>
      </c>
      <c r="K5" s="163" t="s">
        <v>51</v>
      </c>
      <c r="L5" s="150" t="s">
        <v>50</v>
      </c>
      <c r="M5" s="232" t="s">
        <v>51</v>
      </c>
      <c r="N5" s="150" t="s">
        <v>50</v>
      </c>
    </row>
    <row r="6" spans="1:22" ht="15" customHeight="1">
      <c r="A6" s="158"/>
      <c r="B6" s="159"/>
      <c r="C6" s="159"/>
      <c r="D6" s="159"/>
      <c r="E6" s="160"/>
      <c r="F6" s="162"/>
      <c r="G6" s="164"/>
      <c r="H6" s="151"/>
      <c r="I6" s="164"/>
      <c r="J6" s="151"/>
      <c r="K6" s="164"/>
      <c r="L6" s="151"/>
      <c r="M6" s="233"/>
      <c r="N6" s="151"/>
    </row>
    <row r="7" spans="1:22" ht="23.1" customHeight="1">
      <c r="A7" s="147" t="s">
        <v>49</v>
      </c>
      <c r="B7" s="148"/>
      <c r="C7" s="148"/>
      <c r="D7" s="148"/>
      <c r="E7" s="149"/>
      <c r="F7" s="10">
        <f>SUM(G7,I7,K7,M7)</f>
        <v>916</v>
      </c>
      <c r="G7" s="9">
        <f>SUM(G8:G12)</f>
        <v>76</v>
      </c>
      <c r="H7" s="8">
        <f>IF(G7=0,0,G7/$F7*100)</f>
        <v>8.2969432314410483</v>
      </c>
      <c r="I7" s="9">
        <f>SUM(I8:I12)</f>
        <v>43</v>
      </c>
      <c r="J7" s="8">
        <f t="shared" ref="J7:J38" si="0">IF(I7=0,0,I7/$F7*100)</f>
        <v>4.6943231441048034</v>
      </c>
      <c r="K7" s="9">
        <f>SUM(K8:K12)</f>
        <v>780</v>
      </c>
      <c r="L7" s="8">
        <f t="shared" ref="L7:L38" si="1">IF(K7=0,0,K7/$F7*100)</f>
        <v>85.1528384279476</v>
      </c>
      <c r="M7" s="9">
        <f>SUM(M8:M12)</f>
        <v>17</v>
      </c>
      <c r="N7" s="8">
        <f t="shared" ref="N7:N38" si="2">IF(M7=0,0,M7/$F7*100)</f>
        <v>1.8558951965065504</v>
      </c>
      <c r="O7" s="48"/>
      <c r="P7" s="48"/>
    </row>
    <row r="8" spans="1:22" ht="23.1" customHeight="1">
      <c r="A8" s="141" t="s">
        <v>48</v>
      </c>
      <c r="B8" s="144" t="s">
        <v>47</v>
      </c>
      <c r="C8" s="145"/>
      <c r="D8" s="145"/>
      <c r="E8" s="146"/>
      <c r="F8" s="10">
        <f t="shared" ref="F8:F38" si="3">SUM(G8,I8,K8,M8)</f>
        <v>289</v>
      </c>
      <c r="G8" s="9">
        <v>10</v>
      </c>
      <c r="H8" s="8">
        <f t="shared" ref="H8:H38" si="4">IF(G8=0,0,G8/$F8*100)</f>
        <v>3.4602076124567476</v>
      </c>
      <c r="I8" s="9">
        <v>17</v>
      </c>
      <c r="J8" s="8">
        <f t="shared" si="0"/>
        <v>5.8823529411764701</v>
      </c>
      <c r="K8" s="9">
        <v>251</v>
      </c>
      <c r="L8" s="8">
        <f t="shared" si="1"/>
        <v>86.851211072664356</v>
      </c>
      <c r="M8" s="9">
        <v>11</v>
      </c>
      <c r="N8" s="8">
        <f t="shared" si="2"/>
        <v>3.8062283737024223</v>
      </c>
      <c r="O8" s="48"/>
      <c r="P8" s="48"/>
    </row>
    <row r="9" spans="1:22" ht="23.1" customHeight="1">
      <c r="A9" s="142"/>
      <c r="B9" s="144" t="s">
        <v>46</v>
      </c>
      <c r="C9" s="145"/>
      <c r="D9" s="145"/>
      <c r="E9" s="146"/>
      <c r="F9" s="10">
        <f t="shared" ref="F9:F12" si="5">SUM(G9,I9,K9,M9)</f>
        <v>129</v>
      </c>
      <c r="G9" s="9">
        <v>6</v>
      </c>
      <c r="H9" s="8">
        <f t="shared" ref="H9:H12" si="6">IF(G9=0,0,G9/$F9*100)</f>
        <v>4.6511627906976747</v>
      </c>
      <c r="I9" s="9">
        <v>7</v>
      </c>
      <c r="J9" s="8">
        <f t="shared" ref="J9:J12" si="7">IF(I9=0,0,I9/$F9*100)</f>
        <v>5.4263565891472867</v>
      </c>
      <c r="K9" s="9">
        <v>114</v>
      </c>
      <c r="L9" s="8">
        <f t="shared" ref="L9:L12" si="8">IF(K9=0,0,K9/$F9*100)</f>
        <v>88.372093023255815</v>
      </c>
      <c r="M9" s="9">
        <v>2</v>
      </c>
      <c r="N9" s="8">
        <f t="shared" ref="N9:N12" si="9">IF(M9=0,0,M9/$F9*100)</f>
        <v>1.5503875968992249</v>
      </c>
      <c r="O9" s="48"/>
      <c r="P9" s="48"/>
    </row>
    <row r="10" spans="1:22" ht="23.1" customHeight="1">
      <c r="A10" s="142"/>
      <c r="B10" s="144" t="s">
        <v>45</v>
      </c>
      <c r="C10" s="145"/>
      <c r="D10" s="145"/>
      <c r="E10" s="146"/>
      <c r="F10" s="10">
        <f t="shared" si="5"/>
        <v>220</v>
      </c>
      <c r="G10" s="9">
        <v>15</v>
      </c>
      <c r="H10" s="8">
        <f t="shared" si="6"/>
        <v>6.8181818181818175</v>
      </c>
      <c r="I10" s="9">
        <v>5</v>
      </c>
      <c r="J10" s="8">
        <f t="shared" si="7"/>
        <v>2.2727272727272729</v>
      </c>
      <c r="K10" s="9">
        <v>200</v>
      </c>
      <c r="L10" s="8">
        <f t="shared" si="8"/>
        <v>90.909090909090907</v>
      </c>
      <c r="M10" s="9">
        <v>0</v>
      </c>
      <c r="N10" s="8">
        <f t="shared" si="9"/>
        <v>0</v>
      </c>
      <c r="O10" s="48"/>
      <c r="P10" s="48"/>
    </row>
    <row r="11" spans="1:22" ht="23.1" customHeight="1">
      <c r="A11" s="142"/>
      <c r="B11" s="144" t="s">
        <v>44</v>
      </c>
      <c r="C11" s="145"/>
      <c r="D11" s="145"/>
      <c r="E11" s="146"/>
      <c r="F11" s="10">
        <f t="shared" si="5"/>
        <v>57</v>
      </c>
      <c r="G11" s="9">
        <v>5</v>
      </c>
      <c r="H11" s="8">
        <f t="shared" si="6"/>
        <v>8.7719298245614024</v>
      </c>
      <c r="I11" s="9">
        <v>5</v>
      </c>
      <c r="J11" s="8">
        <f t="shared" si="7"/>
        <v>8.7719298245614024</v>
      </c>
      <c r="K11" s="9">
        <v>47</v>
      </c>
      <c r="L11" s="8">
        <f t="shared" si="8"/>
        <v>82.456140350877192</v>
      </c>
      <c r="M11" s="9">
        <v>0</v>
      </c>
      <c r="N11" s="8">
        <f t="shared" si="9"/>
        <v>0</v>
      </c>
      <c r="O11" s="48"/>
      <c r="P11" s="48"/>
    </row>
    <row r="12" spans="1:22" ht="23.1" customHeight="1">
      <c r="A12" s="143"/>
      <c r="B12" s="144" t="s">
        <v>43</v>
      </c>
      <c r="C12" s="145"/>
      <c r="D12" s="145"/>
      <c r="E12" s="146"/>
      <c r="F12" s="10">
        <f t="shared" si="5"/>
        <v>221</v>
      </c>
      <c r="G12" s="9">
        <v>40</v>
      </c>
      <c r="H12" s="8">
        <f t="shared" si="6"/>
        <v>18.099547511312217</v>
      </c>
      <c r="I12" s="9">
        <v>9</v>
      </c>
      <c r="J12" s="8">
        <f t="shared" si="7"/>
        <v>4.0723981900452486</v>
      </c>
      <c r="K12" s="9">
        <v>168</v>
      </c>
      <c r="L12" s="8">
        <f t="shared" si="8"/>
        <v>76.018099547511312</v>
      </c>
      <c r="M12" s="9">
        <v>4</v>
      </c>
      <c r="N12" s="8">
        <f t="shared" si="9"/>
        <v>1.809954751131222</v>
      </c>
      <c r="O12" s="48"/>
      <c r="P12" s="48"/>
    </row>
    <row r="13" spans="1:22" ht="23.1" customHeight="1">
      <c r="A13" s="138" t="s">
        <v>42</v>
      </c>
      <c r="B13" s="138" t="s">
        <v>41</v>
      </c>
      <c r="C13" s="13"/>
      <c r="D13" s="14" t="s">
        <v>15</v>
      </c>
      <c r="E13" s="11"/>
      <c r="F13" s="10">
        <f t="shared" si="3"/>
        <v>224</v>
      </c>
      <c r="G13" s="9">
        <f>SUM(G14:G37)</f>
        <v>5</v>
      </c>
      <c r="H13" s="8">
        <f t="shared" si="4"/>
        <v>2.2321428571428572</v>
      </c>
      <c r="I13" s="9">
        <f>SUM(I14:I37)</f>
        <v>6</v>
      </c>
      <c r="J13" s="8">
        <f t="shared" si="0"/>
        <v>2.6785714285714284</v>
      </c>
      <c r="K13" s="9">
        <f>SUM(K14:K37)</f>
        <v>211</v>
      </c>
      <c r="L13" s="8">
        <f t="shared" si="1"/>
        <v>94.196428571428569</v>
      </c>
      <c r="M13" s="9">
        <f>SUM(M14:M37)</f>
        <v>2</v>
      </c>
      <c r="N13" s="8">
        <f t="shared" si="2"/>
        <v>0.89285714285714279</v>
      </c>
      <c r="O13" s="48"/>
      <c r="P13" s="48"/>
    </row>
    <row r="14" spans="1:22" ht="23.1" customHeight="1">
      <c r="A14" s="139"/>
      <c r="B14" s="139"/>
      <c r="C14" s="13"/>
      <c r="D14" s="14" t="s">
        <v>40</v>
      </c>
      <c r="E14" s="11"/>
      <c r="F14" s="10">
        <f t="shared" ref="F14:F37" si="10">SUM(G14,I14,K14,M14)</f>
        <v>38</v>
      </c>
      <c r="G14" s="9">
        <v>2</v>
      </c>
      <c r="H14" s="8">
        <f t="shared" ref="H14:H37" si="11">IF(G14=0,0,G14/$F14*100)</f>
        <v>5.2631578947368416</v>
      </c>
      <c r="I14" s="9">
        <v>0</v>
      </c>
      <c r="J14" s="8">
        <f t="shared" ref="J14:J37" si="12">IF(I14=0,0,I14/$F14*100)</f>
        <v>0</v>
      </c>
      <c r="K14" s="9">
        <v>36</v>
      </c>
      <c r="L14" s="8">
        <f t="shared" ref="L14:L37" si="13">IF(K14=0,0,K14/$F14*100)</f>
        <v>94.73684210526315</v>
      </c>
      <c r="M14" s="9">
        <v>0</v>
      </c>
      <c r="N14" s="8">
        <f t="shared" ref="N14:N37" si="14">IF(M14=0,0,M14/$F14*100)</f>
        <v>0</v>
      </c>
      <c r="O14" s="48"/>
      <c r="P14" s="48"/>
    </row>
    <row r="15" spans="1:22" ht="23.1" customHeight="1">
      <c r="A15" s="139"/>
      <c r="B15" s="139"/>
      <c r="C15" s="13"/>
      <c r="D15" s="14" t="s">
        <v>39</v>
      </c>
      <c r="E15" s="11"/>
      <c r="F15" s="10">
        <f t="shared" si="10"/>
        <v>5</v>
      </c>
      <c r="G15" s="9">
        <v>0</v>
      </c>
      <c r="H15" s="8">
        <f t="shared" si="11"/>
        <v>0</v>
      </c>
      <c r="I15" s="9">
        <v>0</v>
      </c>
      <c r="J15" s="8">
        <f t="shared" si="12"/>
        <v>0</v>
      </c>
      <c r="K15" s="9">
        <v>5</v>
      </c>
      <c r="L15" s="8">
        <f t="shared" si="13"/>
        <v>100</v>
      </c>
      <c r="M15" s="9">
        <v>0</v>
      </c>
      <c r="N15" s="8">
        <f t="shared" si="14"/>
        <v>0</v>
      </c>
      <c r="O15" s="48"/>
      <c r="P15" s="48"/>
    </row>
    <row r="16" spans="1:22" ht="23.1" customHeight="1">
      <c r="A16" s="139"/>
      <c r="B16" s="139"/>
      <c r="C16" s="13"/>
      <c r="D16" s="14" t="s">
        <v>38</v>
      </c>
      <c r="E16" s="11"/>
      <c r="F16" s="10">
        <f t="shared" si="10"/>
        <v>14</v>
      </c>
      <c r="G16" s="9">
        <v>0</v>
      </c>
      <c r="H16" s="8">
        <f t="shared" si="11"/>
        <v>0</v>
      </c>
      <c r="I16" s="9">
        <v>0</v>
      </c>
      <c r="J16" s="8">
        <f t="shared" si="12"/>
        <v>0</v>
      </c>
      <c r="K16" s="9">
        <v>14</v>
      </c>
      <c r="L16" s="8">
        <f t="shared" si="13"/>
        <v>100</v>
      </c>
      <c r="M16" s="9">
        <v>0</v>
      </c>
      <c r="N16" s="8">
        <f t="shared" si="14"/>
        <v>0</v>
      </c>
      <c r="O16" s="48"/>
      <c r="P16" s="48"/>
    </row>
    <row r="17" spans="1:16" ht="23.1" customHeight="1">
      <c r="A17" s="139"/>
      <c r="B17" s="139"/>
      <c r="C17" s="13"/>
      <c r="D17" s="14" t="s">
        <v>37</v>
      </c>
      <c r="E17" s="11"/>
      <c r="F17" s="10">
        <f t="shared" si="10"/>
        <v>1</v>
      </c>
      <c r="G17" s="9">
        <v>0</v>
      </c>
      <c r="H17" s="8">
        <f t="shared" si="11"/>
        <v>0</v>
      </c>
      <c r="I17" s="9">
        <v>0</v>
      </c>
      <c r="J17" s="8">
        <f t="shared" si="12"/>
        <v>0</v>
      </c>
      <c r="K17" s="9">
        <v>1</v>
      </c>
      <c r="L17" s="8">
        <f t="shared" si="13"/>
        <v>100</v>
      </c>
      <c r="M17" s="9">
        <v>0</v>
      </c>
      <c r="N17" s="8">
        <f t="shared" si="14"/>
        <v>0</v>
      </c>
      <c r="O17" s="48"/>
      <c r="P17" s="48"/>
    </row>
    <row r="18" spans="1:16" ht="23.1" customHeight="1">
      <c r="A18" s="139"/>
      <c r="B18" s="139"/>
      <c r="C18" s="13"/>
      <c r="D18" s="14" t="s">
        <v>36</v>
      </c>
      <c r="E18" s="11"/>
      <c r="F18" s="10">
        <f t="shared" si="10"/>
        <v>6</v>
      </c>
      <c r="G18" s="9">
        <v>1</v>
      </c>
      <c r="H18" s="8">
        <f t="shared" si="11"/>
        <v>16.666666666666664</v>
      </c>
      <c r="I18" s="9">
        <v>0</v>
      </c>
      <c r="J18" s="8">
        <f t="shared" si="12"/>
        <v>0</v>
      </c>
      <c r="K18" s="9">
        <v>5</v>
      </c>
      <c r="L18" s="8">
        <f t="shared" si="13"/>
        <v>83.333333333333343</v>
      </c>
      <c r="M18" s="9">
        <v>0</v>
      </c>
      <c r="N18" s="8">
        <f t="shared" si="14"/>
        <v>0</v>
      </c>
      <c r="O18" s="48"/>
      <c r="P18" s="48"/>
    </row>
    <row r="19" spans="1:16" ht="23.1" customHeight="1">
      <c r="A19" s="139"/>
      <c r="B19" s="139"/>
      <c r="C19" s="13"/>
      <c r="D19" s="14" t="s">
        <v>35</v>
      </c>
      <c r="E19" s="11"/>
      <c r="F19" s="10">
        <f t="shared" si="10"/>
        <v>3</v>
      </c>
      <c r="G19" s="9">
        <v>0</v>
      </c>
      <c r="H19" s="8">
        <f t="shared" si="11"/>
        <v>0</v>
      </c>
      <c r="I19" s="9">
        <v>1</v>
      </c>
      <c r="J19" s="8">
        <f t="shared" si="12"/>
        <v>33.333333333333329</v>
      </c>
      <c r="K19" s="9">
        <v>2</v>
      </c>
      <c r="L19" s="8">
        <f t="shared" si="13"/>
        <v>66.666666666666657</v>
      </c>
      <c r="M19" s="9">
        <v>0</v>
      </c>
      <c r="N19" s="8">
        <f t="shared" si="14"/>
        <v>0</v>
      </c>
      <c r="O19" s="48"/>
      <c r="P19" s="48"/>
    </row>
    <row r="20" spans="1:16" ht="23.1" customHeight="1">
      <c r="A20" s="139"/>
      <c r="B20" s="139"/>
      <c r="C20" s="13"/>
      <c r="D20" s="14" t="s">
        <v>34</v>
      </c>
      <c r="E20" s="11"/>
      <c r="F20" s="10">
        <f t="shared" si="10"/>
        <v>3</v>
      </c>
      <c r="G20" s="9">
        <v>0</v>
      </c>
      <c r="H20" s="8">
        <f t="shared" si="11"/>
        <v>0</v>
      </c>
      <c r="I20" s="9">
        <v>0</v>
      </c>
      <c r="J20" s="8">
        <f t="shared" si="12"/>
        <v>0</v>
      </c>
      <c r="K20" s="9">
        <v>3</v>
      </c>
      <c r="L20" s="8">
        <f t="shared" si="13"/>
        <v>100</v>
      </c>
      <c r="M20" s="9">
        <v>0</v>
      </c>
      <c r="N20" s="8">
        <f t="shared" si="14"/>
        <v>0</v>
      </c>
      <c r="O20" s="48"/>
      <c r="P20" s="48"/>
    </row>
    <row r="21" spans="1:16" ht="23.1" customHeight="1">
      <c r="A21" s="139"/>
      <c r="B21" s="139"/>
      <c r="C21" s="13"/>
      <c r="D21" s="14" t="s">
        <v>33</v>
      </c>
      <c r="E21" s="11"/>
      <c r="F21" s="10">
        <f t="shared" si="10"/>
        <v>10</v>
      </c>
      <c r="G21" s="9">
        <v>0</v>
      </c>
      <c r="H21" s="8">
        <f t="shared" si="11"/>
        <v>0</v>
      </c>
      <c r="I21" s="9">
        <v>0</v>
      </c>
      <c r="J21" s="8">
        <f t="shared" si="12"/>
        <v>0</v>
      </c>
      <c r="K21" s="9">
        <v>10</v>
      </c>
      <c r="L21" s="8">
        <f t="shared" si="13"/>
        <v>100</v>
      </c>
      <c r="M21" s="9">
        <v>0</v>
      </c>
      <c r="N21" s="8">
        <f t="shared" si="14"/>
        <v>0</v>
      </c>
      <c r="O21" s="48"/>
      <c r="P21" s="48"/>
    </row>
    <row r="22" spans="1:16" ht="23.1" customHeight="1">
      <c r="A22" s="139"/>
      <c r="B22" s="139"/>
      <c r="C22" s="13"/>
      <c r="D22" s="14" t="s">
        <v>32</v>
      </c>
      <c r="E22" s="11"/>
      <c r="F22" s="10">
        <f t="shared" si="10"/>
        <v>1</v>
      </c>
      <c r="G22" s="9">
        <v>0</v>
      </c>
      <c r="H22" s="8">
        <f t="shared" si="11"/>
        <v>0</v>
      </c>
      <c r="I22" s="9">
        <v>0</v>
      </c>
      <c r="J22" s="8">
        <f t="shared" si="12"/>
        <v>0</v>
      </c>
      <c r="K22" s="9">
        <v>1</v>
      </c>
      <c r="L22" s="8">
        <f t="shared" si="13"/>
        <v>100</v>
      </c>
      <c r="M22" s="9">
        <v>0</v>
      </c>
      <c r="N22" s="8">
        <f t="shared" si="14"/>
        <v>0</v>
      </c>
      <c r="O22" s="48"/>
      <c r="P22" s="48"/>
    </row>
    <row r="23" spans="1:16" ht="23.1" customHeight="1">
      <c r="A23" s="139"/>
      <c r="B23" s="139"/>
      <c r="C23" s="13"/>
      <c r="D23" s="14" t="s">
        <v>31</v>
      </c>
      <c r="E23" s="11"/>
      <c r="F23" s="10">
        <f t="shared" si="10"/>
        <v>6</v>
      </c>
      <c r="G23" s="9">
        <v>0</v>
      </c>
      <c r="H23" s="8">
        <f t="shared" si="11"/>
        <v>0</v>
      </c>
      <c r="I23" s="9">
        <v>0</v>
      </c>
      <c r="J23" s="8">
        <f t="shared" si="12"/>
        <v>0</v>
      </c>
      <c r="K23" s="9">
        <v>6</v>
      </c>
      <c r="L23" s="8">
        <f t="shared" si="13"/>
        <v>100</v>
      </c>
      <c r="M23" s="9">
        <v>0</v>
      </c>
      <c r="N23" s="8">
        <f t="shared" si="14"/>
        <v>0</v>
      </c>
      <c r="O23" s="48"/>
      <c r="P23" s="48"/>
    </row>
    <row r="24" spans="1:16" ht="23.1" customHeight="1">
      <c r="A24" s="139"/>
      <c r="B24" s="139"/>
      <c r="C24" s="13"/>
      <c r="D24" s="14" t="s">
        <v>30</v>
      </c>
      <c r="E24" s="11"/>
      <c r="F24" s="10">
        <f t="shared" si="10"/>
        <v>1</v>
      </c>
      <c r="G24" s="9">
        <v>0</v>
      </c>
      <c r="H24" s="8">
        <f t="shared" si="11"/>
        <v>0</v>
      </c>
      <c r="I24" s="9">
        <v>0</v>
      </c>
      <c r="J24" s="8">
        <f t="shared" si="12"/>
        <v>0</v>
      </c>
      <c r="K24" s="9">
        <v>1</v>
      </c>
      <c r="L24" s="8">
        <f t="shared" si="13"/>
        <v>100</v>
      </c>
      <c r="M24" s="9">
        <v>0</v>
      </c>
      <c r="N24" s="8">
        <f t="shared" si="14"/>
        <v>0</v>
      </c>
      <c r="O24" s="48"/>
      <c r="P24" s="48"/>
    </row>
    <row r="25" spans="1:16" ht="23.1" customHeight="1">
      <c r="A25" s="139"/>
      <c r="B25" s="139"/>
      <c r="C25" s="13"/>
      <c r="D25" s="12" t="s">
        <v>29</v>
      </c>
      <c r="E25" s="11"/>
      <c r="F25" s="10">
        <f t="shared" si="10"/>
        <v>3</v>
      </c>
      <c r="G25" s="9">
        <v>0</v>
      </c>
      <c r="H25" s="8">
        <f t="shared" si="11"/>
        <v>0</v>
      </c>
      <c r="I25" s="9">
        <v>0</v>
      </c>
      <c r="J25" s="8">
        <f t="shared" si="12"/>
        <v>0</v>
      </c>
      <c r="K25" s="9">
        <v>3</v>
      </c>
      <c r="L25" s="8">
        <f t="shared" si="13"/>
        <v>100</v>
      </c>
      <c r="M25" s="9">
        <v>0</v>
      </c>
      <c r="N25" s="8">
        <f t="shared" si="14"/>
        <v>0</v>
      </c>
      <c r="O25" s="48"/>
      <c r="P25" s="48"/>
    </row>
    <row r="26" spans="1:16" ht="23.1" customHeight="1">
      <c r="A26" s="139"/>
      <c r="B26" s="139"/>
      <c r="C26" s="13"/>
      <c r="D26" s="14" t="s">
        <v>28</v>
      </c>
      <c r="E26" s="11"/>
      <c r="F26" s="10">
        <f t="shared" si="10"/>
        <v>8</v>
      </c>
      <c r="G26" s="9">
        <v>1</v>
      </c>
      <c r="H26" s="8">
        <f t="shared" si="11"/>
        <v>12.5</v>
      </c>
      <c r="I26" s="9">
        <v>1</v>
      </c>
      <c r="J26" s="8">
        <f t="shared" si="12"/>
        <v>12.5</v>
      </c>
      <c r="K26" s="9">
        <v>6</v>
      </c>
      <c r="L26" s="8">
        <f t="shared" si="13"/>
        <v>75</v>
      </c>
      <c r="M26" s="9">
        <v>0</v>
      </c>
      <c r="N26" s="8">
        <f t="shared" si="14"/>
        <v>0</v>
      </c>
      <c r="O26" s="48"/>
      <c r="P26" s="48"/>
    </row>
    <row r="27" spans="1:16" ht="23.1" customHeight="1">
      <c r="A27" s="139"/>
      <c r="B27" s="139"/>
      <c r="C27" s="13"/>
      <c r="D27" s="14" t="s">
        <v>27</v>
      </c>
      <c r="E27" s="11"/>
      <c r="F27" s="10">
        <f t="shared" si="10"/>
        <v>3</v>
      </c>
      <c r="G27" s="9">
        <v>0</v>
      </c>
      <c r="H27" s="8">
        <f t="shared" si="11"/>
        <v>0</v>
      </c>
      <c r="I27" s="9">
        <v>1</v>
      </c>
      <c r="J27" s="8">
        <f t="shared" si="12"/>
        <v>33.333333333333329</v>
      </c>
      <c r="K27" s="9">
        <v>2</v>
      </c>
      <c r="L27" s="8">
        <f t="shared" si="13"/>
        <v>66.666666666666657</v>
      </c>
      <c r="M27" s="9">
        <v>0</v>
      </c>
      <c r="N27" s="8">
        <f t="shared" si="14"/>
        <v>0</v>
      </c>
      <c r="O27" s="48"/>
      <c r="P27" s="48"/>
    </row>
    <row r="28" spans="1:16" ht="23.1" customHeight="1">
      <c r="A28" s="139"/>
      <c r="B28" s="139"/>
      <c r="C28" s="13"/>
      <c r="D28" s="14" t="s">
        <v>26</v>
      </c>
      <c r="E28" s="11"/>
      <c r="F28" s="10">
        <f t="shared" si="10"/>
        <v>2</v>
      </c>
      <c r="G28" s="9">
        <v>0</v>
      </c>
      <c r="H28" s="8">
        <f t="shared" si="11"/>
        <v>0</v>
      </c>
      <c r="I28" s="9">
        <v>0</v>
      </c>
      <c r="J28" s="8">
        <f t="shared" si="12"/>
        <v>0</v>
      </c>
      <c r="K28" s="9">
        <v>2</v>
      </c>
      <c r="L28" s="8">
        <f t="shared" si="13"/>
        <v>100</v>
      </c>
      <c r="M28" s="9">
        <v>0</v>
      </c>
      <c r="N28" s="8">
        <f t="shared" si="14"/>
        <v>0</v>
      </c>
      <c r="O28" s="48"/>
      <c r="P28" s="48"/>
    </row>
    <row r="29" spans="1:16" ht="23.1" customHeight="1">
      <c r="A29" s="139"/>
      <c r="B29" s="139"/>
      <c r="C29" s="13"/>
      <c r="D29" s="14" t="s">
        <v>25</v>
      </c>
      <c r="E29" s="11"/>
      <c r="F29" s="10">
        <f t="shared" si="10"/>
        <v>15</v>
      </c>
      <c r="G29" s="9">
        <v>0</v>
      </c>
      <c r="H29" s="8">
        <f t="shared" si="11"/>
        <v>0</v>
      </c>
      <c r="I29" s="9">
        <v>1</v>
      </c>
      <c r="J29" s="8">
        <f t="shared" si="12"/>
        <v>6.666666666666667</v>
      </c>
      <c r="K29" s="9">
        <v>14</v>
      </c>
      <c r="L29" s="8">
        <f t="shared" si="13"/>
        <v>93.333333333333329</v>
      </c>
      <c r="M29" s="9">
        <v>0</v>
      </c>
      <c r="N29" s="8">
        <f t="shared" si="14"/>
        <v>0</v>
      </c>
      <c r="O29" s="48"/>
      <c r="P29" s="48"/>
    </row>
    <row r="30" spans="1:16" ht="23.1" customHeight="1">
      <c r="A30" s="139"/>
      <c r="B30" s="139"/>
      <c r="C30" s="13"/>
      <c r="D30" s="14" t="s">
        <v>24</v>
      </c>
      <c r="E30" s="11"/>
      <c r="F30" s="10">
        <f t="shared" si="10"/>
        <v>4</v>
      </c>
      <c r="G30" s="9">
        <v>0</v>
      </c>
      <c r="H30" s="8">
        <f t="shared" si="11"/>
        <v>0</v>
      </c>
      <c r="I30" s="9">
        <v>0</v>
      </c>
      <c r="J30" s="8">
        <f t="shared" si="12"/>
        <v>0</v>
      </c>
      <c r="K30" s="9">
        <v>4</v>
      </c>
      <c r="L30" s="8">
        <f t="shared" si="13"/>
        <v>100</v>
      </c>
      <c r="M30" s="9">
        <v>0</v>
      </c>
      <c r="N30" s="8">
        <f t="shared" si="14"/>
        <v>0</v>
      </c>
      <c r="O30" s="48"/>
      <c r="P30" s="48"/>
    </row>
    <row r="31" spans="1:16" ht="23.1" customHeight="1">
      <c r="A31" s="139"/>
      <c r="B31" s="139"/>
      <c r="C31" s="13"/>
      <c r="D31" s="14" t="s">
        <v>23</v>
      </c>
      <c r="E31" s="11"/>
      <c r="F31" s="10">
        <f t="shared" si="10"/>
        <v>26</v>
      </c>
      <c r="G31" s="9">
        <v>0</v>
      </c>
      <c r="H31" s="8">
        <f t="shared" si="11"/>
        <v>0</v>
      </c>
      <c r="I31" s="9">
        <v>0</v>
      </c>
      <c r="J31" s="8">
        <f t="shared" si="12"/>
        <v>0</v>
      </c>
      <c r="K31" s="9">
        <v>26</v>
      </c>
      <c r="L31" s="8">
        <f t="shared" si="13"/>
        <v>100</v>
      </c>
      <c r="M31" s="9">
        <v>0</v>
      </c>
      <c r="N31" s="8">
        <f t="shared" si="14"/>
        <v>0</v>
      </c>
      <c r="O31" s="48"/>
      <c r="P31" s="48"/>
    </row>
    <row r="32" spans="1:16" ht="23.1" customHeight="1">
      <c r="A32" s="139"/>
      <c r="B32" s="139"/>
      <c r="C32" s="13"/>
      <c r="D32" s="14" t="s">
        <v>22</v>
      </c>
      <c r="E32" s="11"/>
      <c r="F32" s="10">
        <f t="shared" si="10"/>
        <v>5</v>
      </c>
      <c r="G32" s="9">
        <v>0</v>
      </c>
      <c r="H32" s="8">
        <f t="shared" si="11"/>
        <v>0</v>
      </c>
      <c r="I32" s="9">
        <v>0</v>
      </c>
      <c r="J32" s="8">
        <f t="shared" si="12"/>
        <v>0</v>
      </c>
      <c r="K32" s="9">
        <v>5</v>
      </c>
      <c r="L32" s="8">
        <f t="shared" si="13"/>
        <v>100</v>
      </c>
      <c r="M32" s="9">
        <v>0</v>
      </c>
      <c r="N32" s="8">
        <f t="shared" si="14"/>
        <v>0</v>
      </c>
      <c r="O32" s="48"/>
      <c r="P32" s="48"/>
    </row>
    <row r="33" spans="1:16" ht="24" customHeight="1">
      <c r="A33" s="139"/>
      <c r="B33" s="139"/>
      <c r="C33" s="13"/>
      <c r="D33" s="14" t="s">
        <v>21</v>
      </c>
      <c r="E33" s="11"/>
      <c r="F33" s="10">
        <f t="shared" si="10"/>
        <v>23</v>
      </c>
      <c r="G33" s="9">
        <v>0</v>
      </c>
      <c r="H33" s="8">
        <f t="shared" si="11"/>
        <v>0</v>
      </c>
      <c r="I33" s="9">
        <v>2</v>
      </c>
      <c r="J33" s="8">
        <f t="shared" si="12"/>
        <v>8.695652173913043</v>
      </c>
      <c r="K33" s="9">
        <v>20</v>
      </c>
      <c r="L33" s="8">
        <f t="shared" si="13"/>
        <v>86.956521739130437</v>
      </c>
      <c r="M33" s="9">
        <v>1</v>
      </c>
      <c r="N33" s="8">
        <f t="shared" si="14"/>
        <v>4.3478260869565215</v>
      </c>
      <c r="O33" s="48"/>
      <c r="P33" s="48"/>
    </row>
    <row r="34" spans="1:16" ht="23.1" customHeight="1">
      <c r="A34" s="139"/>
      <c r="B34" s="139"/>
      <c r="C34" s="13"/>
      <c r="D34" s="14" t="s">
        <v>20</v>
      </c>
      <c r="E34" s="11"/>
      <c r="F34" s="10">
        <f t="shared" si="10"/>
        <v>14</v>
      </c>
      <c r="G34" s="9">
        <v>0</v>
      </c>
      <c r="H34" s="8">
        <f t="shared" si="11"/>
        <v>0</v>
      </c>
      <c r="I34" s="9">
        <v>0</v>
      </c>
      <c r="J34" s="8">
        <f t="shared" si="12"/>
        <v>0</v>
      </c>
      <c r="K34" s="9">
        <v>14</v>
      </c>
      <c r="L34" s="8">
        <f t="shared" si="13"/>
        <v>100</v>
      </c>
      <c r="M34" s="9">
        <v>0</v>
      </c>
      <c r="N34" s="8">
        <f t="shared" si="14"/>
        <v>0</v>
      </c>
      <c r="O34" s="48"/>
      <c r="P34" s="48"/>
    </row>
    <row r="35" spans="1:16" ht="23.1" customHeight="1">
      <c r="A35" s="139"/>
      <c r="B35" s="139"/>
      <c r="C35" s="13"/>
      <c r="D35" s="14" t="s">
        <v>19</v>
      </c>
      <c r="E35" s="11"/>
      <c r="F35" s="10">
        <f t="shared" si="10"/>
        <v>10</v>
      </c>
      <c r="G35" s="9">
        <v>1</v>
      </c>
      <c r="H35" s="8">
        <f t="shared" si="11"/>
        <v>10</v>
      </c>
      <c r="I35" s="9">
        <v>0</v>
      </c>
      <c r="J35" s="8">
        <f t="shared" si="12"/>
        <v>0</v>
      </c>
      <c r="K35" s="9">
        <v>9</v>
      </c>
      <c r="L35" s="8">
        <f t="shared" si="13"/>
        <v>90</v>
      </c>
      <c r="M35" s="9">
        <v>0</v>
      </c>
      <c r="N35" s="8">
        <f t="shared" si="14"/>
        <v>0</v>
      </c>
      <c r="O35" s="48"/>
      <c r="P35" s="48"/>
    </row>
    <row r="36" spans="1:16" ht="23.1" customHeight="1">
      <c r="A36" s="139"/>
      <c r="B36" s="139"/>
      <c r="C36" s="13"/>
      <c r="D36" s="14" t="s">
        <v>18</v>
      </c>
      <c r="E36" s="11"/>
      <c r="F36" s="10">
        <f t="shared" si="10"/>
        <v>19</v>
      </c>
      <c r="G36" s="9">
        <v>0</v>
      </c>
      <c r="H36" s="8">
        <f t="shared" si="11"/>
        <v>0</v>
      </c>
      <c r="I36" s="9">
        <v>0</v>
      </c>
      <c r="J36" s="8">
        <f t="shared" si="12"/>
        <v>0</v>
      </c>
      <c r="K36" s="9">
        <v>18</v>
      </c>
      <c r="L36" s="8">
        <f t="shared" si="13"/>
        <v>94.73684210526315</v>
      </c>
      <c r="M36" s="9">
        <v>1</v>
      </c>
      <c r="N36" s="8">
        <f t="shared" si="14"/>
        <v>5.2631578947368416</v>
      </c>
      <c r="O36" s="48"/>
      <c r="P36" s="48"/>
    </row>
    <row r="37" spans="1:16" ht="23.1" customHeight="1">
      <c r="A37" s="139"/>
      <c r="B37" s="140"/>
      <c r="C37" s="13"/>
      <c r="D37" s="14" t="s">
        <v>17</v>
      </c>
      <c r="E37" s="11"/>
      <c r="F37" s="10">
        <f t="shared" si="10"/>
        <v>4</v>
      </c>
      <c r="G37" s="9">
        <v>0</v>
      </c>
      <c r="H37" s="8">
        <f t="shared" si="11"/>
        <v>0</v>
      </c>
      <c r="I37" s="9">
        <v>0</v>
      </c>
      <c r="J37" s="8">
        <f t="shared" si="12"/>
        <v>0</v>
      </c>
      <c r="K37" s="9">
        <v>4</v>
      </c>
      <c r="L37" s="8">
        <f t="shared" si="13"/>
        <v>100</v>
      </c>
      <c r="M37" s="9">
        <v>0</v>
      </c>
      <c r="N37" s="8">
        <f t="shared" si="14"/>
        <v>0</v>
      </c>
      <c r="O37" s="48"/>
      <c r="P37" s="48"/>
    </row>
    <row r="38" spans="1:16" ht="23.1" customHeight="1">
      <c r="A38" s="139"/>
      <c r="B38" s="138" t="s">
        <v>16</v>
      </c>
      <c r="C38" s="13"/>
      <c r="D38" s="14" t="s">
        <v>15</v>
      </c>
      <c r="E38" s="11"/>
      <c r="F38" s="10">
        <f t="shared" si="3"/>
        <v>692</v>
      </c>
      <c r="G38" s="9">
        <f>SUM(G39:G53)</f>
        <v>71</v>
      </c>
      <c r="H38" s="8">
        <f t="shared" si="4"/>
        <v>10.260115606936417</v>
      </c>
      <c r="I38" s="9">
        <f>SUM(I39:I53)</f>
        <v>37</v>
      </c>
      <c r="J38" s="8">
        <f t="shared" si="0"/>
        <v>5.3468208092485554</v>
      </c>
      <c r="K38" s="9">
        <f>SUM(K39:K53)</f>
        <v>569</v>
      </c>
      <c r="L38" s="8">
        <f t="shared" si="1"/>
        <v>82.225433526011557</v>
      </c>
      <c r="M38" s="9">
        <f>SUM(M39:M53)</f>
        <v>15</v>
      </c>
      <c r="N38" s="8">
        <f t="shared" si="2"/>
        <v>2.1676300578034682</v>
      </c>
      <c r="O38" s="48"/>
      <c r="P38" s="48"/>
    </row>
    <row r="39" spans="1:16" ht="23.1" customHeight="1">
      <c r="A39" s="139"/>
      <c r="B39" s="139"/>
      <c r="C39" s="13"/>
      <c r="D39" s="14" t="s">
        <v>14</v>
      </c>
      <c r="E39" s="11"/>
      <c r="F39" s="10">
        <f t="shared" ref="F39:F53" si="15">SUM(G39,I39,K39,M39)</f>
        <v>5</v>
      </c>
      <c r="G39" s="9">
        <v>0</v>
      </c>
      <c r="H39" s="8">
        <f t="shared" ref="H39:H53" si="16">IF(G39=0,0,G39/$F39*100)</f>
        <v>0</v>
      </c>
      <c r="I39" s="9">
        <v>0</v>
      </c>
      <c r="J39" s="8">
        <f t="shared" ref="J39:J53" si="17">IF(I39=0,0,I39/$F39*100)</f>
        <v>0</v>
      </c>
      <c r="K39" s="9">
        <v>5</v>
      </c>
      <c r="L39" s="8">
        <f t="shared" ref="L39:L53" si="18">IF(K39=0,0,K39/$F39*100)</f>
        <v>100</v>
      </c>
      <c r="M39" s="9">
        <v>0</v>
      </c>
      <c r="N39" s="8">
        <f t="shared" ref="N39:N53" si="19">IF(M39=0,0,M39/$F39*100)</f>
        <v>0</v>
      </c>
      <c r="O39" s="48"/>
      <c r="P39" s="48"/>
    </row>
    <row r="40" spans="1:16" ht="23.1" customHeight="1">
      <c r="A40" s="139"/>
      <c r="B40" s="139"/>
      <c r="C40" s="13"/>
      <c r="D40" s="14" t="s">
        <v>13</v>
      </c>
      <c r="E40" s="11"/>
      <c r="F40" s="10">
        <f t="shared" si="15"/>
        <v>83</v>
      </c>
      <c r="G40" s="9">
        <v>2</v>
      </c>
      <c r="H40" s="8">
        <f t="shared" si="16"/>
        <v>2.4096385542168677</v>
      </c>
      <c r="I40" s="9">
        <v>3</v>
      </c>
      <c r="J40" s="8">
        <f t="shared" si="17"/>
        <v>3.6144578313253009</v>
      </c>
      <c r="K40" s="9">
        <v>73</v>
      </c>
      <c r="L40" s="8">
        <f t="shared" si="18"/>
        <v>87.951807228915655</v>
      </c>
      <c r="M40" s="9">
        <v>5</v>
      </c>
      <c r="N40" s="8">
        <f t="shared" si="19"/>
        <v>6.024096385542169</v>
      </c>
      <c r="O40" s="48"/>
      <c r="P40" s="48"/>
    </row>
    <row r="41" spans="1:16" ht="23.1" customHeight="1">
      <c r="A41" s="139"/>
      <c r="B41" s="139"/>
      <c r="C41" s="13"/>
      <c r="D41" s="14" t="s">
        <v>12</v>
      </c>
      <c r="E41" s="11"/>
      <c r="F41" s="10">
        <f t="shared" si="15"/>
        <v>18</v>
      </c>
      <c r="G41" s="9">
        <v>1</v>
      </c>
      <c r="H41" s="8">
        <f t="shared" si="16"/>
        <v>5.5555555555555554</v>
      </c>
      <c r="I41" s="9">
        <v>1</v>
      </c>
      <c r="J41" s="8">
        <f t="shared" si="17"/>
        <v>5.5555555555555554</v>
      </c>
      <c r="K41" s="9">
        <v>16</v>
      </c>
      <c r="L41" s="8">
        <f t="shared" si="18"/>
        <v>88.888888888888886</v>
      </c>
      <c r="M41" s="9">
        <v>0</v>
      </c>
      <c r="N41" s="8">
        <f t="shared" si="19"/>
        <v>0</v>
      </c>
      <c r="O41" s="48"/>
      <c r="P41" s="48"/>
    </row>
    <row r="42" spans="1:16" ht="23.1" customHeight="1">
      <c r="A42" s="139"/>
      <c r="B42" s="139"/>
      <c r="C42" s="13"/>
      <c r="D42" s="14" t="s">
        <v>11</v>
      </c>
      <c r="E42" s="11"/>
      <c r="F42" s="10">
        <f t="shared" si="15"/>
        <v>16</v>
      </c>
      <c r="G42" s="9">
        <v>0</v>
      </c>
      <c r="H42" s="8">
        <f t="shared" si="16"/>
        <v>0</v>
      </c>
      <c r="I42" s="9">
        <v>1</v>
      </c>
      <c r="J42" s="8">
        <f t="shared" si="17"/>
        <v>6.25</v>
      </c>
      <c r="K42" s="9">
        <v>15</v>
      </c>
      <c r="L42" s="8">
        <f t="shared" si="18"/>
        <v>93.75</v>
      </c>
      <c r="M42" s="9">
        <v>0</v>
      </c>
      <c r="N42" s="8">
        <f t="shared" si="19"/>
        <v>0</v>
      </c>
      <c r="O42" s="48"/>
      <c r="P42" s="48"/>
    </row>
    <row r="43" spans="1:16" ht="23.1" customHeight="1">
      <c r="A43" s="139"/>
      <c r="B43" s="139"/>
      <c r="C43" s="13"/>
      <c r="D43" s="14" t="s">
        <v>10</v>
      </c>
      <c r="E43" s="11"/>
      <c r="F43" s="10">
        <f t="shared" si="15"/>
        <v>34</v>
      </c>
      <c r="G43" s="9">
        <v>2</v>
      </c>
      <c r="H43" s="8">
        <f t="shared" si="16"/>
        <v>5.8823529411764701</v>
      </c>
      <c r="I43" s="9">
        <v>0</v>
      </c>
      <c r="J43" s="8">
        <f t="shared" si="17"/>
        <v>0</v>
      </c>
      <c r="K43" s="9">
        <v>30</v>
      </c>
      <c r="L43" s="8">
        <f t="shared" si="18"/>
        <v>88.235294117647058</v>
      </c>
      <c r="M43" s="9">
        <v>2</v>
      </c>
      <c r="N43" s="8">
        <f t="shared" si="19"/>
        <v>5.8823529411764701</v>
      </c>
      <c r="O43" s="48"/>
      <c r="P43" s="48"/>
    </row>
    <row r="44" spans="1:16" ht="23.1" customHeight="1">
      <c r="A44" s="139"/>
      <c r="B44" s="139"/>
      <c r="C44" s="13"/>
      <c r="D44" s="14" t="s">
        <v>9</v>
      </c>
      <c r="E44" s="11"/>
      <c r="F44" s="10">
        <f t="shared" si="15"/>
        <v>180</v>
      </c>
      <c r="G44" s="9">
        <v>12</v>
      </c>
      <c r="H44" s="8">
        <f t="shared" si="16"/>
        <v>6.666666666666667</v>
      </c>
      <c r="I44" s="9">
        <v>11</v>
      </c>
      <c r="J44" s="8">
        <f t="shared" si="17"/>
        <v>6.1111111111111107</v>
      </c>
      <c r="K44" s="9">
        <v>151</v>
      </c>
      <c r="L44" s="8">
        <f t="shared" si="18"/>
        <v>83.888888888888886</v>
      </c>
      <c r="M44" s="9">
        <v>6</v>
      </c>
      <c r="N44" s="8">
        <f t="shared" si="19"/>
        <v>3.3333333333333335</v>
      </c>
      <c r="O44" s="48"/>
      <c r="P44" s="48"/>
    </row>
    <row r="45" spans="1:16" ht="23.1" customHeight="1">
      <c r="A45" s="139"/>
      <c r="B45" s="139"/>
      <c r="C45" s="13"/>
      <c r="D45" s="14" t="s">
        <v>8</v>
      </c>
      <c r="E45" s="11"/>
      <c r="F45" s="10">
        <f t="shared" si="15"/>
        <v>21</v>
      </c>
      <c r="G45" s="9">
        <v>10</v>
      </c>
      <c r="H45" s="8">
        <f t="shared" si="16"/>
        <v>47.619047619047613</v>
      </c>
      <c r="I45" s="9">
        <v>1</v>
      </c>
      <c r="J45" s="8">
        <f t="shared" si="17"/>
        <v>4.7619047619047619</v>
      </c>
      <c r="K45" s="9">
        <v>10</v>
      </c>
      <c r="L45" s="8">
        <f t="shared" si="18"/>
        <v>47.619047619047613</v>
      </c>
      <c r="M45" s="9">
        <v>0</v>
      </c>
      <c r="N45" s="8">
        <f t="shared" si="19"/>
        <v>0</v>
      </c>
      <c r="O45" s="48"/>
      <c r="P45" s="48"/>
    </row>
    <row r="46" spans="1:16" ht="23.1" customHeight="1">
      <c r="A46" s="139"/>
      <c r="B46" s="139"/>
      <c r="C46" s="13"/>
      <c r="D46" s="14" t="s">
        <v>7</v>
      </c>
      <c r="E46" s="11"/>
      <c r="F46" s="10">
        <f t="shared" si="15"/>
        <v>14</v>
      </c>
      <c r="G46" s="9">
        <v>1</v>
      </c>
      <c r="H46" s="8">
        <f t="shared" si="16"/>
        <v>7.1428571428571423</v>
      </c>
      <c r="I46" s="9">
        <v>2</v>
      </c>
      <c r="J46" s="8">
        <f t="shared" si="17"/>
        <v>14.285714285714285</v>
      </c>
      <c r="K46" s="9">
        <v>11</v>
      </c>
      <c r="L46" s="8">
        <f t="shared" si="18"/>
        <v>78.571428571428569</v>
      </c>
      <c r="M46" s="9">
        <v>0</v>
      </c>
      <c r="N46" s="8">
        <f t="shared" si="19"/>
        <v>0</v>
      </c>
      <c r="O46" s="48"/>
      <c r="P46" s="48"/>
    </row>
    <row r="47" spans="1:16" ht="24" customHeight="1">
      <c r="A47" s="139"/>
      <c r="B47" s="139"/>
      <c r="C47" s="13"/>
      <c r="D47" s="12" t="s">
        <v>6</v>
      </c>
      <c r="E47" s="11"/>
      <c r="F47" s="10">
        <f t="shared" si="15"/>
        <v>13</v>
      </c>
      <c r="G47" s="9">
        <v>2</v>
      </c>
      <c r="H47" s="8">
        <f t="shared" si="16"/>
        <v>15.384615384615385</v>
      </c>
      <c r="I47" s="9">
        <v>1</v>
      </c>
      <c r="J47" s="8">
        <f t="shared" si="17"/>
        <v>7.6923076923076925</v>
      </c>
      <c r="K47" s="9">
        <v>10</v>
      </c>
      <c r="L47" s="8">
        <f t="shared" si="18"/>
        <v>76.923076923076934</v>
      </c>
      <c r="M47" s="9">
        <v>0</v>
      </c>
      <c r="N47" s="8">
        <f t="shared" si="19"/>
        <v>0</v>
      </c>
      <c r="O47" s="48"/>
      <c r="P47" s="48"/>
    </row>
    <row r="48" spans="1:16" ht="23.1" customHeight="1">
      <c r="A48" s="139"/>
      <c r="B48" s="139"/>
      <c r="C48" s="13"/>
      <c r="D48" s="14" t="s">
        <v>5</v>
      </c>
      <c r="E48" s="11"/>
      <c r="F48" s="10">
        <f t="shared" si="15"/>
        <v>41</v>
      </c>
      <c r="G48" s="9">
        <v>0</v>
      </c>
      <c r="H48" s="8">
        <f t="shared" si="16"/>
        <v>0</v>
      </c>
      <c r="I48" s="9">
        <v>1</v>
      </c>
      <c r="J48" s="8">
        <f t="shared" si="17"/>
        <v>2.4390243902439024</v>
      </c>
      <c r="K48" s="9">
        <v>39</v>
      </c>
      <c r="L48" s="8">
        <f t="shared" si="18"/>
        <v>95.121951219512198</v>
      </c>
      <c r="M48" s="9">
        <v>1</v>
      </c>
      <c r="N48" s="8">
        <f t="shared" si="19"/>
        <v>2.4390243902439024</v>
      </c>
      <c r="O48" s="48"/>
      <c r="P48" s="48"/>
    </row>
    <row r="49" spans="1:16" ht="23.1" customHeight="1">
      <c r="A49" s="139"/>
      <c r="B49" s="139"/>
      <c r="C49" s="13"/>
      <c r="D49" s="14" t="s">
        <v>4</v>
      </c>
      <c r="E49" s="11"/>
      <c r="F49" s="10">
        <f t="shared" si="15"/>
        <v>22</v>
      </c>
      <c r="G49" s="9">
        <v>2</v>
      </c>
      <c r="H49" s="8">
        <f t="shared" si="16"/>
        <v>9.0909090909090917</v>
      </c>
      <c r="I49" s="9">
        <v>1</v>
      </c>
      <c r="J49" s="8">
        <f t="shared" si="17"/>
        <v>4.5454545454545459</v>
      </c>
      <c r="K49" s="9">
        <v>19</v>
      </c>
      <c r="L49" s="8">
        <f t="shared" si="18"/>
        <v>86.36363636363636</v>
      </c>
      <c r="M49" s="9">
        <v>0</v>
      </c>
      <c r="N49" s="8">
        <f t="shared" si="19"/>
        <v>0</v>
      </c>
      <c r="O49" s="48"/>
      <c r="P49" s="48"/>
    </row>
    <row r="50" spans="1:16" ht="23.1" customHeight="1">
      <c r="A50" s="139"/>
      <c r="B50" s="139"/>
      <c r="C50" s="13"/>
      <c r="D50" s="14" t="s">
        <v>3</v>
      </c>
      <c r="E50" s="11"/>
      <c r="F50" s="10">
        <f t="shared" si="15"/>
        <v>20</v>
      </c>
      <c r="G50" s="9">
        <v>7</v>
      </c>
      <c r="H50" s="8">
        <f t="shared" si="16"/>
        <v>35</v>
      </c>
      <c r="I50" s="9">
        <v>1</v>
      </c>
      <c r="J50" s="8">
        <f t="shared" si="17"/>
        <v>5</v>
      </c>
      <c r="K50" s="9">
        <v>12</v>
      </c>
      <c r="L50" s="8">
        <f t="shared" si="18"/>
        <v>60</v>
      </c>
      <c r="M50" s="9">
        <v>0</v>
      </c>
      <c r="N50" s="8">
        <f t="shared" si="19"/>
        <v>0</v>
      </c>
      <c r="O50" s="48"/>
      <c r="P50" s="48"/>
    </row>
    <row r="51" spans="1:16" ht="23.1" customHeight="1">
      <c r="A51" s="139"/>
      <c r="B51" s="139"/>
      <c r="C51" s="13"/>
      <c r="D51" s="14" t="s">
        <v>2</v>
      </c>
      <c r="E51" s="11"/>
      <c r="F51" s="10">
        <f t="shared" si="15"/>
        <v>150</v>
      </c>
      <c r="G51" s="9">
        <v>21</v>
      </c>
      <c r="H51" s="8">
        <f t="shared" si="16"/>
        <v>14.000000000000002</v>
      </c>
      <c r="I51" s="9">
        <v>8</v>
      </c>
      <c r="J51" s="8">
        <f t="shared" si="17"/>
        <v>5.3333333333333339</v>
      </c>
      <c r="K51" s="9">
        <v>121</v>
      </c>
      <c r="L51" s="8">
        <f t="shared" si="18"/>
        <v>80.666666666666657</v>
      </c>
      <c r="M51" s="9">
        <v>0</v>
      </c>
      <c r="N51" s="8">
        <f t="shared" si="19"/>
        <v>0</v>
      </c>
      <c r="O51" s="48"/>
      <c r="P51" s="48"/>
    </row>
    <row r="52" spans="1:16" ht="23.1" customHeight="1">
      <c r="A52" s="139"/>
      <c r="B52" s="139"/>
      <c r="C52" s="13"/>
      <c r="D52" s="14" t="s">
        <v>1</v>
      </c>
      <c r="E52" s="11"/>
      <c r="F52" s="10">
        <f t="shared" si="15"/>
        <v>20</v>
      </c>
      <c r="G52" s="9">
        <v>8</v>
      </c>
      <c r="H52" s="8">
        <f t="shared" si="16"/>
        <v>40</v>
      </c>
      <c r="I52" s="9">
        <v>2</v>
      </c>
      <c r="J52" s="8">
        <f t="shared" si="17"/>
        <v>10</v>
      </c>
      <c r="K52" s="9">
        <v>9</v>
      </c>
      <c r="L52" s="8">
        <f t="shared" si="18"/>
        <v>45</v>
      </c>
      <c r="M52" s="9">
        <v>1</v>
      </c>
      <c r="N52" s="8">
        <f t="shared" si="19"/>
        <v>5</v>
      </c>
      <c r="O52" s="48"/>
      <c r="P52" s="48"/>
    </row>
    <row r="53" spans="1:16" ht="24" customHeight="1">
      <c r="A53" s="140"/>
      <c r="B53" s="140"/>
      <c r="C53" s="13"/>
      <c r="D53" s="12" t="s">
        <v>0</v>
      </c>
      <c r="E53" s="11"/>
      <c r="F53" s="10">
        <f t="shared" si="15"/>
        <v>55</v>
      </c>
      <c r="G53" s="9">
        <v>3</v>
      </c>
      <c r="H53" s="8">
        <f t="shared" si="16"/>
        <v>5.4545454545454541</v>
      </c>
      <c r="I53" s="9">
        <v>4</v>
      </c>
      <c r="J53" s="8">
        <f t="shared" si="17"/>
        <v>7.2727272727272725</v>
      </c>
      <c r="K53" s="9">
        <v>48</v>
      </c>
      <c r="L53" s="8">
        <f t="shared" si="18"/>
        <v>87.272727272727266</v>
      </c>
      <c r="M53" s="9">
        <v>0</v>
      </c>
      <c r="N53" s="8">
        <f t="shared" si="19"/>
        <v>0</v>
      </c>
      <c r="O53" s="48"/>
      <c r="P53" s="48"/>
    </row>
    <row r="55" spans="1:16" ht="12.75" customHeight="1"/>
    <row r="56" spans="1:16" ht="12.75" customHeight="1"/>
    <row r="57" spans="1:16">
      <c r="D57" s="5"/>
    </row>
    <row r="58" spans="1:16">
      <c r="H58" s="48"/>
    </row>
    <row r="59" spans="1:16">
      <c r="H59" s="48"/>
    </row>
    <row r="61" spans="1:16">
      <c r="D61" s="5"/>
      <c r="H61" s="48"/>
    </row>
    <row r="63" spans="1:16">
      <c r="H63" s="48"/>
    </row>
    <row r="65" spans="4:8">
      <c r="H65" s="48"/>
    </row>
    <row r="67" spans="4:8">
      <c r="H67" s="48"/>
    </row>
    <row r="68" spans="4:8" ht="13.5" customHeight="1"/>
    <row r="69" spans="4:8" ht="13.5" customHeight="1">
      <c r="D69" s="5"/>
      <c r="H69" s="48"/>
    </row>
    <row r="71" spans="4:8">
      <c r="H71" s="48"/>
    </row>
    <row r="73" spans="4:8">
      <c r="H73" s="48"/>
    </row>
    <row r="75" spans="4:8">
      <c r="H75" s="48"/>
    </row>
    <row r="77" spans="4:8">
      <c r="D77" s="5"/>
      <c r="H77" s="48"/>
    </row>
    <row r="79" spans="4:8">
      <c r="H79" s="48"/>
    </row>
    <row r="80" spans="4:8" ht="12.75" customHeight="1"/>
    <row r="81" spans="4:8" ht="12.75" customHeight="1">
      <c r="D81" s="5"/>
      <c r="H81" s="48"/>
    </row>
    <row r="83" spans="4:8">
      <c r="H83" s="48"/>
    </row>
    <row r="85" spans="4:8">
      <c r="D85" s="5"/>
      <c r="H85" s="48"/>
    </row>
    <row r="87" spans="4:8">
      <c r="H87" s="48"/>
    </row>
    <row r="89" spans="4:8">
      <c r="D89" s="5"/>
      <c r="H89" s="48"/>
    </row>
    <row r="91" spans="4:8">
      <c r="H91" s="48"/>
    </row>
    <row r="93" spans="4:8">
      <c r="D93" s="6"/>
      <c r="H93" s="48"/>
    </row>
    <row r="95" spans="4:8">
      <c r="H95" s="48"/>
    </row>
    <row r="97" spans="4:8">
      <c r="D97" s="5"/>
      <c r="H97" s="48"/>
    </row>
    <row r="99" spans="4:8">
      <c r="H99" s="48"/>
    </row>
    <row r="101" spans="4:8">
      <c r="D101" s="5"/>
      <c r="H101" s="48"/>
    </row>
    <row r="103" spans="4:8">
      <c r="H103" s="48"/>
    </row>
    <row r="105" spans="4:8">
      <c r="D105" s="5"/>
      <c r="H105" s="48"/>
    </row>
    <row r="107" spans="4:8">
      <c r="H107" s="48"/>
    </row>
    <row r="109" spans="4:8">
      <c r="D109" s="5"/>
      <c r="H109" s="48"/>
    </row>
    <row r="111" spans="4:8">
      <c r="H111" s="48"/>
    </row>
    <row r="113" spans="8:8">
      <c r="H113" s="48"/>
    </row>
    <row r="115" spans="8:8">
      <c r="H115" s="48"/>
    </row>
    <row r="117" spans="8:8">
      <c r="H117" s="48"/>
    </row>
    <row r="119" spans="8:8">
      <c r="H119" s="48"/>
    </row>
    <row r="121" spans="8:8">
      <c r="H121" s="48"/>
    </row>
    <row r="123" spans="8:8">
      <c r="H123" s="48"/>
    </row>
    <row r="125" spans="8:8">
      <c r="H125" s="48"/>
    </row>
    <row r="127" spans="8:8">
      <c r="H127" s="48"/>
    </row>
    <row r="129" spans="8:8">
      <c r="H129" s="48"/>
    </row>
    <row r="131" spans="8:8">
      <c r="H131" s="48"/>
    </row>
    <row r="133" spans="8:8">
      <c r="H133" s="48"/>
    </row>
    <row r="135" spans="8:8">
      <c r="H135" s="48"/>
    </row>
  </sheetData>
  <mergeCells count="24">
    <mergeCell ref="B12:E12"/>
    <mergeCell ref="A13:A53"/>
    <mergeCell ref="B13:B37"/>
    <mergeCell ref="B38:B53"/>
    <mergeCell ref="A7:E7"/>
    <mergeCell ref="A8:A12"/>
    <mergeCell ref="B8:E8"/>
    <mergeCell ref="B9:E9"/>
    <mergeCell ref="B10:E10"/>
    <mergeCell ref="B11:E11"/>
    <mergeCell ref="G3:H4"/>
    <mergeCell ref="L5:L6"/>
    <mergeCell ref="M5:M6"/>
    <mergeCell ref="N5:N6"/>
    <mergeCell ref="A3:E6"/>
    <mergeCell ref="F3:F6"/>
    <mergeCell ref="K3:L4"/>
    <mergeCell ref="M3:N4"/>
    <mergeCell ref="G5:G6"/>
    <mergeCell ref="H5:H6"/>
    <mergeCell ref="I5:I6"/>
    <mergeCell ref="J5:J6"/>
    <mergeCell ref="K5:K6"/>
    <mergeCell ref="I3:J4"/>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135"/>
  <sheetViews>
    <sheetView showGridLines="0" view="pageBreakPreview"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14" width="11.125" style="3" customWidth="1"/>
    <col min="15" max="18" width="7.625" style="3" customWidth="1"/>
    <col min="19" max="16384" width="9" style="3"/>
  </cols>
  <sheetData>
    <row r="1" spans="1:22" ht="14.25">
      <c r="A1" s="18" t="s">
        <v>648</v>
      </c>
    </row>
    <row r="3" spans="1:22" ht="21" customHeight="1">
      <c r="A3" s="152" t="s">
        <v>63</v>
      </c>
      <c r="B3" s="153"/>
      <c r="C3" s="153"/>
      <c r="D3" s="153"/>
      <c r="E3" s="154"/>
      <c r="F3" s="161" t="s">
        <v>126</v>
      </c>
      <c r="G3" s="176" t="s">
        <v>458</v>
      </c>
      <c r="H3" s="177"/>
      <c r="I3" s="190" t="s">
        <v>457</v>
      </c>
      <c r="J3" s="177"/>
      <c r="K3" s="176" t="s">
        <v>459</v>
      </c>
      <c r="L3" s="177"/>
      <c r="M3" s="176" t="s">
        <v>435</v>
      </c>
      <c r="N3" s="177"/>
    </row>
    <row r="4" spans="1:22" ht="61.5" customHeight="1">
      <c r="A4" s="155"/>
      <c r="B4" s="156"/>
      <c r="C4" s="156"/>
      <c r="D4" s="156"/>
      <c r="E4" s="157"/>
      <c r="F4" s="162"/>
      <c r="G4" s="178"/>
      <c r="H4" s="179"/>
      <c r="I4" s="191"/>
      <c r="J4" s="179"/>
      <c r="K4" s="178"/>
      <c r="L4" s="179"/>
      <c r="M4" s="178"/>
      <c r="N4" s="179"/>
      <c r="P4" s="90"/>
      <c r="Q4" s="90"/>
      <c r="R4" s="90"/>
      <c r="U4" s="90"/>
      <c r="V4" s="90"/>
    </row>
    <row r="5" spans="1:22" ht="15" customHeight="1">
      <c r="A5" s="155"/>
      <c r="B5" s="156"/>
      <c r="C5" s="156"/>
      <c r="D5" s="156"/>
      <c r="E5" s="157"/>
      <c r="F5" s="162"/>
      <c r="G5" s="163" t="s">
        <v>51</v>
      </c>
      <c r="H5" s="150" t="s">
        <v>50</v>
      </c>
      <c r="I5" s="163" t="s">
        <v>51</v>
      </c>
      <c r="J5" s="150" t="s">
        <v>50</v>
      </c>
      <c r="K5" s="163" t="s">
        <v>51</v>
      </c>
      <c r="L5" s="150" t="s">
        <v>50</v>
      </c>
      <c r="M5" s="232" t="s">
        <v>51</v>
      </c>
      <c r="N5" s="150" t="s">
        <v>50</v>
      </c>
    </row>
    <row r="6" spans="1:22" ht="15" customHeight="1">
      <c r="A6" s="158"/>
      <c r="B6" s="159"/>
      <c r="C6" s="159"/>
      <c r="D6" s="159"/>
      <c r="E6" s="160"/>
      <c r="F6" s="162"/>
      <c r="G6" s="164"/>
      <c r="H6" s="151"/>
      <c r="I6" s="164"/>
      <c r="J6" s="151"/>
      <c r="K6" s="164"/>
      <c r="L6" s="151"/>
      <c r="M6" s="233"/>
      <c r="N6" s="151"/>
    </row>
    <row r="7" spans="1:22" ht="23.1" customHeight="1">
      <c r="A7" s="147" t="s">
        <v>49</v>
      </c>
      <c r="B7" s="148"/>
      <c r="C7" s="148"/>
      <c r="D7" s="148"/>
      <c r="E7" s="149"/>
      <c r="F7" s="10">
        <f>SUM(G7,I7,K7,M7)</f>
        <v>916</v>
      </c>
      <c r="G7" s="9">
        <f>SUM(G8:G12)</f>
        <v>8</v>
      </c>
      <c r="H7" s="8">
        <f>IF(G7=0,0,G7/$F7*100)</f>
        <v>0.87336244541484709</v>
      </c>
      <c r="I7" s="9">
        <f>SUM(I8:I12)</f>
        <v>35</v>
      </c>
      <c r="J7" s="8">
        <f t="shared" ref="J7:J38" si="0">IF(I7=0,0,I7/$F7*100)</f>
        <v>3.820960698689956</v>
      </c>
      <c r="K7" s="9">
        <f>SUM(K8:K12)</f>
        <v>861</v>
      </c>
      <c r="L7" s="8">
        <f t="shared" ref="L7:L38" si="1">IF(K7=0,0,K7/$F7*100)</f>
        <v>93.995633187772938</v>
      </c>
      <c r="M7" s="9">
        <f>SUM(M8:M12)</f>
        <v>12</v>
      </c>
      <c r="N7" s="8">
        <f t="shared" ref="N7:N38" si="2">IF(M7=0,0,M7/$F7*100)</f>
        <v>1.3100436681222707</v>
      </c>
      <c r="O7" s="48"/>
      <c r="P7" s="48"/>
    </row>
    <row r="8" spans="1:22" ht="23.1" customHeight="1">
      <c r="A8" s="141" t="s">
        <v>48</v>
      </c>
      <c r="B8" s="144" t="s">
        <v>47</v>
      </c>
      <c r="C8" s="145"/>
      <c r="D8" s="145"/>
      <c r="E8" s="146"/>
      <c r="F8" s="10">
        <f t="shared" ref="F8:F38" si="3">SUM(G8,I8,K8,M8)</f>
        <v>289</v>
      </c>
      <c r="G8" s="9">
        <v>5</v>
      </c>
      <c r="H8" s="8">
        <f t="shared" ref="H8:H38" si="4">IF(G8=0,0,G8/$F8*100)</f>
        <v>1.7301038062283738</v>
      </c>
      <c r="I8" s="9">
        <v>9</v>
      </c>
      <c r="J8" s="8">
        <f t="shared" si="0"/>
        <v>3.1141868512110724</v>
      </c>
      <c r="K8" s="9">
        <v>269</v>
      </c>
      <c r="L8" s="8">
        <f t="shared" si="1"/>
        <v>93.079584775086516</v>
      </c>
      <c r="M8" s="9">
        <v>6</v>
      </c>
      <c r="N8" s="8">
        <f t="shared" si="2"/>
        <v>2.0761245674740483</v>
      </c>
      <c r="O8" s="48"/>
      <c r="P8" s="48"/>
    </row>
    <row r="9" spans="1:22" ht="23.1" customHeight="1">
      <c r="A9" s="142"/>
      <c r="B9" s="144" t="s">
        <v>46</v>
      </c>
      <c r="C9" s="145"/>
      <c r="D9" s="145"/>
      <c r="E9" s="146"/>
      <c r="F9" s="10">
        <f t="shared" ref="F9:F12" si="5">SUM(G9,I9,K9,M9)</f>
        <v>129</v>
      </c>
      <c r="G9" s="9">
        <v>1</v>
      </c>
      <c r="H9" s="8">
        <f t="shared" ref="H9:H12" si="6">IF(G9=0,0,G9/$F9*100)</f>
        <v>0.77519379844961245</v>
      </c>
      <c r="I9" s="9">
        <v>4</v>
      </c>
      <c r="J9" s="8">
        <f t="shared" ref="J9:J12" si="7">IF(I9=0,0,I9/$F9*100)</f>
        <v>3.1007751937984498</v>
      </c>
      <c r="K9" s="9">
        <v>122</v>
      </c>
      <c r="L9" s="8">
        <f t="shared" ref="L9:L12" si="8">IF(K9=0,0,K9/$F9*100)</f>
        <v>94.573643410852711</v>
      </c>
      <c r="M9" s="9">
        <v>2</v>
      </c>
      <c r="N9" s="8">
        <f t="shared" ref="N9:N12" si="9">IF(M9=0,0,M9/$F9*100)</f>
        <v>1.5503875968992249</v>
      </c>
      <c r="O9" s="48"/>
      <c r="P9" s="48"/>
    </row>
    <row r="10" spans="1:22" ht="23.1" customHeight="1">
      <c r="A10" s="142"/>
      <c r="B10" s="144" t="s">
        <v>45</v>
      </c>
      <c r="C10" s="145"/>
      <c r="D10" s="145"/>
      <c r="E10" s="146"/>
      <c r="F10" s="10">
        <f t="shared" si="5"/>
        <v>220</v>
      </c>
      <c r="G10" s="9">
        <v>1</v>
      </c>
      <c r="H10" s="8">
        <f t="shared" si="6"/>
        <v>0.45454545454545453</v>
      </c>
      <c r="I10" s="9">
        <v>5</v>
      </c>
      <c r="J10" s="8">
        <f t="shared" si="7"/>
        <v>2.2727272727272729</v>
      </c>
      <c r="K10" s="9">
        <v>214</v>
      </c>
      <c r="L10" s="8">
        <f t="shared" si="8"/>
        <v>97.27272727272728</v>
      </c>
      <c r="M10" s="9">
        <v>0</v>
      </c>
      <c r="N10" s="8">
        <f t="shared" si="9"/>
        <v>0</v>
      </c>
      <c r="O10" s="48"/>
      <c r="P10" s="48"/>
    </row>
    <row r="11" spans="1:22" ht="23.1" customHeight="1">
      <c r="A11" s="142"/>
      <c r="B11" s="144" t="s">
        <v>44</v>
      </c>
      <c r="C11" s="145"/>
      <c r="D11" s="145"/>
      <c r="E11" s="146"/>
      <c r="F11" s="10">
        <f t="shared" si="5"/>
        <v>57</v>
      </c>
      <c r="G11" s="9">
        <v>0</v>
      </c>
      <c r="H11" s="8">
        <f t="shared" si="6"/>
        <v>0</v>
      </c>
      <c r="I11" s="9">
        <v>4</v>
      </c>
      <c r="J11" s="8">
        <f t="shared" si="7"/>
        <v>7.0175438596491224</v>
      </c>
      <c r="K11" s="9">
        <v>53</v>
      </c>
      <c r="L11" s="8">
        <f t="shared" si="8"/>
        <v>92.982456140350877</v>
      </c>
      <c r="M11" s="9">
        <v>0</v>
      </c>
      <c r="N11" s="8">
        <f t="shared" si="9"/>
        <v>0</v>
      </c>
      <c r="O11" s="48"/>
      <c r="P11" s="48"/>
    </row>
    <row r="12" spans="1:22" ht="23.1" customHeight="1">
      <c r="A12" s="143"/>
      <c r="B12" s="144" t="s">
        <v>43</v>
      </c>
      <c r="C12" s="145"/>
      <c r="D12" s="145"/>
      <c r="E12" s="146"/>
      <c r="F12" s="10">
        <f t="shared" si="5"/>
        <v>221</v>
      </c>
      <c r="G12" s="9">
        <v>1</v>
      </c>
      <c r="H12" s="8">
        <f t="shared" si="6"/>
        <v>0.45248868778280549</v>
      </c>
      <c r="I12" s="9">
        <v>13</v>
      </c>
      <c r="J12" s="8">
        <f t="shared" si="7"/>
        <v>5.8823529411764701</v>
      </c>
      <c r="K12" s="9">
        <v>203</v>
      </c>
      <c r="L12" s="8">
        <f t="shared" si="8"/>
        <v>91.855203619909503</v>
      </c>
      <c r="M12" s="9">
        <v>4</v>
      </c>
      <c r="N12" s="8">
        <f t="shared" si="9"/>
        <v>1.809954751131222</v>
      </c>
      <c r="O12" s="48"/>
      <c r="P12" s="48"/>
    </row>
    <row r="13" spans="1:22" ht="23.1" customHeight="1">
      <c r="A13" s="138" t="s">
        <v>42</v>
      </c>
      <c r="B13" s="138" t="s">
        <v>41</v>
      </c>
      <c r="C13" s="13"/>
      <c r="D13" s="14" t="s">
        <v>15</v>
      </c>
      <c r="E13" s="11"/>
      <c r="F13" s="10">
        <f t="shared" si="3"/>
        <v>224</v>
      </c>
      <c r="G13" s="9">
        <f>SUM(G14:G37)</f>
        <v>1</v>
      </c>
      <c r="H13" s="8">
        <f t="shared" si="4"/>
        <v>0.4464285714285714</v>
      </c>
      <c r="I13" s="9">
        <f>SUM(I14:I37)</f>
        <v>7</v>
      </c>
      <c r="J13" s="8">
        <f t="shared" si="0"/>
        <v>3.125</v>
      </c>
      <c r="K13" s="9">
        <f>SUM(K14:K37)</f>
        <v>216</v>
      </c>
      <c r="L13" s="8">
        <f t="shared" si="1"/>
        <v>96.428571428571431</v>
      </c>
      <c r="M13" s="9">
        <f>SUM(M14:M37)</f>
        <v>0</v>
      </c>
      <c r="N13" s="8">
        <f t="shared" si="2"/>
        <v>0</v>
      </c>
      <c r="O13" s="48"/>
      <c r="P13" s="48"/>
    </row>
    <row r="14" spans="1:22" ht="23.1" customHeight="1">
      <c r="A14" s="139"/>
      <c r="B14" s="139"/>
      <c r="C14" s="13"/>
      <c r="D14" s="14" t="s">
        <v>40</v>
      </c>
      <c r="E14" s="11"/>
      <c r="F14" s="10">
        <f t="shared" ref="F14:F37" si="10">SUM(G14,I14,K14,M14)</f>
        <v>38</v>
      </c>
      <c r="G14" s="9">
        <v>0</v>
      </c>
      <c r="H14" s="8">
        <f t="shared" ref="H14:H37" si="11">IF(G14=0,0,G14/$F14*100)</f>
        <v>0</v>
      </c>
      <c r="I14" s="9">
        <v>1</v>
      </c>
      <c r="J14" s="8">
        <f t="shared" ref="J14:J37" si="12">IF(I14=0,0,I14/$F14*100)</f>
        <v>2.6315789473684208</v>
      </c>
      <c r="K14" s="9">
        <v>37</v>
      </c>
      <c r="L14" s="8">
        <f t="shared" ref="L14:L37" si="13">IF(K14=0,0,K14/$F14*100)</f>
        <v>97.368421052631575</v>
      </c>
      <c r="M14" s="9">
        <v>0</v>
      </c>
      <c r="N14" s="8">
        <f t="shared" ref="N14:N37" si="14">IF(M14=0,0,M14/$F14*100)</f>
        <v>0</v>
      </c>
      <c r="O14" s="48"/>
      <c r="P14" s="48"/>
    </row>
    <row r="15" spans="1:22" ht="23.1" customHeight="1">
      <c r="A15" s="139"/>
      <c r="B15" s="139"/>
      <c r="C15" s="13"/>
      <c r="D15" s="14" t="s">
        <v>39</v>
      </c>
      <c r="E15" s="11"/>
      <c r="F15" s="10">
        <f t="shared" si="10"/>
        <v>5</v>
      </c>
      <c r="G15" s="9">
        <v>0</v>
      </c>
      <c r="H15" s="8">
        <f t="shared" si="11"/>
        <v>0</v>
      </c>
      <c r="I15" s="9">
        <v>0</v>
      </c>
      <c r="J15" s="8">
        <f t="shared" si="12"/>
        <v>0</v>
      </c>
      <c r="K15" s="9">
        <v>5</v>
      </c>
      <c r="L15" s="8">
        <f t="shared" si="13"/>
        <v>100</v>
      </c>
      <c r="M15" s="9">
        <v>0</v>
      </c>
      <c r="N15" s="8">
        <f t="shared" si="14"/>
        <v>0</v>
      </c>
      <c r="O15" s="48"/>
      <c r="P15" s="48"/>
    </row>
    <row r="16" spans="1:22" ht="23.1" customHeight="1">
      <c r="A16" s="139"/>
      <c r="B16" s="139"/>
      <c r="C16" s="13"/>
      <c r="D16" s="14" t="s">
        <v>38</v>
      </c>
      <c r="E16" s="11"/>
      <c r="F16" s="10">
        <f t="shared" si="10"/>
        <v>14</v>
      </c>
      <c r="G16" s="9">
        <v>0</v>
      </c>
      <c r="H16" s="8">
        <f t="shared" si="11"/>
        <v>0</v>
      </c>
      <c r="I16" s="9">
        <v>0</v>
      </c>
      <c r="J16" s="8">
        <f t="shared" si="12"/>
        <v>0</v>
      </c>
      <c r="K16" s="9">
        <v>14</v>
      </c>
      <c r="L16" s="8">
        <f t="shared" si="13"/>
        <v>100</v>
      </c>
      <c r="M16" s="9">
        <v>0</v>
      </c>
      <c r="N16" s="8">
        <f t="shared" si="14"/>
        <v>0</v>
      </c>
      <c r="O16" s="48"/>
      <c r="P16" s="48"/>
    </row>
    <row r="17" spans="1:16" ht="23.1" customHeight="1">
      <c r="A17" s="139"/>
      <c r="B17" s="139"/>
      <c r="C17" s="13"/>
      <c r="D17" s="14" t="s">
        <v>37</v>
      </c>
      <c r="E17" s="11"/>
      <c r="F17" s="10">
        <f t="shared" si="10"/>
        <v>1</v>
      </c>
      <c r="G17" s="9">
        <v>0</v>
      </c>
      <c r="H17" s="8">
        <f t="shared" si="11"/>
        <v>0</v>
      </c>
      <c r="I17" s="9">
        <v>0</v>
      </c>
      <c r="J17" s="8">
        <f t="shared" si="12"/>
        <v>0</v>
      </c>
      <c r="K17" s="9">
        <v>1</v>
      </c>
      <c r="L17" s="8">
        <f t="shared" si="13"/>
        <v>100</v>
      </c>
      <c r="M17" s="9">
        <v>0</v>
      </c>
      <c r="N17" s="8">
        <f t="shared" si="14"/>
        <v>0</v>
      </c>
      <c r="O17" s="48"/>
      <c r="P17" s="48"/>
    </row>
    <row r="18" spans="1:16" ht="23.1" customHeight="1">
      <c r="A18" s="139"/>
      <c r="B18" s="139"/>
      <c r="C18" s="13"/>
      <c r="D18" s="14" t="s">
        <v>36</v>
      </c>
      <c r="E18" s="11"/>
      <c r="F18" s="10">
        <f t="shared" si="10"/>
        <v>6</v>
      </c>
      <c r="G18" s="9">
        <v>0</v>
      </c>
      <c r="H18" s="8">
        <f t="shared" si="11"/>
        <v>0</v>
      </c>
      <c r="I18" s="9">
        <v>0</v>
      </c>
      <c r="J18" s="8">
        <f t="shared" si="12"/>
        <v>0</v>
      </c>
      <c r="K18" s="9">
        <v>6</v>
      </c>
      <c r="L18" s="8">
        <f t="shared" si="13"/>
        <v>100</v>
      </c>
      <c r="M18" s="9">
        <v>0</v>
      </c>
      <c r="N18" s="8">
        <f t="shared" si="14"/>
        <v>0</v>
      </c>
      <c r="O18" s="48"/>
      <c r="P18" s="48"/>
    </row>
    <row r="19" spans="1:16" ht="23.1" customHeight="1">
      <c r="A19" s="139"/>
      <c r="B19" s="139"/>
      <c r="C19" s="13"/>
      <c r="D19" s="14" t="s">
        <v>35</v>
      </c>
      <c r="E19" s="11"/>
      <c r="F19" s="10">
        <f t="shared" si="10"/>
        <v>3</v>
      </c>
      <c r="G19" s="9">
        <v>0</v>
      </c>
      <c r="H19" s="8">
        <f t="shared" si="11"/>
        <v>0</v>
      </c>
      <c r="I19" s="9">
        <v>1</v>
      </c>
      <c r="J19" s="8">
        <f t="shared" si="12"/>
        <v>33.333333333333329</v>
      </c>
      <c r="K19" s="9">
        <v>2</v>
      </c>
      <c r="L19" s="8">
        <f t="shared" si="13"/>
        <v>66.666666666666657</v>
      </c>
      <c r="M19" s="9">
        <v>0</v>
      </c>
      <c r="N19" s="8">
        <f t="shared" si="14"/>
        <v>0</v>
      </c>
      <c r="O19" s="48"/>
      <c r="P19" s="48"/>
    </row>
    <row r="20" spans="1:16" ht="23.1" customHeight="1">
      <c r="A20" s="139"/>
      <c r="B20" s="139"/>
      <c r="C20" s="13"/>
      <c r="D20" s="14" t="s">
        <v>34</v>
      </c>
      <c r="E20" s="11"/>
      <c r="F20" s="10">
        <f t="shared" si="10"/>
        <v>3</v>
      </c>
      <c r="G20" s="9">
        <v>0</v>
      </c>
      <c r="H20" s="8">
        <f t="shared" si="11"/>
        <v>0</v>
      </c>
      <c r="I20" s="9">
        <v>0</v>
      </c>
      <c r="J20" s="8">
        <f t="shared" si="12"/>
        <v>0</v>
      </c>
      <c r="K20" s="9">
        <v>3</v>
      </c>
      <c r="L20" s="8">
        <f t="shared" si="13"/>
        <v>100</v>
      </c>
      <c r="M20" s="9">
        <v>0</v>
      </c>
      <c r="N20" s="8">
        <f t="shared" si="14"/>
        <v>0</v>
      </c>
      <c r="O20" s="48"/>
      <c r="P20" s="48"/>
    </row>
    <row r="21" spans="1:16" ht="23.1" customHeight="1">
      <c r="A21" s="139"/>
      <c r="B21" s="139"/>
      <c r="C21" s="13"/>
      <c r="D21" s="14" t="s">
        <v>33</v>
      </c>
      <c r="E21" s="11"/>
      <c r="F21" s="10">
        <f t="shared" si="10"/>
        <v>10</v>
      </c>
      <c r="G21" s="9">
        <v>0</v>
      </c>
      <c r="H21" s="8">
        <f t="shared" si="11"/>
        <v>0</v>
      </c>
      <c r="I21" s="9">
        <v>1</v>
      </c>
      <c r="J21" s="8">
        <f t="shared" si="12"/>
        <v>10</v>
      </c>
      <c r="K21" s="9">
        <v>9</v>
      </c>
      <c r="L21" s="8">
        <f t="shared" si="13"/>
        <v>90</v>
      </c>
      <c r="M21" s="9">
        <v>0</v>
      </c>
      <c r="N21" s="8">
        <f t="shared" si="14"/>
        <v>0</v>
      </c>
      <c r="O21" s="48"/>
      <c r="P21" s="48"/>
    </row>
    <row r="22" spans="1:16" ht="23.1" customHeight="1">
      <c r="A22" s="139"/>
      <c r="B22" s="139"/>
      <c r="C22" s="13"/>
      <c r="D22" s="14" t="s">
        <v>32</v>
      </c>
      <c r="E22" s="11"/>
      <c r="F22" s="10">
        <f t="shared" si="10"/>
        <v>1</v>
      </c>
      <c r="G22" s="9">
        <v>0</v>
      </c>
      <c r="H22" s="8">
        <f t="shared" si="11"/>
        <v>0</v>
      </c>
      <c r="I22" s="9">
        <v>0</v>
      </c>
      <c r="J22" s="8">
        <f t="shared" si="12"/>
        <v>0</v>
      </c>
      <c r="K22" s="9">
        <v>1</v>
      </c>
      <c r="L22" s="8">
        <f t="shared" si="13"/>
        <v>100</v>
      </c>
      <c r="M22" s="9">
        <v>0</v>
      </c>
      <c r="N22" s="8">
        <f t="shared" si="14"/>
        <v>0</v>
      </c>
      <c r="O22" s="48"/>
      <c r="P22" s="48"/>
    </row>
    <row r="23" spans="1:16" ht="23.1" customHeight="1">
      <c r="A23" s="139"/>
      <c r="B23" s="139"/>
      <c r="C23" s="13"/>
      <c r="D23" s="14" t="s">
        <v>31</v>
      </c>
      <c r="E23" s="11"/>
      <c r="F23" s="10">
        <f t="shared" si="10"/>
        <v>6</v>
      </c>
      <c r="G23" s="9">
        <v>0</v>
      </c>
      <c r="H23" s="8">
        <f t="shared" si="11"/>
        <v>0</v>
      </c>
      <c r="I23" s="9">
        <v>0</v>
      </c>
      <c r="J23" s="8">
        <f t="shared" si="12"/>
        <v>0</v>
      </c>
      <c r="K23" s="9">
        <v>6</v>
      </c>
      <c r="L23" s="8">
        <f t="shared" si="13"/>
        <v>100</v>
      </c>
      <c r="M23" s="9">
        <v>0</v>
      </c>
      <c r="N23" s="8">
        <f t="shared" si="14"/>
        <v>0</v>
      </c>
      <c r="O23" s="48"/>
      <c r="P23" s="48"/>
    </row>
    <row r="24" spans="1:16" ht="23.1" customHeight="1">
      <c r="A24" s="139"/>
      <c r="B24" s="139"/>
      <c r="C24" s="13"/>
      <c r="D24" s="14" t="s">
        <v>30</v>
      </c>
      <c r="E24" s="11"/>
      <c r="F24" s="10">
        <f t="shared" si="10"/>
        <v>1</v>
      </c>
      <c r="G24" s="9">
        <v>0</v>
      </c>
      <c r="H24" s="8">
        <f t="shared" si="11"/>
        <v>0</v>
      </c>
      <c r="I24" s="9">
        <v>0</v>
      </c>
      <c r="J24" s="8">
        <f t="shared" si="12"/>
        <v>0</v>
      </c>
      <c r="K24" s="9">
        <v>1</v>
      </c>
      <c r="L24" s="8">
        <f t="shared" si="13"/>
        <v>100</v>
      </c>
      <c r="M24" s="9">
        <v>0</v>
      </c>
      <c r="N24" s="8">
        <f t="shared" si="14"/>
        <v>0</v>
      </c>
      <c r="O24" s="48"/>
      <c r="P24" s="48"/>
    </row>
    <row r="25" spans="1:16" ht="23.1" customHeight="1">
      <c r="A25" s="139"/>
      <c r="B25" s="139"/>
      <c r="C25" s="13"/>
      <c r="D25" s="12" t="s">
        <v>29</v>
      </c>
      <c r="E25" s="11"/>
      <c r="F25" s="10">
        <f t="shared" si="10"/>
        <v>3</v>
      </c>
      <c r="G25" s="9">
        <v>0</v>
      </c>
      <c r="H25" s="8">
        <f t="shared" si="11"/>
        <v>0</v>
      </c>
      <c r="I25" s="9">
        <v>0</v>
      </c>
      <c r="J25" s="8">
        <f t="shared" si="12"/>
        <v>0</v>
      </c>
      <c r="K25" s="9">
        <v>3</v>
      </c>
      <c r="L25" s="8">
        <f t="shared" si="13"/>
        <v>100</v>
      </c>
      <c r="M25" s="9">
        <v>0</v>
      </c>
      <c r="N25" s="8">
        <f t="shared" si="14"/>
        <v>0</v>
      </c>
      <c r="O25" s="48"/>
      <c r="P25" s="48"/>
    </row>
    <row r="26" spans="1:16" ht="23.1" customHeight="1">
      <c r="A26" s="139"/>
      <c r="B26" s="139"/>
      <c r="C26" s="13"/>
      <c r="D26" s="14" t="s">
        <v>28</v>
      </c>
      <c r="E26" s="11"/>
      <c r="F26" s="10">
        <f t="shared" si="10"/>
        <v>8</v>
      </c>
      <c r="G26" s="9">
        <v>1</v>
      </c>
      <c r="H26" s="8">
        <f t="shared" si="11"/>
        <v>12.5</v>
      </c>
      <c r="I26" s="9">
        <v>1</v>
      </c>
      <c r="J26" s="8">
        <f t="shared" si="12"/>
        <v>12.5</v>
      </c>
      <c r="K26" s="9">
        <v>6</v>
      </c>
      <c r="L26" s="8">
        <f t="shared" si="13"/>
        <v>75</v>
      </c>
      <c r="M26" s="9">
        <v>0</v>
      </c>
      <c r="N26" s="8">
        <f t="shared" si="14"/>
        <v>0</v>
      </c>
      <c r="O26" s="48"/>
      <c r="P26" s="48"/>
    </row>
    <row r="27" spans="1:16" ht="23.1" customHeight="1">
      <c r="A27" s="139"/>
      <c r="B27" s="139"/>
      <c r="C27" s="13"/>
      <c r="D27" s="14" t="s">
        <v>27</v>
      </c>
      <c r="E27" s="11"/>
      <c r="F27" s="10">
        <f t="shared" si="10"/>
        <v>3</v>
      </c>
      <c r="G27" s="9">
        <v>0</v>
      </c>
      <c r="H27" s="8">
        <f t="shared" si="11"/>
        <v>0</v>
      </c>
      <c r="I27" s="9">
        <v>0</v>
      </c>
      <c r="J27" s="8">
        <f t="shared" si="12"/>
        <v>0</v>
      </c>
      <c r="K27" s="9">
        <v>3</v>
      </c>
      <c r="L27" s="8">
        <f t="shared" si="13"/>
        <v>100</v>
      </c>
      <c r="M27" s="9">
        <v>0</v>
      </c>
      <c r="N27" s="8">
        <f t="shared" si="14"/>
        <v>0</v>
      </c>
      <c r="O27" s="48"/>
      <c r="P27" s="48"/>
    </row>
    <row r="28" spans="1:16" ht="23.1" customHeight="1">
      <c r="A28" s="139"/>
      <c r="B28" s="139"/>
      <c r="C28" s="13"/>
      <c r="D28" s="14" t="s">
        <v>26</v>
      </c>
      <c r="E28" s="11"/>
      <c r="F28" s="10">
        <f t="shared" si="10"/>
        <v>2</v>
      </c>
      <c r="G28" s="9">
        <v>0</v>
      </c>
      <c r="H28" s="8">
        <f t="shared" si="11"/>
        <v>0</v>
      </c>
      <c r="I28" s="9">
        <v>0</v>
      </c>
      <c r="J28" s="8">
        <f t="shared" si="12"/>
        <v>0</v>
      </c>
      <c r="K28" s="9">
        <v>2</v>
      </c>
      <c r="L28" s="8">
        <f t="shared" si="13"/>
        <v>100</v>
      </c>
      <c r="M28" s="9">
        <v>0</v>
      </c>
      <c r="N28" s="8">
        <f t="shared" si="14"/>
        <v>0</v>
      </c>
      <c r="O28" s="48"/>
      <c r="P28" s="48"/>
    </row>
    <row r="29" spans="1:16" ht="23.1" customHeight="1">
      <c r="A29" s="139"/>
      <c r="B29" s="139"/>
      <c r="C29" s="13"/>
      <c r="D29" s="14" t="s">
        <v>25</v>
      </c>
      <c r="E29" s="11"/>
      <c r="F29" s="10">
        <f t="shared" si="10"/>
        <v>15</v>
      </c>
      <c r="G29" s="9">
        <v>0</v>
      </c>
      <c r="H29" s="8">
        <f t="shared" si="11"/>
        <v>0</v>
      </c>
      <c r="I29" s="9">
        <v>0</v>
      </c>
      <c r="J29" s="8">
        <f t="shared" si="12"/>
        <v>0</v>
      </c>
      <c r="K29" s="9">
        <v>15</v>
      </c>
      <c r="L29" s="8">
        <f t="shared" si="13"/>
        <v>100</v>
      </c>
      <c r="M29" s="9">
        <v>0</v>
      </c>
      <c r="N29" s="8">
        <f t="shared" si="14"/>
        <v>0</v>
      </c>
      <c r="O29" s="48"/>
      <c r="P29" s="48"/>
    </row>
    <row r="30" spans="1:16" ht="23.1" customHeight="1">
      <c r="A30" s="139"/>
      <c r="B30" s="139"/>
      <c r="C30" s="13"/>
      <c r="D30" s="14" t="s">
        <v>24</v>
      </c>
      <c r="E30" s="11"/>
      <c r="F30" s="10">
        <f t="shared" si="10"/>
        <v>4</v>
      </c>
      <c r="G30" s="9">
        <v>0</v>
      </c>
      <c r="H30" s="8">
        <f t="shared" si="11"/>
        <v>0</v>
      </c>
      <c r="I30" s="9">
        <v>0</v>
      </c>
      <c r="J30" s="8">
        <f t="shared" si="12"/>
        <v>0</v>
      </c>
      <c r="K30" s="9">
        <v>4</v>
      </c>
      <c r="L30" s="8">
        <f t="shared" si="13"/>
        <v>100</v>
      </c>
      <c r="M30" s="9">
        <v>0</v>
      </c>
      <c r="N30" s="8">
        <f t="shared" si="14"/>
        <v>0</v>
      </c>
      <c r="O30" s="48"/>
      <c r="P30" s="48"/>
    </row>
    <row r="31" spans="1:16" ht="23.1" customHeight="1">
      <c r="A31" s="139"/>
      <c r="B31" s="139"/>
      <c r="C31" s="13"/>
      <c r="D31" s="14" t="s">
        <v>23</v>
      </c>
      <c r="E31" s="11"/>
      <c r="F31" s="10">
        <f t="shared" si="10"/>
        <v>26</v>
      </c>
      <c r="G31" s="9">
        <v>0</v>
      </c>
      <c r="H31" s="8">
        <f t="shared" si="11"/>
        <v>0</v>
      </c>
      <c r="I31" s="9">
        <v>0</v>
      </c>
      <c r="J31" s="8">
        <f t="shared" si="12"/>
        <v>0</v>
      </c>
      <c r="K31" s="9">
        <v>26</v>
      </c>
      <c r="L31" s="8">
        <f t="shared" si="13"/>
        <v>100</v>
      </c>
      <c r="M31" s="9">
        <v>0</v>
      </c>
      <c r="N31" s="8">
        <f t="shared" si="14"/>
        <v>0</v>
      </c>
      <c r="O31" s="48"/>
      <c r="P31" s="48"/>
    </row>
    <row r="32" spans="1:16" ht="23.1" customHeight="1">
      <c r="A32" s="139"/>
      <c r="B32" s="139"/>
      <c r="C32" s="13"/>
      <c r="D32" s="14" t="s">
        <v>22</v>
      </c>
      <c r="E32" s="11"/>
      <c r="F32" s="10">
        <f t="shared" si="10"/>
        <v>5</v>
      </c>
      <c r="G32" s="9">
        <v>0</v>
      </c>
      <c r="H32" s="8">
        <f t="shared" si="11"/>
        <v>0</v>
      </c>
      <c r="I32" s="9">
        <v>0</v>
      </c>
      <c r="J32" s="8">
        <f t="shared" si="12"/>
        <v>0</v>
      </c>
      <c r="K32" s="9">
        <v>5</v>
      </c>
      <c r="L32" s="8">
        <f t="shared" si="13"/>
        <v>100</v>
      </c>
      <c r="M32" s="9">
        <v>0</v>
      </c>
      <c r="N32" s="8">
        <f t="shared" si="14"/>
        <v>0</v>
      </c>
      <c r="O32" s="48"/>
      <c r="P32" s="48"/>
    </row>
    <row r="33" spans="1:16" ht="24" customHeight="1">
      <c r="A33" s="139"/>
      <c r="B33" s="139"/>
      <c r="C33" s="13"/>
      <c r="D33" s="14" t="s">
        <v>21</v>
      </c>
      <c r="E33" s="11"/>
      <c r="F33" s="10">
        <f t="shared" si="10"/>
        <v>23</v>
      </c>
      <c r="G33" s="9">
        <v>0</v>
      </c>
      <c r="H33" s="8">
        <f t="shared" si="11"/>
        <v>0</v>
      </c>
      <c r="I33" s="9">
        <v>3</v>
      </c>
      <c r="J33" s="8">
        <f t="shared" si="12"/>
        <v>13.043478260869565</v>
      </c>
      <c r="K33" s="9">
        <v>20</v>
      </c>
      <c r="L33" s="8">
        <f t="shared" si="13"/>
        <v>86.956521739130437</v>
      </c>
      <c r="M33" s="9">
        <v>0</v>
      </c>
      <c r="N33" s="8">
        <f t="shared" si="14"/>
        <v>0</v>
      </c>
      <c r="O33" s="48"/>
      <c r="P33" s="48"/>
    </row>
    <row r="34" spans="1:16" ht="23.1" customHeight="1">
      <c r="A34" s="139"/>
      <c r="B34" s="139"/>
      <c r="C34" s="13"/>
      <c r="D34" s="14" t="s">
        <v>20</v>
      </c>
      <c r="E34" s="11"/>
      <c r="F34" s="10">
        <f t="shared" si="10"/>
        <v>14</v>
      </c>
      <c r="G34" s="9">
        <v>0</v>
      </c>
      <c r="H34" s="8">
        <f t="shared" si="11"/>
        <v>0</v>
      </c>
      <c r="I34" s="9">
        <v>0</v>
      </c>
      <c r="J34" s="8">
        <f t="shared" si="12"/>
        <v>0</v>
      </c>
      <c r="K34" s="9">
        <v>14</v>
      </c>
      <c r="L34" s="8">
        <f t="shared" si="13"/>
        <v>100</v>
      </c>
      <c r="M34" s="9">
        <v>0</v>
      </c>
      <c r="N34" s="8">
        <f t="shared" si="14"/>
        <v>0</v>
      </c>
      <c r="O34" s="48"/>
      <c r="P34" s="48"/>
    </row>
    <row r="35" spans="1:16" ht="23.1" customHeight="1">
      <c r="A35" s="139"/>
      <c r="B35" s="139"/>
      <c r="C35" s="13"/>
      <c r="D35" s="14" t="s">
        <v>19</v>
      </c>
      <c r="E35" s="11"/>
      <c r="F35" s="10">
        <f t="shared" si="10"/>
        <v>10</v>
      </c>
      <c r="G35" s="9">
        <v>0</v>
      </c>
      <c r="H35" s="8">
        <f t="shared" si="11"/>
        <v>0</v>
      </c>
      <c r="I35" s="9">
        <v>0</v>
      </c>
      <c r="J35" s="8">
        <f t="shared" si="12"/>
        <v>0</v>
      </c>
      <c r="K35" s="9">
        <v>10</v>
      </c>
      <c r="L35" s="8">
        <f t="shared" si="13"/>
        <v>100</v>
      </c>
      <c r="M35" s="9">
        <v>0</v>
      </c>
      <c r="N35" s="8">
        <f t="shared" si="14"/>
        <v>0</v>
      </c>
      <c r="O35" s="48"/>
      <c r="P35" s="48"/>
    </row>
    <row r="36" spans="1:16" ht="23.1" customHeight="1">
      <c r="A36" s="139"/>
      <c r="B36" s="139"/>
      <c r="C36" s="13"/>
      <c r="D36" s="14" t="s">
        <v>18</v>
      </c>
      <c r="E36" s="11"/>
      <c r="F36" s="10">
        <f t="shared" si="10"/>
        <v>19</v>
      </c>
      <c r="G36" s="9">
        <v>0</v>
      </c>
      <c r="H36" s="8">
        <f t="shared" si="11"/>
        <v>0</v>
      </c>
      <c r="I36" s="9">
        <v>0</v>
      </c>
      <c r="J36" s="8">
        <f t="shared" si="12"/>
        <v>0</v>
      </c>
      <c r="K36" s="9">
        <v>19</v>
      </c>
      <c r="L36" s="8">
        <f t="shared" si="13"/>
        <v>100</v>
      </c>
      <c r="M36" s="9">
        <v>0</v>
      </c>
      <c r="N36" s="8">
        <f t="shared" si="14"/>
        <v>0</v>
      </c>
      <c r="O36" s="48"/>
      <c r="P36" s="48"/>
    </row>
    <row r="37" spans="1:16" ht="23.1" customHeight="1">
      <c r="A37" s="139"/>
      <c r="B37" s="140"/>
      <c r="C37" s="13"/>
      <c r="D37" s="14" t="s">
        <v>17</v>
      </c>
      <c r="E37" s="11"/>
      <c r="F37" s="10">
        <f t="shared" si="10"/>
        <v>4</v>
      </c>
      <c r="G37" s="9">
        <v>0</v>
      </c>
      <c r="H37" s="8">
        <f t="shared" si="11"/>
        <v>0</v>
      </c>
      <c r="I37" s="9">
        <v>0</v>
      </c>
      <c r="J37" s="8">
        <f t="shared" si="12"/>
        <v>0</v>
      </c>
      <c r="K37" s="9">
        <v>4</v>
      </c>
      <c r="L37" s="8">
        <f t="shared" si="13"/>
        <v>100</v>
      </c>
      <c r="M37" s="9">
        <v>0</v>
      </c>
      <c r="N37" s="8">
        <f t="shared" si="14"/>
        <v>0</v>
      </c>
      <c r="O37" s="48"/>
      <c r="P37" s="48"/>
    </row>
    <row r="38" spans="1:16" ht="23.1" customHeight="1">
      <c r="A38" s="139"/>
      <c r="B38" s="138" t="s">
        <v>16</v>
      </c>
      <c r="C38" s="13"/>
      <c r="D38" s="14" t="s">
        <v>15</v>
      </c>
      <c r="E38" s="11"/>
      <c r="F38" s="10">
        <f t="shared" si="3"/>
        <v>692</v>
      </c>
      <c r="G38" s="9">
        <f>SUM(G39:G53)</f>
        <v>7</v>
      </c>
      <c r="H38" s="8">
        <f t="shared" si="4"/>
        <v>1.0115606936416186</v>
      </c>
      <c r="I38" s="9">
        <f>SUM(I39:I53)</f>
        <v>28</v>
      </c>
      <c r="J38" s="8">
        <f t="shared" si="0"/>
        <v>4.0462427745664744</v>
      </c>
      <c r="K38" s="9">
        <f>SUM(K39:K53)</f>
        <v>645</v>
      </c>
      <c r="L38" s="8">
        <f t="shared" si="1"/>
        <v>93.20809248554913</v>
      </c>
      <c r="M38" s="9">
        <f>SUM(M39:M53)</f>
        <v>12</v>
      </c>
      <c r="N38" s="8">
        <f t="shared" si="2"/>
        <v>1.7341040462427744</v>
      </c>
      <c r="O38" s="48"/>
      <c r="P38" s="48"/>
    </row>
    <row r="39" spans="1:16" ht="23.1" customHeight="1">
      <c r="A39" s="139"/>
      <c r="B39" s="139"/>
      <c r="C39" s="13"/>
      <c r="D39" s="14" t="s">
        <v>14</v>
      </c>
      <c r="E39" s="11"/>
      <c r="F39" s="10">
        <f t="shared" ref="F39:F53" si="15">SUM(G39,I39,K39,M39)</f>
        <v>5</v>
      </c>
      <c r="G39" s="9">
        <v>0</v>
      </c>
      <c r="H39" s="8">
        <f t="shared" ref="H39:H53" si="16">IF(G39=0,0,G39/$F39*100)</f>
        <v>0</v>
      </c>
      <c r="I39" s="9">
        <v>0</v>
      </c>
      <c r="J39" s="8">
        <f t="shared" ref="J39:J53" si="17">IF(I39=0,0,I39/$F39*100)</f>
        <v>0</v>
      </c>
      <c r="K39" s="9">
        <v>5</v>
      </c>
      <c r="L39" s="8">
        <f t="shared" ref="L39:L53" si="18">IF(K39=0,0,K39/$F39*100)</f>
        <v>100</v>
      </c>
      <c r="M39" s="9">
        <v>0</v>
      </c>
      <c r="N39" s="8">
        <f t="shared" ref="N39:N53" si="19">IF(M39=0,0,M39/$F39*100)</f>
        <v>0</v>
      </c>
      <c r="O39" s="48"/>
      <c r="P39" s="48"/>
    </row>
    <row r="40" spans="1:16" ht="23.1" customHeight="1">
      <c r="A40" s="139"/>
      <c r="B40" s="139"/>
      <c r="C40" s="13"/>
      <c r="D40" s="14" t="s">
        <v>13</v>
      </c>
      <c r="E40" s="11"/>
      <c r="F40" s="10">
        <f t="shared" si="15"/>
        <v>83</v>
      </c>
      <c r="G40" s="9">
        <v>0</v>
      </c>
      <c r="H40" s="8">
        <f t="shared" si="16"/>
        <v>0</v>
      </c>
      <c r="I40" s="9">
        <v>2</v>
      </c>
      <c r="J40" s="8">
        <f t="shared" si="17"/>
        <v>2.4096385542168677</v>
      </c>
      <c r="K40" s="9">
        <v>78</v>
      </c>
      <c r="L40" s="8">
        <f t="shared" si="18"/>
        <v>93.975903614457835</v>
      </c>
      <c r="M40" s="9">
        <v>3</v>
      </c>
      <c r="N40" s="8">
        <f t="shared" si="19"/>
        <v>3.6144578313253009</v>
      </c>
      <c r="O40" s="48"/>
      <c r="P40" s="48"/>
    </row>
    <row r="41" spans="1:16" ht="23.1" customHeight="1">
      <c r="A41" s="139"/>
      <c r="B41" s="139"/>
      <c r="C41" s="13"/>
      <c r="D41" s="14" t="s">
        <v>12</v>
      </c>
      <c r="E41" s="11"/>
      <c r="F41" s="10">
        <f t="shared" si="15"/>
        <v>18</v>
      </c>
      <c r="G41" s="9">
        <v>0</v>
      </c>
      <c r="H41" s="8">
        <f t="shared" si="16"/>
        <v>0</v>
      </c>
      <c r="I41" s="9">
        <v>0</v>
      </c>
      <c r="J41" s="8">
        <f t="shared" si="17"/>
        <v>0</v>
      </c>
      <c r="K41" s="9">
        <v>18</v>
      </c>
      <c r="L41" s="8">
        <f t="shared" si="18"/>
        <v>100</v>
      </c>
      <c r="M41" s="9">
        <v>0</v>
      </c>
      <c r="N41" s="8">
        <f t="shared" si="19"/>
        <v>0</v>
      </c>
      <c r="O41" s="48"/>
      <c r="P41" s="48"/>
    </row>
    <row r="42" spans="1:16" ht="23.1" customHeight="1">
      <c r="A42" s="139"/>
      <c r="B42" s="139"/>
      <c r="C42" s="13"/>
      <c r="D42" s="14" t="s">
        <v>11</v>
      </c>
      <c r="E42" s="11"/>
      <c r="F42" s="10">
        <f t="shared" si="15"/>
        <v>16</v>
      </c>
      <c r="G42" s="9">
        <v>0</v>
      </c>
      <c r="H42" s="8">
        <f t="shared" si="16"/>
        <v>0</v>
      </c>
      <c r="I42" s="9">
        <v>1</v>
      </c>
      <c r="J42" s="8">
        <f t="shared" si="17"/>
        <v>6.25</v>
      </c>
      <c r="K42" s="9">
        <v>15</v>
      </c>
      <c r="L42" s="8">
        <f t="shared" si="18"/>
        <v>93.75</v>
      </c>
      <c r="M42" s="9">
        <v>0</v>
      </c>
      <c r="N42" s="8">
        <f t="shared" si="19"/>
        <v>0</v>
      </c>
      <c r="O42" s="48"/>
      <c r="P42" s="48"/>
    </row>
    <row r="43" spans="1:16" ht="23.1" customHeight="1">
      <c r="A43" s="139"/>
      <c r="B43" s="139"/>
      <c r="C43" s="13"/>
      <c r="D43" s="14" t="s">
        <v>10</v>
      </c>
      <c r="E43" s="11"/>
      <c r="F43" s="10">
        <f t="shared" si="15"/>
        <v>34</v>
      </c>
      <c r="G43" s="9">
        <v>0</v>
      </c>
      <c r="H43" s="8">
        <f t="shared" si="16"/>
        <v>0</v>
      </c>
      <c r="I43" s="9">
        <v>0</v>
      </c>
      <c r="J43" s="8">
        <f t="shared" si="17"/>
        <v>0</v>
      </c>
      <c r="K43" s="9">
        <v>32</v>
      </c>
      <c r="L43" s="8">
        <f t="shared" si="18"/>
        <v>94.117647058823522</v>
      </c>
      <c r="M43" s="9">
        <v>2</v>
      </c>
      <c r="N43" s="8">
        <f t="shared" si="19"/>
        <v>5.8823529411764701</v>
      </c>
      <c r="O43" s="48"/>
      <c r="P43" s="48"/>
    </row>
    <row r="44" spans="1:16" ht="23.1" customHeight="1">
      <c r="A44" s="139"/>
      <c r="B44" s="139"/>
      <c r="C44" s="13"/>
      <c r="D44" s="14" t="s">
        <v>9</v>
      </c>
      <c r="E44" s="11"/>
      <c r="F44" s="10">
        <f t="shared" si="15"/>
        <v>180</v>
      </c>
      <c r="G44" s="9">
        <v>2</v>
      </c>
      <c r="H44" s="8">
        <f t="shared" si="16"/>
        <v>1.1111111111111112</v>
      </c>
      <c r="I44" s="9">
        <v>8</v>
      </c>
      <c r="J44" s="8">
        <f t="shared" si="17"/>
        <v>4.4444444444444446</v>
      </c>
      <c r="K44" s="9">
        <v>166</v>
      </c>
      <c r="L44" s="8">
        <f t="shared" si="18"/>
        <v>92.222222222222229</v>
      </c>
      <c r="M44" s="9">
        <v>4</v>
      </c>
      <c r="N44" s="8">
        <f t="shared" si="19"/>
        <v>2.2222222222222223</v>
      </c>
      <c r="O44" s="48"/>
      <c r="P44" s="48"/>
    </row>
    <row r="45" spans="1:16" ht="23.1" customHeight="1">
      <c r="A45" s="139"/>
      <c r="B45" s="139"/>
      <c r="C45" s="13"/>
      <c r="D45" s="14" t="s">
        <v>8</v>
      </c>
      <c r="E45" s="11"/>
      <c r="F45" s="10">
        <f t="shared" si="15"/>
        <v>21</v>
      </c>
      <c r="G45" s="9">
        <v>1</v>
      </c>
      <c r="H45" s="8">
        <f t="shared" si="16"/>
        <v>4.7619047619047619</v>
      </c>
      <c r="I45" s="9">
        <v>4</v>
      </c>
      <c r="J45" s="8">
        <f t="shared" si="17"/>
        <v>19.047619047619047</v>
      </c>
      <c r="K45" s="9">
        <v>16</v>
      </c>
      <c r="L45" s="8">
        <f t="shared" si="18"/>
        <v>76.19047619047619</v>
      </c>
      <c r="M45" s="9">
        <v>0</v>
      </c>
      <c r="N45" s="8">
        <f t="shared" si="19"/>
        <v>0</v>
      </c>
      <c r="O45" s="48"/>
      <c r="P45" s="48"/>
    </row>
    <row r="46" spans="1:16" ht="23.1" customHeight="1">
      <c r="A46" s="139"/>
      <c r="B46" s="139"/>
      <c r="C46" s="13"/>
      <c r="D46" s="14" t="s">
        <v>7</v>
      </c>
      <c r="E46" s="11"/>
      <c r="F46" s="10">
        <f t="shared" si="15"/>
        <v>14</v>
      </c>
      <c r="G46" s="9">
        <v>1</v>
      </c>
      <c r="H46" s="8">
        <f t="shared" si="16"/>
        <v>7.1428571428571423</v>
      </c>
      <c r="I46" s="9">
        <v>1</v>
      </c>
      <c r="J46" s="8">
        <f t="shared" si="17"/>
        <v>7.1428571428571423</v>
      </c>
      <c r="K46" s="9">
        <v>12</v>
      </c>
      <c r="L46" s="8">
        <f t="shared" si="18"/>
        <v>85.714285714285708</v>
      </c>
      <c r="M46" s="9">
        <v>0</v>
      </c>
      <c r="N46" s="8">
        <f t="shared" si="19"/>
        <v>0</v>
      </c>
      <c r="O46" s="48"/>
      <c r="P46" s="48"/>
    </row>
    <row r="47" spans="1:16" ht="24" customHeight="1">
      <c r="A47" s="139"/>
      <c r="B47" s="139"/>
      <c r="C47" s="13"/>
      <c r="D47" s="12" t="s">
        <v>6</v>
      </c>
      <c r="E47" s="11"/>
      <c r="F47" s="10">
        <f t="shared" si="15"/>
        <v>13</v>
      </c>
      <c r="G47" s="9">
        <v>0</v>
      </c>
      <c r="H47" s="8">
        <f t="shared" si="16"/>
        <v>0</v>
      </c>
      <c r="I47" s="9">
        <v>0</v>
      </c>
      <c r="J47" s="8">
        <f t="shared" si="17"/>
        <v>0</v>
      </c>
      <c r="K47" s="9">
        <v>13</v>
      </c>
      <c r="L47" s="8">
        <f t="shared" si="18"/>
        <v>100</v>
      </c>
      <c r="M47" s="9">
        <v>0</v>
      </c>
      <c r="N47" s="8">
        <f t="shared" si="19"/>
        <v>0</v>
      </c>
      <c r="O47" s="48"/>
      <c r="P47" s="48"/>
    </row>
    <row r="48" spans="1:16" ht="23.1" customHeight="1">
      <c r="A48" s="139"/>
      <c r="B48" s="139"/>
      <c r="C48" s="13"/>
      <c r="D48" s="14" t="s">
        <v>5</v>
      </c>
      <c r="E48" s="11"/>
      <c r="F48" s="10">
        <f t="shared" si="15"/>
        <v>41</v>
      </c>
      <c r="G48" s="9">
        <v>0</v>
      </c>
      <c r="H48" s="8">
        <f t="shared" si="16"/>
        <v>0</v>
      </c>
      <c r="I48" s="9">
        <v>1</v>
      </c>
      <c r="J48" s="8">
        <f t="shared" si="17"/>
        <v>2.4390243902439024</v>
      </c>
      <c r="K48" s="9">
        <v>40</v>
      </c>
      <c r="L48" s="8">
        <f t="shared" si="18"/>
        <v>97.560975609756099</v>
      </c>
      <c r="M48" s="9">
        <v>0</v>
      </c>
      <c r="N48" s="8">
        <f t="shared" si="19"/>
        <v>0</v>
      </c>
      <c r="O48" s="48"/>
      <c r="P48" s="48"/>
    </row>
    <row r="49" spans="1:16" ht="23.1" customHeight="1">
      <c r="A49" s="139"/>
      <c r="B49" s="139"/>
      <c r="C49" s="13"/>
      <c r="D49" s="14" t="s">
        <v>4</v>
      </c>
      <c r="E49" s="11"/>
      <c r="F49" s="10">
        <f t="shared" si="15"/>
        <v>22</v>
      </c>
      <c r="G49" s="9">
        <v>1</v>
      </c>
      <c r="H49" s="8">
        <f t="shared" si="16"/>
        <v>4.5454545454545459</v>
      </c>
      <c r="I49" s="9">
        <v>2</v>
      </c>
      <c r="J49" s="8">
        <f t="shared" si="17"/>
        <v>9.0909090909090917</v>
      </c>
      <c r="K49" s="9">
        <v>19</v>
      </c>
      <c r="L49" s="8">
        <f t="shared" si="18"/>
        <v>86.36363636363636</v>
      </c>
      <c r="M49" s="9">
        <v>0</v>
      </c>
      <c r="N49" s="8">
        <f t="shared" si="19"/>
        <v>0</v>
      </c>
      <c r="O49" s="48"/>
      <c r="P49" s="48"/>
    </row>
    <row r="50" spans="1:16" ht="23.1" customHeight="1">
      <c r="A50" s="139"/>
      <c r="B50" s="139"/>
      <c r="C50" s="13"/>
      <c r="D50" s="14" t="s">
        <v>3</v>
      </c>
      <c r="E50" s="11"/>
      <c r="F50" s="10">
        <f t="shared" si="15"/>
        <v>20</v>
      </c>
      <c r="G50" s="9">
        <v>0</v>
      </c>
      <c r="H50" s="8">
        <f t="shared" si="16"/>
        <v>0</v>
      </c>
      <c r="I50" s="9">
        <v>1</v>
      </c>
      <c r="J50" s="8">
        <f t="shared" si="17"/>
        <v>5</v>
      </c>
      <c r="K50" s="9">
        <v>19</v>
      </c>
      <c r="L50" s="8">
        <f t="shared" si="18"/>
        <v>95</v>
      </c>
      <c r="M50" s="9">
        <v>0</v>
      </c>
      <c r="N50" s="8">
        <f t="shared" si="19"/>
        <v>0</v>
      </c>
      <c r="O50" s="48"/>
      <c r="P50" s="48"/>
    </row>
    <row r="51" spans="1:16" ht="23.1" customHeight="1">
      <c r="A51" s="139"/>
      <c r="B51" s="139"/>
      <c r="C51" s="13"/>
      <c r="D51" s="14" t="s">
        <v>2</v>
      </c>
      <c r="E51" s="11"/>
      <c r="F51" s="10">
        <f t="shared" si="15"/>
        <v>150</v>
      </c>
      <c r="G51" s="9">
        <v>2</v>
      </c>
      <c r="H51" s="8">
        <f t="shared" si="16"/>
        <v>1.3333333333333335</v>
      </c>
      <c r="I51" s="9">
        <v>2</v>
      </c>
      <c r="J51" s="8">
        <f t="shared" si="17"/>
        <v>1.3333333333333335</v>
      </c>
      <c r="K51" s="9">
        <v>144</v>
      </c>
      <c r="L51" s="8">
        <f t="shared" si="18"/>
        <v>96</v>
      </c>
      <c r="M51" s="9">
        <v>2</v>
      </c>
      <c r="N51" s="8">
        <f t="shared" si="19"/>
        <v>1.3333333333333335</v>
      </c>
      <c r="O51" s="48"/>
      <c r="P51" s="48"/>
    </row>
    <row r="52" spans="1:16" ht="23.1" customHeight="1">
      <c r="A52" s="139"/>
      <c r="B52" s="139"/>
      <c r="C52" s="13"/>
      <c r="D52" s="14" t="s">
        <v>1</v>
      </c>
      <c r="E52" s="11"/>
      <c r="F52" s="10">
        <f t="shared" si="15"/>
        <v>20</v>
      </c>
      <c r="G52" s="9">
        <v>0</v>
      </c>
      <c r="H52" s="8">
        <f t="shared" si="16"/>
        <v>0</v>
      </c>
      <c r="I52" s="9">
        <v>3</v>
      </c>
      <c r="J52" s="8">
        <f t="shared" si="17"/>
        <v>15</v>
      </c>
      <c r="K52" s="9">
        <v>16</v>
      </c>
      <c r="L52" s="8">
        <f t="shared" si="18"/>
        <v>80</v>
      </c>
      <c r="M52" s="9">
        <v>1</v>
      </c>
      <c r="N52" s="8">
        <f t="shared" si="19"/>
        <v>5</v>
      </c>
      <c r="O52" s="48"/>
      <c r="P52" s="48"/>
    </row>
    <row r="53" spans="1:16" ht="24" customHeight="1">
      <c r="A53" s="140"/>
      <c r="B53" s="140"/>
      <c r="C53" s="13"/>
      <c r="D53" s="12" t="s">
        <v>0</v>
      </c>
      <c r="E53" s="11"/>
      <c r="F53" s="10">
        <f t="shared" si="15"/>
        <v>55</v>
      </c>
      <c r="G53" s="9">
        <v>0</v>
      </c>
      <c r="H53" s="8">
        <f t="shared" si="16"/>
        <v>0</v>
      </c>
      <c r="I53" s="9">
        <v>3</v>
      </c>
      <c r="J53" s="8">
        <f t="shared" si="17"/>
        <v>5.4545454545454541</v>
      </c>
      <c r="K53" s="9">
        <v>52</v>
      </c>
      <c r="L53" s="8">
        <f t="shared" si="18"/>
        <v>94.545454545454547</v>
      </c>
      <c r="M53" s="9">
        <v>0</v>
      </c>
      <c r="N53" s="8">
        <f t="shared" si="19"/>
        <v>0</v>
      </c>
      <c r="O53" s="48"/>
      <c r="P53" s="48"/>
    </row>
    <row r="55" spans="1:16" ht="12.75" customHeight="1"/>
    <row r="56" spans="1:16" ht="12.75" customHeight="1"/>
    <row r="57" spans="1:16">
      <c r="D57" s="5"/>
    </row>
    <row r="58" spans="1:16">
      <c r="H58" s="48"/>
    </row>
    <row r="59" spans="1:16">
      <c r="H59" s="48"/>
    </row>
    <row r="61" spans="1:16">
      <c r="D61" s="5"/>
      <c r="H61" s="48"/>
    </row>
    <row r="63" spans="1:16">
      <c r="H63" s="48"/>
    </row>
    <row r="65" spans="4:8">
      <c r="H65" s="48"/>
    </row>
    <row r="67" spans="4:8">
      <c r="H67" s="48"/>
    </row>
    <row r="68" spans="4:8" ht="13.5" customHeight="1"/>
    <row r="69" spans="4:8" ht="13.5" customHeight="1">
      <c r="D69" s="5"/>
      <c r="H69" s="48"/>
    </row>
    <row r="71" spans="4:8">
      <c r="H71" s="48"/>
    </row>
    <row r="73" spans="4:8">
      <c r="H73" s="48"/>
    </row>
    <row r="75" spans="4:8">
      <c r="H75" s="48"/>
    </row>
    <row r="77" spans="4:8">
      <c r="D77" s="5"/>
      <c r="H77" s="48"/>
    </row>
    <row r="79" spans="4:8">
      <c r="H79" s="48"/>
    </row>
    <row r="80" spans="4:8" ht="12.75" customHeight="1"/>
    <row r="81" spans="4:8" ht="12.75" customHeight="1">
      <c r="D81" s="5"/>
      <c r="H81" s="48"/>
    </row>
    <row r="83" spans="4:8">
      <c r="H83" s="48"/>
    </row>
    <row r="85" spans="4:8">
      <c r="D85" s="5"/>
      <c r="H85" s="48"/>
    </row>
    <row r="87" spans="4:8">
      <c r="H87" s="48"/>
    </row>
    <row r="89" spans="4:8">
      <c r="D89" s="5"/>
      <c r="H89" s="48"/>
    </row>
    <row r="91" spans="4:8">
      <c r="H91" s="48"/>
    </row>
    <row r="93" spans="4:8">
      <c r="D93" s="6"/>
      <c r="H93" s="48"/>
    </row>
    <row r="95" spans="4:8">
      <c r="H95" s="48"/>
    </row>
    <row r="97" spans="4:8">
      <c r="D97" s="5"/>
      <c r="H97" s="48"/>
    </row>
    <row r="99" spans="4:8">
      <c r="H99" s="48"/>
    </row>
    <row r="101" spans="4:8">
      <c r="D101" s="5"/>
      <c r="H101" s="48"/>
    </row>
    <row r="103" spans="4:8">
      <c r="H103" s="48"/>
    </row>
    <row r="105" spans="4:8">
      <c r="D105" s="5"/>
      <c r="H105" s="48"/>
    </row>
    <row r="107" spans="4:8">
      <c r="H107" s="48"/>
    </row>
    <row r="109" spans="4:8">
      <c r="D109" s="5"/>
      <c r="H109" s="48"/>
    </row>
    <row r="111" spans="4:8">
      <c r="H111" s="48"/>
    </row>
    <row r="113" spans="8:8">
      <c r="H113" s="48"/>
    </row>
    <row r="115" spans="8:8">
      <c r="H115" s="48"/>
    </row>
    <row r="117" spans="8:8">
      <c r="H117" s="48"/>
    </row>
    <row r="119" spans="8:8">
      <c r="H119" s="48"/>
    </row>
    <row r="121" spans="8:8">
      <c r="H121" s="48"/>
    </row>
    <row r="123" spans="8:8">
      <c r="H123" s="48"/>
    </row>
    <row r="125" spans="8:8">
      <c r="H125" s="48"/>
    </row>
    <row r="127" spans="8:8">
      <c r="H127" s="48"/>
    </row>
    <row r="129" spans="8:8">
      <c r="H129" s="48"/>
    </row>
    <row r="131" spans="8:8">
      <c r="H131" s="48"/>
    </row>
    <row r="133" spans="8:8">
      <c r="H133" s="48"/>
    </row>
    <row r="135" spans="8:8">
      <c r="H135" s="48"/>
    </row>
  </sheetData>
  <mergeCells count="24">
    <mergeCell ref="A13:A53"/>
    <mergeCell ref="B13:B37"/>
    <mergeCell ref="B38:B53"/>
    <mergeCell ref="A8:A12"/>
    <mergeCell ref="B8:E8"/>
    <mergeCell ref="B9:E9"/>
    <mergeCell ref="B10:E10"/>
    <mergeCell ref="B11:E11"/>
    <mergeCell ref="B12:E12"/>
    <mergeCell ref="A7:E7"/>
    <mergeCell ref="A3:E6"/>
    <mergeCell ref="F3:F6"/>
    <mergeCell ref="K3:L4"/>
    <mergeCell ref="J5:J6"/>
    <mergeCell ref="K5:K6"/>
    <mergeCell ref="L5:L6"/>
    <mergeCell ref="M3:N4"/>
    <mergeCell ref="G5:G6"/>
    <mergeCell ref="H5:H6"/>
    <mergeCell ref="I5:I6"/>
    <mergeCell ref="M5:M6"/>
    <mergeCell ref="N5:N6"/>
    <mergeCell ref="I3:J4"/>
    <mergeCell ref="G3:H4"/>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135"/>
  <sheetViews>
    <sheetView showGridLines="0" view="pageBreakPreview"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14" width="11.125" style="3" customWidth="1"/>
    <col min="15" max="18" width="7.625" style="3" customWidth="1"/>
    <col min="19" max="16384" width="9" style="3"/>
  </cols>
  <sheetData>
    <row r="1" spans="1:22" ht="14.25">
      <c r="A1" s="18" t="s">
        <v>649</v>
      </c>
    </row>
    <row r="3" spans="1:22" ht="21" customHeight="1">
      <c r="A3" s="152" t="s">
        <v>63</v>
      </c>
      <c r="B3" s="153"/>
      <c r="C3" s="153"/>
      <c r="D3" s="153"/>
      <c r="E3" s="154"/>
      <c r="F3" s="161" t="s">
        <v>126</v>
      </c>
      <c r="G3" s="176" t="s">
        <v>462</v>
      </c>
      <c r="H3" s="177"/>
      <c r="I3" s="176" t="s">
        <v>461</v>
      </c>
      <c r="J3" s="177"/>
      <c r="K3" s="176" t="s">
        <v>460</v>
      </c>
      <c r="L3" s="177"/>
      <c r="M3" s="176" t="s">
        <v>435</v>
      </c>
      <c r="N3" s="177"/>
    </row>
    <row r="4" spans="1:22" ht="61.5" customHeight="1">
      <c r="A4" s="155"/>
      <c r="B4" s="156"/>
      <c r="C4" s="156"/>
      <c r="D4" s="156"/>
      <c r="E4" s="157"/>
      <c r="F4" s="162"/>
      <c r="G4" s="178"/>
      <c r="H4" s="179"/>
      <c r="I4" s="178"/>
      <c r="J4" s="179"/>
      <c r="K4" s="178"/>
      <c r="L4" s="179"/>
      <c r="M4" s="178"/>
      <c r="N4" s="179"/>
      <c r="P4" s="90"/>
      <c r="Q4" s="90"/>
      <c r="R4" s="90"/>
      <c r="U4" s="90"/>
      <c r="V4" s="90"/>
    </row>
    <row r="5" spans="1:22" ht="15" customHeight="1">
      <c r="A5" s="155"/>
      <c r="B5" s="156"/>
      <c r="C5" s="156"/>
      <c r="D5" s="156"/>
      <c r="E5" s="157"/>
      <c r="F5" s="162"/>
      <c r="G5" s="163" t="s">
        <v>51</v>
      </c>
      <c r="H5" s="150" t="s">
        <v>50</v>
      </c>
      <c r="I5" s="163" t="s">
        <v>51</v>
      </c>
      <c r="J5" s="150" t="s">
        <v>50</v>
      </c>
      <c r="K5" s="163" t="s">
        <v>51</v>
      </c>
      <c r="L5" s="150" t="s">
        <v>50</v>
      </c>
      <c r="M5" s="232" t="s">
        <v>51</v>
      </c>
      <c r="N5" s="150" t="s">
        <v>50</v>
      </c>
    </row>
    <row r="6" spans="1:22" ht="15" customHeight="1">
      <c r="A6" s="158"/>
      <c r="B6" s="159"/>
      <c r="C6" s="159"/>
      <c r="D6" s="159"/>
      <c r="E6" s="160"/>
      <c r="F6" s="162"/>
      <c r="G6" s="164"/>
      <c r="H6" s="151"/>
      <c r="I6" s="164"/>
      <c r="J6" s="151"/>
      <c r="K6" s="164"/>
      <c r="L6" s="151"/>
      <c r="M6" s="233"/>
      <c r="N6" s="151"/>
    </row>
    <row r="7" spans="1:22" ht="23.1" customHeight="1">
      <c r="A7" s="147" t="s">
        <v>49</v>
      </c>
      <c r="B7" s="148"/>
      <c r="C7" s="148"/>
      <c r="D7" s="148"/>
      <c r="E7" s="149"/>
      <c r="F7" s="10">
        <f>SUM(G7,I7,K7,M7)</f>
        <v>916</v>
      </c>
      <c r="G7" s="9">
        <f>SUM(G8:G12)</f>
        <v>153</v>
      </c>
      <c r="H7" s="8">
        <f>IF(G7=0,0,G7/$F7*100)</f>
        <v>16.703056768558952</v>
      </c>
      <c r="I7" s="9">
        <f>SUM(I8:I12)</f>
        <v>31</v>
      </c>
      <c r="J7" s="8">
        <f t="shared" ref="J7" si="0">IF(I7=0,0,I7/$F7*100)</f>
        <v>3.3842794759825332</v>
      </c>
      <c r="K7" s="9">
        <f>SUM(K8:K12)</f>
        <v>723</v>
      </c>
      <c r="L7" s="8">
        <f t="shared" ref="L7" si="1">IF(K7=0,0,K7/$F7*100)</f>
        <v>78.930131004366814</v>
      </c>
      <c r="M7" s="9">
        <f>SUM(M8:M12)</f>
        <v>9</v>
      </c>
      <c r="N7" s="8">
        <f t="shared" ref="N7" si="2">IF(M7=0,0,M7/$F7*100)</f>
        <v>0.98253275109170313</v>
      </c>
      <c r="O7" s="48"/>
      <c r="P7" s="48"/>
    </row>
    <row r="8" spans="1:22" ht="23.1" customHeight="1">
      <c r="A8" s="141" t="s">
        <v>48</v>
      </c>
      <c r="B8" s="144" t="s">
        <v>47</v>
      </c>
      <c r="C8" s="145"/>
      <c r="D8" s="145"/>
      <c r="E8" s="146"/>
      <c r="F8" s="10">
        <f t="shared" ref="F8:F53" si="3">SUM(G8,I8,K8,M8)</f>
        <v>289</v>
      </c>
      <c r="G8" s="9">
        <v>33</v>
      </c>
      <c r="H8" s="8">
        <f>IF(G8=0,0,G8/$F8*100)</f>
        <v>11.418685121107266</v>
      </c>
      <c r="I8" s="9">
        <v>13</v>
      </c>
      <c r="J8" s="8">
        <f>IF(I8=0,0,I8/$F8*100)</f>
        <v>4.4982698961937722</v>
      </c>
      <c r="K8" s="9">
        <v>238</v>
      </c>
      <c r="L8" s="8">
        <f>IF(K8=0,0,K8/$F8*100)</f>
        <v>82.35294117647058</v>
      </c>
      <c r="M8" s="9">
        <v>5</v>
      </c>
      <c r="N8" s="8">
        <f>IF(M8=0,0,M8/$F8*100)</f>
        <v>1.7301038062283738</v>
      </c>
      <c r="O8" s="48"/>
      <c r="P8" s="48"/>
    </row>
    <row r="9" spans="1:22" ht="23.1" customHeight="1">
      <c r="A9" s="142"/>
      <c r="B9" s="144" t="s">
        <v>46</v>
      </c>
      <c r="C9" s="145"/>
      <c r="D9" s="145"/>
      <c r="E9" s="146"/>
      <c r="F9" s="10">
        <f t="shared" si="3"/>
        <v>129</v>
      </c>
      <c r="G9" s="9">
        <v>22</v>
      </c>
      <c r="H9" s="8">
        <f t="shared" ref="H9:J53" si="4">IF(G9=0,0,G9/$F9*100)</f>
        <v>17.054263565891471</v>
      </c>
      <c r="I9" s="9">
        <v>4</v>
      </c>
      <c r="J9" s="8">
        <f t="shared" si="4"/>
        <v>3.1007751937984498</v>
      </c>
      <c r="K9" s="9">
        <v>101</v>
      </c>
      <c r="L9" s="8">
        <f t="shared" ref="L9" si="5">IF(K9=0,0,K9/$F9*100)</f>
        <v>78.294573643410843</v>
      </c>
      <c r="M9" s="9">
        <v>2</v>
      </c>
      <c r="N9" s="8">
        <f t="shared" ref="N9" si="6">IF(M9=0,0,M9/$F9*100)</f>
        <v>1.5503875968992249</v>
      </c>
      <c r="O9" s="48"/>
      <c r="P9" s="48"/>
    </row>
    <row r="10" spans="1:22" ht="23.1" customHeight="1">
      <c r="A10" s="142"/>
      <c r="B10" s="144" t="s">
        <v>45</v>
      </c>
      <c r="C10" s="145"/>
      <c r="D10" s="145"/>
      <c r="E10" s="146"/>
      <c r="F10" s="10">
        <f t="shared" si="3"/>
        <v>220</v>
      </c>
      <c r="G10" s="9">
        <v>31</v>
      </c>
      <c r="H10" s="8">
        <f t="shared" si="4"/>
        <v>14.09090909090909</v>
      </c>
      <c r="I10" s="9">
        <v>4</v>
      </c>
      <c r="J10" s="8">
        <f t="shared" si="4"/>
        <v>1.8181818181818181</v>
      </c>
      <c r="K10" s="9">
        <v>184</v>
      </c>
      <c r="L10" s="8">
        <f t="shared" ref="L10" si="7">IF(K10=0,0,K10/$F10*100)</f>
        <v>83.636363636363626</v>
      </c>
      <c r="M10" s="9">
        <v>1</v>
      </c>
      <c r="N10" s="8">
        <f t="shared" ref="N10" si="8">IF(M10=0,0,M10/$F10*100)</f>
        <v>0.45454545454545453</v>
      </c>
      <c r="O10" s="48"/>
      <c r="P10" s="48"/>
    </row>
    <row r="11" spans="1:22" ht="23.1" customHeight="1">
      <c r="A11" s="142"/>
      <c r="B11" s="144" t="s">
        <v>44</v>
      </c>
      <c r="C11" s="145"/>
      <c r="D11" s="145"/>
      <c r="E11" s="146"/>
      <c r="F11" s="10">
        <f t="shared" si="3"/>
        <v>57</v>
      </c>
      <c r="G11" s="9">
        <v>10</v>
      </c>
      <c r="H11" s="8">
        <f t="shared" si="4"/>
        <v>17.543859649122805</v>
      </c>
      <c r="I11" s="9">
        <v>2</v>
      </c>
      <c r="J11" s="8">
        <f t="shared" si="4"/>
        <v>3.5087719298245612</v>
      </c>
      <c r="K11" s="9">
        <v>45</v>
      </c>
      <c r="L11" s="8">
        <f t="shared" ref="L11" si="9">IF(K11=0,0,K11/$F11*100)</f>
        <v>78.94736842105263</v>
      </c>
      <c r="M11" s="9">
        <v>0</v>
      </c>
      <c r="N11" s="8">
        <f t="shared" ref="N11" si="10">IF(M11=0,0,M11/$F11*100)</f>
        <v>0</v>
      </c>
      <c r="O11" s="48"/>
      <c r="P11" s="48"/>
    </row>
    <row r="12" spans="1:22" ht="23.1" customHeight="1">
      <c r="A12" s="143"/>
      <c r="B12" s="144" t="s">
        <v>43</v>
      </c>
      <c r="C12" s="145"/>
      <c r="D12" s="145"/>
      <c r="E12" s="146"/>
      <c r="F12" s="10">
        <f t="shared" si="3"/>
        <v>221</v>
      </c>
      <c r="G12" s="9">
        <v>57</v>
      </c>
      <c r="H12" s="8">
        <f t="shared" si="4"/>
        <v>25.791855203619914</v>
      </c>
      <c r="I12" s="9">
        <v>8</v>
      </c>
      <c r="J12" s="8">
        <f t="shared" si="4"/>
        <v>3.6199095022624439</v>
      </c>
      <c r="K12" s="9">
        <v>155</v>
      </c>
      <c r="L12" s="8">
        <f t="shared" ref="L12" si="11">IF(K12=0,0,K12/$F12*100)</f>
        <v>70.135746606334834</v>
      </c>
      <c r="M12" s="9">
        <v>1</v>
      </c>
      <c r="N12" s="8">
        <f t="shared" ref="N12" si="12">IF(M12=0,0,M12/$F12*100)</f>
        <v>0.45248868778280549</v>
      </c>
      <c r="O12" s="48"/>
      <c r="P12" s="48"/>
    </row>
    <row r="13" spans="1:22" ht="23.1" customHeight="1">
      <c r="A13" s="138" t="s">
        <v>42</v>
      </c>
      <c r="B13" s="138" t="s">
        <v>41</v>
      </c>
      <c r="C13" s="13"/>
      <c r="D13" s="14" t="s">
        <v>15</v>
      </c>
      <c r="E13" s="11"/>
      <c r="F13" s="10">
        <f t="shared" si="3"/>
        <v>224</v>
      </c>
      <c r="G13" s="9">
        <f>SUM(G14:G37)</f>
        <v>24</v>
      </c>
      <c r="H13" s="8">
        <f t="shared" si="4"/>
        <v>10.714285714285714</v>
      </c>
      <c r="I13" s="9">
        <f>SUM(I14:I37)</f>
        <v>1</v>
      </c>
      <c r="J13" s="8">
        <f t="shared" si="4"/>
        <v>0.4464285714285714</v>
      </c>
      <c r="K13" s="9">
        <f>SUM(K14:K37)</f>
        <v>198</v>
      </c>
      <c r="L13" s="8">
        <f t="shared" ref="L13" si="13">IF(K13=0,0,K13/$F13*100)</f>
        <v>88.392857142857139</v>
      </c>
      <c r="M13" s="9">
        <f>SUM(M14:M37)</f>
        <v>1</v>
      </c>
      <c r="N13" s="8">
        <f t="shared" ref="N13" si="14">IF(M13=0,0,M13/$F13*100)</f>
        <v>0.4464285714285714</v>
      </c>
      <c r="O13" s="48"/>
      <c r="P13" s="48"/>
    </row>
    <row r="14" spans="1:22" ht="23.1" customHeight="1">
      <c r="A14" s="139"/>
      <c r="B14" s="139"/>
      <c r="C14" s="13"/>
      <c r="D14" s="14" t="s">
        <v>40</v>
      </c>
      <c r="E14" s="11"/>
      <c r="F14" s="10">
        <f t="shared" si="3"/>
        <v>38</v>
      </c>
      <c r="G14" s="9">
        <v>3</v>
      </c>
      <c r="H14" s="8">
        <f t="shared" si="4"/>
        <v>7.8947368421052628</v>
      </c>
      <c r="I14" s="9">
        <v>0</v>
      </c>
      <c r="J14" s="8">
        <f t="shared" si="4"/>
        <v>0</v>
      </c>
      <c r="K14" s="9">
        <v>35</v>
      </c>
      <c r="L14" s="8">
        <f t="shared" ref="L14" si="15">IF(K14=0,0,K14/$F14*100)</f>
        <v>92.10526315789474</v>
      </c>
      <c r="M14" s="9">
        <v>0</v>
      </c>
      <c r="N14" s="8">
        <f t="shared" ref="N14" si="16">IF(M14=0,0,M14/$F14*100)</f>
        <v>0</v>
      </c>
      <c r="O14" s="48"/>
      <c r="P14" s="48"/>
    </row>
    <row r="15" spans="1:22" ht="23.1" customHeight="1">
      <c r="A15" s="139"/>
      <c r="B15" s="139"/>
      <c r="C15" s="13"/>
      <c r="D15" s="14" t="s">
        <v>39</v>
      </c>
      <c r="E15" s="11"/>
      <c r="F15" s="10">
        <f t="shared" si="3"/>
        <v>5</v>
      </c>
      <c r="G15" s="9">
        <v>1</v>
      </c>
      <c r="H15" s="8">
        <f t="shared" si="4"/>
        <v>20</v>
      </c>
      <c r="I15" s="9">
        <v>0</v>
      </c>
      <c r="J15" s="8">
        <f t="shared" si="4"/>
        <v>0</v>
      </c>
      <c r="K15" s="9">
        <v>4</v>
      </c>
      <c r="L15" s="8">
        <f t="shared" ref="L15" si="17">IF(K15=0,0,K15/$F15*100)</f>
        <v>80</v>
      </c>
      <c r="M15" s="9">
        <v>0</v>
      </c>
      <c r="N15" s="8">
        <f t="shared" ref="N15" si="18">IF(M15=0,0,M15/$F15*100)</f>
        <v>0</v>
      </c>
      <c r="O15" s="48"/>
      <c r="P15" s="48"/>
    </row>
    <row r="16" spans="1:22" ht="23.1" customHeight="1">
      <c r="A16" s="139"/>
      <c r="B16" s="139"/>
      <c r="C16" s="13"/>
      <c r="D16" s="14" t="s">
        <v>38</v>
      </c>
      <c r="E16" s="11"/>
      <c r="F16" s="10">
        <f t="shared" si="3"/>
        <v>14</v>
      </c>
      <c r="G16" s="9">
        <v>2</v>
      </c>
      <c r="H16" s="8">
        <f t="shared" si="4"/>
        <v>14.285714285714285</v>
      </c>
      <c r="I16" s="9">
        <v>0</v>
      </c>
      <c r="J16" s="8">
        <f t="shared" si="4"/>
        <v>0</v>
      </c>
      <c r="K16" s="9">
        <v>12</v>
      </c>
      <c r="L16" s="8">
        <f t="shared" ref="L16" si="19">IF(K16=0,0,K16/$F16*100)</f>
        <v>85.714285714285708</v>
      </c>
      <c r="M16" s="9">
        <v>0</v>
      </c>
      <c r="N16" s="8">
        <f t="shared" ref="N16" si="20">IF(M16=0,0,M16/$F16*100)</f>
        <v>0</v>
      </c>
      <c r="O16" s="48"/>
      <c r="P16" s="48"/>
    </row>
    <row r="17" spans="1:16" ht="23.1" customHeight="1">
      <c r="A17" s="139"/>
      <c r="B17" s="139"/>
      <c r="C17" s="13"/>
      <c r="D17" s="14" t="s">
        <v>37</v>
      </c>
      <c r="E17" s="11"/>
      <c r="F17" s="10">
        <f t="shared" si="3"/>
        <v>1</v>
      </c>
      <c r="G17" s="9">
        <v>0</v>
      </c>
      <c r="H17" s="8">
        <f t="shared" si="4"/>
        <v>0</v>
      </c>
      <c r="I17" s="9">
        <v>0</v>
      </c>
      <c r="J17" s="8">
        <f t="shared" si="4"/>
        <v>0</v>
      </c>
      <c r="K17" s="9">
        <v>1</v>
      </c>
      <c r="L17" s="8">
        <f t="shared" ref="L17" si="21">IF(K17=0,0,K17/$F17*100)</f>
        <v>100</v>
      </c>
      <c r="M17" s="9">
        <v>0</v>
      </c>
      <c r="N17" s="8">
        <f t="shared" ref="N17" si="22">IF(M17=0,0,M17/$F17*100)</f>
        <v>0</v>
      </c>
      <c r="O17" s="48"/>
      <c r="P17" s="48"/>
    </row>
    <row r="18" spans="1:16" ht="23.1" customHeight="1">
      <c r="A18" s="139"/>
      <c r="B18" s="139"/>
      <c r="C18" s="13"/>
      <c r="D18" s="14" t="s">
        <v>36</v>
      </c>
      <c r="E18" s="11"/>
      <c r="F18" s="10">
        <f t="shared" si="3"/>
        <v>6</v>
      </c>
      <c r="G18" s="9">
        <v>0</v>
      </c>
      <c r="H18" s="8">
        <f t="shared" si="4"/>
        <v>0</v>
      </c>
      <c r="I18" s="9">
        <v>0</v>
      </c>
      <c r="J18" s="8">
        <f t="shared" si="4"/>
        <v>0</v>
      </c>
      <c r="K18" s="9">
        <v>6</v>
      </c>
      <c r="L18" s="8">
        <f t="shared" ref="L18" si="23">IF(K18=0,0,K18/$F18*100)</f>
        <v>100</v>
      </c>
      <c r="M18" s="9">
        <v>0</v>
      </c>
      <c r="N18" s="8">
        <f t="shared" ref="N18" si="24">IF(M18=0,0,M18/$F18*100)</f>
        <v>0</v>
      </c>
      <c r="O18" s="48"/>
      <c r="P18" s="48"/>
    </row>
    <row r="19" spans="1:16" ht="23.1" customHeight="1">
      <c r="A19" s="139"/>
      <c r="B19" s="139"/>
      <c r="C19" s="13"/>
      <c r="D19" s="14" t="s">
        <v>35</v>
      </c>
      <c r="E19" s="11"/>
      <c r="F19" s="10">
        <f t="shared" si="3"/>
        <v>3</v>
      </c>
      <c r="G19" s="9">
        <v>0</v>
      </c>
      <c r="H19" s="8">
        <f t="shared" si="4"/>
        <v>0</v>
      </c>
      <c r="I19" s="9">
        <v>0</v>
      </c>
      <c r="J19" s="8">
        <f t="shared" si="4"/>
        <v>0</v>
      </c>
      <c r="K19" s="9">
        <v>3</v>
      </c>
      <c r="L19" s="8">
        <f t="shared" ref="L19" si="25">IF(K19=0,0,K19/$F19*100)</f>
        <v>100</v>
      </c>
      <c r="M19" s="9">
        <v>0</v>
      </c>
      <c r="N19" s="8">
        <f t="shared" ref="N19" si="26">IF(M19=0,0,M19/$F19*100)</f>
        <v>0</v>
      </c>
      <c r="O19" s="48"/>
      <c r="P19" s="48"/>
    </row>
    <row r="20" spans="1:16" ht="23.1" customHeight="1">
      <c r="A20" s="139"/>
      <c r="B20" s="139"/>
      <c r="C20" s="13"/>
      <c r="D20" s="14" t="s">
        <v>34</v>
      </c>
      <c r="E20" s="11"/>
      <c r="F20" s="10">
        <f t="shared" si="3"/>
        <v>3</v>
      </c>
      <c r="G20" s="9">
        <v>0</v>
      </c>
      <c r="H20" s="8">
        <f t="shared" si="4"/>
        <v>0</v>
      </c>
      <c r="I20" s="9">
        <v>0</v>
      </c>
      <c r="J20" s="8">
        <f t="shared" si="4"/>
        <v>0</v>
      </c>
      <c r="K20" s="9">
        <v>3</v>
      </c>
      <c r="L20" s="8">
        <f t="shared" ref="L20" si="27">IF(K20=0,0,K20/$F20*100)</f>
        <v>100</v>
      </c>
      <c r="M20" s="9">
        <v>0</v>
      </c>
      <c r="N20" s="8">
        <f t="shared" ref="N20" si="28">IF(M20=0,0,M20/$F20*100)</f>
        <v>0</v>
      </c>
      <c r="O20" s="48"/>
      <c r="P20" s="48"/>
    </row>
    <row r="21" spans="1:16" ht="23.1" customHeight="1">
      <c r="A21" s="139"/>
      <c r="B21" s="139"/>
      <c r="C21" s="13"/>
      <c r="D21" s="14" t="s">
        <v>33</v>
      </c>
      <c r="E21" s="11"/>
      <c r="F21" s="10">
        <f t="shared" si="3"/>
        <v>10</v>
      </c>
      <c r="G21" s="9">
        <v>1</v>
      </c>
      <c r="H21" s="8">
        <f t="shared" si="4"/>
        <v>10</v>
      </c>
      <c r="I21" s="9">
        <v>0</v>
      </c>
      <c r="J21" s="8">
        <f t="shared" si="4"/>
        <v>0</v>
      </c>
      <c r="K21" s="9">
        <v>9</v>
      </c>
      <c r="L21" s="8">
        <f t="shared" ref="L21" si="29">IF(K21=0,0,K21/$F21*100)</f>
        <v>90</v>
      </c>
      <c r="M21" s="9">
        <v>0</v>
      </c>
      <c r="N21" s="8">
        <f t="shared" ref="N21" si="30">IF(M21=0,0,M21/$F21*100)</f>
        <v>0</v>
      </c>
      <c r="O21" s="48"/>
      <c r="P21" s="48"/>
    </row>
    <row r="22" spans="1:16" ht="23.1" customHeight="1">
      <c r="A22" s="139"/>
      <c r="B22" s="139"/>
      <c r="C22" s="13"/>
      <c r="D22" s="14" t="s">
        <v>32</v>
      </c>
      <c r="E22" s="11"/>
      <c r="F22" s="10">
        <f t="shared" si="3"/>
        <v>1</v>
      </c>
      <c r="G22" s="9">
        <v>1</v>
      </c>
      <c r="H22" s="8">
        <f t="shared" si="4"/>
        <v>100</v>
      </c>
      <c r="I22" s="9">
        <v>0</v>
      </c>
      <c r="J22" s="8">
        <f t="shared" si="4"/>
        <v>0</v>
      </c>
      <c r="K22" s="9">
        <v>0</v>
      </c>
      <c r="L22" s="8">
        <f t="shared" ref="L22" si="31">IF(K22=0,0,K22/$F22*100)</f>
        <v>0</v>
      </c>
      <c r="M22" s="9">
        <v>0</v>
      </c>
      <c r="N22" s="8">
        <f t="shared" ref="N22" si="32">IF(M22=0,0,M22/$F22*100)</f>
        <v>0</v>
      </c>
      <c r="O22" s="48"/>
      <c r="P22" s="48"/>
    </row>
    <row r="23" spans="1:16" ht="23.1" customHeight="1">
      <c r="A23" s="139"/>
      <c r="B23" s="139"/>
      <c r="C23" s="13"/>
      <c r="D23" s="14" t="s">
        <v>31</v>
      </c>
      <c r="E23" s="11"/>
      <c r="F23" s="10">
        <f t="shared" si="3"/>
        <v>6</v>
      </c>
      <c r="G23" s="9">
        <v>0</v>
      </c>
      <c r="H23" s="8">
        <f t="shared" si="4"/>
        <v>0</v>
      </c>
      <c r="I23" s="9">
        <v>0</v>
      </c>
      <c r="J23" s="8">
        <f t="shared" si="4"/>
        <v>0</v>
      </c>
      <c r="K23" s="9">
        <v>6</v>
      </c>
      <c r="L23" s="8">
        <f t="shared" ref="L23" si="33">IF(K23=0,0,K23/$F23*100)</f>
        <v>100</v>
      </c>
      <c r="M23" s="9">
        <v>0</v>
      </c>
      <c r="N23" s="8">
        <f t="shared" ref="N23" si="34">IF(M23=0,0,M23/$F23*100)</f>
        <v>0</v>
      </c>
      <c r="O23" s="48"/>
      <c r="P23" s="48"/>
    </row>
    <row r="24" spans="1:16" ht="23.1" customHeight="1">
      <c r="A24" s="139"/>
      <c r="B24" s="139"/>
      <c r="C24" s="13"/>
      <c r="D24" s="14" t="s">
        <v>30</v>
      </c>
      <c r="E24" s="11"/>
      <c r="F24" s="10">
        <f t="shared" si="3"/>
        <v>1</v>
      </c>
      <c r="G24" s="9">
        <v>0</v>
      </c>
      <c r="H24" s="8">
        <f t="shared" si="4"/>
        <v>0</v>
      </c>
      <c r="I24" s="9">
        <v>0</v>
      </c>
      <c r="J24" s="8">
        <f t="shared" si="4"/>
        <v>0</v>
      </c>
      <c r="K24" s="9">
        <v>1</v>
      </c>
      <c r="L24" s="8">
        <f t="shared" ref="L24" si="35">IF(K24=0,0,K24/$F24*100)</f>
        <v>100</v>
      </c>
      <c r="M24" s="9">
        <v>0</v>
      </c>
      <c r="N24" s="8">
        <f t="shared" ref="N24" si="36">IF(M24=0,0,M24/$F24*100)</f>
        <v>0</v>
      </c>
      <c r="O24" s="48"/>
      <c r="P24" s="48"/>
    </row>
    <row r="25" spans="1:16" ht="23.1" customHeight="1">
      <c r="A25" s="139"/>
      <c r="B25" s="139"/>
      <c r="C25" s="13"/>
      <c r="D25" s="12" t="s">
        <v>29</v>
      </c>
      <c r="E25" s="11"/>
      <c r="F25" s="10">
        <f t="shared" si="3"/>
        <v>3</v>
      </c>
      <c r="G25" s="9">
        <v>0</v>
      </c>
      <c r="H25" s="8">
        <f t="shared" si="4"/>
        <v>0</v>
      </c>
      <c r="I25" s="9">
        <v>0</v>
      </c>
      <c r="J25" s="8">
        <f t="shared" si="4"/>
        <v>0</v>
      </c>
      <c r="K25" s="9">
        <v>3</v>
      </c>
      <c r="L25" s="8">
        <f t="shared" ref="L25" si="37">IF(K25=0,0,K25/$F25*100)</f>
        <v>100</v>
      </c>
      <c r="M25" s="9">
        <v>0</v>
      </c>
      <c r="N25" s="8">
        <f t="shared" ref="N25" si="38">IF(M25=0,0,M25/$F25*100)</f>
        <v>0</v>
      </c>
      <c r="O25" s="48"/>
      <c r="P25" s="48"/>
    </row>
    <row r="26" spans="1:16" ht="23.1" customHeight="1">
      <c r="A26" s="139"/>
      <c r="B26" s="139"/>
      <c r="C26" s="13"/>
      <c r="D26" s="14" t="s">
        <v>28</v>
      </c>
      <c r="E26" s="11"/>
      <c r="F26" s="27">
        <f t="shared" si="3"/>
        <v>8</v>
      </c>
      <c r="G26" s="26">
        <v>0</v>
      </c>
      <c r="H26" s="8">
        <f t="shared" si="4"/>
        <v>0</v>
      </c>
      <c r="I26" s="9">
        <v>1</v>
      </c>
      <c r="J26" s="8">
        <f t="shared" si="4"/>
        <v>12.5</v>
      </c>
      <c r="K26" s="9">
        <v>7</v>
      </c>
      <c r="L26" s="8">
        <f t="shared" ref="L26" si="39">IF(K26=0,0,K26/$F26*100)</f>
        <v>87.5</v>
      </c>
      <c r="M26" s="9">
        <v>0</v>
      </c>
      <c r="N26" s="8">
        <f t="shared" ref="N26" si="40">IF(M26=0,0,M26/$F26*100)</f>
        <v>0</v>
      </c>
      <c r="O26" s="48"/>
      <c r="P26" s="48"/>
    </row>
    <row r="27" spans="1:16" ht="23.1" customHeight="1">
      <c r="A27" s="139"/>
      <c r="B27" s="139"/>
      <c r="C27" s="13"/>
      <c r="D27" s="14" t="s">
        <v>27</v>
      </c>
      <c r="E27" s="11"/>
      <c r="F27" s="10">
        <f t="shared" si="3"/>
        <v>3</v>
      </c>
      <c r="G27" s="9">
        <v>0</v>
      </c>
      <c r="H27" s="8">
        <f t="shared" si="4"/>
        <v>0</v>
      </c>
      <c r="I27" s="9">
        <v>0</v>
      </c>
      <c r="J27" s="8">
        <f t="shared" si="4"/>
        <v>0</v>
      </c>
      <c r="K27" s="9">
        <v>3</v>
      </c>
      <c r="L27" s="8">
        <f t="shared" ref="L27" si="41">IF(K27=0,0,K27/$F27*100)</f>
        <v>100</v>
      </c>
      <c r="M27" s="9">
        <v>0</v>
      </c>
      <c r="N27" s="8">
        <f t="shared" ref="N27" si="42">IF(M27=0,0,M27/$F27*100)</f>
        <v>0</v>
      </c>
      <c r="O27" s="48"/>
      <c r="P27" s="48"/>
    </row>
    <row r="28" spans="1:16" ht="23.1" customHeight="1">
      <c r="A28" s="139"/>
      <c r="B28" s="139"/>
      <c r="C28" s="13"/>
      <c r="D28" s="14" t="s">
        <v>26</v>
      </c>
      <c r="E28" s="11"/>
      <c r="F28" s="10">
        <f t="shared" si="3"/>
        <v>2</v>
      </c>
      <c r="G28" s="9">
        <v>0</v>
      </c>
      <c r="H28" s="8">
        <f t="shared" si="4"/>
        <v>0</v>
      </c>
      <c r="I28" s="9">
        <v>0</v>
      </c>
      <c r="J28" s="8">
        <f t="shared" si="4"/>
        <v>0</v>
      </c>
      <c r="K28" s="9">
        <v>2</v>
      </c>
      <c r="L28" s="8">
        <f t="shared" ref="L28" si="43">IF(K28=0,0,K28/$F28*100)</f>
        <v>100</v>
      </c>
      <c r="M28" s="9">
        <v>0</v>
      </c>
      <c r="N28" s="8">
        <f t="shared" ref="N28" si="44">IF(M28=0,0,M28/$F28*100)</f>
        <v>0</v>
      </c>
      <c r="O28" s="48"/>
      <c r="P28" s="48"/>
    </row>
    <row r="29" spans="1:16" ht="23.1" customHeight="1">
      <c r="A29" s="139"/>
      <c r="B29" s="139"/>
      <c r="C29" s="13"/>
      <c r="D29" s="14" t="s">
        <v>25</v>
      </c>
      <c r="E29" s="11"/>
      <c r="F29" s="10">
        <f t="shared" si="3"/>
        <v>15</v>
      </c>
      <c r="G29" s="9">
        <v>3</v>
      </c>
      <c r="H29" s="8">
        <f t="shared" si="4"/>
        <v>20</v>
      </c>
      <c r="I29" s="9">
        <v>0</v>
      </c>
      <c r="J29" s="8">
        <f t="shared" si="4"/>
        <v>0</v>
      </c>
      <c r="K29" s="9">
        <v>12</v>
      </c>
      <c r="L29" s="8">
        <f t="shared" ref="L29" si="45">IF(K29=0,0,K29/$F29*100)</f>
        <v>80</v>
      </c>
      <c r="M29" s="9">
        <v>0</v>
      </c>
      <c r="N29" s="8">
        <f t="shared" ref="N29" si="46">IF(M29=0,0,M29/$F29*100)</f>
        <v>0</v>
      </c>
      <c r="O29" s="48"/>
      <c r="P29" s="48"/>
    </row>
    <row r="30" spans="1:16" ht="23.1" customHeight="1">
      <c r="A30" s="139"/>
      <c r="B30" s="139"/>
      <c r="C30" s="13"/>
      <c r="D30" s="14" t="s">
        <v>24</v>
      </c>
      <c r="E30" s="11"/>
      <c r="F30" s="10">
        <f t="shared" si="3"/>
        <v>4</v>
      </c>
      <c r="G30" s="9">
        <v>0</v>
      </c>
      <c r="H30" s="8">
        <f t="shared" si="4"/>
        <v>0</v>
      </c>
      <c r="I30" s="9">
        <v>0</v>
      </c>
      <c r="J30" s="8">
        <f t="shared" si="4"/>
        <v>0</v>
      </c>
      <c r="K30" s="9">
        <v>4</v>
      </c>
      <c r="L30" s="8">
        <f t="shared" ref="L30" si="47">IF(K30=0,0,K30/$F30*100)</f>
        <v>100</v>
      </c>
      <c r="M30" s="9">
        <v>0</v>
      </c>
      <c r="N30" s="8">
        <f t="shared" ref="N30" si="48">IF(M30=0,0,M30/$F30*100)</f>
        <v>0</v>
      </c>
      <c r="O30" s="48"/>
      <c r="P30" s="48"/>
    </row>
    <row r="31" spans="1:16" ht="23.1" customHeight="1">
      <c r="A31" s="139"/>
      <c r="B31" s="139"/>
      <c r="C31" s="13"/>
      <c r="D31" s="14" t="s">
        <v>23</v>
      </c>
      <c r="E31" s="11"/>
      <c r="F31" s="10">
        <f t="shared" si="3"/>
        <v>26</v>
      </c>
      <c r="G31" s="9">
        <v>2</v>
      </c>
      <c r="H31" s="8">
        <f t="shared" si="4"/>
        <v>7.6923076923076925</v>
      </c>
      <c r="I31" s="9">
        <v>0</v>
      </c>
      <c r="J31" s="8">
        <f t="shared" si="4"/>
        <v>0</v>
      </c>
      <c r="K31" s="9">
        <v>24</v>
      </c>
      <c r="L31" s="8">
        <f t="shared" ref="L31" si="49">IF(K31=0,0,K31/$F31*100)</f>
        <v>92.307692307692307</v>
      </c>
      <c r="M31" s="9">
        <v>0</v>
      </c>
      <c r="N31" s="8">
        <f t="shared" ref="N31" si="50">IF(M31=0,0,M31/$F31*100)</f>
        <v>0</v>
      </c>
      <c r="O31" s="48"/>
      <c r="P31" s="48"/>
    </row>
    <row r="32" spans="1:16" ht="23.1" customHeight="1">
      <c r="A32" s="139"/>
      <c r="B32" s="139"/>
      <c r="C32" s="13"/>
      <c r="D32" s="14" t="s">
        <v>22</v>
      </c>
      <c r="E32" s="11"/>
      <c r="F32" s="10">
        <f t="shared" si="3"/>
        <v>5</v>
      </c>
      <c r="G32" s="9">
        <v>0</v>
      </c>
      <c r="H32" s="8">
        <f t="shared" si="4"/>
        <v>0</v>
      </c>
      <c r="I32" s="9">
        <v>0</v>
      </c>
      <c r="J32" s="8">
        <f t="shared" si="4"/>
        <v>0</v>
      </c>
      <c r="K32" s="9">
        <v>5</v>
      </c>
      <c r="L32" s="8">
        <f t="shared" ref="L32" si="51">IF(K32=0,0,K32/$F32*100)</f>
        <v>100</v>
      </c>
      <c r="M32" s="9">
        <v>0</v>
      </c>
      <c r="N32" s="8">
        <f t="shared" ref="N32" si="52">IF(M32=0,0,M32/$F32*100)</f>
        <v>0</v>
      </c>
      <c r="O32" s="48"/>
      <c r="P32" s="48"/>
    </row>
    <row r="33" spans="1:16" ht="24" customHeight="1">
      <c r="A33" s="139"/>
      <c r="B33" s="139"/>
      <c r="C33" s="13"/>
      <c r="D33" s="14" t="s">
        <v>21</v>
      </c>
      <c r="E33" s="11"/>
      <c r="F33" s="10">
        <f t="shared" si="3"/>
        <v>23</v>
      </c>
      <c r="G33" s="9">
        <v>5</v>
      </c>
      <c r="H33" s="8">
        <f t="shared" si="4"/>
        <v>21.739130434782609</v>
      </c>
      <c r="I33" s="9">
        <v>0</v>
      </c>
      <c r="J33" s="8">
        <f t="shared" si="4"/>
        <v>0</v>
      </c>
      <c r="K33" s="9">
        <v>18</v>
      </c>
      <c r="L33" s="8">
        <f t="shared" ref="L33" si="53">IF(K33=0,0,K33/$F33*100)</f>
        <v>78.260869565217391</v>
      </c>
      <c r="M33" s="9">
        <v>0</v>
      </c>
      <c r="N33" s="8">
        <f t="shared" ref="N33" si="54">IF(M33=0,0,M33/$F33*100)</f>
        <v>0</v>
      </c>
      <c r="O33" s="48"/>
      <c r="P33" s="48"/>
    </row>
    <row r="34" spans="1:16" ht="23.1" customHeight="1">
      <c r="A34" s="139"/>
      <c r="B34" s="139"/>
      <c r="C34" s="13"/>
      <c r="D34" s="14" t="s">
        <v>20</v>
      </c>
      <c r="E34" s="11"/>
      <c r="F34" s="10">
        <f t="shared" si="3"/>
        <v>14</v>
      </c>
      <c r="G34" s="9">
        <v>1</v>
      </c>
      <c r="H34" s="8">
        <f t="shared" si="4"/>
        <v>7.1428571428571423</v>
      </c>
      <c r="I34" s="9">
        <v>0</v>
      </c>
      <c r="J34" s="8">
        <f t="shared" si="4"/>
        <v>0</v>
      </c>
      <c r="K34" s="9">
        <v>13</v>
      </c>
      <c r="L34" s="8">
        <f t="shared" ref="L34" si="55">IF(K34=0,0,K34/$F34*100)</f>
        <v>92.857142857142861</v>
      </c>
      <c r="M34" s="9">
        <v>0</v>
      </c>
      <c r="N34" s="8">
        <f t="shared" ref="N34" si="56">IF(M34=0,0,M34/$F34*100)</f>
        <v>0</v>
      </c>
      <c r="O34" s="48"/>
      <c r="P34" s="48"/>
    </row>
    <row r="35" spans="1:16" ht="23.1" customHeight="1">
      <c r="A35" s="139"/>
      <c r="B35" s="139"/>
      <c r="C35" s="13"/>
      <c r="D35" s="14" t="s">
        <v>19</v>
      </c>
      <c r="E35" s="11"/>
      <c r="F35" s="10">
        <f t="shared" si="3"/>
        <v>10</v>
      </c>
      <c r="G35" s="9">
        <v>0</v>
      </c>
      <c r="H35" s="8">
        <f t="shared" si="4"/>
        <v>0</v>
      </c>
      <c r="I35" s="9">
        <v>0</v>
      </c>
      <c r="J35" s="8">
        <f t="shared" si="4"/>
        <v>0</v>
      </c>
      <c r="K35" s="9">
        <v>10</v>
      </c>
      <c r="L35" s="8">
        <f t="shared" ref="L35" si="57">IF(K35=0,0,K35/$F35*100)</f>
        <v>100</v>
      </c>
      <c r="M35" s="9">
        <v>0</v>
      </c>
      <c r="N35" s="8">
        <f t="shared" ref="N35" si="58">IF(M35=0,0,M35/$F35*100)</f>
        <v>0</v>
      </c>
      <c r="O35" s="48"/>
      <c r="P35" s="48"/>
    </row>
    <row r="36" spans="1:16" ht="23.1" customHeight="1">
      <c r="A36" s="139"/>
      <c r="B36" s="139"/>
      <c r="C36" s="13"/>
      <c r="D36" s="14" t="s">
        <v>18</v>
      </c>
      <c r="E36" s="11"/>
      <c r="F36" s="10">
        <f t="shared" si="3"/>
        <v>19</v>
      </c>
      <c r="G36" s="9">
        <v>4</v>
      </c>
      <c r="H36" s="8">
        <f t="shared" si="4"/>
        <v>21.052631578947366</v>
      </c>
      <c r="I36" s="9">
        <v>0</v>
      </c>
      <c r="J36" s="8">
        <f t="shared" si="4"/>
        <v>0</v>
      </c>
      <c r="K36" s="9">
        <v>14</v>
      </c>
      <c r="L36" s="8">
        <f t="shared" ref="L36" si="59">IF(K36=0,0,K36/$F36*100)</f>
        <v>73.68421052631578</v>
      </c>
      <c r="M36" s="9">
        <v>1</v>
      </c>
      <c r="N36" s="8">
        <f t="shared" ref="N36" si="60">IF(M36=0,0,M36/$F36*100)</f>
        <v>5.2631578947368416</v>
      </c>
      <c r="O36" s="48"/>
      <c r="P36" s="48"/>
    </row>
    <row r="37" spans="1:16" ht="23.1" customHeight="1">
      <c r="A37" s="139"/>
      <c r="B37" s="140"/>
      <c r="C37" s="13"/>
      <c r="D37" s="14" t="s">
        <v>17</v>
      </c>
      <c r="E37" s="11"/>
      <c r="F37" s="10">
        <f t="shared" si="3"/>
        <v>4</v>
      </c>
      <c r="G37" s="9">
        <v>1</v>
      </c>
      <c r="H37" s="8">
        <f t="shared" si="4"/>
        <v>25</v>
      </c>
      <c r="I37" s="9">
        <v>0</v>
      </c>
      <c r="J37" s="8">
        <f t="shared" si="4"/>
        <v>0</v>
      </c>
      <c r="K37" s="9">
        <v>3</v>
      </c>
      <c r="L37" s="8">
        <f t="shared" ref="L37" si="61">IF(K37=0,0,K37/$F37*100)</f>
        <v>75</v>
      </c>
      <c r="M37" s="9">
        <v>0</v>
      </c>
      <c r="N37" s="8">
        <f t="shared" ref="N37" si="62">IF(M37=0,0,M37/$F37*100)</f>
        <v>0</v>
      </c>
      <c r="O37" s="48"/>
      <c r="P37" s="48"/>
    </row>
    <row r="38" spans="1:16" ht="23.1" customHeight="1">
      <c r="A38" s="139"/>
      <c r="B38" s="138" t="s">
        <v>16</v>
      </c>
      <c r="C38" s="13"/>
      <c r="D38" s="14" t="s">
        <v>15</v>
      </c>
      <c r="E38" s="11"/>
      <c r="F38" s="10">
        <f t="shared" si="3"/>
        <v>692</v>
      </c>
      <c r="G38" s="9">
        <f>SUM(G39:G53)</f>
        <v>129</v>
      </c>
      <c r="H38" s="8">
        <f t="shared" si="4"/>
        <v>18.641618497109828</v>
      </c>
      <c r="I38" s="9">
        <f>SUM(I39:I53)</f>
        <v>30</v>
      </c>
      <c r="J38" s="8">
        <f t="shared" si="4"/>
        <v>4.3352601156069364</v>
      </c>
      <c r="K38" s="9">
        <f>SUM(K39:K53)</f>
        <v>525</v>
      </c>
      <c r="L38" s="8">
        <f t="shared" ref="L38" si="63">IF(K38=0,0,K38/$F38*100)</f>
        <v>75.867052023121389</v>
      </c>
      <c r="M38" s="9">
        <f>SUM(M39:M53)</f>
        <v>8</v>
      </c>
      <c r="N38" s="8">
        <f t="shared" ref="N38" si="64">IF(M38=0,0,M38/$F38*100)</f>
        <v>1.1560693641618496</v>
      </c>
      <c r="O38" s="48"/>
      <c r="P38" s="48"/>
    </row>
    <row r="39" spans="1:16" ht="23.1" customHeight="1">
      <c r="A39" s="139"/>
      <c r="B39" s="139"/>
      <c r="C39" s="13"/>
      <c r="D39" s="14" t="s">
        <v>14</v>
      </c>
      <c r="E39" s="11"/>
      <c r="F39" s="10">
        <f t="shared" si="3"/>
        <v>5</v>
      </c>
      <c r="G39" s="9">
        <v>1</v>
      </c>
      <c r="H39" s="8">
        <f t="shared" si="4"/>
        <v>20</v>
      </c>
      <c r="I39" s="9">
        <v>0</v>
      </c>
      <c r="J39" s="8">
        <f t="shared" si="4"/>
        <v>0</v>
      </c>
      <c r="K39" s="9">
        <v>4</v>
      </c>
      <c r="L39" s="8">
        <f t="shared" ref="L39" si="65">IF(K39=0,0,K39/$F39*100)</f>
        <v>80</v>
      </c>
      <c r="M39" s="9">
        <v>0</v>
      </c>
      <c r="N39" s="8">
        <f t="shared" ref="N39" si="66">IF(M39=0,0,M39/$F39*100)</f>
        <v>0</v>
      </c>
      <c r="O39" s="48"/>
      <c r="P39" s="48"/>
    </row>
    <row r="40" spans="1:16" ht="23.1" customHeight="1">
      <c r="A40" s="139"/>
      <c r="B40" s="139"/>
      <c r="C40" s="13"/>
      <c r="D40" s="14" t="s">
        <v>13</v>
      </c>
      <c r="E40" s="11"/>
      <c r="F40" s="10">
        <f t="shared" si="3"/>
        <v>83</v>
      </c>
      <c r="G40" s="9">
        <v>10</v>
      </c>
      <c r="H40" s="8">
        <f t="shared" si="4"/>
        <v>12.048192771084338</v>
      </c>
      <c r="I40" s="9">
        <v>0</v>
      </c>
      <c r="J40" s="8">
        <f t="shared" si="4"/>
        <v>0</v>
      </c>
      <c r="K40" s="9">
        <v>71</v>
      </c>
      <c r="L40" s="8">
        <f t="shared" ref="L40" si="67">IF(K40=0,0,K40/$F40*100)</f>
        <v>85.542168674698786</v>
      </c>
      <c r="M40" s="9">
        <v>2</v>
      </c>
      <c r="N40" s="8">
        <f t="shared" ref="N40" si="68">IF(M40=0,0,M40/$F40*100)</f>
        <v>2.4096385542168677</v>
      </c>
      <c r="O40" s="48"/>
      <c r="P40" s="48"/>
    </row>
    <row r="41" spans="1:16" ht="23.1" customHeight="1">
      <c r="A41" s="139"/>
      <c r="B41" s="139"/>
      <c r="C41" s="13"/>
      <c r="D41" s="14" t="s">
        <v>12</v>
      </c>
      <c r="E41" s="11"/>
      <c r="F41" s="10">
        <f t="shared" si="3"/>
        <v>18</v>
      </c>
      <c r="G41" s="9">
        <v>3</v>
      </c>
      <c r="H41" s="8">
        <f t="shared" si="4"/>
        <v>16.666666666666664</v>
      </c>
      <c r="I41" s="9">
        <v>1</v>
      </c>
      <c r="J41" s="8">
        <f t="shared" si="4"/>
        <v>5.5555555555555554</v>
      </c>
      <c r="K41" s="9">
        <v>14</v>
      </c>
      <c r="L41" s="8">
        <f t="shared" ref="L41" si="69">IF(K41=0,0,K41/$F41*100)</f>
        <v>77.777777777777786</v>
      </c>
      <c r="M41" s="9">
        <v>0</v>
      </c>
      <c r="N41" s="8">
        <f t="shared" ref="N41" si="70">IF(M41=0,0,M41/$F41*100)</f>
        <v>0</v>
      </c>
      <c r="O41" s="48"/>
      <c r="P41" s="48"/>
    </row>
    <row r="42" spans="1:16" ht="23.1" customHeight="1">
      <c r="A42" s="139"/>
      <c r="B42" s="139"/>
      <c r="C42" s="13"/>
      <c r="D42" s="14" t="s">
        <v>11</v>
      </c>
      <c r="E42" s="11"/>
      <c r="F42" s="10">
        <f t="shared" si="3"/>
        <v>16</v>
      </c>
      <c r="G42" s="9">
        <v>1</v>
      </c>
      <c r="H42" s="8">
        <f t="shared" si="4"/>
        <v>6.25</v>
      </c>
      <c r="I42" s="9">
        <v>0</v>
      </c>
      <c r="J42" s="8">
        <f t="shared" si="4"/>
        <v>0</v>
      </c>
      <c r="K42" s="9">
        <v>15</v>
      </c>
      <c r="L42" s="8">
        <f t="shared" ref="L42" si="71">IF(K42=0,0,K42/$F42*100)</f>
        <v>93.75</v>
      </c>
      <c r="M42" s="9">
        <v>0</v>
      </c>
      <c r="N42" s="8">
        <f t="shared" ref="N42" si="72">IF(M42=0,0,M42/$F42*100)</f>
        <v>0</v>
      </c>
      <c r="O42" s="48"/>
      <c r="P42" s="48"/>
    </row>
    <row r="43" spans="1:16" ht="23.1" customHeight="1">
      <c r="A43" s="139"/>
      <c r="B43" s="139"/>
      <c r="C43" s="13"/>
      <c r="D43" s="14" t="s">
        <v>10</v>
      </c>
      <c r="E43" s="11"/>
      <c r="F43" s="10">
        <f t="shared" si="3"/>
        <v>34</v>
      </c>
      <c r="G43" s="9">
        <v>4</v>
      </c>
      <c r="H43" s="8">
        <f t="shared" si="4"/>
        <v>11.76470588235294</v>
      </c>
      <c r="I43" s="9">
        <v>1</v>
      </c>
      <c r="J43" s="8">
        <f t="shared" si="4"/>
        <v>2.9411764705882351</v>
      </c>
      <c r="K43" s="9">
        <v>28</v>
      </c>
      <c r="L43" s="8">
        <f t="shared" ref="L43" si="73">IF(K43=0,0,K43/$F43*100)</f>
        <v>82.35294117647058</v>
      </c>
      <c r="M43" s="9">
        <v>1</v>
      </c>
      <c r="N43" s="8">
        <f t="shared" ref="N43" si="74">IF(M43=0,0,M43/$F43*100)</f>
        <v>2.9411764705882351</v>
      </c>
      <c r="O43" s="48"/>
      <c r="P43" s="48"/>
    </row>
    <row r="44" spans="1:16" ht="23.1" customHeight="1">
      <c r="A44" s="139"/>
      <c r="B44" s="139"/>
      <c r="C44" s="13"/>
      <c r="D44" s="14" t="s">
        <v>9</v>
      </c>
      <c r="E44" s="11"/>
      <c r="F44" s="10">
        <f t="shared" si="3"/>
        <v>180</v>
      </c>
      <c r="G44" s="9">
        <v>38</v>
      </c>
      <c r="H44" s="8">
        <f t="shared" si="4"/>
        <v>21.111111111111111</v>
      </c>
      <c r="I44" s="9">
        <v>11</v>
      </c>
      <c r="J44" s="8">
        <f t="shared" si="4"/>
        <v>6.1111111111111107</v>
      </c>
      <c r="K44" s="9">
        <v>128</v>
      </c>
      <c r="L44" s="8">
        <f t="shared" ref="L44" si="75">IF(K44=0,0,K44/$F44*100)</f>
        <v>71.111111111111114</v>
      </c>
      <c r="M44" s="9">
        <v>3</v>
      </c>
      <c r="N44" s="8">
        <f t="shared" ref="N44" si="76">IF(M44=0,0,M44/$F44*100)</f>
        <v>1.6666666666666667</v>
      </c>
      <c r="O44" s="48"/>
      <c r="P44" s="48"/>
    </row>
    <row r="45" spans="1:16" ht="23.1" customHeight="1">
      <c r="A45" s="139"/>
      <c r="B45" s="139"/>
      <c r="C45" s="13"/>
      <c r="D45" s="14" t="s">
        <v>8</v>
      </c>
      <c r="E45" s="11"/>
      <c r="F45" s="10">
        <f t="shared" si="3"/>
        <v>21</v>
      </c>
      <c r="G45" s="9">
        <v>6</v>
      </c>
      <c r="H45" s="8">
        <f t="shared" si="4"/>
        <v>28.571428571428569</v>
      </c>
      <c r="I45" s="9">
        <v>1</v>
      </c>
      <c r="J45" s="8">
        <f t="shared" si="4"/>
        <v>4.7619047619047619</v>
      </c>
      <c r="K45" s="9">
        <v>14</v>
      </c>
      <c r="L45" s="8">
        <f t="shared" ref="L45" si="77">IF(K45=0,0,K45/$F45*100)</f>
        <v>66.666666666666657</v>
      </c>
      <c r="M45" s="9">
        <v>0</v>
      </c>
      <c r="N45" s="8">
        <f t="shared" ref="N45" si="78">IF(M45=0,0,M45/$F45*100)</f>
        <v>0</v>
      </c>
      <c r="O45" s="48"/>
      <c r="P45" s="48"/>
    </row>
    <row r="46" spans="1:16" ht="23.1" customHeight="1">
      <c r="A46" s="139"/>
      <c r="B46" s="139"/>
      <c r="C46" s="13"/>
      <c r="D46" s="14" t="s">
        <v>7</v>
      </c>
      <c r="E46" s="11"/>
      <c r="F46" s="10">
        <f t="shared" si="3"/>
        <v>14</v>
      </c>
      <c r="G46" s="9">
        <v>3</v>
      </c>
      <c r="H46" s="8">
        <f t="shared" si="4"/>
        <v>21.428571428571427</v>
      </c>
      <c r="I46" s="9">
        <v>1</v>
      </c>
      <c r="J46" s="8">
        <f t="shared" si="4"/>
        <v>7.1428571428571423</v>
      </c>
      <c r="K46" s="9">
        <v>10</v>
      </c>
      <c r="L46" s="8">
        <f t="shared" ref="L46" si="79">IF(K46=0,0,K46/$F46*100)</f>
        <v>71.428571428571431</v>
      </c>
      <c r="M46" s="9">
        <v>0</v>
      </c>
      <c r="N46" s="8">
        <f t="shared" ref="N46" si="80">IF(M46=0,0,M46/$F46*100)</f>
        <v>0</v>
      </c>
      <c r="O46" s="48"/>
      <c r="P46" s="48"/>
    </row>
    <row r="47" spans="1:16" ht="24" customHeight="1">
      <c r="A47" s="139"/>
      <c r="B47" s="139"/>
      <c r="C47" s="13"/>
      <c r="D47" s="12" t="s">
        <v>6</v>
      </c>
      <c r="E47" s="11"/>
      <c r="F47" s="10">
        <f t="shared" si="3"/>
        <v>13</v>
      </c>
      <c r="G47" s="9">
        <v>1</v>
      </c>
      <c r="H47" s="8">
        <f t="shared" si="4"/>
        <v>7.6923076923076925</v>
      </c>
      <c r="I47" s="9">
        <v>0</v>
      </c>
      <c r="J47" s="8">
        <f t="shared" si="4"/>
        <v>0</v>
      </c>
      <c r="K47" s="9">
        <v>12</v>
      </c>
      <c r="L47" s="8">
        <f t="shared" ref="L47" si="81">IF(K47=0,0,K47/$F47*100)</f>
        <v>92.307692307692307</v>
      </c>
      <c r="M47" s="9">
        <v>0</v>
      </c>
      <c r="N47" s="8">
        <f t="shared" ref="N47" si="82">IF(M47=0,0,M47/$F47*100)</f>
        <v>0</v>
      </c>
      <c r="O47" s="48"/>
      <c r="P47" s="48"/>
    </row>
    <row r="48" spans="1:16" ht="23.1" customHeight="1">
      <c r="A48" s="139"/>
      <c r="B48" s="139"/>
      <c r="C48" s="13"/>
      <c r="D48" s="14" t="s">
        <v>5</v>
      </c>
      <c r="E48" s="11"/>
      <c r="F48" s="10">
        <f t="shared" si="3"/>
        <v>41</v>
      </c>
      <c r="G48" s="9">
        <v>8</v>
      </c>
      <c r="H48" s="8">
        <f t="shared" si="4"/>
        <v>19.512195121951219</v>
      </c>
      <c r="I48" s="9">
        <v>1</v>
      </c>
      <c r="J48" s="8">
        <f t="shared" si="4"/>
        <v>2.4390243902439024</v>
      </c>
      <c r="K48" s="9">
        <v>32</v>
      </c>
      <c r="L48" s="8">
        <f t="shared" ref="L48" si="83">IF(K48=0,0,K48/$F48*100)</f>
        <v>78.048780487804876</v>
      </c>
      <c r="M48" s="9">
        <v>0</v>
      </c>
      <c r="N48" s="8">
        <f t="shared" ref="N48" si="84">IF(M48=0,0,M48/$F48*100)</f>
        <v>0</v>
      </c>
      <c r="O48" s="48"/>
      <c r="P48" s="48"/>
    </row>
    <row r="49" spans="1:16" ht="23.1" customHeight="1">
      <c r="A49" s="139"/>
      <c r="B49" s="139"/>
      <c r="C49" s="13"/>
      <c r="D49" s="14" t="s">
        <v>4</v>
      </c>
      <c r="E49" s="11"/>
      <c r="F49" s="10">
        <f t="shared" si="3"/>
        <v>22</v>
      </c>
      <c r="G49" s="9">
        <v>0</v>
      </c>
      <c r="H49" s="8">
        <f t="shared" si="4"/>
        <v>0</v>
      </c>
      <c r="I49" s="9">
        <v>2</v>
      </c>
      <c r="J49" s="8">
        <f t="shared" si="4"/>
        <v>9.0909090909090917</v>
      </c>
      <c r="K49" s="9">
        <v>20</v>
      </c>
      <c r="L49" s="8">
        <f t="shared" ref="L49" si="85">IF(K49=0,0,K49/$F49*100)</f>
        <v>90.909090909090907</v>
      </c>
      <c r="M49" s="9">
        <v>0</v>
      </c>
      <c r="N49" s="8">
        <f t="shared" ref="N49" si="86">IF(M49=0,0,M49/$F49*100)</f>
        <v>0</v>
      </c>
      <c r="O49" s="48"/>
      <c r="P49" s="48"/>
    </row>
    <row r="50" spans="1:16" ht="23.1" customHeight="1">
      <c r="A50" s="139"/>
      <c r="B50" s="139"/>
      <c r="C50" s="13"/>
      <c r="D50" s="14" t="s">
        <v>3</v>
      </c>
      <c r="E50" s="11"/>
      <c r="F50" s="10">
        <f t="shared" si="3"/>
        <v>20</v>
      </c>
      <c r="G50" s="9">
        <v>7</v>
      </c>
      <c r="H50" s="8">
        <f t="shared" si="4"/>
        <v>35</v>
      </c>
      <c r="I50" s="9">
        <v>2</v>
      </c>
      <c r="J50" s="8">
        <f t="shared" si="4"/>
        <v>10</v>
      </c>
      <c r="K50" s="9">
        <v>11</v>
      </c>
      <c r="L50" s="8">
        <f t="shared" ref="L50" si="87">IF(K50=0,0,K50/$F50*100)</f>
        <v>55.000000000000007</v>
      </c>
      <c r="M50" s="9">
        <v>0</v>
      </c>
      <c r="N50" s="8">
        <f t="shared" ref="N50" si="88">IF(M50=0,0,M50/$F50*100)</f>
        <v>0</v>
      </c>
      <c r="O50" s="48"/>
      <c r="P50" s="48"/>
    </row>
    <row r="51" spans="1:16" ht="23.1" customHeight="1">
      <c r="A51" s="139"/>
      <c r="B51" s="139"/>
      <c r="C51" s="13"/>
      <c r="D51" s="14" t="s">
        <v>2</v>
      </c>
      <c r="E51" s="11"/>
      <c r="F51" s="10">
        <f t="shared" si="3"/>
        <v>150</v>
      </c>
      <c r="G51" s="9">
        <v>35</v>
      </c>
      <c r="H51" s="8">
        <f t="shared" si="4"/>
        <v>23.333333333333332</v>
      </c>
      <c r="I51" s="9">
        <v>3</v>
      </c>
      <c r="J51" s="8">
        <f t="shared" si="4"/>
        <v>2</v>
      </c>
      <c r="K51" s="9">
        <v>111</v>
      </c>
      <c r="L51" s="8">
        <f t="shared" ref="L51" si="89">IF(K51=0,0,K51/$F51*100)</f>
        <v>74</v>
      </c>
      <c r="M51" s="9">
        <v>1</v>
      </c>
      <c r="N51" s="8">
        <f t="shared" ref="N51" si="90">IF(M51=0,0,M51/$F51*100)</f>
        <v>0.66666666666666674</v>
      </c>
      <c r="O51" s="48"/>
      <c r="P51" s="48"/>
    </row>
    <row r="52" spans="1:16" ht="23.1" customHeight="1">
      <c r="A52" s="139"/>
      <c r="B52" s="139"/>
      <c r="C52" s="13"/>
      <c r="D52" s="14" t="s">
        <v>1</v>
      </c>
      <c r="E52" s="11"/>
      <c r="F52" s="10">
        <f t="shared" si="3"/>
        <v>20</v>
      </c>
      <c r="G52" s="9">
        <v>2</v>
      </c>
      <c r="H52" s="8">
        <f t="shared" si="4"/>
        <v>10</v>
      </c>
      <c r="I52" s="9">
        <v>4</v>
      </c>
      <c r="J52" s="8">
        <f t="shared" si="4"/>
        <v>20</v>
      </c>
      <c r="K52" s="9">
        <v>13</v>
      </c>
      <c r="L52" s="8">
        <f t="shared" ref="L52" si="91">IF(K52=0,0,K52/$F52*100)</f>
        <v>65</v>
      </c>
      <c r="M52" s="9">
        <v>1</v>
      </c>
      <c r="N52" s="8">
        <f t="shared" ref="N52" si="92">IF(M52=0,0,M52/$F52*100)</f>
        <v>5</v>
      </c>
      <c r="O52" s="48"/>
      <c r="P52" s="48"/>
    </row>
    <row r="53" spans="1:16" ht="24" customHeight="1">
      <c r="A53" s="140"/>
      <c r="B53" s="140"/>
      <c r="C53" s="13"/>
      <c r="D53" s="12" t="s">
        <v>0</v>
      </c>
      <c r="E53" s="11"/>
      <c r="F53" s="10">
        <f t="shared" si="3"/>
        <v>55</v>
      </c>
      <c r="G53" s="9">
        <v>10</v>
      </c>
      <c r="H53" s="8">
        <f t="shared" si="4"/>
        <v>18.181818181818183</v>
      </c>
      <c r="I53" s="9">
        <v>3</v>
      </c>
      <c r="J53" s="8">
        <f t="shared" si="4"/>
        <v>5.4545454545454541</v>
      </c>
      <c r="K53" s="9">
        <v>42</v>
      </c>
      <c r="L53" s="8">
        <f t="shared" ref="L53" si="93">IF(K53=0,0,K53/$F53*100)</f>
        <v>76.363636363636374</v>
      </c>
      <c r="M53" s="9">
        <v>0</v>
      </c>
      <c r="N53" s="8">
        <f t="shared" ref="N53" si="94">IF(M53=0,0,M53/$F53*100)</f>
        <v>0</v>
      </c>
      <c r="O53" s="48"/>
      <c r="P53" s="48"/>
    </row>
    <row r="55" spans="1:16" ht="12.75" customHeight="1"/>
    <row r="56" spans="1:16" ht="12.75" customHeight="1"/>
    <row r="57" spans="1:16">
      <c r="D57" s="5"/>
    </row>
    <row r="58" spans="1:16">
      <c r="H58" s="48"/>
    </row>
    <row r="59" spans="1:16">
      <c r="H59" s="48"/>
    </row>
    <row r="61" spans="1:16">
      <c r="D61" s="5"/>
      <c r="H61" s="48"/>
    </row>
    <row r="63" spans="1:16">
      <c r="H63" s="48"/>
    </row>
    <row r="65" spans="4:8">
      <c r="H65" s="48"/>
    </row>
    <row r="67" spans="4:8">
      <c r="H67" s="48"/>
    </row>
    <row r="68" spans="4:8" ht="13.5" customHeight="1"/>
    <row r="69" spans="4:8" ht="13.5" customHeight="1">
      <c r="D69" s="5"/>
      <c r="H69" s="48"/>
    </row>
    <row r="71" spans="4:8">
      <c r="H71" s="48"/>
    </row>
    <row r="73" spans="4:8">
      <c r="H73" s="48"/>
    </row>
    <row r="75" spans="4:8">
      <c r="H75" s="48"/>
    </row>
    <row r="77" spans="4:8">
      <c r="D77" s="5"/>
      <c r="H77" s="48"/>
    </row>
    <row r="79" spans="4:8">
      <c r="H79" s="48"/>
    </row>
    <row r="80" spans="4:8" ht="12.75" customHeight="1"/>
    <row r="81" spans="4:8" ht="12.75" customHeight="1">
      <c r="D81" s="5"/>
      <c r="H81" s="48"/>
    </row>
    <row r="83" spans="4:8">
      <c r="H83" s="48"/>
    </row>
    <row r="85" spans="4:8">
      <c r="D85" s="5"/>
      <c r="H85" s="48"/>
    </row>
    <row r="87" spans="4:8">
      <c r="H87" s="48"/>
    </row>
    <row r="89" spans="4:8">
      <c r="D89" s="5"/>
      <c r="H89" s="48"/>
    </row>
    <row r="91" spans="4:8">
      <c r="H91" s="48"/>
    </row>
    <row r="93" spans="4:8">
      <c r="D93" s="6"/>
      <c r="H93" s="48"/>
    </row>
    <row r="95" spans="4:8">
      <c r="H95" s="48"/>
    </row>
    <row r="97" spans="4:8">
      <c r="D97" s="5"/>
      <c r="H97" s="48"/>
    </row>
    <row r="99" spans="4:8">
      <c r="H99" s="48"/>
    </row>
    <row r="101" spans="4:8">
      <c r="D101" s="5"/>
      <c r="H101" s="48"/>
    </row>
    <row r="103" spans="4:8">
      <c r="H103" s="48"/>
    </row>
    <row r="105" spans="4:8">
      <c r="D105" s="5"/>
      <c r="H105" s="48"/>
    </row>
    <row r="107" spans="4:8">
      <c r="H107" s="48"/>
    </row>
    <row r="109" spans="4:8">
      <c r="D109" s="5"/>
      <c r="H109" s="48"/>
    </row>
    <row r="111" spans="4:8">
      <c r="H111" s="48"/>
    </row>
    <row r="113" spans="8:8">
      <c r="H113" s="48"/>
    </row>
    <row r="115" spans="8:8">
      <c r="H115" s="48"/>
    </row>
    <row r="117" spans="8:8">
      <c r="H117" s="48"/>
    </row>
    <row r="119" spans="8:8">
      <c r="H119" s="48"/>
    </row>
    <row r="121" spans="8:8">
      <c r="H121" s="48"/>
    </row>
    <row r="123" spans="8:8">
      <c r="H123" s="48"/>
    </row>
    <row r="125" spans="8:8">
      <c r="H125" s="48"/>
    </row>
    <row r="127" spans="8:8">
      <c r="H127" s="48"/>
    </row>
    <row r="129" spans="8:8">
      <c r="H129" s="48"/>
    </row>
    <row r="131" spans="8:8">
      <c r="H131" s="48"/>
    </row>
    <row r="133" spans="8:8">
      <c r="H133" s="48"/>
    </row>
    <row r="135" spans="8:8">
      <c r="H135" s="48"/>
    </row>
  </sheetData>
  <mergeCells count="24">
    <mergeCell ref="A13:A53"/>
    <mergeCell ref="B13:B37"/>
    <mergeCell ref="B38:B53"/>
    <mergeCell ref="A8:A12"/>
    <mergeCell ref="B8:E8"/>
    <mergeCell ref="B9:E9"/>
    <mergeCell ref="B10:E10"/>
    <mergeCell ref="B11:E11"/>
    <mergeCell ref="B12:E12"/>
    <mergeCell ref="A7:E7"/>
    <mergeCell ref="A3:E6"/>
    <mergeCell ref="F3:F6"/>
    <mergeCell ref="K3:L4"/>
    <mergeCell ref="J5:J6"/>
    <mergeCell ref="K5:K6"/>
    <mergeCell ref="L5:L6"/>
    <mergeCell ref="M3:N4"/>
    <mergeCell ref="G5:G6"/>
    <mergeCell ref="H5:H6"/>
    <mergeCell ref="I5:I6"/>
    <mergeCell ref="M5:M6"/>
    <mergeCell ref="N5:N6"/>
    <mergeCell ref="G3:H4"/>
    <mergeCell ref="I3:J4"/>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O81"/>
  <sheetViews>
    <sheetView showGridLines="0" view="pageBreakPreview"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14" width="10.625" style="3" customWidth="1"/>
    <col min="15" max="16384" width="9" style="3"/>
  </cols>
  <sheetData>
    <row r="1" spans="1:15" ht="14.25">
      <c r="A1" s="18" t="s">
        <v>633</v>
      </c>
    </row>
    <row r="3" spans="1:15" ht="13.5" customHeight="1">
      <c r="A3" s="152" t="s">
        <v>63</v>
      </c>
      <c r="B3" s="153"/>
      <c r="C3" s="153"/>
      <c r="D3" s="153"/>
      <c r="E3" s="154"/>
      <c r="F3" s="203" t="s">
        <v>126</v>
      </c>
      <c r="G3" s="200" t="s">
        <v>153</v>
      </c>
      <c r="H3" s="200"/>
      <c r="I3" s="200" t="s">
        <v>152</v>
      </c>
      <c r="J3" s="200"/>
      <c r="K3" s="200" t="s">
        <v>575</v>
      </c>
      <c r="L3" s="200"/>
      <c r="M3" s="200" t="s">
        <v>151</v>
      </c>
      <c r="N3" s="200"/>
    </row>
    <row r="4" spans="1:15" ht="42" customHeight="1">
      <c r="A4" s="155"/>
      <c r="B4" s="156"/>
      <c r="C4" s="156"/>
      <c r="D4" s="156"/>
      <c r="E4" s="157"/>
      <c r="F4" s="169"/>
      <c r="G4" s="200"/>
      <c r="H4" s="200"/>
      <c r="I4" s="200"/>
      <c r="J4" s="200"/>
      <c r="K4" s="200"/>
      <c r="L4" s="200"/>
      <c r="M4" s="200"/>
      <c r="N4" s="200"/>
    </row>
    <row r="5" spans="1:15" ht="15" customHeight="1">
      <c r="A5" s="155"/>
      <c r="B5" s="156"/>
      <c r="C5" s="156"/>
      <c r="D5" s="156"/>
      <c r="E5" s="157"/>
      <c r="F5" s="168"/>
      <c r="G5" s="163" t="s">
        <v>51</v>
      </c>
      <c r="H5" s="150" t="s">
        <v>50</v>
      </c>
      <c r="I5" s="163" t="s">
        <v>51</v>
      </c>
      <c r="J5" s="150" t="s">
        <v>50</v>
      </c>
      <c r="K5" s="163" t="s">
        <v>51</v>
      </c>
      <c r="L5" s="150" t="s">
        <v>50</v>
      </c>
      <c r="M5" s="163" t="s">
        <v>51</v>
      </c>
      <c r="N5" s="150" t="s">
        <v>50</v>
      </c>
    </row>
    <row r="6" spans="1:15" ht="15" customHeight="1">
      <c r="A6" s="158"/>
      <c r="B6" s="159"/>
      <c r="C6" s="159"/>
      <c r="D6" s="159"/>
      <c r="E6" s="160"/>
      <c r="F6" s="168"/>
      <c r="G6" s="164"/>
      <c r="H6" s="151"/>
      <c r="I6" s="164"/>
      <c r="J6" s="151"/>
      <c r="K6" s="164"/>
      <c r="L6" s="151"/>
      <c r="M6" s="164"/>
      <c r="N6" s="151"/>
    </row>
    <row r="7" spans="1:15" ht="23.1" customHeight="1">
      <c r="A7" s="147" t="s">
        <v>49</v>
      </c>
      <c r="B7" s="148"/>
      <c r="C7" s="148"/>
      <c r="D7" s="148"/>
      <c r="E7" s="149"/>
      <c r="F7" s="10">
        <v>916</v>
      </c>
      <c r="G7" s="9">
        <f>SUM(G8:G12)</f>
        <v>658</v>
      </c>
      <c r="H7" s="8">
        <f>IF(G7=0,0,G7/$F7*100)</f>
        <v>71.834061135371172</v>
      </c>
      <c r="I7" s="9">
        <f>SUM(I8:I12)</f>
        <v>104</v>
      </c>
      <c r="J7" s="8">
        <f>IF(I7=0,0,I7/$F7*100)</f>
        <v>11.353711790393014</v>
      </c>
      <c r="K7" s="9">
        <f>SUM(K8:K12)</f>
        <v>184</v>
      </c>
      <c r="L7" s="8">
        <f>IF(K7=0,0,K7/$F7*100)</f>
        <v>20.087336244541483</v>
      </c>
      <c r="M7" s="9">
        <f>SUM(M8:M12)</f>
        <v>11</v>
      </c>
      <c r="N7" s="8">
        <f>IF(M7=0,0,M7/$F7*100)</f>
        <v>1.2008733624454149</v>
      </c>
      <c r="O7" s="102"/>
    </row>
    <row r="8" spans="1:15" ht="23.1" customHeight="1">
      <c r="A8" s="141" t="s">
        <v>48</v>
      </c>
      <c r="B8" s="144" t="s">
        <v>47</v>
      </c>
      <c r="C8" s="145"/>
      <c r="D8" s="145"/>
      <c r="E8" s="146"/>
      <c r="F8" s="10">
        <v>289</v>
      </c>
      <c r="G8" s="9">
        <v>118</v>
      </c>
      <c r="H8" s="8">
        <f>IF(G8=0,0,G8/$F8*100)</f>
        <v>40.830449826989614</v>
      </c>
      <c r="I8" s="9">
        <v>24</v>
      </c>
      <c r="J8" s="8">
        <f>IF(I8=0,0,I8/$F8*100)</f>
        <v>8.3044982698961931</v>
      </c>
      <c r="K8" s="9">
        <v>142</v>
      </c>
      <c r="L8" s="8">
        <f>IF(K8=0,0,K8/$F8*100)</f>
        <v>49.134948096885807</v>
      </c>
      <c r="M8" s="9">
        <v>7</v>
      </c>
      <c r="N8" s="8">
        <f>IF(M8=0,0,M8/$F8*100)</f>
        <v>2.422145328719723</v>
      </c>
      <c r="O8" s="102"/>
    </row>
    <row r="9" spans="1:15" ht="23.1" customHeight="1">
      <c r="A9" s="142"/>
      <c r="B9" s="144" t="s">
        <v>46</v>
      </c>
      <c r="C9" s="145"/>
      <c r="D9" s="145"/>
      <c r="E9" s="146"/>
      <c r="F9" s="10">
        <v>129</v>
      </c>
      <c r="G9" s="9">
        <v>102</v>
      </c>
      <c r="H9" s="8">
        <f t="shared" ref="H9:J53" si="0">IF(G9=0,0,G9/$F9*100)</f>
        <v>79.069767441860463</v>
      </c>
      <c r="I9" s="9">
        <v>7</v>
      </c>
      <c r="J9" s="8">
        <f t="shared" si="0"/>
        <v>5.4263565891472867</v>
      </c>
      <c r="K9" s="9">
        <v>20</v>
      </c>
      <c r="L9" s="8">
        <f t="shared" ref="L9" si="1">IF(K9=0,0,K9/$F9*100)</f>
        <v>15.503875968992247</v>
      </c>
      <c r="M9" s="9">
        <v>1</v>
      </c>
      <c r="N9" s="8">
        <f t="shared" ref="N9" si="2">IF(M9=0,0,M9/$F9*100)</f>
        <v>0.77519379844961245</v>
      </c>
      <c r="O9" s="102"/>
    </row>
    <row r="10" spans="1:15" ht="23.1" customHeight="1">
      <c r="A10" s="142"/>
      <c r="B10" s="144" t="s">
        <v>45</v>
      </c>
      <c r="C10" s="145"/>
      <c r="D10" s="145"/>
      <c r="E10" s="146"/>
      <c r="F10" s="10">
        <v>220</v>
      </c>
      <c r="G10" s="9">
        <v>199</v>
      </c>
      <c r="H10" s="8">
        <f t="shared" si="0"/>
        <v>90.454545454545453</v>
      </c>
      <c r="I10" s="9">
        <v>13</v>
      </c>
      <c r="J10" s="8">
        <f t="shared" si="0"/>
        <v>5.9090909090909092</v>
      </c>
      <c r="K10" s="9">
        <v>14</v>
      </c>
      <c r="L10" s="8">
        <f t="shared" ref="L10" si="3">IF(K10=0,0,K10/$F10*100)</f>
        <v>6.3636363636363633</v>
      </c>
      <c r="M10" s="9">
        <v>1</v>
      </c>
      <c r="N10" s="8">
        <f t="shared" ref="N10" si="4">IF(M10=0,0,M10/$F10*100)</f>
        <v>0.45454545454545453</v>
      </c>
      <c r="O10" s="102"/>
    </row>
    <row r="11" spans="1:15" ht="23.1" customHeight="1">
      <c r="A11" s="142"/>
      <c r="B11" s="144" t="s">
        <v>44</v>
      </c>
      <c r="C11" s="145"/>
      <c r="D11" s="145"/>
      <c r="E11" s="146"/>
      <c r="F11" s="10">
        <v>57</v>
      </c>
      <c r="G11" s="9">
        <v>48</v>
      </c>
      <c r="H11" s="8">
        <f t="shared" si="0"/>
        <v>84.210526315789465</v>
      </c>
      <c r="I11" s="9">
        <v>12</v>
      </c>
      <c r="J11" s="8">
        <f t="shared" si="0"/>
        <v>21.052631578947366</v>
      </c>
      <c r="K11" s="9">
        <v>4</v>
      </c>
      <c r="L11" s="8">
        <f t="shared" ref="L11" si="5">IF(K11=0,0,K11/$F11*100)</f>
        <v>7.0175438596491224</v>
      </c>
      <c r="M11" s="9">
        <v>0</v>
      </c>
      <c r="N11" s="8">
        <f t="shared" ref="N11" si="6">IF(M11=0,0,M11/$F11*100)</f>
        <v>0</v>
      </c>
      <c r="O11" s="102"/>
    </row>
    <row r="12" spans="1:15" ht="23.1" customHeight="1">
      <c r="A12" s="143"/>
      <c r="B12" s="144" t="s">
        <v>43</v>
      </c>
      <c r="C12" s="145"/>
      <c r="D12" s="145"/>
      <c r="E12" s="146"/>
      <c r="F12" s="10">
        <v>221</v>
      </c>
      <c r="G12" s="9">
        <v>191</v>
      </c>
      <c r="H12" s="8">
        <f t="shared" si="0"/>
        <v>86.425339366515843</v>
      </c>
      <c r="I12" s="9">
        <v>48</v>
      </c>
      <c r="J12" s="8">
        <f t="shared" si="0"/>
        <v>21.719457013574662</v>
      </c>
      <c r="K12" s="9">
        <v>4</v>
      </c>
      <c r="L12" s="8">
        <f t="shared" ref="L12" si="7">IF(K12=0,0,K12/$F12*100)</f>
        <v>1.809954751131222</v>
      </c>
      <c r="M12" s="9">
        <v>2</v>
      </c>
      <c r="N12" s="8">
        <f t="shared" ref="N12" si="8">IF(M12=0,0,M12/$F12*100)</f>
        <v>0.90497737556561098</v>
      </c>
      <c r="O12" s="102"/>
    </row>
    <row r="13" spans="1:15" ht="23.1" customHeight="1">
      <c r="A13" s="138" t="s">
        <v>42</v>
      </c>
      <c r="B13" s="138" t="s">
        <v>41</v>
      </c>
      <c r="C13" s="13"/>
      <c r="D13" s="14" t="s">
        <v>15</v>
      </c>
      <c r="E13" s="11"/>
      <c r="F13" s="10">
        <v>224</v>
      </c>
      <c r="G13" s="9">
        <f>SUM(G14:G37)</f>
        <v>180</v>
      </c>
      <c r="H13" s="8">
        <f t="shared" si="0"/>
        <v>80.357142857142861</v>
      </c>
      <c r="I13" s="9">
        <f>SUM(I14:I37)</f>
        <v>22</v>
      </c>
      <c r="J13" s="8">
        <f t="shared" si="0"/>
        <v>9.8214285714285712</v>
      </c>
      <c r="K13" s="9">
        <f>SUM(K14:K37)</f>
        <v>33</v>
      </c>
      <c r="L13" s="8">
        <f t="shared" ref="L13" si="9">IF(K13=0,0,K13/$F13*100)</f>
        <v>14.732142857142858</v>
      </c>
      <c r="M13" s="9">
        <f>SUM(M14:M37)</f>
        <v>0</v>
      </c>
      <c r="N13" s="8">
        <f t="shared" ref="N13" si="10">IF(M13=0,0,M13/$F13*100)</f>
        <v>0</v>
      </c>
      <c r="O13" s="102"/>
    </row>
    <row r="14" spans="1:15" ht="23.1" customHeight="1">
      <c r="A14" s="139"/>
      <c r="B14" s="139"/>
      <c r="C14" s="13"/>
      <c r="D14" s="14" t="s">
        <v>40</v>
      </c>
      <c r="E14" s="11"/>
      <c r="F14" s="10">
        <v>38</v>
      </c>
      <c r="G14" s="9">
        <v>28</v>
      </c>
      <c r="H14" s="8">
        <f t="shared" si="0"/>
        <v>73.68421052631578</v>
      </c>
      <c r="I14" s="9">
        <v>3</v>
      </c>
      <c r="J14" s="8">
        <f t="shared" si="0"/>
        <v>7.8947368421052628</v>
      </c>
      <c r="K14" s="9">
        <v>7</v>
      </c>
      <c r="L14" s="8">
        <f t="shared" ref="L14" si="11">IF(K14=0,0,K14/$F14*100)</f>
        <v>18.421052631578945</v>
      </c>
      <c r="M14" s="9">
        <v>0</v>
      </c>
      <c r="N14" s="8">
        <f t="shared" ref="N14" si="12">IF(M14=0,0,M14/$F14*100)</f>
        <v>0</v>
      </c>
      <c r="O14" s="102"/>
    </row>
    <row r="15" spans="1:15" ht="23.1" customHeight="1">
      <c r="A15" s="139"/>
      <c r="B15" s="139"/>
      <c r="C15" s="13"/>
      <c r="D15" s="14" t="s">
        <v>39</v>
      </c>
      <c r="E15" s="11"/>
      <c r="F15" s="10">
        <v>5</v>
      </c>
      <c r="G15" s="9">
        <v>4</v>
      </c>
      <c r="H15" s="8">
        <f t="shared" si="0"/>
        <v>80</v>
      </c>
      <c r="I15" s="9">
        <v>0</v>
      </c>
      <c r="J15" s="8">
        <f t="shared" si="0"/>
        <v>0</v>
      </c>
      <c r="K15" s="9">
        <v>1</v>
      </c>
      <c r="L15" s="8">
        <f t="shared" ref="L15" si="13">IF(K15=0,0,K15/$F15*100)</f>
        <v>20</v>
      </c>
      <c r="M15" s="9">
        <v>0</v>
      </c>
      <c r="N15" s="8">
        <f t="shared" ref="N15" si="14">IF(M15=0,0,M15/$F15*100)</f>
        <v>0</v>
      </c>
      <c r="O15" s="102"/>
    </row>
    <row r="16" spans="1:15" ht="23.1" customHeight="1">
      <c r="A16" s="139"/>
      <c r="B16" s="139"/>
      <c r="C16" s="13"/>
      <c r="D16" s="14" t="s">
        <v>38</v>
      </c>
      <c r="E16" s="11"/>
      <c r="F16" s="10">
        <v>14</v>
      </c>
      <c r="G16" s="9">
        <v>12</v>
      </c>
      <c r="H16" s="8">
        <f t="shared" si="0"/>
        <v>85.714285714285708</v>
      </c>
      <c r="I16" s="9">
        <v>1</v>
      </c>
      <c r="J16" s="8">
        <f t="shared" si="0"/>
        <v>7.1428571428571423</v>
      </c>
      <c r="K16" s="9">
        <v>2</v>
      </c>
      <c r="L16" s="8">
        <f t="shared" ref="L16" si="15">IF(K16=0,0,K16/$F16*100)</f>
        <v>14.285714285714285</v>
      </c>
      <c r="M16" s="9">
        <v>0</v>
      </c>
      <c r="N16" s="8">
        <f t="shared" ref="N16" si="16">IF(M16=0,0,M16/$F16*100)</f>
        <v>0</v>
      </c>
      <c r="O16" s="102"/>
    </row>
    <row r="17" spans="1:15" ht="23.1" customHeight="1">
      <c r="A17" s="139"/>
      <c r="B17" s="139"/>
      <c r="C17" s="13"/>
      <c r="D17" s="14" t="s">
        <v>37</v>
      </c>
      <c r="E17" s="11"/>
      <c r="F17" s="10">
        <v>1</v>
      </c>
      <c r="G17" s="9">
        <v>1</v>
      </c>
      <c r="H17" s="8">
        <f t="shared" si="0"/>
        <v>100</v>
      </c>
      <c r="I17" s="9">
        <v>0</v>
      </c>
      <c r="J17" s="8">
        <f t="shared" si="0"/>
        <v>0</v>
      </c>
      <c r="K17" s="9">
        <v>0</v>
      </c>
      <c r="L17" s="8">
        <f t="shared" ref="L17" si="17">IF(K17=0,0,K17/$F17*100)</f>
        <v>0</v>
      </c>
      <c r="M17" s="9">
        <v>0</v>
      </c>
      <c r="N17" s="8">
        <f t="shared" ref="N17" si="18">IF(M17=0,0,M17/$F17*100)</f>
        <v>0</v>
      </c>
      <c r="O17" s="102"/>
    </row>
    <row r="18" spans="1:15" ht="23.1" customHeight="1">
      <c r="A18" s="139"/>
      <c r="B18" s="139"/>
      <c r="C18" s="13"/>
      <c r="D18" s="14" t="s">
        <v>36</v>
      </c>
      <c r="E18" s="11"/>
      <c r="F18" s="10">
        <v>6</v>
      </c>
      <c r="G18" s="9">
        <v>5</v>
      </c>
      <c r="H18" s="8">
        <f t="shared" si="0"/>
        <v>83.333333333333343</v>
      </c>
      <c r="I18" s="9">
        <v>2</v>
      </c>
      <c r="J18" s="8">
        <f t="shared" si="0"/>
        <v>33.333333333333329</v>
      </c>
      <c r="K18" s="9">
        <v>0</v>
      </c>
      <c r="L18" s="8">
        <f t="shared" ref="L18" si="19">IF(K18=0,0,K18/$F18*100)</f>
        <v>0</v>
      </c>
      <c r="M18" s="9">
        <v>0</v>
      </c>
      <c r="N18" s="8">
        <f t="shared" ref="N18" si="20">IF(M18=0,0,M18/$F18*100)</f>
        <v>0</v>
      </c>
      <c r="O18" s="102"/>
    </row>
    <row r="19" spans="1:15" ht="23.1" customHeight="1">
      <c r="A19" s="139"/>
      <c r="B19" s="139"/>
      <c r="C19" s="13"/>
      <c r="D19" s="14" t="s">
        <v>35</v>
      </c>
      <c r="E19" s="11"/>
      <c r="F19" s="10">
        <v>3</v>
      </c>
      <c r="G19" s="9">
        <v>2</v>
      </c>
      <c r="H19" s="8">
        <f t="shared" si="0"/>
        <v>66.666666666666657</v>
      </c>
      <c r="I19" s="9">
        <v>0</v>
      </c>
      <c r="J19" s="8">
        <f t="shared" si="0"/>
        <v>0</v>
      </c>
      <c r="K19" s="9">
        <v>1</v>
      </c>
      <c r="L19" s="8">
        <f t="shared" ref="L19" si="21">IF(K19=0,0,K19/$F19*100)</f>
        <v>33.333333333333329</v>
      </c>
      <c r="M19" s="9">
        <v>0</v>
      </c>
      <c r="N19" s="8">
        <f t="shared" ref="N19" si="22">IF(M19=0,0,M19/$F19*100)</f>
        <v>0</v>
      </c>
      <c r="O19" s="102"/>
    </row>
    <row r="20" spans="1:15" ht="23.1" customHeight="1">
      <c r="A20" s="139"/>
      <c r="B20" s="139"/>
      <c r="C20" s="13"/>
      <c r="D20" s="14" t="s">
        <v>34</v>
      </c>
      <c r="E20" s="11"/>
      <c r="F20" s="10">
        <v>3</v>
      </c>
      <c r="G20" s="9">
        <v>3</v>
      </c>
      <c r="H20" s="8">
        <f t="shared" si="0"/>
        <v>100</v>
      </c>
      <c r="I20" s="9">
        <v>0</v>
      </c>
      <c r="J20" s="8">
        <f t="shared" si="0"/>
        <v>0</v>
      </c>
      <c r="K20" s="9">
        <v>0</v>
      </c>
      <c r="L20" s="8">
        <f t="shared" ref="L20" si="23">IF(K20=0,0,K20/$F20*100)</f>
        <v>0</v>
      </c>
      <c r="M20" s="9">
        <v>0</v>
      </c>
      <c r="N20" s="8">
        <f t="shared" ref="N20" si="24">IF(M20=0,0,M20/$F20*100)</f>
        <v>0</v>
      </c>
      <c r="O20" s="102"/>
    </row>
    <row r="21" spans="1:15" ht="23.1" customHeight="1">
      <c r="A21" s="139"/>
      <c r="B21" s="139"/>
      <c r="C21" s="13"/>
      <c r="D21" s="14" t="s">
        <v>33</v>
      </c>
      <c r="E21" s="11"/>
      <c r="F21" s="10">
        <v>10</v>
      </c>
      <c r="G21" s="9">
        <v>9</v>
      </c>
      <c r="H21" s="8">
        <f t="shared" si="0"/>
        <v>90</v>
      </c>
      <c r="I21" s="9">
        <v>3</v>
      </c>
      <c r="J21" s="8">
        <f t="shared" si="0"/>
        <v>30</v>
      </c>
      <c r="K21" s="9">
        <v>1</v>
      </c>
      <c r="L21" s="8">
        <f t="shared" ref="L21" si="25">IF(K21=0,0,K21/$F21*100)</f>
        <v>10</v>
      </c>
      <c r="M21" s="9">
        <v>0</v>
      </c>
      <c r="N21" s="8">
        <f t="shared" ref="N21" si="26">IF(M21=0,0,M21/$F21*100)</f>
        <v>0</v>
      </c>
      <c r="O21" s="102"/>
    </row>
    <row r="22" spans="1:15" ht="23.1" customHeight="1">
      <c r="A22" s="139"/>
      <c r="B22" s="139"/>
      <c r="C22" s="13"/>
      <c r="D22" s="14" t="s">
        <v>32</v>
      </c>
      <c r="E22" s="11"/>
      <c r="F22" s="10">
        <v>1</v>
      </c>
      <c r="G22" s="9">
        <v>1</v>
      </c>
      <c r="H22" s="8">
        <f t="shared" si="0"/>
        <v>100</v>
      </c>
      <c r="I22" s="9">
        <v>0</v>
      </c>
      <c r="J22" s="8">
        <f t="shared" si="0"/>
        <v>0</v>
      </c>
      <c r="K22" s="9">
        <v>0</v>
      </c>
      <c r="L22" s="8">
        <f t="shared" ref="L22" si="27">IF(K22=0,0,K22/$F22*100)</f>
        <v>0</v>
      </c>
      <c r="M22" s="9">
        <v>0</v>
      </c>
      <c r="N22" s="8">
        <f t="shared" ref="N22" si="28">IF(M22=0,0,M22/$F22*100)</f>
        <v>0</v>
      </c>
      <c r="O22" s="102"/>
    </row>
    <row r="23" spans="1:15" ht="23.1" customHeight="1">
      <c r="A23" s="139"/>
      <c r="B23" s="139"/>
      <c r="C23" s="13"/>
      <c r="D23" s="14" t="s">
        <v>31</v>
      </c>
      <c r="E23" s="11"/>
      <c r="F23" s="10">
        <v>6</v>
      </c>
      <c r="G23" s="9">
        <v>6</v>
      </c>
      <c r="H23" s="8">
        <f t="shared" si="0"/>
        <v>100</v>
      </c>
      <c r="I23" s="9">
        <v>0</v>
      </c>
      <c r="J23" s="8">
        <f t="shared" si="0"/>
        <v>0</v>
      </c>
      <c r="K23" s="9">
        <v>0</v>
      </c>
      <c r="L23" s="8">
        <f t="shared" ref="L23" si="29">IF(K23=0,0,K23/$F23*100)</f>
        <v>0</v>
      </c>
      <c r="M23" s="9">
        <v>0</v>
      </c>
      <c r="N23" s="8">
        <f t="shared" ref="N23" si="30">IF(M23=0,0,M23/$F23*100)</f>
        <v>0</v>
      </c>
      <c r="O23" s="102"/>
    </row>
    <row r="24" spans="1:15" ht="23.1" customHeight="1">
      <c r="A24" s="139"/>
      <c r="B24" s="139"/>
      <c r="C24" s="13"/>
      <c r="D24" s="14" t="s">
        <v>30</v>
      </c>
      <c r="E24" s="11"/>
      <c r="F24" s="10">
        <v>1</v>
      </c>
      <c r="G24" s="9">
        <v>0</v>
      </c>
      <c r="H24" s="8">
        <f t="shared" si="0"/>
        <v>0</v>
      </c>
      <c r="I24" s="9">
        <v>0</v>
      </c>
      <c r="J24" s="8">
        <f t="shared" si="0"/>
        <v>0</v>
      </c>
      <c r="K24" s="9">
        <v>1</v>
      </c>
      <c r="L24" s="8">
        <f t="shared" ref="L24" si="31">IF(K24=0,0,K24/$F24*100)</f>
        <v>100</v>
      </c>
      <c r="M24" s="9">
        <v>0</v>
      </c>
      <c r="N24" s="8">
        <f t="shared" ref="N24" si="32">IF(M24=0,0,M24/$F24*100)</f>
        <v>0</v>
      </c>
      <c r="O24" s="102"/>
    </row>
    <row r="25" spans="1:15" ht="23.1" customHeight="1">
      <c r="A25" s="139"/>
      <c r="B25" s="139"/>
      <c r="C25" s="13"/>
      <c r="D25" s="12" t="s">
        <v>29</v>
      </c>
      <c r="E25" s="11"/>
      <c r="F25" s="10">
        <v>3</v>
      </c>
      <c r="G25" s="9">
        <v>2</v>
      </c>
      <c r="H25" s="8">
        <f t="shared" si="0"/>
        <v>66.666666666666657</v>
      </c>
      <c r="I25" s="9">
        <v>0</v>
      </c>
      <c r="J25" s="8">
        <f t="shared" si="0"/>
        <v>0</v>
      </c>
      <c r="K25" s="9">
        <v>1</v>
      </c>
      <c r="L25" s="8">
        <f t="shared" ref="L25" si="33">IF(K25=0,0,K25/$F25*100)</f>
        <v>33.333333333333329</v>
      </c>
      <c r="M25" s="9">
        <v>0</v>
      </c>
      <c r="N25" s="8">
        <f t="shared" ref="N25" si="34">IF(M25=0,0,M25/$F25*100)</f>
        <v>0</v>
      </c>
      <c r="O25" s="102"/>
    </row>
    <row r="26" spans="1:15" ht="23.1" customHeight="1">
      <c r="A26" s="139"/>
      <c r="B26" s="139"/>
      <c r="C26" s="13"/>
      <c r="D26" s="14" t="s">
        <v>28</v>
      </c>
      <c r="E26" s="11"/>
      <c r="F26" s="27">
        <v>8</v>
      </c>
      <c r="G26" s="26">
        <v>6</v>
      </c>
      <c r="H26" s="8">
        <f t="shared" si="0"/>
        <v>75</v>
      </c>
      <c r="I26" s="9">
        <v>1</v>
      </c>
      <c r="J26" s="8">
        <f t="shared" si="0"/>
        <v>12.5</v>
      </c>
      <c r="K26" s="9">
        <v>1</v>
      </c>
      <c r="L26" s="8">
        <f t="shared" ref="L26" si="35">IF(K26=0,0,K26/$F26*100)</f>
        <v>12.5</v>
      </c>
      <c r="M26" s="9">
        <v>0</v>
      </c>
      <c r="N26" s="8">
        <f t="shared" ref="N26" si="36">IF(M26=0,0,M26/$F26*100)</f>
        <v>0</v>
      </c>
      <c r="O26" s="102"/>
    </row>
    <row r="27" spans="1:15" ht="23.1" customHeight="1">
      <c r="A27" s="139"/>
      <c r="B27" s="139"/>
      <c r="C27" s="13"/>
      <c r="D27" s="14" t="s">
        <v>27</v>
      </c>
      <c r="E27" s="11"/>
      <c r="F27" s="10">
        <v>3</v>
      </c>
      <c r="G27" s="9">
        <v>2</v>
      </c>
      <c r="H27" s="8">
        <f t="shared" si="0"/>
        <v>66.666666666666657</v>
      </c>
      <c r="I27" s="9">
        <v>0</v>
      </c>
      <c r="J27" s="8">
        <f t="shared" si="0"/>
        <v>0</v>
      </c>
      <c r="K27" s="9">
        <v>1</v>
      </c>
      <c r="L27" s="8">
        <f t="shared" ref="L27" si="37">IF(K27=0,0,K27/$F27*100)</f>
        <v>33.333333333333329</v>
      </c>
      <c r="M27" s="9">
        <v>0</v>
      </c>
      <c r="N27" s="8">
        <f t="shared" ref="N27" si="38">IF(M27=0,0,M27/$F27*100)</f>
        <v>0</v>
      </c>
      <c r="O27" s="102"/>
    </row>
    <row r="28" spans="1:15" ht="23.1" customHeight="1">
      <c r="A28" s="139"/>
      <c r="B28" s="139"/>
      <c r="C28" s="13"/>
      <c r="D28" s="14" t="s">
        <v>26</v>
      </c>
      <c r="E28" s="11"/>
      <c r="F28" s="10">
        <v>2</v>
      </c>
      <c r="G28" s="9">
        <v>1</v>
      </c>
      <c r="H28" s="8">
        <f t="shared" si="0"/>
        <v>50</v>
      </c>
      <c r="I28" s="9">
        <v>1</v>
      </c>
      <c r="J28" s="8">
        <f t="shared" si="0"/>
        <v>50</v>
      </c>
      <c r="K28" s="9">
        <v>0</v>
      </c>
      <c r="L28" s="8">
        <f t="shared" ref="L28" si="39">IF(K28=0,0,K28/$F28*100)</f>
        <v>0</v>
      </c>
      <c r="M28" s="9">
        <v>0</v>
      </c>
      <c r="N28" s="8">
        <f t="shared" ref="N28" si="40">IF(M28=0,0,M28/$F28*100)</f>
        <v>0</v>
      </c>
      <c r="O28" s="102"/>
    </row>
    <row r="29" spans="1:15" ht="23.1" customHeight="1">
      <c r="A29" s="139"/>
      <c r="B29" s="139"/>
      <c r="C29" s="13"/>
      <c r="D29" s="14" t="s">
        <v>25</v>
      </c>
      <c r="E29" s="11"/>
      <c r="F29" s="10">
        <v>15</v>
      </c>
      <c r="G29" s="9">
        <v>10</v>
      </c>
      <c r="H29" s="8">
        <f t="shared" si="0"/>
        <v>66.666666666666657</v>
      </c>
      <c r="I29" s="9">
        <v>1</v>
      </c>
      <c r="J29" s="8">
        <f t="shared" si="0"/>
        <v>6.666666666666667</v>
      </c>
      <c r="K29" s="9">
        <v>4</v>
      </c>
      <c r="L29" s="8">
        <f t="shared" ref="L29" si="41">IF(K29=0,0,K29/$F29*100)</f>
        <v>26.666666666666668</v>
      </c>
      <c r="M29" s="9">
        <v>0</v>
      </c>
      <c r="N29" s="8">
        <f t="shared" ref="N29" si="42">IF(M29=0,0,M29/$F29*100)</f>
        <v>0</v>
      </c>
      <c r="O29" s="102"/>
    </row>
    <row r="30" spans="1:15" ht="23.1" customHeight="1">
      <c r="A30" s="139"/>
      <c r="B30" s="139"/>
      <c r="C30" s="13"/>
      <c r="D30" s="14" t="s">
        <v>24</v>
      </c>
      <c r="E30" s="11"/>
      <c r="F30" s="10">
        <v>4</v>
      </c>
      <c r="G30" s="9">
        <v>3</v>
      </c>
      <c r="H30" s="8">
        <f t="shared" si="0"/>
        <v>75</v>
      </c>
      <c r="I30" s="9">
        <v>0</v>
      </c>
      <c r="J30" s="8">
        <f t="shared" si="0"/>
        <v>0</v>
      </c>
      <c r="K30" s="9">
        <v>1</v>
      </c>
      <c r="L30" s="8">
        <f t="shared" ref="L30" si="43">IF(K30=0,0,K30/$F30*100)</f>
        <v>25</v>
      </c>
      <c r="M30" s="9">
        <v>0</v>
      </c>
      <c r="N30" s="8">
        <f t="shared" ref="N30" si="44">IF(M30=0,0,M30/$F30*100)</f>
        <v>0</v>
      </c>
      <c r="O30" s="102"/>
    </row>
    <row r="31" spans="1:15" ht="23.1" customHeight="1">
      <c r="A31" s="139"/>
      <c r="B31" s="139"/>
      <c r="C31" s="13"/>
      <c r="D31" s="14" t="s">
        <v>23</v>
      </c>
      <c r="E31" s="11"/>
      <c r="F31" s="10">
        <v>26</v>
      </c>
      <c r="G31" s="9">
        <v>21</v>
      </c>
      <c r="H31" s="8">
        <f t="shared" si="0"/>
        <v>80.769230769230774</v>
      </c>
      <c r="I31" s="9">
        <v>2</v>
      </c>
      <c r="J31" s="8">
        <f t="shared" si="0"/>
        <v>7.6923076923076925</v>
      </c>
      <c r="K31" s="9">
        <v>3</v>
      </c>
      <c r="L31" s="8">
        <f t="shared" ref="L31" si="45">IF(K31=0,0,K31/$F31*100)</f>
        <v>11.538461538461538</v>
      </c>
      <c r="M31" s="9">
        <v>0</v>
      </c>
      <c r="N31" s="8">
        <f t="shared" ref="N31" si="46">IF(M31=0,0,M31/$F31*100)</f>
        <v>0</v>
      </c>
      <c r="O31" s="102"/>
    </row>
    <row r="32" spans="1:15" ht="23.1" customHeight="1">
      <c r="A32" s="139"/>
      <c r="B32" s="139"/>
      <c r="C32" s="13"/>
      <c r="D32" s="14" t="s">
        <v>22</v>
      </c>
      <c r="E32" s="11"/>
      <c r="F32" s="10">
        <v>5</v>
      </c>
      <c r="G32" s="9">
        <v>5</v>
      </c>
      <c r="H32" s="8">
        <f t="shared" si="0"/>
        <v>100</v>
      </c>
      <c r="I32" s="9">
        <v>0</v>
      </c>
      <c r="J32" s="8">
        <f t="shared" si="0"/>
        <v>0</v>
      </c>
      <c r="K32" s="9">
        <v>0</v>
      </c>
      <c r="L32" s="8">
        <f t="shared" ref="L32" si="47">IF(K32=0,0,K32/$F32*100)</f>
        <v>0</v>
      </c>
      <c r="M32" s="9">
        <v>0</v>
      </c>
      <c r="N32" s="8">
        <f t="shared" ref="N32" si="48">IF(M32=0,0,M32/$F32*100)</f>
        <v>0</v>
      </c>
      <c r="O32" s="102"/>
    </row>
    <row r="33" spans="1:15" ht="24" customHeight="1">
      <c r="A33" s="139"/>
      <c r="B33" s="139"/>
      <c r="C33" s="13"/>
      <c r="D33" s="14" t="s">
        <v>21</v>
      </c>
      <c r="E33" s="11"/>
      <c r="F33" s="10">
        <v>23</v>
      </c>
      <c r="G33" s="9">
        <v>20</v>
      </c>
      <c r="H33" s="8">
        <f t="shared" si="0"/>
        <v>86.956521739130437</v>
      </c>
      <c r="I33" s="9">
        <v>2</v>
      </c>
      <c r="J33" s="8">
        <f t="shared" si="0"/>
        <v>8.695652173913043</v>
      </c>
      <c r="K33" s="9">
        <v>2</v>
      </c>
      <c r="L33" s="8">
        <f t="shared" ref="L33" si="49">IF(K33=0,0,K33/$F33*100)</f>
        <v>8.695652173913043</v>
      </c>
      <c r="M33" s="9">
        <v>0</v>
      </c>
      <c r="N33" s="8">
        <f t="shared" ref="N33" si="50">IF(M33=0,0,M33/$F33*100)</f>
        <v>0</v>
      </c>
      <c r="O33" s="102"/>
    </row>
    <row r="34" spans="1:15" ht="23.1" customHeight="1">
      <c r="A34" s="139"/>
      <c r="B34" s="139"/>
      <c r="C34" s="13"/>
      <c r="D34" s="14" t="s">
        <v>20</v>
      </c>
      <c r="E34" s="11"/>
      <c r="F34" s="10">
        <v>14</v>
      </c>
      <c r="G34" s="9">
        <v>11</v>
      </c>
      <c r="H34" s="8">
        <f t="shared" si="0"/>
        <v>78.571428571428569</v>
      </c>
      <c r="I34" s="9">
        <v>1</v>
      </c>
      <c r="J34" s="8">
        <f t="shared" si="0"/>
        <v>7.1428571428571423</v>
      </c>
      <c r="K34" s="9">
        <v>2</v>
      </c>
      <c r="L34" s="8">
        <f t="shared" ref="L34" si="51">IF(K34=0,0,K34/$F34*100)</f>
        <v>14.285714285714285</v>
      </c>
      <c r="M34" s="9">
        <v>0</v>
      </c>
      <c r="N34" s="8">
        <f t="shared" ref="N34" si="52">IF(M34=0,0,M34/$F34*100)</f>
        <v>0</v>
      </c>
      <c r="O34" s="102"/>
    </row>
    <row r="35" spans="1:15" ht="23.1" customHeight="1">
      <c r="A35" s="139"/>
      <c r="B35" s="139"/>
      <c r="C35" s="13"/>
      <c r="D35" s="14" t="s">
        <v>19</v>
      </c>
      <c r="E35" s="11"/>
      <c r="F35" s="10">
        <v>10</v>
      </c>
      <c r="G35" s="9">
        <v>7</v>
      </c>
      <c r="H35" s="8">
        <f t="shared" si="0"/>
        <v>70</v>
      </c>
      <c r="I35" s="9">
        <v>4</v>
      </c>
      <c r="J35" s="8">
        <f t="shared" si="0"/>
        <v>40</v>
      </c>
      <c r="K35" s="9">
        <v>3</v>
      </c>
      <c r="L35" s="8">
        <f t="shared" ref="L35" si="53">IF(K35=0,0,K35/$F35*100)</f>
        <v>30</v>
      </c>
      <c r="M35" s="9">
        <v>0</v>
      </c>
      <c r="N35" s="8">
        <f t="shared" ref="N35" si="54">IF(M35=0,0,M35/$F35*100)</f>
        <v>0</v>
      </c>
      <c r="O35" s="102"/>
    </row>
    <row r="36" spans="1:15" ht="23.1" customHeight="1">
      <c r="A36" s="139"/>
      <c r="B36" s="139"/>
      <c r="C36" s="13"/>
      <c r="D36" s="14" t="s">
        <v>18</v>
      </c>
      <c r="E36" s="11"/>
      <c r="F36" s="10">
        <v>19</v>
      </c>
      <c r="G36" s="9">
        <v>17</v>
      </c>
      <c r="H36" s="8">
        <f t="shared" si="0"/>
        <v>89.473684210526315</v>
      </c>
      <c r="I36" s="9">
        <v>1</v>
      </c>
      <c r="J36" s="8">
        <f t="shared" si="0"/>
        <v>5.2631578947368416</v>
      </c>
      <c r="K36" s="9">
        <v>2</v>
      </c>
      <c r="L36" s="8">
        <f t="shared" ref="L36" si="55">IF(K36=0,0,K36/$F36*100)</f>
        <v>10.526315789473683</v>
      </c>
      <c r="M36" s="9">
        <v>0</v>
      </c>
      <c r="N36" s="8">
        <f t="shared" ref="N36" si="56">IF(M36=0,0,M36/$F36*100)</f>
        <v>0</v>
      </c>
      <c r="O36" s="102"/>
    </row>
    <row r="37" spans="1:15" ht="23.1" customHeight="1">
      <c r="A37" s="139"/>
      <c r="B37" s="140"/>
      <c r="C37" s="13"/>
      <c r="D37" s="14" t="s">
        <v>17</v>
      </c>
      <c r="E37" s="11"/>
      <c r="F37" s="10">
        <v>4</v>
      </c>
      <c r="G37" s="9">
        <v>4</v>
      </c>
      <c r="H37" s="8">
        <f t="shared" si="0"/>
        <v>100</v>
      </c>
      <c r="I37" s="9">
        <v>0</v>
      </c>
      <c r="J37" s="8">
        <f t="shared" si="0"/>
        <v>0</v>
      </c>
      <c r="K37" s="9">
        <v>0</v>
      </c>
      <c r="L37" s="8">
        <f t="shared" ref="L37" si="57">IF(K37=0,0,K37/$F37*100)</f>
        <v>0</v>
      </c>
      <c r="M37" s="9">
        <v>0</v>
      </c>
      <c r="N37" s="8">
        <f t="shared" ref="N37" si="58">IF(M37=0,0,M37/$F37*100)</f>
        <v>0</v>
      </c>
      <c r="O37" s="102"/>
    </row>
    <row r="38" spans="1:15" ht="23.1" customHeight="1">
      <c r="A38" s="139"/>
      <c r="B38" s="138" t="s">
        <v>16</v>
      </c>
      <c r="C38" s="13"/>
      <c r="D38" s="14" t="s">
        <v>15</v>
      </c>
      <c r="E38" s="11"/>
      <c r="F38" s="10">
        <v>692</v>
      </c>
      <c r="G38" s="9">
        <f>SUM(G39:G53)</f>
        <v>478</v>
      </c>
      <c r="H38" s="8">
        <f t="shared" si="0"/>
        <v>69.075144508670519</v>
      </c>
      <c r="I38" s="9">
        <f>SUM(I39:I53)</f>
        <v>82</v>
      </c>
      <c r="J38" s="8">
        <f t="shared" si="0"/>
        <v>11.849710982658959</v>
      </c>
      <c r="K38" s="9">
        <f>SUM(K39:K53)</f>
        <v>151</v>
      </c>
      <c r="L38" s="8">
        <f t="shared" ref="L38" si="59">IF(K38=0,0,K38/$F38*100)</f>
        <v>21.820809248554912</v>
      </c>
      <c r="M38" s="9">
        <f>SUM(M39:M53)</f>
        <v>11</v>
      </c>
      <c r="N38" s="8">
        <f t="shared" ref="N38" si="60">IF(M38=0,0,M38/$F38*100)</f>
        <v>1.5895953757225432</v>
      </c>
      <c r="O38" s="102"/>
    </row>
    <row r="39" spans="1:15" ht="23.1" customHeight="1">
      <c r="A39" s="139"/>
      <c r="B39" s="139"/>
      <c r="C39" s="13"/>
      <c r="D39" s="14" t="s">
        <v>14</v>
      </c>
      <c r="E39" s="11"/>
      <c r="F39" s="10">
        <v>5</v>
      </c>
      <c r="G39" s="9">
        <v>2</v>
      </c>
      <c r="H39" s="8">
        <f t="shared" si="0"/>
        <v>40</v>
      </c>
      <c r="I39" s="9">
        <v>1</v>
      </c>
      <c r="J39" s="8">
        <f t="shared" si="0"/>
        <v>20</v>
      </c>
      <c r="K39" s="9">
        <v>3</v>
      </c>
      <c r="L39" s="8">
        <f t="shared" ref="L39" si="61">IF(K39=0,0,K39/$F39*100)</f>
        <v>60</v>
      </c>
      <c r="M39" s="9">
        <v>0</v>
      </c>
      <c r="N39" s="8">
        <f t="shared" ref="N39" si="62">IF(M39=0,0,M39/$F39*100)</f>
        <v>0</v>
      </c>
      <c r="O39" s="102"/>
    </row>
    <row r="40" spans="1:15" ht="23.1" customHeight="1">
      <c r="A40" s="139"/>
      <c r="B40" s="139"/>
      <c r="C40" s="13"/>
      <c r="D40" s="14" t="s">
        <v>13</v>
      </c>
      <c r="E40" s="11"/>
      <c r="F40" s="10">
        <v>83</v>
      </c>
      <c r="G40" s="9">
        <v>44</v>
      </c>
      <c r="H40" s="8">
        <f t="shared" si="0"/>
        <v>53.01204819277109</v>
      </c>
      <c r="I40" s="9">
        <v>5</v>
      </c>
      <c r="J40" s="8">
        <f t="shared" si="0"/>
        <v>6.024096385542169</v>
      </c>
      <c r="K40" s="9">
        <v>31</v>
      </c>
      <c r="L40" s="8">
        <f t="shared" ref="L40" si="63">IF(K40=0,0,K40/$F40*100)</f>
        <v>37.349397590361441</v>
      </c>
      <c r="M40" s="9">
        <v>3</v>
      </c>
      <c r="N40" s="8">
        <f t="shared" ref="N40" si="64">IF(M40=0,0,M40/$F40*100)</f>
        <v>3.6144578313253009</v>
      </c>
      <c r="O40" s="102"/>
    </row>
    <row r="41" spans="1:15" ht="23.1" customHeight="1">
      <c r="A41" s="139"/>
      <c r="B41" s="139"/>
      <c r="C41" s="13"/>
      <c r="D41" s="14" t="s">
        <v>12</v>
      </c>
      <c r="E41" s="11"/>
      <c r="F41" s="10">
        <v>18</v>
      </c>
      <c r="G41" s="9">
        <v>9</v>
      </c>
      <c r="H41" s="8">
        <f t="shared" si="0"/>
        <v>50</v>
      </c>
      <c r="I41" s="9">
        <v>10</v>
      </c>
      <c r="J41" s="8">
        <f t="shared" si="0"/>
        <v>55.555555555555557</v>
      </c>
      <c r="K41" s="9">
        <v>1</v>
      </c>
      <c r="L41" s="8">
        <f t="shared" ref="L41" si="65">IF(K41=0,0,K41/$F41*100)</f>
        <v>5.5555555555555554</v>
      </c>
      <c r="M41" s="9">
        <v>0</v>
      </c>
      <c r="N41" s="8">
        <f t="shared" ref="N41" si="66">IF(M41=0,0,M41/$F41*100)</f>
        <v>0</v>
      </c>
      <c r="O41" s="102"/>
    </row>
    <row r="42" spans="1:15" ht="23.1" customHeight="1">
      <c r="A42" s="139"/>
      <c r="B42" s="139"/>
      <c r="C42" s="13"/>
      <c r="D42" s="14" t="s">
        <v>11</v>
      </c>
      <c r="E42" s="11"/>
      <c r="F42" s="10">
        <v>16</v>
      </c>
      <c r="G42" s="9">
        <v>13</v>
      </c>
      <c r="H42" s="8">
        <f t="shared" si="0"/>
        <v>81.25</v>
      </c>
      <c r="I42" s="9">
        <v>1</v>
      </c>
      <c r="J42" s="8">
        <f t="shared" si="0"/>
        <v>6.25</v>
      </c>
      <c r="K42" s="9">
        <v>3</v>
      </c>
      <c r="L42" s="8">
        <f t="shared" ref="L42" si="67">IF(K42=0,0,K42/$F42*100)</f>
        <v>18.75</v>
      </c>
      <c r="M42" s="9">
        <v>0</v>
      </c>
      <c r="N42" s="8">
        <f t="shared" ref="N42" si="68">IF(M42=0,0,M42/$F42*100)</f>
        <v>0</v>
      </c>
      <c r="O42" s="102"/>
    </row>
    <row r="43" spans="1:15" ht="23.1" customHeight="1">
      <c r="A43" s="139"/>
      <c r="B43" s="139"/>
      <c r="C43" s="13"/>
      <c r="D43" s="14" t="s">
        <v>10</v>
      </c>
      <c r="E43" s="11"/>
      <c r="F43" s="10">
        <v>34</v>
      </c>
      <c r="G43" s="9">
        <v>22</v>
      </c>
      <c r="H43" s="8">
        <f t="shared" si="0"/>
        <v>64.705882352941174</v>
      </c>
      <c r="I43" s="9">
        <v>7</v>
      </c>
      <c r="J43" s="8">
        <f t="shared" si="0"/>
        <v>20.588235294117645</v>
      </c>
      <c r="K43" s="9">
        <v>6</v>
      </c>
      <c r="L43" s="8">
        <f t="shared" ref="L43" si="69">IF(K43=0,0,K43/$F43*100)</f>
        <v>17.647058823529413</v>
      </c>
      <c r="M43" s="9">
        <v>1</v>
      </c>
      <c r="N43" s="8">
        <f t="shared" ref="N43" si="70">IF(M43=0,0,M43/$F43*100)</f>
        <v>2.9411764705882351</v>
      </c>
      <c r="O43" s="102"/>
    </row>
    <row r="44" spans="1:15" ht="23.1" customHeight="1">
      <c r="A44" s="139"/>
      <c r="B44" s="139"/>
      <c r="C44" s="13"/>
      <c r="D44" s="14" t="s">
        <v>9</v>
      </c>
      <c r="E44" s="11"/>
      <c r="F44" s="10">
        <v>180</v>
      </c>
      <c r="G44" s="9">
        <v>130</v>
      </c>
      <c r="H44" s="8">
        <f t="shared" si="0"/>
        <v>72.222222222222214</v>
      </c>
      <c r="I44" s="9">
        <v>17</v>
      </c>
      <c r="J44" s="8">
        <f t="shared" si="0"/>
        <v>9.4444444444444446</v>
      </c>
      <c r="K44" s="9">
        <v>35</v>
      </c>
      <c r="L44" s="8">
        <f t="shared" ref="L44" si="71">IF(K44=0,0,K44/$F44*100)</f>
        <v>19.444444444444446</v>
      </c>
      <c r="M44" s="9">
        <v>3</v>
      </c>
      <c r="N44" s="8">
        <f t="shared" ref="N44" si="72">IF(M44=0,0,M44/$F44*100)</f>
        <v>1.6666666666666667</v>
      </c>
      <c r="O44" s="102"/>
    </row>
    <row r="45" spans="1:15" ht="23.1" customHeight="1">
      <c r="A45" s="139"/>
      <c r="B45" s="139"/>
      <c r="C45" s="13"/>
      <c r="D45" s="14" t="s">
        <v>8</v>
      </c>
      <c r="E45" s="11"/>
      <c r="F45" s="10">
        <v>21</v>
      </c>
      <c r="G45" s="9">
        <v>21</v>
      </c>
      <c r="H45" s="8">
        <f t="shared" si="0"/>
        <v>100</v>
      </c>
      <c r="I45" s="9">
        <v>4</v>
      </c>
      <c r="J45" s="8">
        <f t="shared" si="0"/>
        <v>19.047619047619047</v>
      </c>
      <c r="K45" s="9">
        <v>0</v>
      </c>
      <c r="L45" s="8">
        <f t="shared" ref="L45" si="73">IF(K45=0,0,K45/$F45*100)</f>
        <v>0</v>
      </c>
      <c r="M45" s="9">
        <v>0</v>
      </c>
      <c r="N45" s="8">
        <f t="shared" ref="N45" si="74">IF(M45=0,0,M45/$F45*100)</f>
        <v>0</v>
      </c>
      <c r="O45" s="102"/>
    </row>
    <row r="46" spans="1:15" ht="23.1" customHeight="1">
      <c r="A46" s="139"/>
      <c r="B46" s="139"/>
      <c r="C46" s="13"/>
      <c r="D46" s="14" t="s">
        <v>7</v>
      </c>
      <c r="E46" s="11"/>
      <c r="F46" s="10">
        <v>14</v>
      </c>
      <c r="G46" s="9">
        <v>10</v>
      </c>
      <c r="H46" s="8">
        <f t="shared" si="0"/>
        <v>71.428571428571431</v>
      </c>
      <c r="I46" s="9">
        <v>4</v>
      </c>
      <c r="J46" s="8">
        <f t="shared" si="0"/>
        <v>28.571428571428569</v>
      </c>
      <c r="K46" s="9">
        <v>0</v>
      </c>
      <c r="L46" s="8">
        <f t="shared" ref="L46" si="75">IF(K46=0,0,K46/$F46*100)</f>
        <v>0</v>
      </c>
      <c r="M46" s="9">
        <v>0</v>
      </c>
      <c r="N46" s="8">
        <f t="shared" ref="N46" si="76">IF(M46=0,0,M46/$F46*100)</f>
        <v>0</v>
      </c>
      <c r="O46" s="102"/>
    </row>
    <row r="47" spans="1:15" ht="24" customHeight="1">
      <c r="A47" s="139"/>
      <c r="B47" s="139"/>
      <c r="C47" s="13"/>
      <c r="D47" s="12" t="s">
        <v>6</v>
      </c>
      <c r="E47" s="11"/>
      <c r="F47" s="10">
        <v>13</v>
      </c>
      <c r="G47" s="9">
        <v>7</v>
      </c>
      <c r="H47" s="8">
        <f t="shared" si="0"/>
        <v>53.846153846153847</v>
      </c>
      <c r="I47" s="9">
        <v>2</v>
      </c>
      <c r="J47" s="8">
        <f t="shared" si="0"/>
        <v>15.384615384615385</v>
      </c>
      <c r="K47" s="9">
        <v>6</v>
      </c>
      <c r="L47" s="8">
        <f t="shared" ref="L47" si="77">IF(K47=0,0,K47/$F47*100)</f>
        <v>46.153846153846153</v>
      </c>
      <c r="M47" s="9">
        <v>0</v>
      </c>
      <c r="N47" s="8">
        <f t="shared" ref="N47" si="78">IF(M47=0,0,M47/$F47*100)</f>
        <v>0</v>
      </c>
      <c r="O47" s="102"/>
    </row>
    <row r="48" spans="1:15" ht="23.1" customHeight="1">
      <c r="A48" s="139"/>
      <c r="B48" s="139"/>
      <c r="C48" s="13"/>
      <c r="D48" s="14" t="s">
        <v>5</v>
      </c>
      <c r="E48" s="11"/>
      <c r="F48" s="10">
        <v>41</v>
      </c>
      <c r="G48" s="9">
        <v>26</v>
      </c>
      <c r="H48" s="8">
        <f t="shared" si="0"/>
        <v>63.414634146341463</v>
      </c>
      <c r="I48" s="9">
        <v>0</v>
      </c>
      <c r="J48" s="8">
        <f t="shared" si="0"/>
        <v>0</v>
      </c>
      <c r="K48" s="9">
        <v>15</v>
      </c>
      <c r="L48" s="8">
        <f t="shared" ref="L48" si="79">IF(K48=0,0,K48/$F48*100)</f>
        <v>36.585365853658537</v>
      </c>
      <c r="M48" s="9">
        <v>0</v>
      </c>
      <c r="N48" s="8">
        <f t="shared" ref="N48" si="80">IF(M48=0,0,M48/$F48*100)</f>
        <v>0</v>
      </c>
      <c r="O48" s="102"/>
    </row>
    <row r="49" spans="1:15" ht="23.1" customHeight="1">
      <c r="A49" s="139"/>
      <c r="B49" s="139"/>
      <c r="C49" s="13"/>
      <c r="D49" s="14" t="s">
        <v>4</v>
      </c>
      <c r="E49" s="11"/>
      <c r="F49" s="10">
        <v>22</v>
      </c>
      <c r="G49" s="9">
        <v>14</v>
      </c>
      <c r="H49" s="8">
        <f t="shared" si="0"/>
        <v>63.636363636363633</v>
      </c>
      <c r="I49" s="9">
        <v>3</v>
      </c>
      <c r="J49" s="8">
        <f t="shared" si="0"/>
        <v>13.636363636363635</v>
      </c>
      <c r="K49" s="9">
        <v>5</v>
      </c>
      <c r="L49" s="8">
        <f t="shared" ref="L49" si="81">IF(K49=0,0,K49/$F49*100)</f>
        <v>22.727272727272727</v>
      </c>
      <c r="M49" s="9">
        <v>0</v>
      </c>
      <c r="N49" s="8">
        <f t="shared" ref="N49" si="82">IF(M49=0,0,M49/$F49*100)</f>
        <v>0</v>
      </c>
      <c r="O49" s="102"/>
    </row>
    <row r="50" spans="1:15" ht="23.1" customHeight="1">
      <c r="A50" s="139"/>
      <c r="B50" s="139"/>
      <c r="C50" s="13"/>
      <c r="D50" s="14" t="s">
        <v>3</v>
      </c>
      <c r="E50" s="11"/>
      <c r="F50" s="10">
        <v>20</v>
      </c>
      <c r="G50" s="9">
        <v>17</v>
      </c>
      <c r="H50" s="8">
        <f t="shared" si="0"/>
        <v>85</v>
      </c>
      <c r="I50" s="9">
        <v>1</v>
      </c>
      <c r="J50" s="8">
        <f t="shared" si="0"/>
        <v>5</v>
      </c>
      <c r="K50" s="9">
        <v>3</v>
      </c>
      <c r="L50" s="8">
        <f t="shared" ref="L50" si="83">IF(K50=0,0,K50/$F50*100)</f>
        <v>15</v>
      </c>
      <c r="M50" s="9">
        <v>0</v>
      </c>
      <c r="N50" s="8">
        <f t="shared" ref="N50" si="84">IF(M50=0,0,M50/$F50*100)</f>
        <v>0</v>
      </c>
      <c r="O50" s="102"/>
    </row>
    <row r="51" spans="1:15" ht="23.1" customHeight="1">
      <c r="A51" s="139"/>
      <c r="B51" s="139"/>
      <c r="C51" s="13"/>
      <c r="D51" s="14" t="s">
        <v>2</v>
      </c>
      <c r="E51" s="11"/>
      <c r="F51" s="10">
        <v>150</v>
      </c>
      <c r="G51" s="9">
        <v>110</v>
      </c>
      <c r="H51" s="8">
        <f t="shared" si="0"/>
        <v>73.333333333333329</v>
      </c>
      <c r="I51" s="9">
        <v>20</v>
      </c>
      <c r="J51" s="8">
        <f t="shared" si="0"/>
        <v>13.333333333333334</v>
      </c>
      <c r="K51" s="9">
        <v>27</v>
      </c>
      <c r="L51" s="8">
        <f t="shared" ref="L51" si="85">IF(K51=0,0,K51/$F51*100)</f>
        <v>18</v>
      </c>
      <c r="M51" s="9">
        <v>4</v>
      </c>
      <c r="N51" s="8">
        <f t="shared" ref="N51" si="86">IF(M51=0,0,M51/$F51*100)</f>
        <v>2.666666666666667</v>
      </c>
      <c r="O51" s="102"/>
    </row>
    <row r="52" spans="1:15" ht="23.1" customHeight="1">
      <c r="A52" s="139"/>
      <c r="B52" s="139"/>
      <c r="C52" s="13"/>
      <c r="D52" s="14" t="s">
        <v>1</v>
      </c>
      <c r="E52" s="11"/>
      <c r="F52" s="10">
        <v>20</v>
      </c>
      <c r="G52" s="9">
        <v>17</v>
      </c>
      <c r="H52" s="8">
        <f t="shared" si="0"/>
        <v>85</v>
      </c>
      <c r="I52" s="9">
        <v>3</v>
      </c>
      <c r="J52" s="8">
        <f t="shared" si="0"/>
        <v>15</v>
      </c>
      <c r="K52" s="9">
        <v>0</v>
      </c>
      <c r="L52" s="8">
        <f t="shared" ref="L52" si="87">IF(K52=0,0,K52/$F52*100)</f>
        <v>0</v>
      </c>
      <c r="M52" s="9">
        <v>0</v>
      </c>
      <c r="N52" s="8">
        <f t="shared" ref="N52" si="88">IF(M52=0,0,M52/$F52*100)</f>
        <v>0</v>
      </c>
      <c r="O52" s="102"/>
    </row>
    <row r="53" spans="1:15" ht="24" customHeight="1">
      <c r="A53" s="140"/>
      <c r="B53" s="140"/>
      <c r="C53" s="13"/>
      <c r="D53" s="12" t="s">
        <v>0</v>
      </c>
      <c r="E53" s="11"/>
      <c r="F53" s="10">
        <v>55</v>
      </c>
      <c r="G53" s="9">
        <v>36</v>
      </c>
      <c r="H53" s="8">
        <f t="shared" si="0"/>
        <v>65.454545454545453</v>
      </c>
      <c r="I53" s="9">
        <v>4</v>
      </c>
      <c r="J53" s="8">
        <f t="shared" si="0"/>
        <v>7.2727272727272725</v>
      </c>
      <c r="K53" s="9">
        <v>16</v>
      </c>
      <c r="L53" s="8">
        <f t="shared" ref="L53" si="89">IF(K53=0,0,K53/$F53*100)</f>
        <v>29.09090909090909</v>
      </c>
      <c r="M53" s="9">
        <v>0</v>
      </c>
      <c r="N53" s="8">
        <f t="shared" ref="N53" si="90">IF(M53=0,0,M53/$F53*100)</f>
        <v>0</v>
      </c>
      <c r="O53" s="102"/>
    </row>
    <row r="55" spans="1:15" ht="12.75" customHeight="1"/>
    <row r="56" spans="1:15" ht="12.75" customHeight="1"/>
    <row r="57" spans="1:15">
      <c r="D57" s="5"/>
    </row>
    <row r="60" spans="1:15">
      <c r="D60" s="5"/>
    </row>
    <row r="62" spans="1:15">
      <c r="D62" s="5"/>
    </row>
    <row r="64" spans="1:15">
      <c r="D64" s="5"/>
    </row>
    <row r="66" spans="4:4">
      <c r="D66" s="5"/>
    </row>
    <row r="68" spans="4:4" ht="13.5" customHeight="1">
      <c r="D68" s="6"/>
    </row>
    <row r="69" spans="4:4" ht="13.5" customHeight="1"/>
    <row r="70" spans="4:4">
      <c r="D70" s="5"/>
    </row>
    <row r="72" spans="4:4">
      <c r="D72" s="5"/>
    </row>
    <row r="74" spans="4:4">
      <c r="D74" s="5"/>
    </row>
    <row r="76" spans="4:4">
      <c r="D76" s="5"/>
    </row>
    <row r="80" spans="4:4" ht="12.75" customHeight="1"/>
    <row r="81" ht="12.75" customHeight="1"/>
  </sheetData>
  <mergeCells count="24">
    <mergeCell ref="M3:N4"/>
    <mergeCell ref="B11:E11"/>
    <mergeCell ref="N5:N6"/>
    <mergeCell ref="A7:E7"/>
    <mergeCell ref="H5:H6"/>
    <mergeCell ref="M5:M6"/>
    <mergeCell ref="A8:A12"/>
    <mergeCell ref="B8:E8"/>
    <mergeCell ref="B9:E9"/>
    <mergeCell ref="F3:F6"/>
    <mergeCell ref="G3:H4"/>
    <mergeCell ref="G5:G6"/>
    <mergeCell ref="I3:J4"/>
    <mergeCell ref="J5:J6"/>
    <mergeCell ref="A3:E6"/>
    <mergeCell ref="K3:L4"/>
    <mergeCell ref="K5:K6"/>
    <mergeCell ref="L5:L6"/>
    <mergeCell ref="A13:A53"/>
    <mergeCell ref="B13:B37"/>
    <mergeCell ref="B38:B53"/>
    <mergeCell ref="I5:I6"/>
    <mergeCell ref="B10:E10"/>
    <mergeCell ref="B12:E12"/>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81"/>
  <sheetViews>
    <sheetView showGridLines="0" view="pageBreakPreview" zoomScaleNormal="100" zoomScaleSheetLayoutView="100" workbookViewId="0">
      <selection activeCell="G3" sqref="G3:P6"/>
    </sheetView>
  </sheetViews>
  <sheetFormatPr defaultRowHeight="13.5"/>
  <cols>
    <col min="1" max="2" width="2.625" style="4" customWidth="1"/>
    <col min="3" max="3" width="1.375" style="4" customWidth="1"/>
    <col min="4" max="4" width="27.625" style="4" customWidth="1"/>
    <col min="5" max="5" width="1.375" style="4" customWidth="1"/>
    <col min="6" max="16" width="8.625" style="3" customWidth="1"/>
    <col min="17" max="16384" width="9" style="3"/>
  </cols>
  <sheetData>
    <row r="1" spans="1:16" ht="14.25">
      <c r="A1" s="18" t="s">
        <v>491</v>
      </c>
    </row>
    <row r="3" spans="1:16" ht="18" customHeight="1">
      <c r="A3" s="152" t="s">
        <v>63</v>
      </c>
      <c r="B3" s="153"/>
      <c r="C3" s="153"/>
      <c r="D3" s="153"/>
      <c r="E3" s="154"/>
      <c r="F3" s="161" t="s">
        <v>62</v>
      </c>
      <c r="G3" s="168" t="s">
        <v>563</v>
      </c>
      <c r="H3" s="168"/>
      <c r="I3" s="168"/>
      <c r="J3" s="168"/>
      <c r="K3" s="168"/>
      <c r="L3" s="168"/>
      <c r="M3" s="168"/>
      <c r="N3" s="168"/>
      <c r="O3" s="168"/>
      <c r="P3" s="168"/>
    </row>
    <row r="4" spans="1:16" ht="31.5" customHeight="1">
      <c r="A4" s="155"/>
      <c r="B4" s="156"/>
      <c r="C4" s="156"/>
      <c r="D4" s="156"/>
      <c r="E4" s="157"/>
      <c r="F4" s="162"/>
      <c r="G4" s="168" t="s">
        <v>490</v>
      </c>
      <c r="H4" s="168"/>
      <c r="I4" s="168" t="s">
        <v>58</v>
      </c>
      <c r="J4" s="168"/>
      <c r="K4" s="168" t="s">
        <v>57</v>
      </c>
      <c r="L4" s="168"/>
      <c r="M4" s="168" t="s">
        <v>56</v>
      </c>
      <c r="N4" s="168"/>
      <c r="O4" s="168" t="s">
        <v>55</v>
      </c>
      <c r="P4" s="168"/>
    </row>
    <row r="5" spans="1:16" ht="15" customHeight="1">
      <c r="A5" s="155"/>
      <c r="B5" s="156"/>
      <c r="C5" s="156"/>
      <c r="D5" s="156"/>
      <c r="E5" s="157"/>
      <c r="F5" s="162"/>
      <c r="G5" s="163" t="s">
        <v>51</v>
      </c>
      <c r="H5" s="150" t="s">
        <v>50</v>
      </c>
      <c r="I5" s="163" t="s">
        <v>51</v>
      </c>
      <c r="J5" s="150" t="s">
        <v>50</v>
      </c>
      <c r="K5" s="163" t="s">
        <v>51</v>
      </c>
      <c r="L5" s="150" t="s">
        <v>50</v>
      </c>
      <c r="M5" s="163" t="s">
        <v>51</v>
      </c>
      <c r="N5" s="150" t="s">
        <v>50</v>
      </c>
      <c r="O5" s="163" t="s">
        <v>51</v>
      </c>
      <c r="P5" s="150" t="s">
        <v>50</v>
      </c>
    </row>
    <row r="6" spans="1:16" ht="15" customHeight="1">
      <c r="A6" s="158"/>
      <c r="B6" s="159"/>
      <c r="C6" s="159"/>
      <c r="D6" s="159"/>
      <c r="E6" s="160"/>
      <c r="F6" s="162"/>
      <c r="G6" s="164"/>
      <c r="H6" s="151"/>
      <c r="I6" s="164"/>
      <c r="J6" s="151"/>
      <c r="K6" s="164"/>
      <c r="L6" s="151"/>
      <c r="M6" s="164"/>
      <c r="N6" s="151"/>
      <c r="O6" s="164"/>
      <c r="P6" s="151"/>
    </row>
    <row r="7" spans="1:16" ht="23.1" customHeight="1">
      <c r="A7" s="147" t="s">
        <v>49</v>
      </c>
      <c r="B7" s="148"/>
      <c r="C7" s="148"/>
      <c r="D7" s="148"/>
      <c r="E7" s="149"/>
      <c r="F7" s="10">
        <f>SUM(F8:F12)</f>
        <v>916</v>
      </c>
      <c r="G7" s="9">
        <f>SUM(G8:G12)</f>
        <v>589</v>
      </c>
      <c r="H7" s="8">
        <f t="shared" ref="H7:H53" si="0">IF(G7=0,0,G7/$F7*100)</f>
        <v>64.301310043668124</v>
      </c>
      <c r="I7" s="15">
        <f>SUM(I8:I12)</f>
        <v>153</v>
      </c>
      <c r="J7" s="8">
        <f t="shared" ref="J7:J53" si="1">IF(I7=0,0,I7/$F7*100)</f>
        <v>16.703056768558952</v>
      </c>
      <c r="K7" s="15">
        <f>SUM(K8:K12)</f>
        <v>145</v>
      </c>
      <c r="L7" s="8">
        <f t="shared" ref="L7:L53" si="2">IF(K7=0,0,K7/$F7*100)</f>
        <v>15.829694323144105</v>
      </c>
      <c r="M7" s="15">
        <f>SUM(M8:M12)</f>
        <v>23</v>
      </c>
      <c r="N7" s="8">
        <f t="shared" ref="N7:N53" si="3">IF(M7=0,0,M7/$F7*100)</f>
        <v>2.5109170305676853</v>
      </c>
      <c r="O7" s="15">
        <f>SUM(O8:O12)</f>
        <v>6</v>
      </c>
      <c r="P7" s="8">
        <f t="shared" ref="P7:P53" si="4">IF(O7=0,0,O7/$F7*100)</f>
        <v>0.65502183406113534</v>
      </c>
    </row>
    <row r="8" spans="1:16" ht="23.1" customHeight="1">
      <c r="A8" s="141" t="s">
        <v>48</v>
      </c>
      <c r="B8" s="144" t="s">
        <v>47</v>
      </c>
      <c r="C8" s="145"/>
      <c r="D8" s="145"/>
      <c r="E8" s="146"/>
      <c r="F8" s="10">
        <f t="shared" ref="F8:F53" si="5">SUM(G8,I8,K8,M8,O8)</f>
        <v>289</v>
      </c>
      <c r="G8" s="9">
        <v>289</v>
      </c>
      <c r="H8" s="8">
        <f t="shared" si="0"/>
        <v>100</v>
      </c>
      <c r="I8" s="15">
        <v>0</v>
      </c>
      <c r="J8" s="8">
        <f t="shared" si="1"/>
        <v>0</v>
      </c>
      <c r="K8" s="15">
        <v>0</v>
      </c>
      <c r="L8" s="8">
        <f t="shared" si="2"/>
        <v>0</v>
      </c>
      <c r="M8" s="15">
        <v>0</v>
      </c>
      <c r="N8" s="8">
        <f t="shared" si="3"/>
        <v>0</v>
      </c>
      <c r="O8" s="15">
        <v>0</v>
      </c>
      <c r="P8" s="8">
        <f t="shared" si="4"/>
        <v>0</v>
      </c>
    </row>
    <row r="9" spans="1:16" ht="23.1" customHeight="1">
      <c r="A9" s="142"/>
      <c r="B9" s="144" t="s">
        <v>46</v>
      </c>
      <c r="C9" s="145"/>
      <c r="D9" s="145"/>
      <c r="E9" s="146"/>
      <c r="F9" s="10">
        <f t="shared" si="5"/>
        <v>129</v>
      </c>
      <c r="G9" s="9">
        <v>77</v>
      </c>
      <c r="H9" s="8">
        <f t="shared" si="0"/>
        <v>59.689922480620147</v>
      </c>
      <c r="I9" s="15">
        <v>52</v>
      </c>
      <c r="J9" s="8">
        <f t="shared" si="1"/>
        <v>40.310077519379846</v>
      </c>
      <c r="K9" s="15">
        <v>0</v>
      </c>
      <c r="L9" s="8">
        <f t="shared" si="2"/>
        <v>0</v>
      </c>
      <c r="M9" s="15">
        <v>0</v>
      </c>
      <c r="N9" s="8">
        <f t="shared" si="3"/>
        <v>0</v>
      </c>
      <c r="O9" s="15">
        <v>0</v>
      </c>
      <c r="P9" s="8">
        <f t="shared" si="4"/>
        <v>0</v>
      </c>
    </row>
    <row r="10" spans="1:16" ht="23.1" customHeight="1">
      <c r="A10" s="142"/>
      <c r="B10" s="144" t="s">
        <v>45</v>
      </c>
      <c r="C10" s="145"/>
      <c r="D10" s="145"/>
      <c r="E10" s="146"/>
      <c r="F10" s="10">
        <f t="shared" si="5"/>
        <v>220</v>
      </c>
      <c r="G10" s="9">
        <v>81</v>
      </c>
      <c r="H10" s="8">
        <f t="shared" si="0"/>
        <v>36.818181818181813</v>
      </c>
      <c r="I10" s="15">
        <v>60</v>
      </c>
      <c r="J10" s="8">
        <f t="shared" si="1"/>
        <v>27.27272727272727</v>
      </c>
      <c r="K10" s="15">
        <v>79</v>
      </c>
      <c r="L10" s="8">
        <f t="shared" si="2"/>
        <v>35.909090909090907</v>
      </c>
      <c r="M10" s="15">
        <v>0</v>
      </c>
      <c r="N10" s="8">
        <f t="shared" si="3"/>
        <v>0</v>
      </c>
      <c r="O10" s="15">
        <v>0</v>
      </c>
      <c r="P10" s="8">
        <f t="shared" si="4"/>
        <v>0</v>
      </c>
    </row>
    <row r="11" spans="1:16" ht="23.1" customHeight="1">
      <c r="A11" s="142"/>
      <c r="B11" s="144" t="s">
        <v>44</v>
      </c>
      <c r="C11" s="145"/>
      <c r="D11" s="145"/>
      <c r="E11" s="146"/>
      <c r="F11" s="10">
        <f t="shared" si="5"/>
        <v>57</v>
      </c>
      <c r="G11" s="9">
        <v>17</v>
      </c>
      <c r="H11" s="8">
        <f t="shared" si="0"/>
        <v>29.82456140350877</v>
      </c>
      <c r="I11" s="15">
        <v>7</v>
      </c>
      <c r="J11" s="8">
        <f t="shared" si="1"/>
        <v>12.280701754385964</v>
      </c>
      <c r="K11" s="15">
        <v>21</v>
      </c>
      <c r="L11" s="8">
        <f t="shared" si="2"/>
        <v>36.84210526315789</v>
      </c>
      <c r="M11" s="15">
        <v>12</v>
      </c>
      <c r="N11" s="8">
        <f t="shared" si="3"/>
        <v>21.052631578947366</v>
      </c>
      <c r="O11" s="15">
        <v>0</v>
      </c>
      <c r="P11" s="8">
        <f t="shared" si="4"/>
        <v>0</v>
      </c>
    </row>
    <row r="12" spans="1:16" ht="23.1" customHeight="1">
      <c r="A12" s="143"/>
      <c r="B12" s="144" t="s">
        <v>43</v>
      </c>
      <c r="C12" s="145"/>
      <c r="D12" s="145"/>
      <c r="E12" s="146"/>
      <c r="F12" s="10">
        <f t="shared" si="5"/>
        <v>221</v>
      </c>
      <c r="G12" s="9">
        <v>125</v>
      </c>
      <c r="H12" s="8">
        <f t="shared" si="0"/>
        <v>56.561085972850677</v>
      </c>
      <c r="I12" s="15">
        <v>34</v>
      </c>
      <c r="J12" s="8">
        <f t="shared" si="1"/>
        <v>15.384615384615385</v>
      </c>
      <c r="K12" s="15">
        <v>45</v>
      </c>
      <c r="L12" s="8">
        <f t="shared" si="2"/>
        <v>20.361990950226243</v>
      </c>
      <c r="M12" s="15">
        <v>11</v>
      </c>
      <c r="N12" s="8">
        <f t="shared" si="3"/>
        <v>4.9773755656108598</v>
      </c>
      <c r="O12" s="15">
        <v>6</v>
      </c>
      <c r="P12" s="8">
        <f t="shared" si="4"/>
        <v>2.7149321266968327</v>
      </c>
    </row>
    <row r="13" spans="1:16" ht="23.1" customHeight="1">
      <c r="A13" s="138" t="s">
        <v>42</v>
      </c>
      <c r="B13" s="138" t="s">
        <v>41</v>
      </c>
      <c r="C13" s="13"/>
      <c r="D13" s="14" t="s">
        <v>15</v>
      </c>
      <c r="E13" s="11"/>
      <c r="F13" s="10">
        <f t="shared" si="5"/>
        <v>224</v>
      </c>
      <c r="G13" s="9">
        <f>SUM(G14:G37)</f>
        <v>63</v>
      </c>
      <c r="H13" s="8">
        <f>IF(G13=0,0,G13/$F13*100)</f>
        <v>28.125</v>
      </c>
      <c r="I13" s="9">
        <f>SUM(I14:I37)</f>
        <v>54</v>
      </c>
      <c r="J13" s="8">
        <f t="shared" si="1"/>
        <v>24.107142857142858</v>
      </c>
      <c r="K13" s="9">
        <f>SUM(K14:K37)</f>
        <v>84</v>
      </c>
      <c r="L13" s="8">
        <f t="shared" si="2"/>
        <v>37.5</v>
      </c>
      <c r="M13" s="9">
        <f>SUM(M14:M37)</f>
        <v>19</v>
      </c>
      <c r="N13" s="8">
        <f t="shared" si="3"/>
        <v>8.4821428571428577</v>
      </c>
      <c r="O13" s="9">
        <f>SUM(O14:O37)</f>
        <v>4</v>
      </c>
      <c r="P13" s="8">
        <f t="shared" si="4"/>
        <v>1.7857142857142856</v>
      </c>
    </row>
    <row r="14" spans="1:16" ht="23.1" customHeight="1">
      <c r="A14" s="139"/>
      <c r="B14" s="139"/>
      <c r="C14" s="13"/>
      <c r="D14" s="14" t="s">
        <v>40</v>
      </c>
      <c r="E14" s="11"/>
      <c r="F14" s="10">
        <f t="shared" si="5"/>
        <v>38</v>
      </c>
      <c r="G14" s="9">
        <v>15</v>
      </c>
      <c r="H14" s="8">
        <f t="shared" ref="H14:H37" si="6">IF(G14=0,0,G14/$F14*100)</f>
        <v>39.473684210526315</v>
      </c>
      <c r="I14" s="15">
        <v>12</v>
      </c>
      <c r="J14" s="8">
        <f t="shared" si="1"/>
        <v>31.578947368421051</v>
      </c>
      <c r="K14" s="15">
        <v>9</v>
      </c>
      <c r="L14" s="8">
        <f t="shared" si="2"/>
        <v>23.684210526315788</v>
      </c>
      <c r="M14" s="15">
        <v>2</v>
      </c>
      <c r="N14" s="8">
        <f t="shared" si="3"/>
        <v>5.2631578947368416</v>
      </c>
      <c r="O14" s="15">
        <v>0</v>
      </c>
      <c r="P14" s="8">
        <f t="shared" si="4"/>
        <v>0</v>
      </c>
    </row>
    <row r="15" spans="1:16" ht="23.1" customHeight="1">
      <c r="A15" s="139"/>
      <c r="B15" s="139"/>
      <c r="C15" s="13"/>
      <c r="D15" s="14" t="s">
        <v>39</v>
      </c>
      <c r="E15" s="11"/>
      <c r="F15" s="10">
        <f t="shared" si="5"/>
        <v>5</v>
      </c>
      <c r="G15" s="9">
        <v>2</v>
      </c>
      <c r="H15" s="8">
        <f t="shared" si="6"/>
        <v>40</v>
      </c>
      <c r="I15" s="15">
        <v>1</v>
      </c>
      <c r="J15" s="8">
        <f t="shared" si="1"/>
        <v>20</v>
      </c>
      <c r="K15" s="15">
        <v>2</v>
      </c>
      <c r="L15" s="8">
        <f t="shared" si="2"/>
        <v>40</v>
      </c>
      <c r="M15" s="15">
        <v>0</v>
      </c>
      <c r="N15" s="8">
        <f t="shared" si="3"/>
        <v>0</v>
      </c>
      <c r="O15" s="15">
        <v>0</v>
      </c>
      <c r="P15" s="8">
        <f t="shared" si="4"/>
        <v>0</v>
      </c>
    </row>
    <row r="16" spans="1:16" ht="23.1" customHeight="1">
      <c r="A16" s="139"/>
      <c r="B16" s="139"/>
      <c r="C16" s="13"/>
      <c r="D16" s="14" t="s">
        <v>38</v>
      </c>
      <c r="E16" s="11"/>
      <c r="F16" s="10">
        <f t="shared" si="5"/>
        <v>14</v>
      </c>
      <c r="G16" s="9">
        <v>5</v>
      </c>
      <c r="H16" s="8">
        <f t="shared" si="6"/>
        <v>35.714285714285715</v>
      </c>
      <c r="I16" s="15">
        <v>5</v>
      </c>
      <c r="J16" s="8">
        <f t="shared" si="1"/>
        <v>35.714285714285715</v>
      </c>
      <c r="K16" s="15">
        <v>4</v>
      </c>
      <c r="L16" s="8">
        <f t="shared" si="2"/>
        <v>28.571428571428569</v>
      </c>
      <c r="M16" s="15">
        <v>0</v>
      </c>
      <c r="N16" s="8">
        <f t="shared" si="3"/>
        <v>0</v>
      </c>
      <c r="O16" s="15">
        <v>0</v>
      </c>
      <c r="P16" s="8">
        <f t="shared" si="4"/>
        <v>0</v>
      </c>
    </row>
    <row r="17" spans="1:16" ht="23.1" customHeight="1">
      <c r="A17" s="139"/>
      <c r="B17" s="139"/>
      <c r="C17" s="13"/>
      <c r="D17" s="14" t="s">
        <v>37</v>
      </c>
      <c r="E17" s="11"/>
      <c r="F17" s="10">
        <f t="shared" si="5"/>
        <v>1</v>
      </c>
      <c r="G17" s="9">
        <v>0</v>
      </c>
      <c r="H17" s="8">
        <f t="shared" si="6"/>
        <v>0</v>
      </c>
      <c r="I17" s="15">
        <v>1</v>
      </c>
      <c r="J17" s="8">
        <f t="shared" si="1"/>
        <v>100</v>
      </c>
      <c r="K17" s="15">
        <v>0</v>
      </c>
      <c r="L17" s="8">
        <f t="shared" si="2"/>
        <v>0</v>
      </c>
      <c r="M17" s="15">
        <v>0</v>
      </c>
      <c r="N17" s="8">
        <f t="shared" si="3"/>
        <v>0</v>
      </c>
      <c r="O17" s="15">
        <v>0</v>
      </c>
      <c r="P17" s="8">
        <f t="shared" si="4"/>
        <v>0</v>
      </c>
    </row>
    <row r="18" spans="1:16" ht="23.1" customHeight="1">
      <c r="A18" s="139"/>
      <c r="B18" s="139"/>
      <c r="C18" s="13"/>
      <c r="D18" s="14" t="s">
        <v>36</v>
      </c>
      <c r="E18" s="11"/>
      <c r="F18" s="10">
        <f t="shared" si="5"/>
        <v>6</v>
      </c>
      <c r="G18" s="9">
        <v>1</v>
      </c>
      <c r="H18" s="8">
        <f t="shared" si="6"/>
        <v>16.666666666666664</v>
      </c>
      <c r="I18" s="15">
        <v>3</v>
      </c>
      <c r="J18" s="8">
        <f t="shared" si="1"/>
        <v>50</v>
      </c>
      <c r="K18" s="15">
        <v>2</v>
      </c>
      <c r="L18" s="8">
        <f t="shared" si="2"/>
        <v>33.333333333333329</v>
      </c>
      <c r="M18" s="15">
        <v>0</v>
      </c>
      <c r="N18" s="8">
        <f t="shared" si="3"/>
        <v>0</v>
      </c>
      <c r="O18" s="15">
        <v>0</v>
      </c>
      <c r="P18" s="8">
        <f t="shared" si="4"/>
        <v>0</v>
      </c>
    </row>
    <row r="19" spans="1:16" ht="23.1" customHeight="1">
      <c r="A19" s="139"/>
      <c r="B19" s="139"/>
      <c r="C19" s="13"/>
      <c r="D19" s="14" t="s">
        <v>35</v>
      </c>
      <c r="E19" s="11"/>
      <c r="F19" s="10">
        <f t="shared" si="5"/>
        <v>3</v>
      </c>
      <c r="G19" s="9">
        <v>3</v>
      </c>
      <c r="H19" s="8">
        <f t="shared" si="6"/>
        <v>100</v>
      </c>
      <c r="I19" s="15">
        <v>0</v>
      </c>
      <c r="J19" s="8">
        <f t="shared" si="1"/>
        <v>0</v>
      </c>
      <c r="K19" s="15">
        <v>0</v>
      </c>
      <c r="L19" s="8">
        <f t="shared" si="2"/>
        <v>0</v>
      </c>
      <c r="M19" s="15">
        <v>0</v>
      </c>
      <c r="N19" s="8">
        <f t="shared" si="3"/>
        <v>0</v>
      </c>
      <c r="O19" s="15">
        <v>0</v>
      </c>
      <c r="P19" s="8">
        <f t="shared" si="4"/>
        <v>0</v>
      </c>
    </row>
    <row r="20" spans="1:16" ht="23.1" customHeight="1">
      <c r="A20" s="139"/>
      <c r="B20" s="139"/>
      <c r="C20" s="13"/>
      <c r="D20" s="14" t="s">
        <v>34</v>
      </c>
      <c r="E20" s="11"/>
      <c r="F20" s="10">
        <f t="shared" si="5"/>
        <v>3</v>
      </c>
      <c r="G20" s="9">
        <v>1</v>
      </c>
      <c r="H20" s="8">
        <f t="shared" si="6"/>
        <v>33.333333333333329</v>
      </c>
      <c r="I20" s="15">
        <v>1</v>
      </c>
      <c r="J20" s="8">
        <f t="shared" si="1"/>
        <v>33.333333333333329</v>
      </c>
      <c r="K20" s="15">
        <v>1</v>
      </c>
      <c r="L20" s="8">
        <f t="shared" si="2"/>
        <v>33.333333333333329</v>
      </c>
      <c r="M20" s="15">
        <v>0</v>
      </c>
      <c r="N20" s="8">
        <f t="shared" si="3"/>
        <v>0</v>
      </c>
      <c r="O20" s="15">
        <v>0</v>
      </c>
      <c r="P20" s="8">
        <f t="shared" si="4"/>
        <v>0</v>
      </c>
    </row>
    <row r="21" spans="1:16" ht="23.1" customHeight="1">
      <c r="A21" s="139"/>
      <c r="B21" s="139"/>
      <c r="C21" s="13"/>
      <c r="D21" s="14" t="s">
        <v>33</v>
      </c>
      <c r="E21" s="11"/>
      <c r="F21" s="10">
        <f t="shared" si="5"/>
        <v>10</v>
      </c>
      <c r="G21" s="9">
        <v>1</v>
      </c>
      <c r="H21" s="8">
        <f t="shared" si="6"/>
        <v>10</v>
      </c>
      <c r="I21" s="15">
        <v>2</v>
      </c>
      <c r="J21" s="8">
        <f t="shared" si="1"/>
        <v>20</v>
      </c>
      <c r="K21" s="15">
        <v>4</v>
      </c>
      <c r="L21" s="8">
        <f t="shared" si="2"/>
        <v>40</v>
      </c>
      <c r="M21" s="15">
        <v>2</v>
      </c>
      <c r="N21" s="8">
        <f t="shared" si="3"/>
        <v>20</v>
      </c>
      <c r="O21" s="15">
        <v>1</v>
      </c>
      <c r="P21" s="8">
        <f t="shared" si="4"/>
        <v>10</v>
      </c>
    </row>
    <row r="22" spans="1:16" ht="23.1" customHeight="1">
      <c r="A22" s="139"/>
      <c r="B22" s="139"/>
      <c r="C22" s="13"/>
      <c r="D22" s="14" t="s">
        <v>32</v>
      </c>
      <c r="E22" s="11"/>
      <c r="F22" s="10">
        <f t="shared" si="5"/>
        <v>1</v>
      </c>
      <c r="G22" s="9">
        <v>1</v>
      </c>
      <c r="H22" s="8">
        <f t="shared" si="6"/>
        <v>100</v>
      </c>
      <c r="I22" s="15">
        <v>0</v>
      </c>
      <c r="J22" s="8">
        <f t="shared" si="1"/>
        <v>0</v>
      </c>
      <c r="K22" s="15">
        <v>0</v>
      </c>
      <c r="L22" s="8">
        <f t="shared" si="2"/>
        <v>0</v>
      </c>
      <c r="M22" s="15">
        <v>0</v>
      </c>
      <c r="N22" s="8">
        <f t="shared" si="3"/>
        <v>0</v>
      </c>
      <c r="O22" s="15">
        <v>0</v>
      </c>
      <c r="P22" s="8">
        <f t="shared" si="4"/>
        <v>0</v>
      </c>
    </row>
    <row r="23" spans="1:16" ht="23.1" customHeight="1">
      <c r="A23" s="139"/>
      <c r="B23" s="139"/>
      <c r="C23" s="13"/>
      <c r="D23" s="14" t="s">
        <v>31</v>
      </c>
      <c r="E23" s="11"/>
      <c r="F23" s="10">
        <f t="shared" si="5"/>
        <v>6</v>
      </c>
      <c r="G23" s="9">
        <v>0</v>
      </c>
      <c r="H23" s="8">
        <f t="shared" si="6"/>
        <v>0</v>
      </c>
      <c r="I23" s="15">
        <v>1</v>
      </c>
      <c r="J23" s="8">
        <f t="shared" si="1"/>
        <v>16.666666666666664</v>
      </c>
      <c r="K23" s="15">
        <v>5</v>
      </c>
      <c r="L23" s="8">
        <f t="shared" si="2"/>
        <v>83.333333333333343</v>
      </c>
      <c r="M23" s="15">
        <v>0</v>
      </c>
      <c r="N23" s="8">
        <f t="shared" si="3"/>
        <v>0</v>
      </c>
      <c r="O23" s="15">
        <v>0</v>
      </c>
      <c r="P23" s="8">
        <f t="shared" si="4"/>
        <v>0</v>
      </c>
    </row>
    <row r="24" spans="1:16" ht="23.1" customHeight="1">
      <c r="A24" s="139"/>
      <c r="B24" s="139"/>
      <c r="C24" s="13"/>
      <c r="D24" s="14" t="s">
        <v>30</v>
      </c>
      <c r="E24" s="11"/>
      <c r="F24" s="10">
        <f t="shared" si="5"/>
        <v>1</v>
      </c>
      <c r="G24" s="9">
        <v>1</v>
      </c>
      <c r="H24" s="8">
        <f t="shared" si="6"/>
        <v>100</v>
      </c>
      <c r="I24" s="15">
        <v>0</v>
      </c>
      <c r="J24" s="8">
        <f t="shared" si="1"/>
        <v>0</v>
      </c>
      <c r="K24" s="15">
        <v>0</v>
      </c>
      <c r="L24" s="8">
        <f t="shared" si="2"/>
        <v>0</v>
      </c>
      <c r="M24" s="15">
        <v>0</v>
      </c>
      <c r="N24" s="8">
        <f t="shared" si="3"/>
        <v>0</v>
      </c>
      <c r="O24" s="15">
        <v>0</v>
      </c>
      <c r="P24" s="8">
        <f t="shared" si="4"/>
        <v>0</v>
      </c>
    </row>
    <row r="25" spans="1:16" ht="23.1" customHeight="1">
      <c r="A25" s="139"/>
      <c r="B25" s="139"/>
      <c r="C25" s="13"/>
      <c r="D25" s="12" t="s">
        <v>29</v>
      </c>
      <c r="E25" s="11"/>
      <c r="F25" s="10">
        <f t="shared" si="5"/>
        <v>3</v>
      </c>
      <c r="G25" s="9">
        <v>1</v>
      </c>
      <c r="H25" s="8">
        <f t="shared" si="6"/>
        <v>33.333333333333329</v>
      </c>
      <c r="I25" s="15">
        <v>0</v>
      </c>
      <c r="J25" s="8">
        <f t="shared" si="1"/>
        <v>0</v>
      </c>
      <c r="K25" s="15">
        <v>2</v>
      </c>
      <c r="L25" s="8">
        <f t="shared" si="2"/>
        <v>66.666666666666657</v>
      </c>
      <c r="M25" s="15">
        <v>0</v>
      </c>
      <c r="N25" s="8">
        <f t="shared" si="3"/>
        <v>0</v>
      </c>
      <c r="O25" s="15">
        <v>0</v>
      </c>
      <c r="P25" s="8">
        <f t="shared" si="4"/>
        <v>0</v>
      </c>
    </row>
    <row r="26" spans="1:16" ht="23.1" customHeight="1">
      <c r="A26" s="139"/>
      <c r="B26" s="139"/>
      <c r="C26" s="13"/>
      <c r="D26" s="14" t="s">
        <v>28</v>
      </c>
      <c r="E26" s="11"/>
      <c r="F26" s="10">
        <f t="shared" si="5"/>
        <v>8</v>
      </c>
      <c r="G26" s="9">
        <v>3</v>
      </c>
      <c r="H26" s="8">
        <f t="shared" si="6"/>
        <v>37.5</v>
      </c>
      <c r="I26" s="15">
        <v>2</v>
      </c>
      <c r="J26" s="8">
        <f t="shared" si="1"/>
        <v>25</v>
      </c>
      <c r="K26" s="15">
        <v>1</v>
      </c>
      <c r="L26" s="8">
        <f t="shared" si="2"/>
        <v>12.5</v>
      </c>
      <c r="M26" s="15">
        <v>1</v>
      </c>
      <c r="N26" s="8">
        <f t="shared" si="3"/>
        <v>12.5</v>
      </c>
      <c r="O26" s="15">
        <v>1</v>
      </c>
      <c r="P26" s="8">
        <f t="shared" si="4"/>
        <v>12.5</v>
      </c>
    </row>
    <row r="27" spans="1:16" ht="23.1" customHeight="1">
      <c r="A27" s="139"/>
      <c r="B27" s="139"/>
      <c r="C27" s="13"/>
      <c r="D27" s="14" t="s">
        <v>27</v>
      </c>
      <c r="E27" s="11"/>
      <c r="F27" s="10">
        <f t="shared" si="5"/>
        <v>3</v>
      </c>
      <c r="G27" s="9">
        <v>1</v>
      </c>
      <c r="H27" s="8">
        <f t="shared" si="6"/>
        <v>33.333333333333329</v>
      </c>
      <c r="I27" s="15">
        <v>1</v>
      </c>
      <c r="J27" s="8">
        <f t="shared" si="1"/>
        <v>33.333333333333329</v>
      </c>
      <c r="K27" s="15">
        <v>1</v>
      </c>
      <c r="L27" s="8">
        <f t="shared" si="2"/>
        <v>33.333333333333329</v>
      </c>
      <c r="M27" s="15">
        <v>0</v>
      </c>
      <c r="N27" s="8">
        <f t="shared" si="3"/>
        <v>0</v>
      </c>
      <c r="O27" s="15">
        <v>0</v>
      </c>
      <c r="P27" s="8">
        <f t="shared" si="4"/>
        <v>0</v>
      </c>
    </row>
    <row r="28" spans="1:16" ht="23.1" customHeight="1">
      <c r="A28" s="139"/>
      <c r="B28" s="139"/>
      <c r="C28" s="13"/>
      <c r="D28" s="14" t="s">
        <v>26</v>
      </c>
      <c r="E28" s="11"/>
      <c r="F28" s="10">
        <f t="shared" si="5"/>
        <v>2</v>
      </c>
      <c r="G28" s="9">
        <v>0</v>
      </c>
      <c r="H28" s="8">
        <f t="shared" si="6"/>
        <v>0</v>
      </c>
      <c r="I28" s="15">
        <v>0</v>
      </c>
      <c r="J28" s="8">
        <f t="shared" si="1"/>
        <v>0</v>
      </c>
      <c r="K28" s="15">
        <v>1</v>
      </c>
      <c r="L28" s="8">
        <f t="shared" si="2"/>
        <v>50</v>
      </c>
      <c r="M28" s="15">
        <v>1</v>
      </c>
      <c r="N28" s="8">
        <f t="shared" si="3"/>
        <v>50</v>
      </c>
      <c r="O28" s="15">
        <v>0</v>
      </c>
      <c r="P28" s="8">
        <f t="shared" si="4"/>
        <v>0</v>
      </c>
    </row>
    <row r="29" spans="1:16" ht="23.1" customHeight="1">
      <c r="A29" s="139"/>
      <c r="B29" s="139"/>
      <c r="C29" s="13"/>
      <c r="D29" s="14" t="s">
        <v>25</v>
      </c>
      <c r="E29" s="11"/>
      <c r="F29" s="10">
        <f t="shared" si="5"/>
        <v>15</v>
      </c>
      <c r="G29" s="9">
        <v>8</v>
      </c>
      <c r="H29" s="8">
        <f t="shared" si="6"/>
        <v>53.333333333333336</v>
      </c>
      <c r="I29" s="15">
        <v>1</v>
      </c>
      <c r="J29" s="8">
        <f t="shared" si="1"/>
        <v>6.666666666666667</v>
      </c>
      <c r="K29" s="15">
        <v>6</v>
      </c>
      <c r="L29" s="8">
        <f t="shared" si="2"/>
        <v>40</v>
      </c>
      <c r="M29" s="15">
        <v>0</v>
      </c>
      <c r="N29" s="8">
        <f t="shared" si="3"/>
        <v>0</v>
      </c>
      <c r="O29" s="15">
        <v>0</v>
      </c>
      <c r="P29" s="8">
        <f t="shared" si="4"/>
        <v>0</v>
      </c>
    </row>
    <row r="30" spans="1:16" ht="23.1" customHeight="1">
      <c r="A30" s="139"/>
      <c r="B30" s="139"/>
      <c r="C30" s="13"/>
      <c r="D30" s="14" t="s">
        <v>24</v>
      </c>
      <c r="E30" s="11"/>
      <c r="F30" s="10">
        <f t="shared" si="5"/>
        <v>4</v>
      </c>
      <c r="G30" s="9">
        <v>0</v>
      </c>
      <c r="H30" s="8">
        <f t="shared" si="6"/>
        <v>0</v>
      </c>
      <c r="I30" s="15">
        <v>1</v>
      </c>
      <c r="J30" s="8">
        <f t="shared" si="1"/>
        <v>25</v>
      </c>
      <c r="K30" s="15">
        <v>2</v>
      </c>
      <c r="L30" s="8">
        <f t="shared" si="2"/>
        <v>50</v>
      </c>
      <c r="M30" s="15">
        <v>0</v>
      </c>
      <c r="N30" s="8">
        <f t="shared" si="3"/>
        <v>0</v>
      </c>
      <c r="O30" s="15">
        <v>1</v>
      </c>
      <c r="P30" s="8">
        <f t="shared" si="4"/>
        <v>25</v>
      </c>
    </row>
    <row r="31" spans="1:16" ht="23.1" customHeight="1">
      <c r="A31" s="139"/>
      <c r="B31" s="139"/>
      <c r="C31" s="13"/>
      <c r="D31" s="14" t="s">
        <v>23</v>
      </c>
      <c r="E31" s="11"/>
      <c r="F31" s="10">
        <f t="shared" si="5"/>
        <v>26</v>
      </c>
      <c r="G31" s="9">
        <v>5</v>
      </c>
      <c r="H31" s="8">
        <f t="shared" si="6"/>
        <v>19.230769230769234</v>
      </c>
      <c r="I31" s="15">
        <v>10</v>
      </c>
      <c r="J31" s="8">
        <f t="shared" si="1"/>
        <v>38.461538461538467</v>
      </c>
      <c r="K31" s="15">
        <v>9</v>
      </c>
      <c r="L31" s="8">
        <f t="shared" si="2"/>
        <v>34.615384615384613</v>
      </c>
      <c r="M31" s="15">
        <v>2</v>
      </c>
      <c r="N31" s="8">
        <f t="shared" si="3"/>
        <v>7.6923076923076925</v>
      </c>
      <c r="O31" s="15">
        <v>0</v>
      </c>
      <c r="P31" s="8">
        <f t="shared" si="4"/>
        <v>0</v>
      </c>
    </row>
    <row r="32" spans="1:16" ht="23.1" customHeight="1">
      <c r="A32" s="139"/>
      <c r="B32" s="139"/>
      <c r="C32" s="13"/>
      <c r="D32" s="14" t="s">
        <v>22</v>
      </c>
      <c r="E32" s="11"/>
      <c r="F32" s="10">
        <f t="shared" si="5"/>
        <v>5</v>
      </c>
      <c r="G32" s="9">
        <v>1</v>
      </c>
      <c r="H32" s="8">
        <f t="shared" si="6"/>
        <v>20</v>
      </c>
      <c r="I32" s="15">
        <v>3</v>
      </c>
      <c r="J32" s="8">
        <f t="shared" si="1"/>
        <v>60</v>
      </c>
      <c r="K32" s="15">
        <v>1</v>
      </c>
      <c r="L32" s="8">
        <f t="shared" si="2"/>
        <v>20</v>
      </c>
      <c r="M32" s="15">
        <v>0</v>
      </c>
      <c r="N32" s="8">
        <f t="shared" si="3"/>
        <v>0</v>
      </c>
      <c r="O32" s="15">
        <v>0</v>
      </c>
      <c r="P32" s="8">
        <f t="shared" si="4"/>
        <v>0</v>
      </c>
    </row>
    <row r="33" spans="1:16" ht="24" customHeight="1">
      <c r="A33" s="139"/>
      <c r="B33" s="139"/>
      <c r="C33" s="13"/>
      <c r="D33" s="14" t="s">
        <v>21</v>
      </c>
      <c r="E33" s="11"/>
      <c r="F33" s="10">
        <f t="shared" si="5"/>
        <v>23</v>
      </c>
      <c r="G33" s="9">
        <v>3</v>
      </c>
      <c r="H33" s="8">
        <f t="shared" si="6"/>
        <v>13.043478260869565</v>
      </c>
      <c r="I33" s="15">
        <v>5</v>
      </c>
      <c r="J33" s="8">
        <f t="shared" si="1"/>
        <v>21.739130434782609</v>
      </c>
      <c r="K33" s="15">
        <v>8</v>
      </c>
      <c r="L33" s="8">
        <f t="shared" si="2"/>
        <v>34.782608695652172</v>
      </c>
      <c r="M33" s="15">
        <v>6</v>
      </c>
      <c r="N33" s="8">
        <f t="shared" si="3"/>
        <v>26.086956521739129</v>
      </c>
      <c r="O33" s="15">
        <v>1</v>
      </c>
      <c r="P33" s="8">
        <f t="shared" si="4"/>
        <v>4.3478260869565215</v>
      </c>
    </row>
    <row r="34" spans="1:16" ht="23.1" customHeight="1">
      <c r="A34" s="139"/>
      <c r="B34" s="139"/>
      <c r="C34" s="13"/>
      <c r="D34" s="14" t="s">
        <v>20</v>
      </c>
      <c r="E34" s="11"/>
      <c r="F34" s="10">
        <f t="shared" si="5"/>
        <v>14</v>
      </c>
      <c r="G34" s="9">
        <v>5</v>
      </c>
      <c r="H34" s="8">
        <f t="shared" si="6"/>
        <v>35.714285714285715</v>
      </c>
      <c r="I34" s="15">
        <v>1</v>
      </c>
      <c r="J34" s="8">
        <f t="shared" si="1"/>
        <v>7.1428571428571423</v>
      </c>
      <c r="K34" s="15">
        <v>7</v>
      </c>
      <c r="L34" s="8">
        <f t="shared" si="2"/>
        <v>50</v>
      </c>
      <c r="M34" s="15">
        <v>1</v>
      </c>
      <c r="N34" s="8">
        <f t="shared" si="3"/>
        <v>7.1428571428571423</v>
      </c>
      <c r="O34" s="15">
        <v>0</v>
      </c>
      <c r="P34" s="8">
        <f t="shared" si="4"/>
        <v>0</v>
      </c>
    </row>
    <row r="35" spans="1:16" ht="23.1" customHeight="1">
      <c r="A35" s="139"/>
      <c r="B35" s="139"/>
      <c r="C35" s="13"/>
      <c r="D35" s="14" t="s">
        <v>19</v>
      </c>
      <c r="E35" s="11"/>
      <c r="F35" s="10">
        <f t="shared" si="5"/>
        <v>10</v>
      </c>
      <c r="G35" s="9">
        <v>1</v>
      </c>
      <c r="H35" s="8">
        <f t="shared" si="6"/>
        <v>10</v>
      </c>
      <c r="I35" s="15">
        <v>1</v>
      </c>
      <c r="J35" s="8">
        <f t="shared" si="1"/>
        <v>10</v>
      </c>
      <c r="K35" s="15">
        <v>7</v>
      </c>
      <c r="L35" s="8">
        <f t="shared" si="2"/>
        <v>70</v>
      </c>
      <c r="M35" s="15">
        <v>1</v>
      </c>
      <c r="N35" s="8">
        <f t="shared" si="3"/>
        <v>10</v>
      </c>
      <c r="O35" s="15">
        <v>0</v>
      </c>
      <c r="P35" s="8">
        <f t="shared" si="4"/>
        <v>0</v>
      </c>
    </row>
    <row r="36" spans="1:16" ht="23.1" customHeight="1">
      <c r="A36" s="139"/>
      <c r="B36" s="139"/>
      <c r="C36" s="13"/>
      <c r="D36" s="14" t="s">
        <v>18</v>
      </c>
      <c r="E36" s="11"/>
      <c r="F36" s="10">
        <f t="shared" si="5"/>
        <v>19</v>
      </c>
      <c r="G36" s="9">
        <v>4</v>
      </c>
      <c r="H36" s="8">
        <f t="shared" si="6"/>
        <v>21.052631578947366</v>
      </c>
      <c r="I36" s="15">
        <v>2</v>
      </c>
      <c r="J36" s="8">
        <f t="shared" si="1"/>
        <v>10.526315789473683</v>
      </c>
      <c r="K36" s="15">
        <v>10</v>
      </c>
      <c r="L36" s="8">
        <f t="shared" si="2"/>
        <v>52.631578947368418</v>
      </c>
      <c r="M36" s="15">
        <v>3</v>
      </c>
      <c r="N36" s="8">
        <f t="shared" si="3"/>
        <v>15.789473684210526</v>
      </c>
      <c r="O36" s="15">
        <v>0</v>
      </c>
      <c r="P36" s="8">
        <f t="shared" si="4"/>
        <v>0</v>
      </c>
    </row>
    <row r="37" spans="1:16" ht="23.1" customHeight="1">
      <c r="A37" s="139"/>
      <c r="B37" s="140"/>
      <c r="C37" s="13"/>
      <c r="D37" s="14" t="s">
        <v>17</v>
      </c>
      <c r="E37" s="11"/>
      <c r="F37" s="10">
        <f t="shared" si="5"/>
        <v>4</v>
      </c>
      <c r="G37" s="9">
        <v>1</v>
      </c>
      <c r="H37" s="8">
        <f t="shared" si="6"/>
        <v>25</v>
      </c>
      <c r="I37" s="15">
        <v>1</v>
      </c>
      <c r="J37" s="8">
        <f t="shared" si="1"/>
        <v>25</v>
      </c>
      <c r="K37" s="15">
        <v>2</v>
      </c>
      <c r="L37" s="8">
        <f t="shared" si="2"/>
        <v>50</v>
      </c>
      <c r="M37" s="15">
        <v>0</v>
      </c>
      <c r="N37" s="8">
        <f t="shared" si="3"/>
        <v>0</v>
      </c>
      <c r="O37" s="15">
        <v>0</v>
      </c>
      <c r="P37" s="8">
        <f t="shared" si="4"/>
        <v>0</v>
      </c>
    </row>
    <row r="38" spans="1:16" ht="23.1" customHeight="1">
      <c r="A38" s="139"/>
      <c r="B38" s="138" t="s">
        <v>16</v>
      </c>
      <c r="C38" s="13"/>
      <c r="D38" s="14" t="s">
        <v>15</v>
      </c>
      <c r="E38" s="11"/>
      <c r="F38" s="10">
        <f t="shared" si="5"/>
        <v>692</v>
      </c>
      <c r="G38" s="9">
        <f>SUM(G39:G53)</f>
        <v>526</v>
      </c>
      <c r="H38" s="8">
        <f t="shared" si="0"/>
        <v>76.011560693641627</v>
      </c>
      <c r="I38" s="9">
        <f>SUM(I39:I53)</f>
        <v>99</v>
      </c>
      <c r="J38" s="8">
        <f t="shared" si="1"/>
        <v>14.306358381502889</v>
      </c>
      <c r="K38" s="9">
        <f>SUM(K39:K53)</f>
        <v>61</v>
      </c>
      <c r="L38" s="8">
        <f t="shared" si="2"/>
        <v>8.8150289017341041</v>
      </c>
      <c r="M38" s="9">
        <f>SUM(M39:M53)</f>
        <v>4</v>
      </c>
      <c r="N38" s="8">
        <f t="shared" si="3"/>
        <v>0.57803468208092479</v>
      </c>
      <c r="O38" s="9">
        <f>SUM(O39:O53)</f>
        <v>2</v>
      </c>
      <c r="P38" s="8">
        <f t="shared" si="4"/>
        <v>0.28901734104046239</v>
      </c>
    </row>
    <row r="39" spans="1:16" ht="23.1" customHeight="1">
      <c r="A39" s="139"/>
      <c r="B39" s="139"/>
      <c r="C39" s="13"/>
      <c r="D39" s="14" t="s">
        <v>14</v>
      </c>
      <c r="E39" s="11"/>
      <c r="F39" s="10">
        <f t="shared" si="5"/>
        <v>5</v>
      </c>
      <c r="G39" s="9">
        <v>4</v>
      </c>
      <c r="H39" s="8">
        <f t="shared" si="0"/>
        <v>80</v>
      </c>
      <c r="I39" s="15">
        <v>1</v>
      </c>
      <c r="J39" s="8">
        <f t="shared" si="1"/>
        <v>20</v>
      </c>
      <c r="K39" s="15">
        <v>0</v>
      </c>
      <c r="L39" s="8">
        <f t="shared" si="2"/>
        <v>0</v>
      </c>
      <c r="M39" s="15">
        <v>0</v>
      </c>
      <c r="N39" s="8">
        <f t="shared" si="3"/>
        <v>0</v>
      </c>
      <c r="O39" s="15">
        <v>0</v>
      </c>
      <c r="P39" s="8">
        <f t="shared" si="4"/>
        <v>0</v>
      </c>
    </row>
    <row r="40" spans="1:16" ht="23.1" customHeight="1">
      <c r="A40" s="139"/>
      <c r="B40" s="139"/>
      <c r="C40" s="13"/>
      <c r="D40" s="14" t="s">
        <v>13</v>
      </c>
      <c r="E40" s="11"/>
      <c r="F40" s="10">
        <f t="shared" si="5"/>
        <v>83</v>
      </c>
      <c r="G40" s="9">
        <v>62</v>
      </c>
      <c r="H40" s="8">
        <f t="shared" si="0"/>
        <v>74.698795180722882</v>
      </c>
      <c r="I40" s="15">
        <v>14</v>
      </c>
      <c r="J40" s="8">
        <f t="shared" si="1"/>
        <v>16.867469879518072</v>
      </c>
      <c r="K40" s="15">
        <v>7</v>
      </c>
      <c r="L40" s="8">
        <f t="shared" si="2"/>
        <v>8.4337349397590362</v>
      </c>
      <c r="M40" s="15">
        <v>0</v>
      </c>
      <c r="N40" s="8">
        <f t="shared" si="3"/>
        <v>0</v>
      </c>
      <c r="O40" s="15">
        <v>0</v>
      </c>
      <c r="P40" s="8">
        <f t="shared" si="4"/>
        <v>0</v>
      </c>
    </row>
    <row r="41" spans="1:16" ht="23.1" customHeight="1">
      <c r="A41" s="139"/>
      <c r="B41" s="139"/>
      <c r="C41" s="13"/>
      <c r="D41" s="14" t="s">
        <v>12</v>
      </c>
      <c r="E41" s="11"/>
      <c r="F41" s="10">
        <f t="shared" si="5"/>
        <v>18</v>
      </c>
      <c r="G41" s="9">
        <v>10</v>
      </c>
      <c r="H41" s="8">
        <f t="shared" si="0"/>
        <v>55.555555555555557</v>
      </c>
      <c r="I41" s="15">
        <v>6</v>
      </c>
      <c r="J41" s="8">
        <f t="shared" si="1"/>
        <v>33.333333333333329</v>
      </c>
      <c r="K41" s="15">
        <v>2</v>
      </c>
      <c r="L41" s="8">
        <f t="shared" si="2"/>
        <v>11.111111111111111</v>
      </c>
      <c r="M41" s="15">
        <v>0</v>
      </c>
      <c r="N41" s="8">
        <f t="shared" si="3"/>
        <v>0</v>
      </c>
      <c r="O41" s="15">
        <v>0</v>
      </c>
      <c r="P41" s="8">
        <f t="shared" si="4"/>
        <v>0</v>
      </c>
    </row>
    <row r="42" spans="1:16" ht="23.1" customHeight="1">
      <c r="A42" s="139"/>
      <c r="B42" s="139"/>
      <c r="C42" s="13"/>
      <c r="D42" s="14" t="s">
        <v>11</v>
      </c>
      <c r="E42" s="11"/>
      <c r="F42" s="10">
        <f t="shared" si="5"/>
        <v>16</v>
      </c>
      <c r="G42" s="9">
        <v>12</v>
      </c>
      <c r="H42" s="8">
        <f t="shared" si="0"/>
        <v>75</v>
      </c>
      <c r="I42" s="15">
        <v>3</v>
      </c>
      <c r="J42" s="8">
        <f t="shared" si="1"/>
        <v>18.75</v>
      </c>
      <c r="K42" s="15">
        <v>1</v>
      </c>
      <c r="L42" s="8">
        <f t="shared" si="2"/>
        <v>6.25</v>
      </c>
      <c r="M42" s="15">
        <v>0</v>
      </c>
      <c r="N42" s="8">
        <f t="shared" si="3"/>
        <v>0</v>
      </c>
      <c r="O42" s="15">
        <v>0</v>
      </c>
      <c r="P42" s="8">
        <f t="shared" si="4"/>
        <v>0</v>
      </c>
    </row>
    <row r="43" spans="1:16" ht="23.1" customHeight="1">
      <c r="A43" s="139"/>
      <c r="B43" s="139"/>
      <c r="C43" s="13"/>
      <c r="D43" s="14" t="s">
        <v>10</v>
      </c>
      <c r="E43" s="11"/>
      <c r="F43" s="10">
        <f t="shared" si="5"/>
        <v>34</v>
      </c>
      <c r="G43" s="9">
        <v>25</v>
      </c>
      <c r="H43" s="8">
        <f t="shared" si="0"/>
        <v>73.529411764705884</v>
      </c>
      <c r="I43" s="15">
        <v>5</v>
      </c>
      <c r="J43" s="8">
        <f t="shared" si="1"/>
        <v>14.705882352941178</v>
      </c>
      <c r="K43" s="15">
        <v>4</v>
      </c>
      <c r="L43" s="8">
        <f t="shared" si="2"/>
        <v>11.76470588235294</v>
      </c>
      <c r="M43" s="15">
        <v>0</v>
      </c>
      <c r="N43" s="8">
        <f t="shared" si="3"/>
        <v>0</v>
      </c>
      <c r="O43" s="15">
        <v>0</v>
      </c>
      <c r="P43" s="8">
        <f t="shared" si="4"/>
        <v>0</v>
      </c>
    </row>
    <row r="44" spans="1:16" ht="23.1" customHeight="1">
      <c r="A44" s="139"/>
      <c r="B44" s="139"/>
      <c r="C44" s="13"/>
      <c r="D44" s="14" t="s">
        <v>9</v>
      </c>
      <c r="E44" s="11"/>
      <c r="F44" s="10">
        <f t="shared" si="5"/>
        <v>180</v>
      </c>
      <c r="G44" s="9">
        <v>156</v>
      </c>
      <c r="H44" s="8">
        <f t="shared" si="0"/>
        <v>86.666666666666671</v>
      </c>
      <c r="I44" s="15">
        <v>21</v>
      </c>
      <c r="J44" s="8">
        <f t="shared" si="1"/>
        <v>11.666666666666666</v>
      </c>
      <c r="K44" s="15">
        <v>3</v>
      </c>
      <c r="L44" s="8">
        <f t="shared" si="2"/>
        <v>1.6666666666666667</v>
      </c>
      <c r="M44" s="15">
        <v>0</v>
      </c>
      <c r="N44" s="8">
        <f t="shared" si="3"/>
        <v>0</v>
      </c>
      <c r="O44" s="15">
        <v>0</v>
      </c>
      <c r="P44" s="8">
        <f t="shared" si="4"/>
        <v>0</v>
      </c>
    </row>
    <row r="45" spans="1:16" ht="23.1" customHeight="1">
      <c r="A45" s="139"/>
      <c r="B45" s="139"/>
      <c r="C45" s="13"/>
      <c r="D45" s="14" t="s">
        <v>8</v>
      </c>
      <c r="E45" s="11"/>
      <c r="F45" s="10">
        <f t="shared" si="5"/>
        <v>21</v>
      </c>
      <c r="G45" s="9">
        <v>16</v>
      </c>
      <c r="H45" s="8">
        <f t="shared" si="0"/>
        <v>76.19047619047619</v>
      </c>
      <c r="I45" s="15">
        <v>3</v>
      </c>
      <c r="J45" s="8">
        <f t="shared" si="1"/>
        <v>14.285714285714285</v>
      </c>
      <c r="K45" s="15">
        <v>1</v>
      </c>
      <c r="L45" s="8">
        <f t="shared" si="2"/>
        <v>4.7619047619047619</v>
      </c>
      <c r="M45" s="15">
        <v>1</v>
      </c>
      <c r="N45" s="8">
        <f t="shared" si="3"/>
        <v>4.7619047619047619</v>
      </c>
      <c r="O45" s="15">
        <v>0</v>
      </c>
      <c r="P45" s="8">
        <f t="shared" si="4"/>
        <v>0</v>
      </c>
    </row>
    <row r="46" spans="1:16" ht="23.1" customHeight="1">
      <c r="A46" s="139"/>
      <c r="B46" s="139"/>
      <c r="C46" s="13"/>
      <c r="D46" s="14" t="s">
        <v>7</v>
      </c>
      <c r="E46" s="11"/>
      <c r="F46" s="10">
        <f t="shared" si="5"/>
        <v>14</v>
      </c>
      <c r="G46" s="9">
        <v>14</v>
      </c>
      <c r="H46" s="8">
        <f t="shared" si="0"/>
        <v>100</v>
      </c>
      <c r="I46" s="15">
        <v>0</v>
      </c>
      <c r="J46" s="8">
        <f t="shared" si="1"/>
        <v>0</v>
      </c>
      <c r="K46" s="15">
        <v>0</v>
      </c>
      <c r="L46" s="8">
        <f t="shared" si="2"/>
        <v>0</v>
      </c>
      <c r="M46" s="15">
        <v>0</v>
      </c>
      <c r="N46" s="8">
        <f t="shared" si="3"/>
        <v>0</v>
      </c>
      <c r="O46" s="15">
        <v>0</v>
      </c>
      <c r="P46" s="8">
        <f t="shared" si="4"/>
        <v>0</v>
      </c>
    </row>
    <row r="47" spans="1:16" ht="24" customHeight="1">
      <c r="A47" s="139"/>
      <c r="B47" s="139"/>
      <c r="C47" s="13"/>
      <c r="D47" s="12" t="s">
        <v>6</v>
      </c>
      <c r="E47" s="11"/>
      <c r="F47" s="10">
        <f t="shared" si="5"/>
        <v>13</v>
      </c>
      <c r="G47" s="9">
        <v>12</v>
      </c>
      <c r="H47" s="8">
        <f t="shared" si="0"/>
        <v>92.307692307692307</v>
      </c>
      <c r="I47" s="15">
        <v>0</v>
      </c>
      <c r="J47" s="8">
        <f t="shared" si="1"/>
        <v>0</v>
      </c>
      <c r="K47" s="15">
        <v>1</v>
      </c>
      <c r="L47" s="8">
        <f t="shared" si="2"/>
        <v>7.6923076923076925</v>
      </c>
      <c r="M47" s="15">
        <v>0</v>
      </c>
      <c r="N47" s="8">
        <f t="shared" si="3"/>
        <v>0</v>
      </c>
      <c r="O47" s="15">
        <v>0</v>
      </c>
      <c r="P47" s="8">
        <f t="shared" si="4"/>
        <v>0</v>
      </c>
    </row>
    <row r="48" spans="1:16" ht="23.1" customHeight="1">
      <c r="A48" s="139"/>
      <c r="B48" s="139"/>
      <c r="C48" s="13"/>
      <c r="D48" s="14" t="s">
        <v>5</v>
      </c>
      <c r="E48" s="11"/>
      <c r="F48" s="10">
        <f t="shared" si="5"/>
        <v>41</v>
      </c>
      <c r="G48" s="9">
        <v>35</v>
      </c>
      <c r="H48" s="8">
        <f t="shared" si="0"/>
        <v>85.365853658536579</v>
      </c>
      <c r="I48" s="15">
        <v>5</v>
      </c>
      <c r="J48" s="8">
        <f t="shared" si="1"/>
        <v>12.195121951219512</v>
      </c>
      <c r="K48" s="15">
        <v>1</v>
      </c>
      <c r="L48" s="8">
        <f t="shared" si="2"/>
        <v>2.4390243902439024</v>
      </c>
      <c r="M48" s="15">
        <v>0</v>
      </c>
      <c r="N48" s="8">
        <f t="shared" si="3"/>
        <v>0</v>
      </c>
      <c r="O48" s="15">
        <v>0</v>
      </c>
      <c r="P48" s="8">
        <f t="shared" si="4"/>
        <v>0</v>
      </c>
    </row>
    <row r="49" spans="1:16" ht="23.1" customHeight="1">
      <c r="A49" s="139"/>
      <c r="B49" s="139"/>
      <c r="C49" s="13"/>
      <c r="D49" s="14" t="s">
        <v>4</v>
      </c>
      <c r="E49" s="11"/>
      <c r="F49" s="10">
        <f t="shared" si="5"/>
        <v>22</v>
      </c>
      <c r="G49" s="9">
        <v>22</v>
      </c>
      <c r="H49" s="8">
        <f t="shared" si="0"/>
        <v>100</v>
      </c>
      <c r="I49" s="15">
        <v>0</v>
      </c>
      <c r="J49" s="8">
        <f t="shared" si="1"/>
        <v>0</v>
      </c>
      <c r="K49" s="15">
        <v>0</v>
      </c>
      <c r="L49" s="8">
        <f t="shared" si="2"/>
        <v>0</v>
      </c>
      <c r="M49" s="15">
        <v>0</v>
      </c>
      <c r="N49" s="8">
        <f t="shared" si="3"/>
        <v>0</v>
      </c>
      <c r="O49" s="15">
        <v>0</v>
      </c>
      <c r="P49" s="8">
        <f t="shared" si="4"/>
        <v>0</v>
      </c>
    </row>
    <row r="50" spans="1:16" ht="23.1" customHeight="1">
      <c r="A50" s="139"/>
      <c r="B50" s="139"/>
      <c r="C50" s="13"/>
      <c r="D50" s="14" t="s">
        <v>3</v>
      </c>
      <c r="E50" s="11"/>
      <c r="F50" s="10">
        <f t="shared" si="5"/>
        <v>20</v>
      </c>
      <c r="G50" s="9">
        <v>13</v>
      </c>
      <c r="H50" s="8">
        <f t="shared" si="0"/>
        <v>65</v>
      </c>
      <c r="I50" s="15">
        <v>3</v>
      </c>
      <c r="J50" s="8">
        <f t="shared" si="1"/>
        <v>15</v>
      </c>
      <c r="K50" s="15">
        <v>4</v>
      </c>
      <c r="L50" s="8">
        <f t="shared" si="2"/>
        <v>20</v>
      </c>
      <c r="M50" s="15">
        <v>0</v>
      </c>
      <c r="N50" s="8">
        <f t="shared" si="3"/>
        <v>0</v>
      </c>
      <c r="O50" s="15">
        <v>0</v>
      </c>
      <c r="P50" s="8">
        <f t="shared" si="4"/>
        <v>0</v>
      </c>
    </row>
    <row r="51" spans="1:16" ht="23.1" customHeight="1">
      <c r="A51" s="139"/>
      <c r="B51" s="139"/>
      <c r="C51" s="13"/>
      <c r="D51" s="14" t="s">
        <v>2</v>
      </c>
      <c r="E51" s="11"/>
      <c r="F51" s="10">
        <f t="shared" si="5"/>
        <v>150</v>
      </c>
      <c r="G51" s="9">
        <v>93</v>
      </c>
      <c r="H51" s="8">
        <f t="shared" si="0"/>
        <v>62</v>
      </c>
      <c r="I51" s="15">
        <v>24</v>
      </c>
      <c r="J51" s="8">
        <f t="shared" si="1"/>
        <v>16</v>
      </c>
      <c r="K51" s="15">
        <v>28</v>
      </c>
      <c r="L51" s="8">
        <f t="shared" si="2"/>
        <v>18.666666666666668</v>
      </c>
      <c r="M51" s="15">
        <v>3</v>
      </c>
      <c r="N51" s="8">
        <f t="shared" si="3"/>
        <v>2</v>
      </c>
      <c r="O51" s="15">
        <v>2</v>
      </c>
      <c r="P51" s="8">
        <f t="shared" si="4"/>
        <v>1.3333333333333335</v>
      </c>
    </row>
    <row r="52" spans="1:16" ht="23.1" customHeight="1">
      <c r="A52" s="139"/>
      <c r="B52" s="139"/>
      <c r="C52" s="13"/>
      <c r="D52" s="14" t="s">
        <v>1</v>
      </c>
      <c r="E52" s="11"/>
      <c r="F52" s="10">
        <f t="shared" si="5"/>
        <v>20</v>
      </c>
      <c r="G52" s="9">
        <v>9</v>
      </c>
      <c r="H52" s="8">
        <f t="shared" si="0"/>
        <v>45</v>
      </c>
      <c r="I52" s="15">
        <v>5</v>
      </c>
      <c r="J52" s="8">
        <f t="shared" si="1"/>
        <v>25</v>
      </c>
      <c r="K52" s="15">
        <v>6</v>
      </c>
      <c r="L52" s="8">
        <f t="shared" si="2"/>
        <v>30</v>
      </c>
      <c r="M52" s="15">
        <v>0</v>
      </c>
      <c r="N52" s="8">
        <f t="shared" si="3"/>
        <v>0</v>
      </c>
      <c r="O52" s="15">
        <v>0</v>
      </c>
      <c r="P52" s="8">
        <f t="shared" si="4"/>
        <v>0</v>
      </c>
    </row>
    <row r="53" spans="1:16" ht="24" customHeight="1">
      <c r="A53" s="140"/>
      <c r="B53" s="140"/>
      <c r="C53" s="13"/>
      <c r="D53" s="12" t="s">
        <v>0</v>
      </c>
      <c r="E53" s="11"/>
      <c r="F53" s="10">
        <f t="shared" si="5"/>
        <v>55</v>
      </c>
      <c r="G53" s="9">
        <v>43</v>
      </c>
      <c r="H53" s="8">
        <f t="shared" si="0"/>
        <v>78.181818181818187</v>
      </c>
      <c r="I53" s="15">
        <v>9</v>
      </c>
      <c r="J53" s="8">
        <f t="shared" si="1"/>
        <v>16.363636363636363</v>
      </c>
      <c r="K53" s="15">
        <v>3</v>
      </c>
      <c r="L53" s="8">
        <f t="shared" si="2"/>
        <v>5.4545454545454541</v>
      </c>
      <c r="M53" s="15">
        <v>0</v>
      </c>
      <c r="N53" s="8">
        <f t="shared" si="3"/>
        <v>0</v>
      </c>
      <c r="O53" s="15">
        <v>0</v>
      </c>
      <c r="P53" s="8">
        <f t="shared" si="4"/>
        <v>0</v>
      </c>
    </row>
    <row r="55" spans="1:16" ht="12.75" customHeight="1"/>
    <row r="56" spans="1:16" ht="12.75" customHeight="1"/>
    <row r="57" spans="1:16">
      <c r="D57" s="5"/>
    </row>
    <row r="60" spans="1:16">
      <c r="D60" s="5"/>
    </row>
    <row r="62" spans="1:16">
      <c r="D62" s="5"/>
    </row>
    <row r="64" spans="1:16">
      <c r="D64" s="5"/>
    </row>
    <row r="66" spans="4:4">
      <c r="D66" s="5"/>
    </row>
    <row r="68" spans="4:4" ht="13.5" customHeight="1">
      <c r="D68" s="6"/>
    </row>
    <row r="69" spans="4:4" ht="13.5" customHeight="1"/>
    <row r="70" spans="4:4">
      <c r="D70" s="5"/>
    </row>
    <row r="72" spans="4:4">
      <c r="D72" s="5"/>
    </row>
    <row r="74" spans="4:4">
      <c r="D74" s="5"/>
    </row>
    <row r="76" spans="4:4">
      <c r="D76" s="5"/>
    </row>
    <row r="80" spans="4:4" ht="12.75" customHeight="1"/>
    <row r="81" ht="12.75" customHeight="1"/>
  </sheetData>
  <mergeCells count="28">
    <mergeCell ref="M5:M6"/>
    <mergeCell ref="N5:N6"/>
    <mergeCell ref="A3:E6"/>
    <mergeCell ref="F3:F6"/>
    <mergeCell ref="G3:P3"/>
    <mergeCell ref="G4:H4"/>
    <mergeCell ref="I4:J4"/>
    <mergeCell ref="K4:L4"/>
    <mergeCell ref="M4:N4"/>
    <mergeCell ref="O4:P4"/>
    <mergeCell ref="G5:G6"/>
    <mergeCell ref="H5:H6"/>
    <mergeCell ref="A13:A53"/>
    <mergeCell ref="B13:B37"/>
    <mergeCell ref="B38:B53"/>
    <mergeCell ref="O5:O6"/>
    <mergeCell ref="P5:P6"/>
    <mergeCell ref="A7:E7"/>
    <mergeCell ref="A8:A12"/>
    <mergeCell ref="B8:E8"/>
    <mergeCell ref="B9:E9"/>
    <mergeCell ref="B10:E10"/>
    <mergeCell ref="B11:E11"/>
    <mergeCell ref="B12:E12"/>
    <mergeCell ref="I5:I6"/>
    <mergeCell ref="J5:J6"/>
    <mergeCell ref="K5:K6"/>
    <mergeCell ref="L5:L6"/>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80"/>
  <sheetViews>
    <sheetView showGridLines="0" view="pageBreakPreview"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12" width="10.75" style="3" customWidth="1"/>
    <col min="13" max="16384" width="9" style="3"/>
  </cols>
  <sheetData>
    <row r="1" spans="1:13" ht="14.25">
      <c r="A1" s="18" t="s">
        <v>576</v>
      </c>
    </row>
    <row r="2" spans="1:13">
      <c r="G2" s="48"/>
    </row>
    <row r="3" spans="1:13" ht="22.5" customHeight="1">
      <c r="A3" s="152" t="s">
        <v>63</v>
      </c>
      <c r="B3" s="153"/>
      <c r="C3" s="153"/>
      <c r="D3" s="153"/>
      <c r="E3" s="154"/>
      <c r="F3" s="161" t="s">
        <v>126</v>
      </c>
      <c r="G3" s="176" t="s">
        <v>190</v>
      </c>
      <c r="H3" s="190"/>
      <c r="I3" s="190"/>
      <c r="J3" s="190"/>
      <c r="K3" s="190"/>
      <c r="L3" s="177"/>
    </row>
    <row r="4" spans="1:13" ht="63" customHeight="1">
      <c r="A4" s="155"/>
      <c r="B4" s="156"/>
      <c r="C4" s="156"/>
      <c r="D4" s="156"/>
      <c r="E4" s="157"/>
      <c r="F4" s="165"/>
      <c r="G4" s="178"/>
      <c r="H4" s="191"/>
      <c r="I4" s="200" t="s">
        <v>189</v>
      </c>
      <c r="J4" s="200"/>
      <c r="K4" s="200" t="s">
        <v>188</v>
      </c>
      <c r="L4" s="200"/>
    </row>
    <row r="5" spans="1:13" ht="15" customHeight="1">
      <c r="A5" s="155"/>
      <c r="B5" s="156"/>
      <c r="C5" s="156"/>
      <c r="D5" s="156"/>
      <c r="E5" s="157"/>
      <c r="F5" s="162"/>
      <c r="G5" s="163" t="s">
        <v>187</v>
      </c>
      <c r="H5" s="150" t="s">
        <v>50</v>
      </c>
      <c r="I5" s="163" t="s">
        <v>187</v>
      </c>
      <c r="J5" s="150" t="s">
        <v>50</v>
      </c>
      <c r="K5" s="163" t="s">
        <v>187</v>
      </c>
      <c r="L5" s="150" t="s">
        <v>50</v>
      </c>
    </row>
    <row r="6" spans="1:13" ht="15" customHeight="1">
      <c r="A6" s="158"/>
      <c r="B6" s="159"/>
      <c r="C6" s="159"/>
      <c r="D6" s="159"/>
      <c r="E6" s="160"/>
      <c r="F6" s="162"/>
      <c r="G6" s="164"/>
      <c r="H6" s="151"/>
      <c r="I6" s="164"/>
      <c r="J6" s="151"/>
      <c r="K6" s="164"/>
      <c r="L6" s="151"/>
    </row>
    <row r="7" spans="1:13" ht="23.1" customHeight="1">
      <c r="A7" s="147" t="s">
        <v>49</v>
      </c>
      <c r="B7" s="148"/>
      <c r="C7" s="148"/>
      <c r="D7" s="148"/>
      <c r="E7" s="149"/>
      <c r="F7" s="27">
        <f>SUM(F8:F12)</f>
        <v>878</v>
      </c>
      <c r="G7" s="26">
        <f>SUM(G8:G12)</f>
        <v>820</v>
      </c>
      <c r="H7" s="8">
        <f>IF(G7=0,0,G7/$G7*100)</f>
        <v>100</v>
      </c>
      <c r="I7" s="26">
        <f>SUM(I8:I12)</f>
        <v>177</v>
      </c>
      <c r="J7" s="8">
        <f>IF(I7=0,0,I7/$G7*100)</f>
        <v>21.585365853658537</v>
      </c>
      <c r="K7" s="26">
        <f>SUM(K8:K12)</f>
        <v>67</v>
      </c>
      <c r="L7" s="8">
        <f>IF(K7=0,0,K7/$G7*100)</f>
        <v>8.1707317073170742</v>
      </c>
      <c r="M7" s="48"/>
    </row>
    <row r="8" spans="1:13" ht="23.1" customHeight="1">
      <c r="A8" s="141" t="s">
        <v>48</v>
      </c>
      <c r="B8" s="144" t="s">
        <v>47</v>
      </c>
      <c r="C8" s="145"/>
      <c r="D8" s="145"/>
      <c r="E8" s="146"/>
      <c r="F8" s="27">
        <v>266</v>
      </c>
      <c r="G8" s="26">
        <v>29</v>
      </c>
      <c r="H8" s="8">
        <f>IF(G8=0,0,G8/$G$7*100)</f>
        <v>3.5365853658536581</v>
      </c>
      <c r="I8" s="26">
        <v>3</v>
      </c>
      <c r="J8" s="8">
        <f>IF(I8=0,0,I8/$G8*100)</f>
        <v>10.344827586206897</v>
      </c>
      <c r="K8" s="26">
        <v>3</v>
      </c>
      <c r="L8" s="8">
        <f>IF(K8=0,0,K8/$G8*100)</f>
        <v>10.344827586206897</v>
      </c>
      <c r="M8" s="48"/>
    </row>
    <row r="9" spans="1:13" ht="23.1" customHeight="1">
      <c r="A9" s="142"/>
      <c r="B9" s="144" t="s">
        <v>46</v>
      </c>
      <c r="C9" s="145"/>
      <c r="D9" s="145"/>
      <c r="E9" s="146"/>
      <c r="F9" s="27">
        <v>125</v>
      </c>
      <c r="G9" s="26">
        <v>49</v>
      </c>
      <c r="H9" s="8">
        <f t="shared" ref="H9:H53" si="0">IF(G9=0,0,G9/$G$7*100)</f>
        <v>5.975609756097561</v>
      </c>
      <c r="I9" s="26">
        <v>9</v>
      </c>
      <c r="J9" s="8">
        <f t="shared" ref="J9:J53" si="1">IF(I9=0,0,I9/$G9*100)</f>
        <v>18.367346938775512</v>
      </c>
      <c r="K9" s="26">
        <v>4</v>
      </c>
      <c r="L9" s="8">
        <f>IF(K9=0,0,K9/$G9*100)</f>
        <v>8.1632653061224492</v>
      </c>
      <c r="M9" s="48"/>
    </row>
    <row r="10" spans="1:13" ht="23.1" customHeight="1">
      <c r="A10" s="142"/>
      <c r="B10" s="144" t="s">
        <v>45</v>
      </c>
      <c r="C10" s="145"/>
      <c r="D10" s="145"/>
      <c r="E10" s="146"/>
      <c r="F10" s="27">
        <v>215</v>
      </c>
      <c r="G10" s="26">
        <v>260</v>
      </c>
      <c r="H10" s="8">
        <f t="shared" si="0"/>
        <v>31.707317073170731</v>
      </c>
      <c r="I10" s="26">
        <v>48</v>
      </c>
      <c r="J10" s="8">
        <f t="shared" si="1"/>
        <v>18.461538461538463</v>
      </c>
      <c r="K10" s="26">
        <v>11</v>
      </c>
      <c r="L10" s="8">
        <f t="shared" ref="L10:L53" si="2">IF(K10=0,0,K10/$G10*100)</f>
        <v>4.2307692307692308</v>
      </c>
      <c r="M10" s="48"/>
    </row>
    <row r="11" spans="1:13" ht="23.1" customHeight="1">
      <c r="A11" s="142"/>
      <c r="B11" s="144" t="s">
        <v>44</v>
      </c>
      <c r="C11" s="145"/>
      <c r="D11" s="145"/>
      <c r="E11" s="146"/>
      <c r="F11" s="27">
        <v>55</v>
      </c>
      <c r="G11" s="26">
        <v>118</v>
      </c>
      <c r="H11" s="8">
        <f t="shared" si="0"/>
        <v>14.390243902439023</v>
      </c>
      <c r="I11" s="26">
        <v>28</v>
      </c>
      <c r="J11" s="8">
        <f t="shared" si="1"/>
        <v>23.728813559322035</v>
      </c>
      <c r="K11" s="26">
        <v>14</v>
      </c>
      <c r="L11" s="8">
        <f t="shared" si="2"/>
        <v>11.864406779661017</v>
      </c>
      <c r="M11" s="48"/>
    </row>
    <row r="12" spans="1:13" ht="23.1" customHeight="1">
      <c r="A12" s="143"/>
      <c r="B12" s="144" t="s">
        <v>43</v>
      </c>
      <c r="C12" s="145"/>
      <c r="D12" s="145"/>
      <c r="E12" s="146"/>
      <c r="F12" s="27">
        <v>217</v>
      </c>
      <c r="G12" s="26">
        <v>364</v>
      </c>
      <c r="H12" s="8">
        <f t="shared" si="0"/>
        <v>44.390243902439025</v>
      </c>
      <c r="I12" s="26">
        <v>89</v>
      </c>
      <c r="J12" s="8">
        <f t="shared" si="1"/>
        <v>24.450549450549449</v>
      </c>
      <c r="K12" s="26">
        <v>35</v>
      </c>
      <c r="L12" s="8">
        <f t="shared" si="2"/>
        <v>9.6153846153846168</v>
      </c>
      <c r="M12" s="48"/>
    </row>
    <row r="13" spans="1:13" ht="23.1" customHeight="1">
      <c r="A13" s="138" t="s">
        <v>42</v>
      </c>
      <c r="B13" s="138" t="s">
        <v>41</v>
      </c>
      <c r="C13" s="13"/>
      <c r="D13" s="14" t="s">
        <v>15</v>
      </c>
      <c r="E13" s="11"/>
      <c r="F13" s="27">
        <f>SUM(F14:F37)</f>
        <v>221</v>
      </c>
      <c r="G13" s="26">
        <f>SUM(G14:G37)</f>
        <v>484</v>
      </c>
      <c r="H13" s="8">
        <f t="shared" si="0"/>
        <v>59.024390243902438</v>
      </c>
      <c r="I13" s="26">
        <f>SUM(I14:I37)</f>
        <v>108</v>
      </c>
      <c r="J13" s="8">
        <f t="shared" si="1"/>
        <v>22.314049586776861</v>
      </c>
      <c r="K13" s="26">
        <f>SUM(K14:K37)</f>
        <v>39</v>
      </c>
      <c r="L13" s="8">
        <f t="shared" si="2"/>
        <v>8.0578512396694215</v>
      </c>
      <c r="M13" s="48"/>
    </row>
    <row r="14" spans="1:13" ht="23.1" customHeight="1">
      <c r="A14" s="139"/>
      <c r="B14" s="139"/>
      <c r="C14" s="13"/>
      <c r="D14" s="14" t="s">
        <v>186</v>
      </c>
      <c r="E14" s="11"/>
      <c r="F14" s="27">
        <v>38</v>
      </c>
      <c r="G14" s="26">
        <v>36</v>
      </c>
      <c r="H14" s="8">
        <f t="shared" si="0"/>
        <v>4.3902439024390238</v>
      </c>
      <c r="I14" s="26">
        <v>8</v>
      </c>
      <c r="J14" s="8">
        <f t="shared" si="1"/>
        <v>22.222222222222221</v>
      </c>
      <c r="K14" s="26">
        <v>4</v>
      </c>
      <c r="L14" s="8">
        <f t="shared" si="2"/>
        <v>11.111111111111111</v>
      </c>
      <c r="M14" s="48"/>
    </row>
    <row r="15" spans="1:13" ht="23.1" customHeight="1">
      <c r="A15" s="139"/>
      <c r="B15" s="139"/>
      <c r="C15" s="13"/>
      <c r="D15" s="14" t="s">
        <v>185</v>
      </c>
      <c r="E15" s="11"/>
      <c r="F15" s="27">
        <v>4</v>
      </c>
      <c r="G15" s="26">
        <v>5</v>
      </c>
      <c r="H15" s="8">
        <f t="shared" si="0"/>
        <v>0.6097560975609756</v>
      </c>
      <c r="I15" s="26">
        <v>2</v>
      </c>
      <c r="J15" s="8">
        <f t="shared" si="1"/>
        <v>40</v>
      </c>
      <c r="K15" s="26">
        <v>0</v>
      </c>
      <c r="L15" s="8">
        <f t="shared" si="2"/>
        <v>0</v>
      </c>
      <c r="M15" s="48"/>
    </row>
    <row r="16" spans="1:13" ht="23.1" customHeight="1">
      <c r="A16" s="139"/>
      <c r="B16" s="139"/>
      <c r="C16" s="13"/>
      <c r="D16" s="14" t="s">
        <v>184</v>
      </c>
      <c r="E16" s="11"/>
      <c r="F16" s="27">
        <v>14</v>
      </c>
      <c r="G16" s="26">
        <v>1</v>
      </c>
      <c r="H16" s="8">
        <f t="shared" si="0"/>
        <v>0.12195121951219512</v>
      </c>
      <c r="I16" s="26">
        <v>0</v>
      </c>
      <c r="J16" s="8">
        <f t="shared" si="1"/>
        <v>0</v>
      </c>
      <c r="K16" s="26">
        <v>0</v>
      </c>
      <c r="L16" s="8">
        <f t="shared" si="2"/>
        <v>0</v>
      </c>
      <c r="M16" s="48"/>
    </row>
    <row r="17" spans="1:13" ht="23.1" customHeight="1">
      <c r="A17" s="139"/>
      <c r="B17" s="139"/>
      <c r="C17" s="13"/>
      <c r="D17" s="14" t="s">
        <v>183</v>
      </c>
      <c r="E17" s="11"/>
      <c r="F17" s="27">
        <v>1</v>
      </c>
      <c r="G17" s="26">
        <v>0</v>
      </c>
      <c r="H17" s="8">
        <f t="shared" si="0"/>
        <v>0</v>
      </c>
      <c r="I17" s="26">
        <v>0</v>
      </c>
      <c r="J17" s="8">
        <f t="shared" si="1"/>
        <v>0</v>
      </c>
      <c r="K17" s="26">
        <v>0</v>
      </c>
      <c r="L17" s="8">
        <f t="shared" si="2"/>
        <v>0</v>
      </c>
      <c r="M17" s="48"/>
    </row>
    <row r="18" spans="1:13" ht="23.1" customHeight="1">
      <c r="A18" s="139"/>
      <c r="B18" s="139"/>
      <c r="C18" s="13"/>
      <c r="D18" s="14" t="s">
        <v>182</v>
      </c>
      <c r="E18" s="11"/>
      <c r="F18" s="27">
        <v>6</v>
      </c>
      <c r="G18" s="26">
        <v>11</v>
      </c>
      <c r="H18" s="8">
        <f t="shared" si="0"/>
        <v>1.3414634146341464</v>
      </c>
      <c r="I18" s="26">
        <v>3</v>
      </c>
      <c r="J18" s="8">
        <f t="shared" si="1"/>
        <v>27.27272727272727</v>
      </c>
      <c r="K18" s="26">
        <v>0</v>
      </c>
      <c r="L18" s="8">
        <f t="shared" si="2"/>
        <v>0</v>
      </c>
      <c r="M18" s="48"/>
    </row>
    <row r="19" spans="1:13" ht="23.1" customHeight="1">
      <c r="A19" s="139"/>
      <c r="B19" s="139"/>
      <c r="C19" s="13"/>
      <c r="D19" s="14" t="s">
        <v>181</v>
      </c>
      <c r="E19" s="11"/>
      <c r="F19" s="27">
        <v>3</v>
      </c>
      <c r="G19" s="26">
        <v>0</v>
      </c>
      <c r="H19" s="8">
        <f t="shared" si="0"/>
        <v>0</v>
      </c>
      <c r="I19" s="26">
        <v>0</v>
      </c>
      <c r="J19" s="8">
        <f t="shared" si="1"/>
        <v>0</v>
      </c>
      <c r="K19" s="26">
        <v>0</v>
      </c>
      <c r="L19" s="8">
        <f t="shared" si="2"/>
        <v>0</v>
      </c>
      <c r="M19" s="48"/>
    </row>
    <row r="20" spans="1:13" ht="23.1" customHeight="1">
      <c r="A20" s="139"/>
      <c r="B20" s="139"/>
      <c r="C20" s="13"/>
      <c r="D20" s="14" t="s">
        <v>180</v>
      </c>
      <c r="E20" s="11"/>
      <c r="F20" s="27">
        <v>3</v>
      </c>
      <c r="G20" s="26">
        <v>3</v>
      </c>
      <c r="H20" s="8">
        <f t="shared" si="0"/>
        <v>0.36585365853658541</v>
      </c>
      <c r="I20" s="26">
        <v>0</v>
      </c>
      <c r="J20" s="8">
        <f t="shared" si="1"/>
        <v>0</v>
      </c>
      <c r="K20" s="26">
        <v>0</v>
      </c>
      <c r="L20" s="8">
        <f t="shared" si="2"/>
        <v>0</v>
      </c>
      <c r="M20" s="48"/>
    </row>
    <row r="21" spans="1:13" ht="23.1" customHeight="1">
      <c r="A21" s="139"/>
      <c r="B21" s="139"/>
      <c r="C21" s="13"/>
      <c r="D21" s="14" t="s">
        <v>179</v>
      </c>
      <c r="E21" s="11"/>
      <c r="F21" s="27">
        <v>10</v>
      </c>
      <c r="G21" s="26">
        <v>77</v>
      </c>
      <c r="H21" s="8">
        <f t="shared" si="0"/>
        <v>9.3902439024390247</v>
      </c>
      <c r="I21" s="26">
        <v>27</v>
      </c>
      <c r="J21" s="8">
        <f t="shared" si="1"/>
        <v>35.064935064935064</v>
      </c>
      <c r="K21" s="26">
        <v>3</v>
      </c>
      <c r="L21" s="8">
        <f t="shared" si="2"/>
        <v>3.8961038961038961</v>
      </c>
      <c r="M21" s="48"/>
    </row>
    <row r="22" spans="1:13" ht="23.1" customHeight="1">
      <c r="A22" s="139"/>
      <c r="B22" s="139"/>
      <c r="C22" s="13"/>
      <c r="D22" s="14" t="s">
        <v>178</v>
      </c>
      <c r="E22" s="11"/>
      <c r="F22" s="27">
        <v>1</v>
      </c>
      <c r="G22" s="26">
        <v>2</v>
      </c>
      <c r="H22" s="8">
        <f t="shared" si="0"/>
        <v>0.24390243902439024</v>
      </c>
      <c r="I22" s="26">
        <v>0</v>
      </c>
      <c r="J22" s="8">
        <f t="shared" si="1"/>
        <v>0</v>
      </c>
      <c r="K22" s="26">
        <v>0</v>
      </c>
      <c r="L22" s="8">
        <f t="shared" si="2"/>
        <v>0</v>
      </c>
      <c r="M22" s="48"/>
    </row>
    <row r="23" spans="1:13" ht="23.1" customHeight="1">
      <c r="A23" s="139"/>
      <c r="B23" s="139"/>
      <c r="C23" s="13"/>
      <c r="D23" s="14" t="s">
        <v>177</v>
      </c>
      <c r="E23" s="11"/>
      <c r="F23" s="27">
        <v>6</v>
      </c>
      <c r="G23" s="26">
        <v>12</v>
      </c>
      <c r="H23" s="8">
        <f t="shared" si="0"/>
        <v>1.4634146341463417</v>
      </c>
      <c r="I23" s="26">
        <v>1</v>
      </c>
      <c r="J23" s="8">
        <f t="shared" si="1"/>
        <v>8.3333333333333321</v>
      </c>
      <c r="K23" s="26">
        <v>0</v>
      </c>
      <c r="L23" s="8">
        <f t="shared" si="2"/>
        <v>0</v>
      </c>
      <c r="M23" s="48"/>
    </row>
    <row r="24" spans="1:13" ht="23.1" customHeight="1">
      <c r="A24" s="139"/>
      <c r="B24" s="139"/>
      <c r="C24" s="13"/>
      <c r="D24" s="14" t="s">
        <v>176</v>
      </c>
      <c r="E24" s="11"/>
      <c r="F24" s="27">
        <v>1</v>
      </c>
      <c r="G24" s="26">
        <v>0</v>
      </c>
      <c r="H24" s="8">
        <f t="shared" si="0"/>
        <v>0</v>
      </c>
      <c r="I24" s="26">
        <v>0</v>
      </c>
      <c r="J24" s="8">
        <f t="shared" si="1"/>
        <v>0</v>
      </c>
      <c r="K24" s="26">
        <v>0</v>
      </c>
      <c r="L24" s="8">
        <f t="shared" si="2"/>
        <v>0</v>
      </c>
      <c r="M24" s="48"/>
    </row>
    <row r="25" spans="1:13" ht="23.1" customHeight="1">
      <c r="A25" s="139"/>
      <c r="B25" s="139"/>
      <c r="C25" s="13"/>
      <c r="D25" s="12" t="s">
        <v>175</v>
      </c>
      <c r="E25" s="11"/>
      <c r="F25" s="27">
        <v>3</v>
      </c>
      <c r="G25" s="26">
        <v>7</v>
      </c>
      <c r="H25" s="8">
        <f t="shared" si="0"/>
        <v>0.85365853658536595</v>
      </c>
      <c r="I25" s="26">
        <v>5</v>
      </c>
      <c r="J25" s="8">
        <f t="shared" si="1"/>
        <v>71.428571428571431</v>
      </c>
      <c r="K25" s="26">
        <v>0</v>
      </c>
      <c r="L25" s="8">
        <f t="shared" si="2"/>
        <v>0</v>
      </c>
      <c r="M25" s="48"/>
    </row>
    <row r="26" spans="1:13" ht="23.1" customHeight="1">
      <c r="A26" s="139"/>
      <c r="B26" s="139"/>
      <c r="C26" s="13"/>
      <c r="D26" s="14" t="s">
        <v>174</v>
      </c>
      <c r="E26" s="11"/>
      <c r="F26" s="27">
        <v>8</v>
      </c>
      <c r="G26" s="26">
        <v>19</v>
      </c>
      <c r="H26" s="8">
        <f t="shared" si="0"/>
        <v>2.3170731707317072</v>
      </c>
      <c r="I26" s="26">
        <v>4</v>
      </c>
      <c r="J26" s="8">
        <f t="shared" si="1"/>
        <v>21.052631578947366</v>
      </c>
      <c r="K26" s="26">
        <v>0</v>
      </c>
      <c r="L26" s="8">
        <f t="shared" si="2"/>
        <v>0</v>
      </c>
      <c r="M26" s="48"/>
    </row>
    <row r="27" spans="1:13" ht="23.1" customHeight="1">
      <c r="A27" s="139"/>
      <c r="B27" s="139"/>
      <c r="C27" s="13"/>
      <c r="D27" s="14" t="s">
        <v>173</v>
      </c>
      <c r="E27" s="11"/>
      <c r="F27" s="27">
        <v>3</v>
      </c>
      <c r="G27" s="26">
        <v>6</v>
      </c>
      <c r="H27" s="8">
        <f t="shared" si="0"/>
        <v>0.73170731707317083</v>
      </c>
      <c r="I27" s="26">
        <v>0</v>
      </c>
      <c r="J27" s="8">
        <f t="shared" si="1"/>
        <v>0</v>
      </c>
      <c r="K27" s="26">
        <v>0</v>
      </c>
      <c r="L27" s="8">
        <f t="shared" si="2"/>
        <v>0</v>
      </c>
      <c r="M27" s="48"/>
    </row>
    <row r="28" spans="1:13" ht="23.1" customHeight="1">
      <c r="A28" s="139"/>
      <c r="B28" s="139"/>
      <c r="C28" s="13"/>
      <c r="D28" s="14" t="s">
        <v>172</v>
      </c>
      <c r="E28" s="11"/>
      <c r="F28" s="27">
        <v>2</v>
      </c>
      <c r="G28" s="26">
        <v>6</v>
      </c>
      <c r="H28" s="8">
        <f t="shared" si="0"/>
        <v>0.73170731707317083</v>
      </c>
      <c r="I28" s="26">
        <v>1</v>
      </c>
      <c r="J28" s="8">
        <f t="shared" si="1"/>
        <v>16.666666666666664</v>
      </c>
      <c r="K28" s="26">
        <v>0</v>
      </c>
      <c r="L28" s="8">
        <f t="shared" si="2"/>
        <v>0</v>
      </c>
      <c r="M28" s="48"/>
    </row>
    <row r="29" spans="1:13" ht="23.1" customHeight="1">
      <c r="A29" s="139"/>
      <c r="B29" s="139"/>
      <c r="C29" s="13"/>
      <c r="D29" s="14" t="s">
        <v>171</v>
      </c>
      <c r="E29" s="11"/>
      <c r="F29" s="27">
        <v>15</v>
      </c>
      <c r="G29" s="26">
        <v>18</v>
      </c>
      <c r="H29" s="8">
        <f t="shared" si="0"/>
        <v>2.1951219512195119</v>
      </c>
      <c r="I29" s="26">
        <v>2</v>
      </c>
      <c r="J29" s="8">
        <f t="shared" si="1"/>
        <v>11.111111111111111</v>
      </c>
      <c r="K29" s="26">
        <v>0</v>
      </c>
      <c r="L29" s="8">
        <f t="shared" si="2"/>
        <v>0</v>
      </c>
      <c r="M29" s="48"/>
    </row>
    <row r="30" spans="1:13" ht="23.1" customHeight="1">
      <c r="A30" s="139"/>
      <c r="B30" s="139"/>
      <c r="C30" s="13"/>
      <c r="D30" s="14" t="s">
        <v>170</v>
      </c>
      <c r="E30" s="11"/>
      <c r="F30" s="27">
        <v>4</v>
      </c>
      <c r="G30" s="26">
        <v>34</v>
      </c>
      <c r="H30" s="8">
        <f t="shared" si="0"/>
        <v>4.1463414634146343</v>
      </c>
      <c r="I30" s="26">
        <v>7</v>
      </c>
      <c r="J30" s="8">
        <f t="shared" si="1"/>
        <v>20.588235294117645</v>
      </c>
      <c r="K30" s="26">
        <v>0</v>
      </c>
      <c r="L30" s="8">
        <f t="shared" si="2"/>
        <v>0</v>
      </c>
      <c r="M30" s="48"/>
    </row>
    <row r="31" spans="1:13" ht="23.1" customHeight="1">
      <c r="A31" s="139"/>
      <c r="B31" s="139"/>
      <c r="C31" s="13"/>
      <c r="D31" s="14" t="s">
        <v>169</v>
      </c>
      <c r="E31" s="11"/>
      <c r="F31" s="27">
        <v>26</v>
      </c>
      <c r="G31" s="26">
        <v>60</v>
      </c>
      <c r="H31" s="8">
        <f t="shared" si="0"/>
        <v>7.3170731707317067</v>
      </c>
      <c r="I31" s="26">
        <v>6</v>
      </c>
      <c r="J31" s="8">
        <f t="shared" si="1"/>
        <v>10</v>
      </c>
      <c r="K31" s="26">
        <v>4</v>
      </c>
      <c r="L31" s="8">
        <f t="shared" si="2"/>
        <v>6.666666666666667</v>
      </c>
      <c r="M31" s="48"/>
    </row>
    <row r="32" spans="1:13" ht="23.1" customHeight="1">
      <c r="A32" s="139"/>
      <c r="B32" s="139"/>
      <c r="C32" s="13"/>
      <c r="D32" s="14" t="s">
        <v>168</v>
      </c>
      <c r="E32" s="11"/>
      <c r="F32" s="27">
        <v>5</v>
      </c>
      <c r="G32" s="26">
        <v>4</v>
      </c>
      <c r="H32" s="8">
        <f t="shared" si="0"/>
        <v>0.48780487804878048</v>
      </c>
      <c r="I32" s="26">
        <v>1</v>
      </c>
      <c r="J32" s="8">
        <f t="shared" si="1"/>
        <v>25</v>
      </c>
      <c r="K32" s="26">
        <v>0</v>
      </c>
      <c r="L32" s="8">
        <f t="shared" si="2"/>
        <v>0</v>
      </c>
      <c r="M32" s="48"/>
    </row>
    <row r="33" spans="1:13" ht="24" customHeight="1">
      <c r="A33" s="139"/>
      <c r="B33" s="139"/>
      <c r="C33" s="13"/>
      <c r="D33" s="14" t="s">
        <v>167</v>
      </c>
      <c r="E33" s="11"/>
      <c r="F33" s="27">
        <v>23</v>
      </c>
      <c r="G33" s="26">
        <v>75</v>
      </c>
      <c r="H33" s="8">
        <f t="shared" si="0"/>
        <v>9.1463414634146343</v>
      </c>
      <c r="I33" s="26">
        <v>17</v>
      </c>
      <c r="J33" s="8">
        <f t="shared" si="1"/>
        <v>22.666666666666664</v>
      </c>
      <c r="K33" s="26">
        <v>16</v>
      </c>
      <c r="L33" s="8">
        <f t="shared" si="2"/>
        <v>21.333333333333336</v>
      </c>
      <c r="M33" s="48"/>
    </row>
    <row r="34" spans="1:13" ht="23.1" customHeight="1">
      <c r="A34" s="139"/>
      <c r="B34" s="139"/>
      <c r="C34" s="13"/>
      <c r="D34" s="14" t="s">
        <v>20</v>
      </c>
      <c r="E34" s="11"/>
      <c r="F34" s="27">
        <v>14</v>
      </c>
      <c r="G34" s="26">
        <v>14</v>
      </c>
      <c r="H34" s="8">
        <f t="shared" si="0"/>
        <v>1.7073170731707319</v>
      </c>
      <c r="I34" s="26">
        <v>6</v>
      </c>
      <c r="J34" s="8">
        <f t="shared" si="1"/>
        <v>42.857142857142854</v>
      </c>
      <c r="K34" s="26">
        <v>6</v>
      </c>
      <c r="L34" s="8">
        <f t="shared" si="2"/>
        <v>42.857142857142854</v>
      </c>
      <c r="M34" s="48"/>
    </row>
    <row r="35" spans="1:13" ht="23.1" customHeight="1">
      <c r="A35" s="139"/>
      <c r="B35" s="139"/>
      <c r="C35" s="13"/>
      <c r="D35" s="14" t="s">
        <v>166</v>
      </c>
      <c r="E35" s="11"/>
      <c r="F35" s="27">
        <v>9</v>
      </c>
      <c r="G35" s="26">
        <v>19</v>
      </c>
      <c r="H35" s="8">
        <f t="shared" si="0"/>
        <v>2.3170731707317072</v>
      </c>
      <c r="I35" s="26">
        <v>3</v>
      </c>
      <c r="J35" s="8">
        <f t="shared" si="1"/>
        <v>15.789473684210526</v>
      </c>
      <c r="K35" s="26">
        <v>6</v>
      </c>
      <c r="L35" s="8">
        <f t="shared" si="2"/>
        <v>31.578947368421051</v>
      </c>
      <c r="M35" s="48"/>
    </row>
    <row r="36" spans="1:13" ht="23.1" customHeight="1">
      <c r="A36" s="139"/>
      <c r="B36" s="139"/>
      <c r="C36" s="13"/>
      <c r="D36" s="14" t="s">
        <v>165</v>
      </c>
      <c r="E36" s="11"/>
      <c r="F36" s="27">
        <v>18</v>
      </c>
      <c r="G36" s="26">
        <v>69</v>
      </c>
      <c r="H36" s="8">
        <f t="shared" si="0"/>
        <v>8.4146341463414647</v>
      </c>
      <c r="I36" s="26">
        <v>14</v>
      </c>
      <c r="J36" s="8">
        <f t="shared" si="1"/>
        <v>20.289855072463769</v>
      </c>
      <c r="K36" s="26">
        <v>0</v>
      </c>
      <c r="L36" s="8">
        <f t="shared" si="2"/>
        <v>0</v>
      </c>
      <c r="M36" s="48"/>
    </row>
    <row r="37" spans="1:13" ht="23.1" customHeight="1">
      <c r="A37" s="139"/>
      <c r="B37" s="140"/>
      <c r="C37" s="13"/>
      <c r="D37" s="14" t="s">
        <v>164</v>
      </c>
      <c r="E37" s="11"/>
      <c r="F37" s="27">
        <v>4</v>
      </c>
      <c r="G37" s="26">
        <v>6</v>
      </c>
      <c r="H37" s="8">
        <f t="shared" si="0"/>
        <v>0.73170731707317083</v>
      </c>
      <c r="I37" s="26">
        <v>1</v>
      </c>
      <c r="J37" s="8">
        <f t="shared" si="1"/>
        <v>16.666666666666664</v>
      </c>
      <c r="K37" s="26">
        <v>0</v>
      </c>
      <c r="L37" s="8">
        <f t="shared" si="2"/>
        <v>0</v>
      </c>
      <c r="M37" s="48"/>
    </row>
    <row r="38" spans="1:13" ht="23.1" customHeight="1">
      <c r="A38" s="139"/>
      <c r="B38" s="138" t="s">
        <v>16</v>
      </c>
      <c r="C38" s="13"/>
      <c r="D38" s="14" t="s">
        <v>15</v>
      </c>
      <c r="E38" s="11"/>
      <c r="F38" s="27">
        <f>SUM(F39:F53)</f>
        <v>657</v>
      </c>
      <c r="G38" s="26">
        <f>SUM(G39:G53)</f>
        <v>336</v>
      </c>
      <c r="H38" s="8">
        <f t="shared" si="0"/>
        <v>40.975609756097562</v>
      </c>
      <c r="I38" s="26">
        <f>SUM(I39:I53)</f>
        <v>69</v>
      </c>
      <c r="J38" s="8">
        <f t="shared" si="1"/>
        <v>20.535714285714285</v>
      </c>
      <c r="K38" s="26">
        <f>SUM(K39:K53)</f>
        <v>28</v>
      </c>
      <c r="L38" s="8">
        <f t="shared" si="2"/>
        <v>8.3333333333333321</v>
      </c>
      <c r="M38" s="48"/>
    </row>
    <row r="39" spans="1:13" ht="23.1" customHeight="1">
      <c r="A39" s="139"/>
      <c r="B39" s="139"/>
      <c r="C39" s="13"/>
      <c r="D39" s="14" t="s">
        <v>14</v>
      </c>
      <c r="E39" s="11"/>
      <c r="F39" s="27">
        <v>5</v>
      </c>
      <c r="G39" s="26">
        <v>1</v>
      </c>
      <c r="H39" s="8">
        <f t="shared" si="0"/>
        <v>0.12195121951219512</v>
      </c>
      <c r="I39" s="26">
        <v>0</v>
      </c>
      <c r="J39" s="8">
        <f t="shared" si="1"/>
        <v>0</v>
      </c>
      <c r="K39" s="26">
        <v>0</v>
      </c>
      <c r="L39" s="8">
        <f t="shared" si="2"/>
        <v>0</v>
      </c>
      <c r="M39" s="48"/>
    </row>
    <row r="40" spans="1:13" ht="23.1" customHeight="1">
      <c r="A40" s="139"/>
      <c r="B40" s="139"/>
      <c r="C40" s="13"/>
      <c r="D40" s="14" t="s">
        <v>163</v>
      </c>
      <c r="E40" s="11"/>
      <c r="F40" s="27">
        <v>76</v>
      </c>
      <c r="G40" s="26">
        <v>42</v>
      </c>
      <c r="H40" s="8">
        <f t="shared" si="0"/>
        <v>5.1219512195121952</v>
      </c>
      <c r="I40" s="26">
        <v>1</v>
      </c>
      <c r="J40" s="8">
        <f t="shared" si="1"/>
        <v>2.3809523809523809</v>
      </c>
      <c r="K40" s="26">
        <v>1</v>
      </c>
      <c r="L40" s="8">
        <f t="shared" si="2"/>
        <v>2.3809523809523809</v>
      </c>
      <c r="M40" s="48"/>
    </row>
    <row r="41" spans="1:13" ht="23.1" customHeight="1">
      <c r="A41" s="139"/>
      <c r="B41" s="139"/>
      <c r="C41" s="13"/>
      <c r="D41" s="14" t="s">
        <v>12</v>
      </c>
      <c r="E41" s="11"/>
      <c r="F41" s="27">
        <v>18</v>
      </c>
      <c r="G41" s="26">
        <v>16</v>
      </c>
      <c r="H41" s="8">
        <f t="shared" si="0"/>
        <v>1.9512195121951219</v>
      </c>
      <c r="I41" s="26">
        <v>2</v>
      </c>
      <c r="J41" s="8">
        <f t="shared" si="1"/>
        <v>12.5</v>
      </c>
      <c r="K41" s="26">
        <v>6</v>
      </c>
      <c r="L41" s="8">
        <f t="shared" si="2"/>
        <v>37.5</v>
      </c>
      <c r="M41" s="48"/>
    </row>
    <row r="42" spans="1:13" ht="23.1" customHeight="1">
      <c r="A42" s="139"/>
      <c r="B42" s="139"/>
      <c r="C42" s="13"/>
      <c r="D42" s="14" t="s">
        <v>162</v>
      </c>
      <c r="E42" s="11"/>
      <c r="F42" s="27">
        <v>16</v>
      </c>
      <c r="G42" s="26">
        <v>13</v>
      </c>
      <c r="H42" s="8">
        <f t="shared" si="0"/>
        <v>1.5853658536585367</v>
      </c>
      <c r="I42" s="26">
        <v>4</v>
      </c>
      <c r="J42" s="8">
        <f t="shared" si="1"/>
        <v>30.76923076923077</v>
      </c>
      <c r="K42" s="26">
        <v>1</v>
      </c>
      <c r="L42" s="8">
        <f t="shared" si="2"/>
        <v>7.6923076923076925</v>
      </c>
      <c r="M42" s="48"/>
    </row>
    <row r="43" spans="1:13" ht="23.1" customHeight="1">
      <c r="A43" s="139"/>
      <c r="B43" s="139"/>
      <c r="C43" s="13"/>
      <c r="D43" s="14" t="s">
        <v>161</v>
      </c>
      <c r="E43" s="11"/>
      <c r="F43" s="27">
        <v>32</v>
      </c>
      <c r="G43" s="26">
        <v>27</v>
      </c>
      <c r="H43" s="8">
        <f t="shared" si="0"/>
        <v>3.2926829268292686</v>
      </c>
      <c r="I43" s="26">
        <v>8</v>
      </c>
      <c r="J43" s="8">
        <f t="shared" si="1"/>
        <v>29.629629629629626</v>
      </c>
      <c r="K43" s="26">
        <v>1</v>
      </c>
      <c r="L43" s="8">
        <f t="shared" si="2"/>
        <v>3.7037037037037033</v>
      </c>
      <c r="M43" s="48"/>
    </row>
    <row r="44" spans="1:13" ht="23.1" customHeight="1">
      <c r="A44" s="139"/>
      <c r="B44" s="139"/>
      <c r="C44" s="13"/>
      <c r="D44" s="14" t="s">
        <v>9</v>
      </c>
      <c r="E44" s="11"/>
      <c r="F44" s="27">
        <v>175</v>
      </c>
      <c r="G44" s="26">
        <v>38</v>
      </c>
      <c r="H44" s="8">
        <f t="shared" si="0"/>
        <v>4.6341463414634143</v>
      </c>
      <c r="I44" s="26">
        <v>6</v>
      </c>
      <c r="J44" s="8">
        <f t="shared" si="1"/>
        <v>15.789473684210526</v>
      </c>
      <c r="K44" s="26">
        <v>1</v>
      </c>
      <c r="L44" s="8">
        <f t="shared" si="2"/>
        <v>2.6315789473684208</v>
      </c>
      <c r="M44" s="48"/>
    </row>
    <row r="45" spans="1:13" ht="23.1" customHeight="1">
      <c r="A45" s="139"/>
      <c r="B45" s="139"/>
      <c r="C45" s="13"/>
      <c r="D45" s="14" t="s">
        <v>8</v>
      </c>
      <c r="E45" s="11"/>
      <c r="F45" s="27">
        <v>21</v>
      </c>
      <c r="G45" s="26">
        <v>18</v>
      </c>
      <c r="H45" s="8">
        <f t="shared" si="0"/>
        <v>2.1951219512195119</v>
      </c>
      <c r="I45" s="26">
        <v>10</v>
      </c>
      <c r="J45" s="8">
        <f t="shared" si="1"/>
        <v>55.555555555555557</v>
      </c>
      <c r="K45" s="26">
        <v>3</v>
      </c>
      <c r="L45" s="8">
        <f t="shared" si="2"/>
        <v>16.666666666666664</v>
      </c>
      <c r="M45" s="48"/>
    </row>
    <row r="46" spans="1:13" ht="23.1" customHeight="1">
      <c r="A46" s="139"/>
      <c r="B46" s="139"/>
      <c r="C46" s="13"/>
      <c r="D46" s="14" t="s">
        <v>160</v>
      </c>
      <c r="E46" s="11"/>
      <c r="F46" s="27">
        <v>14</v>
      </c>
      <c r="G46" s="26">
        <v>3</v>
      </c>
      <c r="H46" s="8">
        <f t="shared" si="0"/>
        <v>0.36585365853658541</v>
      </c>
      <c r="I46" s="26">
        <v>0</v>
      </c>
      <c r="J46" s="8">
        <f t="shared" si="1"/>
        <v>0</v>
      </c>
      <c r="K46" s="26">
        <v>0</v>
      </c>
      <c r="L46" s="8">
        <f t="shared" si="2"/>
        <v>0</v>
      </c>
      <c r="M46" s="48"/>
    </row>
    <row r="47" spans="1:13" ht="24" customHeight="1">
      <c r="A47" s="139"/>
      <c r="B47" s="139"/>
      <c r="C47" s="13"/>
      <c r="D47" s="12" t="s">
        <v>6</v>
      </c>
      <c r="E47" s="11"/>
      <c r="F47" s="27">
        <v>11</v>
      </c>
      <c r="G47" s="26">
        <v>10</v>
      </c>
      <c r="H47" s="8">
        <f t="shared" si="0"/>
        <v>1.2195121951219512</v>
      </c>
      <c r="I47" s="26">
        <v>3</v>
      </c>
      <c r="J47" s="8">
        <f t="shared" si="1"/>
        <v>30</v>
      </c>
      <c r="K47" s="26">
        <v>1</v>
      </c>
      <c r="L47" s="8">
        <f t="shared" si="2"/>
        <v>10</v>
      </c>
      <c r="M47" s="48"/>
    </row>
    <row r="48" spans="1:13" ht="23.1" customHeight="1">
      <c r="A48" s="139"/>
      <c r="B48" s="139"/>
      <c r="C48" s="13"/>
      <c r="D48" s="14" t="s">
        <v>159</v>
      </c>
      <c r="E48" s="11"/>
      <c r="F48" s="27">
        <v>37</v>
      </c>
      <c r="G48" s="26">
        <v>5</v>
      </c>
      <c r="H48" s="8">
        <f t="shared" si="0"/>
        <v>0.6097560975609756</v>
      </c>
      <c r="I48" s="26">
        <v>0</v>
      </c>
      <c r="J48" s="8">
        <f t="shared" si="1"/>
        <v>0</v>
      </c>
      <c r="K48" s="26">
        <v>0</v>
      </c>
      <c r="L48" s="8">
        <f t="shared" si="2"/>
        <v>0</v>
      </c>
      <c r="M48" s="48"/>
    </row>
    <row r="49" spans="1:13" ht="23.1" customHeight="1">
      <c r="A49" s="139"/>
      <c r="B49" s="139"/>
      <c r="C49" s="13"/>
      <c r="D49" s="14" t="s">
        <v>158</v>
      </c>
      <c r="E49" s="11"/>
      <c r="F49" s="27">
        <v>22</v>
      </c>
      <c r="G49" s="26">
        <v>5</v>
      </c>
      <c r="H49" s="8">
        <f t="shared" si="0"/>
        <v>0.6097560975609756</v>
      </c>
      <c r="I49" s="26">
        <v>2</v>
      </c>
      <c r="J49" s="8">
        <f t="shared" si="1"/>
        <v>40</v>
      </c>
      <c r="K49" s="26">
        <v>2</v>
      </c>
      <c r="L49" s="8">
        <f t="shared" si="2"/>
        <v>40</v>
      </c>
      <c r="M49" s="48"/>
    </row>
    <row r="50" spans="1:13" ht="23.1" customHeight="1">
      <c r="A50" s="139"/>
      <c r="B50" s="139"/>
      <c r="C50" s="13"/>
      <c r="D50" s="14" t="s">
        <v>157</v>
      </c>
      <c r="E50" s="11"/>
      <c r="F50" s="27">
        <v>18</v>
      </c>
      <c r="G50" s="26">
        <v>7</v>
      </c>
      <c r="H50" s="8">
        <f t="shared" si="0"/>
        <v>0.85365853658536595</v>
      </c>
      <c r="I50" s="26">
        <v>2</v>
      </c>
      <c r="J50" s="8">
        <f t="shared" si="1"/>
        <v>28.571428571428569</v>
      </c>
      <c r="K50" s="26">
        <v>0</v>
      </c>
      <c r="L50" s="8">
        <f t="shared" si="2"/>
        <v>0</v>
      </c>
      <c r="M50" s="48"/>
    </row>
    <row r="51" spans="1:13" ht="23.1" customHeight="1">
      <c r="A51" s="139"/>
      <c r="B51" s="139"/>
      <c r="C51" s="13"/>
      <c r="D51" s="14" t="s">
        <v>156</v>
      </c>
      <c r="E51" s="11"/>
      <c r="F51" s="27">
        <v>139</v>
      </c>
      <c r="G51" s="26">
        <v>96</v>
      </c>
      <c r="H51" s="8">
        <f t="shared" si="0"/>
        <v>11.707317073170733</v>
      </c>
      <c r="I51" s="26">
        <v>23</v>
      </c>
      <c r="J51" s="8">
        <f t="shared" si="1"/>
        <v>23.958333333333336</v>
      </c>
      <c r="K51" s="26">
        <v>4</v>
      </c>
      <c r="L51" s="8">
        <f t="shared" si="2"/>
        <v>4.1666666666666661</v>
      </c>
      <c r="M51" s="48"/>
    </row>
    <row r="52" spans="1:13" ht="23.1" customHeight="1">
      <c r="A52" s="139"/>
      <c r="B52" s="139"/>
      <c r="C52" s="13"/>
      <c r="D52" s="14" t="s">
        <v>155</v>
      </c>
      <c r="E52" s="11"/>
      <c r="F52" s="27">
        <v>20</v>
      </c>
      <c r="G52" s="26">
        <v>33</v>
      </c>
      <c r="H52" s="8">
        <f t="shared" si="0"/>
        <v>4.024390243902439</v>
      </c>
      <c r="I52" s="26">
        <v>7</v>
      </c>
      <c r="J52" s="8">
        <f t="shared" si="1"/>
        <v>21.212121212121211</v>
      </c>
      <c r="K52" s="26">
        <v>6</v>
      </c>
      <c r="L52" s="8">
        <f t="shared" si="2"/>
        <v>18.181818181818183</v>
      </c>
      <c r="M52" s="48"/>
    </row>
    <row r="53" spans="1:13" ht="24" customHeight="1">
      <c r="A53" s="140"/>
      <c r="B53" s="140"/>
      <c r="C53" s="13"/>
      <c r="D53" s="12" t="s">
        <v>154</v>
      </c>
      <c r="E53" s="11"/>
      <c r="F53" s="27">
        <v>53</v>
      </c>
      <c r="G53" s="26">
        <v>22</v>
      </c>
      <c r="H53" s="8">
        <f t="shared" si="0"/>
        <v>2.6829268292682928</v>
      </c>
      <c r="I53" s="26">
        <v>1</v>
      </c>
      <c r="J53" s="8">
        <f t="shared" si="1"/>
        <v>4.5454545454545459</v>
      </c>
      <c r="K53" s="26">
        <v>2</v>
      </c>
      <c r="L53" s="8">
        <f t="shared" si="2"/>
        <v>9.0909090909090917</v>
      </c>
      <c r="M53" s="48"/>
    </row>
    <row r="55" spans="1:13" ht="12.75" customHeight="1"/>
    <row r="56" spans="1:13">
      <c r="D56" s="5"/>
    </row>
    <row r="59" spans="1:13">
      <c r="D59" s="5"/>
    </row>
    <row r="61" spans="1:13">
      <c r="D61" s="5"/>
    </row>
    <row r="63" spans="1:13">
      <c r="D63" s="5"/>
    </row>
    <row r="65" spans="4:4">
      <c r="D65" s="5"/>
    </row>
    <row r="67" spans="4:4" ht="13.5" customHeight="1">
      <c r="D67" s="6"/>
    </row>
    <row r="68" spans="4:4" ht="13.5" customHeight="1"/>
    <row r="69" spans="4:4">
      <c r="D69" s="5"/>
    </row>
    <row r="71" spans="4:4">
      <c r="D71" s="5"/>
    </row>
    <row r="73" spans="4:4">
      <c r="D73" s="5"/>
    </row>
    <row r="75" spans="4:4">
      <c r="D75" s="5"/>
    </row>
    <row r="79" spans="4:4" ht="12.75" customHeight="1"/>
    <row r="80" spans="4:4" ht="12.75" customHeight="1"/>
  </sheetData>
  <mergeCells count="22">
    <mergeCell ref="K5:K6"/>
    <mergeCell ref="H5:H6"/>
    <mergeCell ref="A3:E6"/>
    <mergeCell ref="F3:F6"/>
    <mergeCell ref="I3:L3"/>
    <mergeCell ref="L5:L6"/>
    <mergeCell ref="G3:H4"/>
    <mergeCell ref="G5:G6"/>
    <mergeCell ref="I4:J4"/>
    <mergeCell ref="K4:L4"/>
    <mergeCell ref="I5:I6"/>
    <mergeCell ref="J5:J6"/>
    <mergeCell ref="B12:E12"/>
    <mergeCell ref="A13:A53"/>
    <mergeCell ref="B13:B37"/>
    <mergeCell ref="B38:B53"/>
    <mergeCell ref="A7:E7"/>
    <mergeCell ref="A8:A12"/>
    <mergeCell ref="B10:E10"/>
    <mergeCell ref="B11:E11"/>
    <mergeCell ref="B8:E8"/>
    <mergeCell ref="B9:E9"/>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81"/>
  <sheetViews>
    <sheetView showGridLines="0" view="pageBreakPreview" zoomScaleNormal="100" zoomScaleSheetLayoutView="100" workbookViewId="0">
      <selection activeCell="A3" sqref="A3:E6"/>
    </sheetView>
  </sheetViews>
  <sheetFormatPr defaultRowHeight="13.5"/>
  <cols>
    <col min="1" max="2" width="2.625" style="4" customWidth="1"/>
    <col min="3" max="3" width="1.375" style="4" customWidth="1"/>
    <col min="4" max="4" width="27.625" style="4" customWidth="1"/>
    <col min="5" max="5" width="1.375" style="4" customWidth="1"/>
    <col min="6" max="16" width="9" style="3" customWidth="1"/>
    <col min="17" max="16384" width="9" style="3"/>
  </cols>
  <sheetData>
    <row r="1" spans="1:16" ht="14.25">
      <c r="A1" s="18" t="s">
        <v>670</v>
      </c>
    </row>
    <row r="3" spans="1:16" ht="23.25" customHeight="1">
      <c r="A3" s="152" t="s">
        <v>63</v>
      </c>
      <c r="B3" s="153"/>
      <c r="C3" s="153"/>
      <c r="D3" s="153"/>
      <c r="E3" s="154"/>
      <c r="F3" s="203" t="s">
        <v>126</v>
      </c>
      <c r="G3" s="176" t="s">
        <v>624</v>
      </c>
      <c r="H3" s="190"/>
      <c r="I3" s="234" t="s">
        <v>578</v>
      </c>
      <c r="J3" s="234"/>
      <c r="K3" s="234"/>
      <c r="L3" s="234"/>
      <c r="M3" s="234"/>
      <c r="N3" s="234"/>
      <c r="O3" s="234"/>
      <c r="P3" s="235"/>
    </row>
    <row r="4" spans="1:16" ht="42" customHeight="1">
      <c r="A4" s="155"/>
      <c r="B4" s="156"/>
      <c r="C4" s="156"/>
      <c r="D4" s="156"/>
      <c r="E4" s="157"/>
      <c r="F4" s="169"/>
      <c r="G4" s="178"/>
      <c r="H4" s="191"/>
      <c r="I4" s="203" t="s">
        <v>581</v>
      </c>
      <c r="J4" s="235"/>
      <c r="K4" s="203" t="s">
        <v>579</v>
      </c>
      <c r="L4" s="235"/>
      <c r="M4" s="203" t="s">
        <v>582</v>
      </c>
      <c r="N4" s="235"/>
      <c r="O4" s="203" t="s">
        <v>580</v>
      </c>
      <c r="P4" s="235"/>
    </row>
    <row r="5" spans="1:16" ht="15" customHeight="1">
      <c r="A5" s="155"/>
      <c r="B5" s="156"/>
      <c r="C5" s="156"/>
      <c r="D5" s="156"/>
      <c r="E5" s="157"/>
      <c r="F5" s="168"/>
      <c r="G5" s="163" t="s">
        <v>187</v>
      </c>
      <c r="H5" s="150" t="s">
        <v>50</v>
      </c>
      <c r="I5" s="163" t="s">
        <v>187</v>
      </c>
      <c r="J5" s="150" t="s">
        <v>50</v>
      </c>
      <c r="K5" s="163" t="s">
        <v>187</v>
      </c>
      <c r="L5" s="150" t="s">
        <v>50</v>
      </c>
      <c r="M5" s="163" t="s">
        <v>187</v>
      </c>
      <c r="N5" s="150" t="s">
        <v>50</v>
      </c>
      <c r="O5" s="163" t="s">
        <v>187</v>
      </c>
      <c r="P5" s="150" t="s">
        <v>50</v>
      </c>
    </row>
    <row r="6" spans="1:16" ht="15" customHeight="1">
      <c r="A6" s="158"/>
      <c r="B6" s="159"/>
      <c r="C6" s="159"/>
      <c r="D6" s="159"/>
      <c r="E6" s="160"/>
      <c r="F6" s="168"/>
      <c r="G6" s="164"/>
      <c r="H6" s="151"/>
      <c r="I6" s="164"/>
      <c r="J6" s="151"/>
      <c r="K6" s="164"/>
      <c r="L6" s="151"/>
      <c r="M6" s="164"/>
      <c r="N6" s="151"/>
      <c r="O6" s="164"/>
      <c r="P6" s="151"/>
    </row>
    <row r="7" spans="1:16" ht="23.1" customHeight="1">
      <c r="A7" s="147" t="s">
        <v>49</v>
      </c>
      <c r="B7" s="148"/>
      <c r="C7" s="148"/>
      <c r="D7" s="148"/>
      <c r="E7" s="149"/>
      <c r="F7" s="10">
        <f>SUM(F8:F12)</f>
        <v>90</v>
      </c>
      <c r="G7" s="9">
        <f>SUM(I7,K7,M7,O7)</f>
        <v>177</v>
      </c>
      <c r="H7" s="115">
        <f>SUM(J7,L7,N7,P7)</f>
        <v>100</v>
      </c>
      <c r="I7" s="9">
        <f>SUM(I8:I12)</f>
        <v>59</v>
      </c>
      <c r="J7" s="8">
        <f>I7/$G7*100</f>
        <v>33.333333333333329</v>
      </c>
      <c r="K7" s="9">
        <f>SUM(K8:K12)</f>
        <v>46</v>
      </c>
      <c r="L7" s="8">
        <f>K7/$G7*100</f>
        <v>25.988700564971751</v>
      </c>
      <c r="M7" s="9">
        <f>SUM(M8:M12)</f>
        <v>50</v>
      </c>
      <c r="N7" s="8">
        <f>M7/$G7*100</f>
        <v>28.248587570621471</v>
      </c>
      <c r="O7" s="9">
        <f>SUM(O8:O12)</f>
        <v>22</v>
      </c>
      <c r="P7" s="8">
        <f>O7/$G7*100</f>
        <v>12.429378531073446</v>
      </c>
    </row>
    <row r="8" spans="1:16" ht="23.1" customHeight="1">
      <c r="A8" s="141" t="s">
        <v>48</v>
      </c>
      <c r="B8" s="144" t="s">
        <v>47</v>
      </c>
      <c r="C8" s="145"/>
      <c r="D8" s="145"/>
      <c r="E8" s="146"/>
      <c r="F8" s="10">
        <v>3</v>
      </c>
      <c r="G8" s="9">
        <f t="shared" ref="G8:G53" si="0">SUM(I8,K8,M8,O8)</f>
        <v>3</v>
      </c>
      <c r="H8" s="115">
        <f t="shared" ref="H8:H53" si="1">SUM(J8,L8,N8,P8)</f>
        <v>100</v>
      </c>
      <c r="I8" s="9">
        <v>0</v>
      </c>
      <c r="J8" s="8">
        <f t="shared" ref="J8:J53" si="2">I8/$G8*100</f>
        <v>0</v>
      </c>
      <c r="K8" s="9">
        <v>3</v>
      </c>
      <c r="L8" s="8">
        <f t="shared" ref="L8:L53" si="3">K8/$G8*100</f>
        <v>100</v>
      </c>
      <c r="M8" s="9">
        <v>0</v>
      </c>
      <c r="N8" s="8">
        <f t="shared" ref="N8:N53" si="4">M8/$G8*100</f>
        <v>0</v>
      </c>
      <c r="O8" s="9">
        <v>0</v>
      </c>
      <c r="P8" s="8">
        <f t="shared" ref="P8:P53" si="5">O8/$G8*100</f>
        <v>0</v>
      </c>
    </row>
    <row r="9" spans="1:16" ht="23.1" customHeight="1">
      <c r="A9" s="142"/>
      <c r="B9" s="144" t="s">
        <v>46</v>
      </c>
      <c r="C9" s="145"/>
      <c r="D9" s="145"/>
      <c r="E9" s="146"/>
      <c r="F9" s="10">
        <v>7</v>
      </c>
      <c r="G9" s="9">
        <f t="shared" si="0"/>
        <v>9</v>
      </c>
      <c r="H9" s="115">
        <f t="shared" si="1"/>
        <v>100</v>
      </c>
      <c r="I9" s="9">
        <v>1</v>
      </c>
      <c r="J9" s="8">
        <f t="shared" si="2"/>
        <v>11.111111111111111</v>
      </c>
      <c r="K9" s="9">
        <v>3</v>
      </c>
      <c r="L9" s="8">
        <f t="shared" si="3"/>
        <v>33.333333333333329</v>
      </c>
      <c r="M9" s="9">
        <v>3</v>
      </c>
      <c r="N9" s="8">
        <f t="shared" si="4"/>
        <v>33.333333333333329</v>
      </c>
      <c r="O9" s="9">
        <v>2</v>
      </c>
      <c r="P9" s="8">
        <f t="shared" si="5"/>
        <v>22.222222222222221</v>
      </c>
    </row>
    <row r="10" spans="1:16" ht="23.1" customHeight="1">
      <c r="A10" s="142"/>
      <c r="B10" s="144" t="s">
        <v>45</v>
      </c>
      <c r="C10" s="145"/>
      <c r="D10" s="145"/>
      <c r="E10" s="146"/>
      <c r="F10" s="10">
        <v>31</v>
      </c>
      <c r="G10" s="9">
        <f t="shared" si="0"/>
        <v>48</v>
      </c>
      <c r="H10" s="115">
        <f t="shared" si="1"/>
        <v>100</v>
      </c>
      <c r="I10" s="9">
        <v>9</v>
      </c>
      <c r="J10" s="8">
        <f t="shared" si="2"/>
        <v>18.75</v>
      </c>
      <c r="K10" s="9">
        <v>12</v>
      </c>
      <c r="L10" s="8">
        <f t="shared" si="3"/>
        <v>25</v>
      </c>
      <c r="M10" s="9">
        <v>17</v>
      </c>
      <c r="N10" s="8">
        <f t="shared" si="4"/>
        <v>35.416666666666671</v>
      </c>
      <c r="O10" s="9">
        <v>10</v>
      </c>
      <c r="P10" s="8">
        <f t="shared" si="5"/>
        <v>20.833333333333336</v>
      </c>
    </row>
    <row r="11" spans="1:16" ht="23.1" customHeight="1">
      <c r="A11" s="142"/>
      <c r="B11" s="144" t="s">
        <v>44</v>
      </c>
      <c r="C11" s="145"/>
      <c r="D11" s="145"/>
      <c r="E11" s="146"/>
      <c r="F11" s="10">
        <v>12</v>
      </c>
      <c r="G11" s="9">
        <f t="shared" si="0"/>
        <v>28</v>
      </c>
      <c r="H11" s="115">
        <f t="shared" si="1"/>
        <v>100</v>
      </c>
      <c r="I11" s="9">
        <v>9</v>
      </c>
      <c r="J11" s="8">
        <f t="shared" si="2"/>
        <v>32.142857142857146</v>
      </c>
      <c r="K11" s="9">
        <v>8</v>
      </c>
      <c r="L11" s="8">
        <f t="shared" si="3"/>
        <v>28.571428571428569</v>
      </c>
      <c r="M11" s="9">
        <v>10</v>
      </c>
      <c r="N11" s="8">
        <f t="shared" si="4"/>
        <v>35.714285714285715</v>
      </c>
      <c r="O11" s="9">
        <v>1</v>
      </c>
      <c r="P11" s="8">
        <f t="shared" si="5"/>
        <v>3.5714285714285712</v>
      </c>
    </row>
    <row r="12" spans="1:16" ht="23.1" customHeight="1">
      <c r="A12" s="143"/>
      <c r="B12" s="144" t="s">
        <v>43</v>
      </c>
      <c r="C12" s="145"/>
      <c r="D12" s="145"/>
      <c r="E12" s="146"/>
      <c r="F12" s="10">
        <v>37</v>
      </c>
      <c r="G12" s="9">
        <f t="shared" si="0"/>
        <v>89</v>
      </c>
      <c r="H12" s="115">
        <f t="shared" si="1"/>
        <v>99.999999999999986</v>
      </c>
      <c r="I12" s="9">
        <v>40</v>
      </c>
      <c r="J12" s="8">
        <f t="shared" si="2"/>
        <v>44.943820224719097</v>
      </c>
      <c r="K12" s="9">
        <v>20</v>
      </c>
      <c r="L12" s="8">
        <f t="shared" si="3"/>
        <v>22.471910112359549</v>
      </c>
      <c r="M12" s="9">
        <v>20</v>
      </c>
      <c r="N12" s="8">
        <f t="shared" si="4"/>
        <v>22.471910112359549</v>
      </c>
      <c r="O12" s="9">
        <v>9</v>
      </c>
      <c r="P12" s="8">
        <f t="shared" si="5"/>
        <v>10.112359550561797</v>
      </c>
    </row>
    <row r="13" spans="1:16" ht="23.1" customHeight="1">
      <c r="A13" s="138" t="s">
        <v>42</v>
      </c>
      <c r="B13" s="138" t="s">
        <v>41</v>
      </c>
      <c r="C13" s="13"/>
      <c r="D13" s="14" t="s">
        <v>15</v>
      </c>
      <c r="E13" s="11"/>
      <c r="F13" s="10">
        <f>SUM(F14:F37)</f>
        <v>49</v>
      </c>
      <c r="G13" s="9">
        <f t="shared" si="0"/>
        <v>108</v>
      </c>
      <c r="H13" s="115">
        <f t="shared" si="1"/>
        <v>99.999999999999986</v>
      </c>
      <c r="I13" s="9">
        <f>SUM(I14:I37)</f>
        <v>43</v>
      </c>
      <c r="J13" s="8">
        <f t="shared" si="2"/>
        <v>39.814814814814817</v>
      </c>
      <c r="K13" s="9">
        <f>SUM(K14:K37)</f>
        <v>25</v>
      </c>
      <c r="L13" s="8">
        <f t="shared" si="3"/>
        <v>23.148148148148149</v>
      </c>
      <c r="M13" s="9">
        <f>SUM(M14:M37)</f>
        <v>32</v>
      </c>
      <c r="N13" s="8">
        <f t="shared" si="4"/>
        <v>29.629629629629626</v>
      </c>
      <c r="O13" s="9">
        <f>SUM(O14:O37)</f>
        <v>8</v>
      </c>
      <c r="P13" s="8">
        <f t="shared" si="5"/>
        <v>7.4074074074074066</v>
      </c>
    </row>
    <row r="14" spans="1:16" ht="23.1" customHeight="1">
      <c r="A14" s="139"/>
      <c r="B14" s="139"/>
      <c r="C14" s="13"/>
      <c r="D14" s="14" t="s">
        <v>40</v>
      </c>
      <c r="E14" s="11"/>
      <c r="F14" s="10">
        <v>8</v>
      </c>
      <c r="G14" s="9">
        <f t="shared" si="0"/>
        <v>8</v>
      </c>
      <c r="H14" s="115">
        <f t="shared" si="1"/>
        <v>100</v>
      </c>
      <c r="I14" s="9">
        <v>1</v>
      </c>
      <c r="J14" s="8">
        <f t="shared" si="2"/>
        <v>12.5</v>
      </c>
      <c r="K14" s="9">
        <v>3</v>
      </c>
      <c r="L14" s="8">
        <f t="shared" si="3"/>
        <v>37.5</v>
      </c>
      <c r="M14" s="9">
        <v>2</v>
      </c>
      <c r="N14" s="8">
        <f t="shared" si="4"/>
        <v>25</v>
      </c>
      <c r="O14" s="9">
        <v>2</v>
      </c>
      <c r="P14" s="8">
        <f t="shared" si="5"/>
        <v>25</v>
      </c>
    </row>
    <row r="15" spans="1:16" ht="23.1" customHeight="1">
      <c r="A15" s="139"/>
      <c r="B15" s="139"/>
      <c r="C15" s="13"/>
      <c r="D15" s="14" t="s">
        <v>39</v>
      </c>
      <c r="E15" s="11"/>
      <c r="F15" s="10">
        <v>2</v>
      </c>
      <c r="G15" s="9">
        <f t="shared" si="0"/>
        <v>2</v>
      </c>
      <c r="H15" s="115">
        <f t="shared" si="1"/>
        <v>100</v>
      </c>
      <c r="I15" s="9">
        <v>1</v>
      </c>
      <c r="J15" s="8">
        <f t="shared" si="2"/>
        <v>50</v>
      </c>
      <c r="K15" s="9">
        <v>0</v>
      </c>
      <c r="L15" s="8">
        <f t="shared" si="3"/>
        <v>0</v>
      </c>
      <c r="M15" s="9">
        <v>0</v>
      </c>
      <c r="N15" s="8">
        <f t="shared" si="4"/>
        <v>0</v>
      </c>
      <c r="O15" s="9">
        <v>1</v>
      </c>
      <c r="P15" s="8">
        <f t="shared" si="5"/>
        <v>50</v>
      </c>
    </row>
    <row r="16" spans="1:16" ht="23.1" customHeight="1">
      <c r="A16" s="139"/>
      <c r="B16" s="139"/>
      <c r="C16" s="13"/>
      <c r="D16" s="14" t="s">
        <v>38</v>
      </c>
      <c r="E16" s="11"/>
      <c r="F16" s="10">
        <v>0</v>
      </c>
      <c r="G16" s="28">
        <v>0</v>
      </c>
      <c r="H16" s="117">
        <v>0</v>
      </c>
      <c r="I16" s="28" t="s">
        <v>622</v>
      </c>
      <c r="J16" s="116" t="s">
        <v>622</v>
      </c>
      <c r="K16" s="28" t="s">
        <v>622</v>
      </c>
      <c r="L16" s="116" t="s">
        <v>622</v>
      </c>
      <c r="M16" s="28" t="s">
        <v>622</v>
      </c>
      <c r="N16" s="116" t="s">
        <v>622</v>
      </c>
      <c r="O16" s="28" t="s">
        <v>622</v>
      </c>
      <c r="P16" s="116" t="s">
        <v>622</v>
      </c>
    </row>
    <row r="17" spans="1:16" ht="23.1" customHeight="1">
      <c r="A17" s="139"/>
      <c r="B17" s="139"/>
      <c r="C17" s="13"/>
      <c r="D17" s="14" t="s">
        <v>37</v>
      </c>
      <c r="E17" s="11"/>
      <c r="F17" s="10">
        <v>0</v>
      </c>
      <c r="G17" s="28">
        <v>0</v>
      </c>
      <c r="H17" s="117">
        <v>0</v>
      </c>
      <c r="I17" s="28" t="s">
        <v>622</v>
      </c>
      <c r="J17" s="116" t="s">
        <v>622</v>
      </c>
      <c r="K17" s="28" t="s">
        <v>622</v>
      </c>
      <c r="L17" s="116" t="s">
        <v>622</v>
      </c>
      <c r="M17" s="28" t="s">
        <v>622</v>
      </c>
      <c r="N17" s="116" t="s">
        <v>622</v>
      </c>
      <c r="O17" s="28" t="s">
        <v>622</v>
      </c>
      <c r="P17" s="116" t="s">
        <v>622</v>
      </c>
    </row>
    <row r="18" spans="1:16" ht="23.1" customHeight="1">
      <c r="A18" s="139"/>
      <c r="B18" s="139"/>
      <c r="C18" s="13"/>
      <c r="D18" s="14" t="s">
        <v>36</v>
      </c>
      <c r="E18" s="11"/>
      <c r="F18" s="10">
        <v>2</v>
      </c>
      <c r="G18" s="9">
        <f t="shared" si="0"/>
        <v>3</v>
      </c>
      <c r="H18" s="115">
        <f t="shared" si="1"/>
        <v>99.999999999999986</v>
      </c>
      <c r="I18" s="9">
        <v>2</v>
      </c>
      <c r="J18" s="8">
        <f t="shared" si="2"/>
        <v>66.666666666666657</v>
      </c>
      <c r="K18" s="9">
        <v>1</v>
      </c>
      <c r="L18" s="8">
        <f t="shared" si="3"/>
        <v>33.333333333333329</v>
      </c>
      <c r="M18" s="9">
        <v>0</v>
      </c>
      <c r="N18" s="8">
        <f t="shared" si="4"/>
        <v>0</v>
      </c>
      <c r="O18" s="9">
        <v>0</v>
      </c>
      <c r="P18" s="8">
        <f t="shared" si="5"/>
        <v>0</v>
      </c>
    </row>
    <row r="19" spans="1:16" ht="23.1" customHeight="1">
      <c r="A19" s="139"/>
      <c r="B19" s="139"/>
      <c r="C19" s="13"/>
      <c r="D19" s="14" t="s">
        <v>35</v>
      </c>
      <c r="E19" s="11"/>
      <c r="F19" s="10">
        <v>0</v>
      </c>
      <c r="G19" s="28">
        <v>0</v>
      </c>
      <c r="H19" s="117">
        <v>0</v>
      </c>
      <c r="I19" s="28" t="s">
        <v>622</v>
      </c>
      <c r="J19" s="116" t="s">
        <v>622</v>
      </c>
      <c r="K19" s="28" t="s">
        <v>622</v>
      </c>
      <c r="L19" s="116" t="s">
        <v>622</v>
      </c>
      <c r="M19" s="28" t="s">
        <v>622</v>
      </c>
      <c r="N19" s="116" t="s">
        <v>622</v>
      </c>
      <c r="O19" s="28" t="s">
        <v>622</v>
      </c>
      <c r="P19" s="116" t="s">
        <v>622</v>
      </c>
    </row>
    <row r="20" spans="1:16" ht="23.1" customHeight="1">
      <c r="A20" s="139"/>
      <c r="B20" s="139"/>
      <c r="C20" s="13"/>
      <c r="D20" s="14" t="s">
        <v>34</v>
      </c>
      <c r="E20" s="11"/>
      <c r="F20" s="10">
        <v>0</v>
      </c>
      <c r="G20" s="28">
        <v>0</v>
      </c>
      <c r="H20" s="117">
        <v>0</v>
      </c>
      <c r="I20" s="28" t="s">
        <v>622</v>
      </c>
      <c r="J20" s="116" t="s">
        <v>622</v>
      </c>
      <c r="K20" s="28" t="s">
        <v>622</v>
      </c>
      <c r="L20" s="116" t="s">
        <v>622</v>
      </c>
      <c r="M20" s="28" t="s">
        <v>622</v>
      </c>
      <c r="N20" s="116" t="s">
        <v>622</v>
      </c>
      <c r="O20" s="28" t="s">
        <v>622</v>
      </c>
      <c r="P20" s="116" t="s">
        <v>622</v>
      </c>
    </row>
    <row r="21" spans="1:16" ht="23.1" customHeight="1">
      <c r="A21" s="139"/>
      <c r="B21" s="139"/>
      <c r="C21" s="13"/>
      <c r="D21" s="14" t="s">
        <v>33</v>
      </c>
      <c r="E21" s="11"/>
      <c r="F21" s="10">
        <v>5</v>
      </c>
      <c r="G21" s="9">
        <f t="shared" si="0"/>
        <v>27</v>
      </c>
      <c r="H21" s="115">
        <f t="shared" si="1"/>
        <v>100</v>
      </c>
      <c r="I21" s="9">
        <v>21</v>
      </c>
      <c r="J21" s="8">
        <f t="shared" si="2"/>
        <v>77.777777777777786</v>
      </c>
      <c r="K21" s="9">
        <v>4</v>
      </c>
      <c r="L21" s="8">
        <f t="shared" si="3"/>
        <v>14.814814814814813</v>
      </c>
      <c r="M21" s="9">
        <v>2</v>
      </c>
      <c r="N21" s="8">
        <f t="shared" si="4"/>
        <v>7.4074074074074066</v>
      </c>
      <c r="O21" s="9">
        <v>0</v>
      </c>
      <c r="P21" s="8">
        <f t="shared" si="5"/>
        <v>0</v>
      </c>
    </row>
    <row r="22" spans="1:16" ht="23.1" customHeight="1">
      <c r="A22" s="139"/>
      <c r="B22" s="139"/>
      <c r="C22" s="13"/>
      <c r="D22" s="14" t="s">
        <v>32</v>
      </c>
      <c r="E22" s="11"/>
      <c r="F22" s="10">
        <v>0</v>
      </c>
      <c r="G22" s="28">
        <v>0</v>
      </c>
      <c r="H22" s="117">
        <v>0</v>
      </c>
      <c r="I22" s="28" t="s">
        <v>622</v>
      </c>
      <c r="J22" s="116" t="s">
        <v>622</v>
      </c>
      <c r="K22" s="28" t="s">
        <v>622</v>
      </c>
      <c r="L22" s="116" t="s">
        <v>622</v>
      </c>
      <c r="M22" s="28" t="s">
        <v>622</v>
      </c>
      <c r="N22" s="116" t="s">
        <v>622</v>
      </c>
      <c r="O22" s="28" t="s">
        <v>622</v>
      </c>
      <c r="P22" s="116" t="s">
        <v>622</v>
      </c>
    </row>
    <row r="23" spans="1:16" ht="23.1" customHeight="1">
      <c r="A23" s="139"/>
      <c r="B23" s="139"/>
      <c r="C23" s="13"/>
      <c r="D23" s="14" t="s">
        <v>31</v>
      </c>
      <c r="E23" s="11"/>
      <c r="F23" s="10">
        <v>1</v>
      </c>
      <c r="G23" s="9">
        <f t="shared" si="0"/>
        <v>1</v>
      </c>
      <c r="H23" s="115">
        <f t="shared" si="1"/>
        <v>100</v>
      </c>
      <c r="I23" s="9">
        <v>0</v>
      </c>
      <c r="J23" s="8">
        <f t="shared" si="2"/>
        <v>0</v>
      </c>
      <c r="K23" s="9">
        <v>0</v>
      </c>
      <c r="L23" s="8">
        <f t="shared" si="3"/>
        <v>0</v>
      </c>
      <c r="M23" s="9">
        <v>1</v>
      </c>
      <c r="N23" s="8">
        <f t="shared" si="4"/>
        <v>100</v>
      </c>
      <c r="O23" s="9">
        <v>0</v>
      </c>
      <c r="P23" s="8">
        <f t="shared" si="5"/>
        <v>0</v>
      </c>
    </row>
    <row r="24" spans="1:16" ht="23.1" customHeight="1">
      <c r="A24" s="139"/>
      <c r="B24" s="139"/>
      <c r="C24" s="13"/>
      <c r="D24" s="14" t="s">
        <v>30</v>
      </c>
      <c r="E24" s="11"/>
      <c r="F24" s="10">
        <v>0</v>
      </c>
      <c r="G24" s="28">
        <v>0</v>
      </c>
      <c r="H24" s="117">
        <v>0</v>
      </c>
      <c r="I24" s="28" t="s">
        <v>622</v>
      </c>
      <c r="J24" s="116" t="s">
        <v>622</v>
      </c>
      <c r="K24" s="28" t="s">
        <v>622</v>
      </c>
      <c r="L24" s="116" t="s">
        <v>622</v>
      </c>
      <c r="M24" s="28" t="s">
        <v>622</v>
      </c>
      <c r="N24" s="116" t="s">
        <v>622</v>
      </c>
      <c r="O24" s="28" t="s">
        <v>622</v>
      </c>
      <c r="P24" s="116" t="s">
        <v>622</v>
      </c>
    </row>
    <row r="25" spans="1:16" ht="23.1" customHeight="1">
      <c r="A25" s="139"/>
      <c r="B25" s="139"/>
      <c r="C25" s="13"/>
      <c r="D25" s="12" t="s">
        <v>29</v>
      </c>
      <c r="E25" s="11"/>
      <c r="F25" s="10">
        <v>2</v>
      </c>
      <c r="G25" s="9">
        <f t="shared" si="0"/>
        <v>5</v>
      </c>
      <c r="H25" s="115">
        <f t="shared" si="1"/>
        <v>100</v>
      </c>
      <c r="I25" s="9">
        <v>0</v>
      </c>
      <c r="J25" s="8">
        <f t="shared" si="2"/>
        <v>0</v>
      </c>
      <c r="K25" s="9">
        <v>1</v>
      </c>
      <c r="L25" s="8">
        <f t="shared" si="3"/>
        <v>20</v>
      </c>
      <c r="M25" s="9">
        <v>4</v>
      </c>
      <c r="N25" s="8">
        <f t="shared" si="4"/>
        <v>80</v>
      </c>
      <c r="O25" s="9">
        <v>0</v>
      </c>
      <c r="P25" s="8">
        <f t="shared" si="5"/>
        <v>0</v>
      </c>
    </row>
    <row r="26" spans="1:16" ht="23.1" customHeight="1">
      <c r="A26" s="139"/>
      <c r="B26" s="139"/>
      <c r="C26" s="13"/>
      <c r="D26" s="14" t="s">
        <v>28</v>
      </c>
      <c r="E26" s="11"/>
      <c r="F26" s="10">
        <v>3</v>
      </c>
      <c r="G26" s="9">
        <f t="shared" si="0"/>
        <v>4</v>
      </c>
      <c r="H26" s="115">
        <f t="shared" si="1"/>
        <v>100</v>
      </c>
      <c r="I26" s="9">
        <v>1</v>
      </c>
      <c r="J26" s="8">
        <f t="shared" si="2"/>
        <v>25</v>
      </c>
      <c r="K26" s="9">
        <v>2</v>
      </c>
      <c r="L26" s="8">
        <f t="shared" si="3"/>
        <v>50</v>
      </c>
      <c r="M26" s="9">
        <v>0</v>
      </c>
      <c r="N26" s="8">
        <f t="shared" si="4"/>
        <v>0</v>
      </c>
      <c r="O26" s="9">
        <v>1</v>
      </c>
      <c r="P26" s="8">
        <f t="shared" si="5"/>
        <v>25</v>
      </c>
    </row>
    <row r="27" spans="1:16" ht="23.1" customHeight="1">
      <c r="A27" s="139"/>
      <c r="B27" s="139"/>
      <c r="C27" s="13"/>
      <c r="D27" s="14" t="s">
        <v>27</v>
      </c>
      <c r="E27" s="11"/>
      <c r="F27" s="10">
        <v>0</v>
      </c>
      <c r="G27" s="28">
        <v>0</v>
      </c>
      <c r="H27" s="117">
        <v>0</v>
      </c>
      <c r="I27" s="28" t="s">
        <v>622</v>
      </c>
      <c r="J27" s="116" t="s">
        <v>622</v>
      </c>
      <c r="K27" s="28" t="s">
        <v>622</v>
      </c>
      <c r="L27" s="116" t="s">
        <v>622</v>
      </c>
      <c r="M27" s="28" t="s">
        <v>622</v>
      </c>
      <c r="N27" s="116" t="s">
        <v>622</v>
      </c>
      <c r="O27" s="28" t="s">
        <v>622</v>
      </c>
      <c r="P27" s="116" t="s">
        <v>622</v>
      </c>
    </row>
    <row r="28" spans="1:16" ht="23.1" customHeight="1">
      <c r="A28" s="139"/>
      <c r="B28" s="139"/>
      <c r="C28" s="13"/>
      <c r="D28" s="14" t="s">
        <v>26</v>
      </c>
      <c r="E28" s="11"/>
      <c r="F28" s="10">
        <v>1</v>
      </c>
      <c r="G28" s="9">
        <f t="shared" si="0"/>
        <v>1</v>
      </c>
      <c r="H28" s="115">
        <f t="shared" si="1"/>
        <v>100</v>
      </c>
      <c r="I28" s="9">
        <v>0</v>
      </c>
      <c r="J28" s="8">
        <f t="shared" si="2"/>
        <v>0</v>
      </c>
      <c r="K28" s="9">
        <v>0</v>
      </c>
      <c r="L28" s="8">
        <f t="shared" si="3"/>
        <v>0</v>
      </c>
      <c r="M28" s="9">
        <v>1</v>
      </c>
      <c r="N28" s="8">
        <f t="shared" si="4"/>
        <v>100</v>
      </c>
      <c r="O28" s="9">
        <v>0</v>
      </c>
      <c r="P28" s="8">
        <f t="shared" si="5"/>
        <v>0</v>
      </c>
    </row>
    <row r="29" spans="1:16" ht="23.1" customHeight="1">
      <c r="A29" s="139"/>
      <c r="B29" s="139"/>
      <c r="C29" s="13"/>
      <c r="D29" s="14" t="s">
        <v>25</v>
      </c>
      <c r="E29" s="11"/>
      <c r="F29" s="10">
        <v>2</v>
      </c>
      <c r="G29" s="9">
        <f t="shared" si="0"/>
        <v>2</v>
      </c>
      <c r="H29" s="115">
        <f t="shared" si="1"/>
        <v>100</v>
      </c>
      <c r="I29" s="9">
        <v>0</v>
      </c>
      <c r="J29" s="8">
        <f t="shared" si="2"/>
        <v>0</v>
      </c>
      <c r="K29" s="9">
        <v>0</v>
      </c>
      <c r="L29" s="8">
        <f t="shared" si="3"/>
        <v>0</v>
      </c>
      <c r="M29" s="9">
        <v>2</v>
      </c>
      <c r="N29" s="8">
        <f t="shared" si="4"/>
        <v>100</v>
      </c>
      <c r="O29" s="9">
        <v>0</v>
      </c>
      <c r="P29" s="8">
        <f t="shared" si="5"/>
        <v>0</v>
      </c>
    </row>
    <row r="30" spans="1:16" ht="23.1" customHeight="1">
      <c r="A30" s="139"/>
      <c r="B30" s="139"/>
      <c r="C30" s="13"/>
      <c r="D30" s="14" t="s">
        <v>24</v>
      </c>
      <c r="E30" s="11"/>
      <c r="F30" s="10">
        <v>2</v>
      </c>
      <c r="G30" s="9">
        <f t="shared" si="0"/>
        <v>7</v>
      </c>
      <c r="H30" s="115">
        <f t="shared" si="1"/>
        <v>100</v>
      </c>
      <c r="I30" s="9">
        <v>0</v>
      </c>
      <c r="J30" s="8">
        <f t="shared" si="2"/>
        <v>0</v>
      </c>
      <c r="K30" s="9">
        <v>1</v>
      </c>
      <c r="L30" s="8">
        <f t="shared" si="3"/>
        <v>14.285714285714285</v>
      </c>
      <c r="M30" s="9">
        <v>5</v>
      </c>
      <c r="N30" s="8">
        <f t="shared" si="4"/>
        <v>71.428571428571431</v>
      </c>
      <c r="O30" s="9">
        <v>1</v>
      </c>
      <c r="P30" s="8">
        <f t="shared" si="5"/>
        <v>14.285714285714285</v>
      </c>
    </row>
    <row r="31" spans="1:16" ht="23.1" customHeight="1">
      <c r="A31" s="139"/>
      <c r="B31" s="139"/>
      <c r="C31" s="13"/>
      <c r="D31" s="14" t="s">
        <v>23</v>
      </c>
      <c r="E31" s="11"/>
      <c r="F31" s="10">
        <v>4</v>
      </c>
      <c r="G31" s="9">
        <f t="shared" si="0"/>
        <v>6</v>
      </c>
      <c r="H31" s="115">
        <f t="shared" si="1"/>
        <v>100</v>
      </c>
      <c r="I31" s="9">
        <v>0</v>
      </c>
      <c r="J31" s="8">
        <f t="shared" si="2"/>
        <v>0</v>
      </c>
      <c r="K31" s="9">
        <v>3</v>
      </c>
      <c r="L31" s="8">
        <f t="shared" si="3"/>
        <v>50</v>
      </c>
      <c r="M31" s="9">
        <v>3</v>
      </c>
      <c r="N31" s="8">
        <f t="shared" si="4"/>
        <v>50</v>
      </c>
      <c r="O31" s="9">
        <v>0</v>
      </c>
      <c r="P31" s="8">
        <f t="shared" si="5"/>
        <v>0</v>
      </c>
    </row>
    <row r="32" spans="1:16" ht="23.1" customHeight="1">
      <c r="A32" s="139"/>
      <c r="B32" s="139"/>
      <c r="C32" s="13"/>
      <c r="D32" s="14" t="s">
        <v>22</v>
      </c>
      <c r="E32" s="11"/>
      <c r="F32" s="10">
        <v>1</v>
      </c>
      <c r="G32" s="9">
        <f t="shared" si="0"/>
        <v>1</v>
      </c>
      <c r="H32" s="115">
        <f t="shared" si="1"/>
        <v>100</v>
      </c>
      <c r="I32" s="9">
        <v>0</v>
      </c>
      <c r="J32" s="8">
        <f t="shared" si="2"/>
        <v>0</v>
      </c>
      <c r="K32" s="9">
        <v>1</v>
      </c>
      <c r="L32" s="8">
        <f t="shared" si="3"/>
        <v>100</v>
      </c>
      <c r="M32" s="9">
        <v>0</v>
      </c>
      <c r="N32" s="8">
        <f t="shared" si="4"/>
        <v>0</v>
      </c>
      <c r="O32" s="9">
        <v>0</v>
      </c>
      <c r="P32" s="8">
        <f t="shared" si="5"/>
        <v>0</v>
      </c>
    </row>
    <row r="33" spans="1:16" ht="24" customHeight="1">
      <c r="A33" s="139"/>
      <c r="B33" s="139"/>
      <c r="C33" s="13"/>
      <c r="D33" s="14" t="s">
        <v>21</v>
      </c>
      <c r="E33" s="11"/>
      <c r="F33" s="10">
        <v>5</v>
      </c>
      <c r="G33" s="9">
        <f t="shared" si="0"/>
        <v>17</v>
      </c>
      <c r="H33" s="115">
        <f t="shared" si="1"/>
        <v>100.00000000000001</v>
      </c>
      <c r="I33" s="9">
        <v>6</v>
      </c>
      <c r="J33" s="8">
        <f t="shared" si="2"/>
        <v>35.294117647058826</v>
      </c>
      <c r="K33" s="9">
        <v>5</v>
      </c>
      <c r="L33" s="8">
        <f t="shared" si="3"/>
        <v>29.411764705882355</v>
      </c>
      <c r="M33" s="9">
        <v>4</v>
      </c>
      <c r="N33" s="8">
        <f t="shared" si="4"/>
        <v>23.52941176470588</v>
      </c>
      <c r="O33" s="9">
        <v>2</v>
      </c>
      <c r="P33" s="8">
        <f t="shared" si="5"/>
        <v>11.76470588235294</v>
      </c>
    </row>
    <row r="34" spans="1:16" ht="23.1" customHeight="1">
      <c r="A34" s="139"/>
      <c r="B34" s="139"/>
      <c r="C34" s="13"/>
      <c r="D34" s="14" t="s">
        <v>20</v>
      </c>
      <c r="E34" s="11"/>
      <c r="F34" s="10">
        <v>2</v>
      </c>
      <c r="G34" s="9">
        <f t="shared" si="0"/>
        <v>6</v>
      </c>
      <c r="H34" s="115">
        <f t="shared" si="1"/>
        <v>100</v>
      </c>
      <c r="I34" s="9">
        <v>6</v>
      </c>
      <c r="J34" s="8">
        <f t="shared" si="2"/>
        <v>100</v>
      </c>
      <c r="K34" s="9">
        <v>0</v>
      </c>
      <c r="L34" s="8">
        <f t="shared" si="3"/>
        <v>0</v>
      </c>
      <c r="M34" s="9">
        <v>0</v>
      </c>
      <c r="N34" s="8">
        <f t="shared" si="4"/>
        <v>0</v>
      </c>
      <c r="O34" s="9">
        <v>0</v>
      </c>
      <c r="P34" s="8">
        <f t="shared" si="5"/>
        <v>0</v>
      </c>
    </row>
    <row r="35" spans="1:16" ht="23.1" customHeight="1">
      <c r="A35" s="139"/>
      <c r="B35" s="139"/>
      <c r="C35" s="13"/>
      <c r="D35" s="14" t="s">
        <v>19</v>
      </c>
      <c r="E35" s="11"/>
      <c r="F35" s="10">
        <v>2</v>
      </c>
      <c r="G35" s="9">
        <f t="shared" si="0"/>
        <v>3</v>
      </c>
      <c r="H35" s="115">
        <f t="shared" si="1"/>
        <v>99.999999999999986</v>
      </c>
      <c r="I35" s="9">
        <v>0</v>
      </c>
      <c r="J35" s="8">
        <f t="shared" si="2"/>
        <v>0</v>
      </c>
      <c r="K35" s="9">
        <v>1</v>
      </c>
      <c r="L35" s="8">
        <f t="shared" si="3"/>
        <v>33.333333333333329</v>
      </c>
      <c r="M35" s="9">
        <v>2</v>
      </c>
      <c r="N35" s="8">
        <f t="shared" si="4"/>
        <v>66.666666666666657</v>
      </c>
      <c r="O35" s="9">
        <v>0</v>
      </c>
      <c r="P35" s="8">
        <f t="shared" si="5"/>
        <v>0</v>
      </c>
    </row>
    <row r="36" spans="1:16" ht="23.1" customHeight="1">
      <c r="A36" s="139"/>
      <c r="B36" s="139"/>
      <c r="C36" s="13"/>
      <c r="D36" s="14" t="s">
        <v>18</v>
      </c>
      <c r="E36" s="11"/>
      <c r="F36" s="10">
        <v>6</v>
      </c>
      <c r="G36" s="9">
        <f t="shared" si="0"/>
        <v>14</v>
      </c>
      <c r="H36" s="115">
        <f t="shared" si="1"/>
        <v>100</v>
      </c>
      <c r="I36" s="9">
        <v>5</v>
      </c>
      <c r="J36" s="8">
        <f t="shared" si="2"/>
        <v>35.714285714285715</v>
      </c>
      <c r="K36" s="9">
        <v>3</v>
      </c>
      <c r="L36" s="8">
        <f t="shared" si="3"/>
        <v>21.428571428571427</v>
      </c>
      <c r="M36" s="9">
        <v>6</v>
      </c>
      <c r="N36" s="8">
        <f t="shared" si="4"/>
        <v>42.857142857142854</v>
      </c>
      <c r="O36" s="9">
        <v>0</v>
      </c>
      <c r="P36" s="8">
        <f t="shared" si="5"/>
        <v>0</v>
      </c>
    </row>
    <row r="37" spans="1:16" ht="23.1" customHeight="1">
      <c r="A37" s="139"/>
      <c r="B37" s="140"/>
      <c r="C37" s="13"/>
      <c r="D37" s="14" t="s">
        <v>17</v>
      </c>
      <c r="E37" s="11"/>
      <c r="F37" s="10">
        <v>1</v>
      </c>
      <c r="G37" s="9">
        <f t="shared" si="0"/>
        <v>1</v>
      </c>
      <c r="H37" s="115">
        <f t="shared" si="1"/>
        <v>100</v>
      </c>
      <c r="I37" s="9">
        <v>0</v>
      </c>
      <c r="J37" s="8">
        <f t="shared" si="2"/>
        <v>0</v>
      </c>
      <c r="K37" s="9">
        <v>0</v>
      </c>
      <c r="L37" s="8">
        <f t="shared" si="3"/>
        <v>0</v>
      </c>
      <c r="M37" s="9">
        <v>0</v>
      </c>
      <c r="N37" s="8">
        <f t="shared" si="4"/>
        <v>0</v>
      </c>
      <c r="O37" s="9">
        <v>1</v>
      </c>
      <c r="P37" s="8">
        <f t="shared" si="5"/>
        <v>100</v>
      </c>
    </row>
    <row r="38" spans="1:16" ht="23.1" customHeight="1">
      <c r="A38" s="139"/>
      <c r="B38" s="138" t="s">
        <v>16</v>
      </c>
      <c r="C38" s="13"/>
      <c r="D38" s="14" t="s">
        <v>15</v>
      </c>
      <c r="E38" s="11"/>
      <c r="F38" s="10">
        <f>SUM(F39:F53)</f>
        <v>41</v>
      </c>
      <c r="G38" s="9">
        <f t="shared" si="0"/>
        <v>69</v>
      </c>
      <c r="H38" s="115">
        <f t="shared" si="1"/>
        <v>100</v>
      </c>
      <c r="I38" s="9">
        <f>SUM(I39:I53)</f>
        <v>16</v>
      </c>
      <c r="J38" s="8">
        <f t="shared" si="2"/>
        <v>23.188405797101449</v>
      </c>
      <c r="K38" s="9">
        <f>SUM(K39:K53)</f>
        <v>21</v>
      </c>
      <c r="L38" s="8">
        <f t="shared" si="3"/>
        <v>30.434782608695656</v>
      </c>
      <c r="M38" s="9">
        <f>SUM(M39:M53)</f>
        <v>18</v>
      </c>
      <c r="N38" s="8">
        <f t="shared" si="4"/>
        <v>26.086956521739129</v>
      </c>
      <c r="O38" s="9">
        <f>SUM(O39:O53)</f>
        <v>14</v>
      </c>
      <c r="P38" s="8">
        <f t="shared" si="5"/>
        <v>20.289855072463769</v>
      </c>
    </row>
    <row r="39" spans="1:16" ht="23.1" customHeight="1">
      <c r="A39" s="139"/>
      <c r="B39" s="139"/>
      <c r="C39" s="13"/>
      <c r="D39" s="14" t="s">
        <v>14</v>
      </c>
      <c r="E39" s="11"/>
      <c r="F39" s="10">
        <v>0</v>
      </c>
      <c r="G39" s="28">
        <v>0</v>
      </c>
      <c r="H39" s="117">
        <v>0</v>
      </c>
      <c r="I39" s="28" t="s">
        <v>622</v>
      </c>
      <c r="J39" s="116" t="s">
        <v>622</v>
      </c>
      <c r="K39" s="28" t="s">
        <v>622</v>
      </c>
      <c r="L39" s="116" t="s">
        <v>622</v>
      </c>
      <c r="M39" s="28" t="s">
        <v>622</v>
      </c>
      <c r="N39" s="116" t="s">
        <v>622</v>
      </c>
      <c r="O39" s="28" t="s">
        <v>622</v>
      </c>
      <c r="P39" s="116" t="s">
        <v>622</v>
      </c>
    </row>
    <row r="40" spans="1:16" ht="23.1" customHeight="1">
      <c r="A40" s="139"/>
      <c r="B40" s="139"/>
      <c r="C40" s="13"/>
      <c r="D40" s="14" t="s">
        <v>13</v>
      </c>
      <c r="E40" s="11"/>
      <c r="F40" s="10">
        <v>1</v>
      </c>
      <c r="G40" s="9">
        <f t="shared" si="0"/>
        <v>1</v>
      </c>
      <c r="H40" s="115">
        <f t="shared" si="1"/>
        <v>100</v>
      </c>
      <c r="I40" s="9">
        <v>0</v>
      </c>
      <c r="J40" s="8">
        <f t="shared" si="2"/>
        <v>0</v>
      </c>
      <c r="K40" s="9">
        <v>1</v>
      </c>
      <c r="L40" s="8">
        <f t="shared" si="3"/>
        <v>100</v>
      </c>
      <c r="M40" s="9">
        <v>0</v>
      </c>
      <c r="N40" s="8">
        <f t="shared" si="4"/>
        <v>0</v>
      </c>
      <c r="O40" s="9">
        <v>0</v>
      </c>
      <c r="P40" s="8">
        <f t="shared" si="5"/>
        <v>0</v>
      </c>
    </row>
    <row r="41" spans="1:16" ht="23.1" customHeight="1">
      <c r="A41" s="139"/>
      <c r="B41" s="139"/>
      <c r="C41" s="13"/>
      <c r="D41" s="14" t="s">
        <v>12</v>
      </c>
      <c r="E41" s="11"/>
      <c r="F41" s="10">
        <v>1</v>
      </c>
      <c r="G41" s="9">
        <f t="shared" si="0"/>
        <v>2</v>
      </c>
      <c r="H41" s="115">
        <f t="shared" si="1"/>
        <v>100</v>
      </c>
      <c r="I41" s="9">
        <v>0</v>
      </c>
      <c r="J41" s="8">
        <f t="shared" si="2"/>
        <v>0</v>
      </c>
      <c r="K41" s="9">
        <v>0</v>
      </c>
      <c r="L41" s="8">
        <f t="shared" si="3"/>
        <v>0</v>
      </c>
      <c r="M41" s="9">
        <v>1</v>
      </c>
      <c r="N41" s="8">
        <f t="shared" si="4"/>
        <v>50</v>
      </c>
      <c r="O41" s="9">
        <v>1</v>
      </c>
      <c r="P41" s="8">
        <f t="shared" si="5"/>
        <v>50</v>
      </c>
    </row>
    <row r="42" spans="1:16" ht="23.1" customHeight="1">
      <c r="A42" s="139"/>
      <c r="B42" s="139"/>
      <c r="C42" s="13"/>
      <c r="D42" s="14" t="s">
        <v>11</v>
      </c>
      <c r="E42" s="11"/>
      <c r="F42" s="10">
        <v>2</v>
      </c>
      <c r="G42" s="9">
        <f t="shared" si="0"/>
        <v>4</v>
      </c>
      <c r="H42" s="115">
        <f t="shared" si="1"/>
        <v>100</v>
      </c>
      <c r="I42" s="9">
        <v>0</v>
      </c>
      <c r="J42" s="8">
        <f t="shared" si="2"/>
        <v>0</v>
      </c>
      <c r="K42" s="9">
        <v>0</v>
      </c>
      <c r="L42" s="8">
        <f t="shared" si="3"/>
        <v>0</v>
      </c>
      <c r="M42" s="9">
        <v>2</v>
      </c>
      <c r="N42" s="8">
        <f t="shared" si="4"/>
        <v>50</v>
      </c>
      <c r="O42" s="9">
        <v>2</v>
      </c>
      <c r="P42" s="8">
        <f t="shared" si="5"/>
        <v>50</v>
      </c>
    </row>
    <row r="43" spans="1:16" ht="23.1" customHeight="1">
      <c r="A43" s="139"/>
      <c r="B43" s="139"/>
      <c r="C43" s="13"/>
      <c r="D43" s="14" t="s">
        <v>10</v>
      </c>
      <c r="E43" s="11"/>
      <c r="F43" s="10">
        <v>2</v>
      </c>
      <c r="G43" s="9">
        <f t="shared" si="0"/>
        <v>8</v>
      </c>
      <c r="H43" s="115">
        <f t="shared" si="1"/>
        <v>100</v>
      </c>
      <c r="I43" s="9">
        <v>3</v>
      </c>
      <c r="J43" s="8">
        <f t="shared" si="2"/>
        <v>37.5</v>
      </c>
      <c r="K43" s="9">
        <v>0</v>
      </c>
      <c r="L43" s="8">
        <f t="shared" si="3"/>
        <v>0</v>
      </c>
      <c r="M43" s="9">
        <v>4</v>
      </c>
      <c r="N43" s="8">
        <f t="shared" si="4"/>
        <v>50</v>
      </c>
      <c r="O43" s="9">
        <v>1</v>
      </c>
      <c r="P43" s="8">
        <f t="shared" si="5"/>
        <v>12.5</v>
      </c>
    </row>
    <row r="44" spans="1:16" ht="23.1" customHeight="1">
      <c r="A44" s="139"/>
      <c r="B44" s="139"/>
      <c r="C44" s="13"/>
      <c r="D44" s="14" t="s">
        <v>9</v>
      </c>
      <c r="E44" s="11"/>
      <c r="F44" s="10">
        <v>5</v>
      </c>
      <c r="G44" s="9">
        <f t="shared" si="0"/>
        <v>6</v>
      </c>
      <c r="H44" s="115">
        <f t="shared" si="1"/>
        <v>100</v>
      </c>
      <c r="I44" s="9">
        <v>0</v>
      </c>
      <c r="J44" s="8">
        <f t="shared" si="2"/>
        <v>0</v>
      </c>
      <c r="K44" s="9">
        <v>3</v>
      </c>
      <c r="L44" s="8">
        <f t="shared" si="3"/>
        <v>50</v>
      </c>
      <c r="M44" s="9">
        <v>2</v>
      </c>
      <c r="N44" s="8">
        <f t="shared" si="4"/>
        <v>33.333333333333329</v>
      </c>
      <c r="O44" s="9">
        <v>1</v>
      </c>
      <c r="P44" s="8">
        <f t="shared" si="5"/>
        <v>16.666666666666664</v>
      </c>
    </row>
    <row r="45" spans="1:16" ht="23.1" customHeight="1">
      <c r="A45" s="139"/>
      <c r="B45" s="139"/>
      <c r="C45" s="13"/>
      <c r="D45" s="14" t="s">
        <v>8</v>
      </c>
      <c r="E45" s="11"/>
      <c r="F45" s="10">
        <v>3</v>
      </c>
      <c r="G45" s="9">
        <f t="shared" si="0"/>
        <v>10</v>
      </c>
      <c r="H45" s="115">
        <f t="shared" si="1"/>
        <v>100</v>
      </c>
      <c r="I45" s="9">
        <v>7</v>
      </c>
      <c r="J45" s="8">
        <f t="shared" si="2"/>
        <v>70</v>
      </c>
      <c r="K45" s="9">
        <v>3</v>
      </c>
      <c r="L45" s="8">
        <f t="shared" si="3"/>
        <v>30</v>
      </c>
      <c r="M45" s="9">
        <v>0</v>
      </c>
      <c r="N45" s="8">
        <f t="shared" si="4"/>
        <v>0</v>
      </c>
      <c r="O45" s="9">
        <v>0</v>
      </c>
      <c r="P45" s="8">
        <f t="shared" si="5"/>
        <v>0</v>
      </c>
    </row>
    <row r="46" spans="1:16" ht="23.1" customHeight="1">
      <c r="A46" s="139"/>
      <c r="B46" s="139"/>
      <c r="C46" s="13"/>
      <c r="D46" s="14" t="s">
        <v>7</v>
      </c>
      <c r="E46" s="11"/>
      <c r="F46" s="10">
        <v>0</v>
      </c>
      <c r="G46" s="28">
        <v>0</v>
      </c>
      <c r="H46" s="117">
        <v>0</v>
      </c>
      <c r="I46" s="28" t="s">
        <v>622</v>
      </c>
      <c r="J46" s="116" t="s">
        <v>622</v>
      </c>
      <c r="K46" s="28" t="s">
        <v>622</v>
      </c>
      <c r="L46" s="116" t="s">
        <v>622</v>
      </c>
      <c r="M46" s="28" t="s">
        <v>622</v>
      </c>
      <c r="N46" s="116" t="s">
        <v>622</v>
      </c>
      <c r="O46" s="28" t="s">
        <v>622</v>
      </c>
      <c r="P46" s="116" t="s">
        <v>622</v>
      </c>
    </row>
    <row r="47" spans="1:16" ht="24" customHeight="1">
      <c r="A47" s="139"/>
      <c r="B47" s="139"/>
      <c r="C47" s="13"/>
      <c r="D47" s="12" t="s">
        <v>6</v>
      </c>
      <c r="E47" s="11"/>
      <c r="F47" s="10">
        <v>2</v>
      </c>
      <c r="G47" s="9">
        <f t="shared" si="0"/>
        <v>3</v>
      </c>
      <c r="H47" s="115">
        <f t="shared" si="1"/>
        <v>99.999999999999986</v>
      </c>
      <c r="I47" s="9">
        <v>0</v>
      </c>
      <c r="J47" s="8">
        <f t="shared" si="2"/>
        <v>0</v>
      </c>
      <c r="K47" s="9">
        <v>2</v>
      </c>
      <c r="L47" s="8">
        <f t="shared" si="3"/>
        <v>66.666666666666657</v>
      </c>
      <c r="M47" s="9">
        <v>0</v>
      </c>
      <c r="N47" s="8">
        <f t="shared" si="4"/>
        <v>0</v>
      </c>
      <c r="O47" s="9">
        <v>1</v>
      </c>
      <c r="P47" s="8">
        <f t="shared" si="5"/>
        <v>33.333333333333329</v>
      </c>
    </row>
    <row r="48" spans="1:16" ht="23.1" customHeight="1">
      <c r="A48" s="139"/>
      <c r="B48" s="139"/>
      <c r="C48" s="13"/>
      <c r="D48" s="14" t="s">
        <v>5</v>
      </c>
      <c r="E48" s="11"/>
      <c r="F48" s="10">
        <v>0</v>
      </c>
      <c r="G48" s="28">
        <v>0</v>
      </c>
      <c r="H48" s="117">
        <v>0</v>
      </c>
      <c r="I48" s="28" t="s">
        <v>622</v>
      </c>
      <c r="J48" s="116" t="s">
        <v>622</v>
      </c>
      <c r="K48" s="28" t="s">
        <v>622</v>
      </c>
      <c r="L48" s="116" t="s">
        <v>622</v>
      </c>
      <c r="M48" s="28" t="s">
        <v>622</v>
      </c>
      <c r="N48" s="116" t="s">
        <v>622</v>
      </c>
      <c r="O48" s="28" t="s">
        <v>622</v>
      </c>
      <c r="P48" s="116" t="s">
        <v>622</v>
      </c>
    </row>
    <row r="49" spans="1:16" ht="23.1" customHeight="1">
      <c r="A49" s="139"/>
      <c r="B49" s="139"/>
      <c r="C49" s="13"/>
      <c r="D49" s="14" t="s">
        <v>4</v>
      </c>
      <c r="E49" s="11"/>
      <c r="F49" s="10">
        <v>2</v>
      </c>
      <c r="G49" s="9">
        <f t="shared" si="0"/>
        <v>2</v>
      </c>
      <c r="H49" s="115">
        <f t="shared" si="1"/>
        <v>100</v>
      </c>
      <c r="I49" s="9">
        <v>1</v>
      </c>
      <c r="J49" s="8">
        <f t="shared" si="2"/>
        <v>50</v>
      </c>
      <c r="K49" s="9">
        <v>0</v>
      </c>
      <c r="L49" s="8">
        <f t="shared" si="3"/>
        <v>0</v>
      </c>
      <c r="M49" s="9">
        <v>0</v>
      </c>
      <c r="N49" s="8">
        <f t="shared" si="4"/>
        <v>0</v>
      </c>
      <c r="O49" s="9">
        <v>1</v>
      </c>
      <c r="P49" s="8">
        <f t="shared" si="5"/>
        <v>50</v>
      </c>
    </row>
    <row r="50" spans="1:16" ht="23.1" customHeight="1">
      <c r="A50" s="139"/>
      <c r="B50" s="139"/>
      <c r="C50" s="13"/>
      <c r="D50" s="14" t="s">
        <v>3</v>
      </c>
      <c r="E50" s="11"/>
      <c r="F50" s="10">
        <v>2</v>
      </c>
      <c r="G50" s="9">
        <f t="shared" si="0"/>
        <v>2</v>
      </c>
      <c r="H50" s="115">
        <f t="shared" si="1"/>
        <v>100</v>
      </c>
      <c r="I50" s="9">
        <v>0</v>
      </c>
      <c r="J50" s="8">
        <f t="shared" si="2"/>
        <v>0</v>
      </c>
      <c r="K50" s="9">
        <v>1</v>
      </c>
      <c r="L50" s="8">
        <f t="shared" si="3"/>
        <v>50</v>
      </c>
      <c r="M50" s="9">
        <v>1</v>
      </c>
      <c r="N50" s="8">
        <f t="shared" si="4"/>
        <v>50</v>
      </c>
      <c r="O50" s="9">
        <v>0</v>
      </c>
      <c r="P50" s="8">
        <f t="shared" si="5"/>
        <v>0</v>
      </c>
    </row>
    <row r="51" spans="1:16" ht="23.1" customHeight="1">
      <c r="A51" s="139"/>
      <c r="B51" s="139"/>
      <c r="C51" s="13"/>
      <c r="D51" s="14" t="s">
        <v>2</v>
      </c>
      <c r="E51" s="11"/>
      <c r="F51" s="10">
        <v>16</v>
      </c>
      <c r="G51" s="9">
        <f t="shared" si="0"/>
        <v>23</v>
      </c>
      <c r="H51" s="115">
        <f t="shared" si="1"/>
        <v>99.999999999999986</v>
      </c>
      <c r="I51" s="9">
        <v>2</v>
      </c>
      <c r="J51" s="8">
        <f t="shared" si="2"/>
        <v>8.695652173913043</v>
      </c>
      <c r="K51" s="9">
        <v>9</v>
      </c>
      <c r="L51" s="8">
        <f t="shared" si="3"/>
        <v>39.130434782608695</v>
      </c>
      <c r="M51" s="9">
        <v>6</v>
      </c>
      <c r="N51" s="8">
        <f t="shared" si="4"/>
        <v>26.086956521739129</v>
      </c>
      <c r="O51" s="9">
        <v>6</v>
      </c>
      <c r="P51" s="8">
        <f t="shared" si="5"/>
        <v>26.086956521739129</v>
      </c>
    </row>
    <row r="52" spans="1:16" ht="23.1" customHeight="1">
      <c r="A52" s="139"/>
      <c r="B52" s="139"/>
      <c r="C52" s="13"/>
      <c r="D52" s="14" t="s">
        <v>1</v>
      </c>
      <c r="E52" s="11"/>
      <c r="F52" s="10">
        <v>4</v>
      </c>
      <c r="G52" s="9">
        <f t="shared" si="0"/>
        <v>7</v>
      </c>
      <c r="H52" s="115">
        <f t="shared" si="1"/>
        <v>100</v>
      </c>
      <c r="I52" s="9">
        <v>3</v>
      </c>
      <c r="J52" s="8">
        <f t="shared" si="2"/>
        <v>42.857142857142854</v>
      </c>
      <c r="K52" s="9">
        <v>1</v>
      </c>
      <c r="L52" s="8">
        <f t="shared" si="3"/>
        <v>14.285714285714285</v>
      </c>
      <c r="M52" s="9">
        <v>2</v>
      </c>
      <c r="N52" s="8">
        <f t="shared" si="4"/>
        <v>28.571428571428569</v>
      </c>
      <c r="O52" s="9">
        <v>1</v>
      </c>
      <c r="P52" s="8">
        <f t="shared" si="5"/>
        <v>14.285714285714285</v>
      </c>
    </row>
    <row r="53" spans="1:16" ht="24" customHeight="1">
      <c r="A53" s="140"/>
      <c r="B53" s="140"/>
      <c r="C53" s="13"/>
      <c r="D53" s="12" t="s">
        <v>0</v>
      </c>
      <c r="E53" s="11"/>
      <c r="F53" s="10">
        <v>1</v>
      </c>
      <c r="G53" s="9">
        <f t="shared" si="0"/>
        <v>1</v>
      </c>
      <c r="H53" s="115">
        <f t="shared" si="1"/>
        <v>100</v>
      </c>
      <c r="I53" s="9">
        <v>0</v>
      </c>
      <c r="J53" s="8">
        <f t="shared" si="2"/>
        <v>0</v>
      </c>
      <c r="K53" s="9">
        <v>1</v>
      </c>
      <c r="L53" s="8">
        <f t="shared" si="3"/>
        <v>100</v>
      </c>
      <c r="M53" s="9">
        <v>0</v>
      </c>
      <c r="N53" s="8">
        <f t="shared" si="4"/>
        <v>0</v>
      </c>
      <c r="O53" s="9">
        <v>0</v>
      </c>
      <c r="P53" s="8">
        <f t="shared" si="5"/>
        <v>0</v>
      </c>
    </row>
    <row r="55" spans="1:16" ht="12.75" customHeight="1"/>
    <row r="56" spans="1:16" ht="12.75" customHeight="1"/>
    <row r="57" spans="1:16">
      <c r="D57" s="5"/>
    </row>
    <row r="60" spans="1:16">
      <c r="D60" s="5"/>
    </row>
    <row r="62" spans="1:16">
      <c r="D62" s="5"/>
    </row>
    <row r="64" spans="1:16">
      <c r="D64" s="5"/>
    </row>
    <row r="66" spans="4:4">
      <c r="D66" s="5"/>
    </row>
    <row r="68" spans="4:4" ht="13.5" customHeight="1">
      <c r="D68" s="6"/>
    </row>
    <row r="69" spans="4:4" ht="13.5" customHeight="1"/>
    <row r="70" spans="4:4">
      <c r="D70" s="5"/>
    </row>
    <row r="72" spans="4:4">
      <c r="D72" s="5"/>
    </row>
    <row r="74" spans="4:4">
      <c r="D74" s="5"/>
    </row>
    <row r="76" spans="4:4">
      <c r="D76" s="5"/>
    </row>
    <row r="80" spans="4:4" ht="12.75" customHeight="1"/>
    <row r="81" ht="12.75" customHeight="1"/>
  </sheetData>
  <mergeCells count="28">
    <mergeCell ref="G5:G6"/>
    <mergeCell ref="H5:H6"/>
    <mergeCell ref="G3:H4"/>
    <mergeCell ref="L5:L6"/>
    <mergeCell ref="I3:P3"/>
    <mergeCell ref="I4:J4"/>
    <mergeCell ref="K4:L4"/>
    <mergeCell ref="O5:O6"/>
    <mergeCell ref="P5:P6"/>
    <mergeCell ref="M4:N4"/>
    <mergeCell ref="O4:P4"/>
    <mergeCell ref="N5:N6"/>
    <mergeCell ref="B12:E12"/>
    <mergeCell ref="A13:A53"/>
    <mergeCell ref="B13:B37"/>
    <mergeCell ref="B38:B53"/>
    <mergeCell ref="M5:M6"/>
    <mergeCell ref="A7:E7"/>
    <mergeCell ref="A8:A12"/>
    <mergeCell ref="B8:E8"/>
    <mergeCell ref="B9:E9"/>
    <mergeCell ref="B10:E10"/>
    <mergeCell ref="B11:E11"/>
    <mergeCell ref="A3:E6"/>
    <mergeCell ref="F3:F6"/>
    <mergeCell ref="I5:I6"/>
    <mergeCell ref="J5:J6"/>
    <mergeCell ref="K5:K6"/>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74"/>
  <sheetViews>
    <sheetView showGridLines="0" view="pageBreakPreview"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15" width="9.625" style="3" customWidth="1"/>
    <col min="16" max="16384" width="9" style="3"/>
  </cols>
  <sheetData>
    <row r="1" spans="1:16" ht="14.25">
      <c r="A1" s="18" t="s">
        <v>577</v>
      </c>
      <c r="F1" s="48"/>
    </row>
    <row r="2" spans="1:16">
      <c r="F2" s="48"/>
    </row>
    <row r="3" spans="1:16" ht="21.75" customHeight="1">
      <c r="A3" s="152" t="s">
        <v>63</v>
      </c>
      <c r="B3" s="153"/>
      <c r="C3" s="153"/>
      <c r="D3" s="153"/>
      <c r="E3" s="154"/>
      <c r="F3" s="203" t="s">
        <v>202</v>
      </c>
      <c r="G3" s="234"/>
      <c r="H3" s="176" t="s">
        <v>201</v>
      </c>
      <c r="I3" s="234"/>
      <c r="J3" s="235"/>
      <c r="K3" s="176" t="s">
        <v>200</v>
      </c>
      <c r="L3" s="234"/>
      <c r="M3" s="235"/>
      <c r="N3" s="236" t="s">
        <v>199</v>
      </c>
      <c r="O3" s="237"/>
    </row>
    <row r="4" spans="1:16" ht="42" customHeight="1">
      <c r="A4" s="155"/>
      <c r="B4" s="156"/>
      <c r="C4" s="156"/>
      <c r="D4" s="156"/>
      <c r="E4" s="157"/>
      <c r="F4" s="204" t="s">
        <v>198</v>
      </c>
      <c r="G4" s="176" t="s">
        <v>197</v>
      </c>
      <c r="H4" s="209"/>
      <c r="I4" s="177" t="s">
        <v>196</v>
      </c>
      <c r="J4" s="204" t="s">
        <v>195</v>
      </c>
      <c r="K4" s="238"/>
      <c r="L4" s="204" t="s">
        <v>194</v>
      </c>
      <c r="M4" s="204" t="s">
        <v>193</v>
      </c>
      <c r="N4" s="204" t="s">
        <v>192</v>
      </c>
      <c r="O4" s="204" t="s">
        <v>191</v>
      </c>
    </row>
    <row r="5" spans="1:16" ht="15" customHeight="1">
      <c r="A5" s="155"/>
      <c r="B5" s="156"/>
      <c r="C5" s="156"/>
      <c r="D5" s="156"/>
      <c r="E5" s="157"/>
      <c r="F5" s="209"/>
      <c r="G5" s="238"/>
      <c r="H5" s="209"/>
      <c r="I5" s="239"/>
      <c r="J5" s="209"/>
      <c r="K5" s="238"/>
      <c r="L5" s="209"/>
      <c r="M5" s="209"/>
      <c r="N5" s="209"/>
      <c r="O5" s="209"/>
    </row>
    <row r="6" spans="1:16" ht="15" customHeight="1">
      <c r="A6" s="158"/>
      <c r="B6" s="159"/>
      <c r="C6" s="159"/>
      <c r="D6" s="159"/>
      <c r="E6" s="160"/>
      <c r="F6" s="210"/>
      <c r="G6" s="178"/>
      <c r="H6" s="210"/>
      <c r="I6" s="179"/>
      <c r="J6" s="210"/>
      <c r="K6" s="178"/>
      <c r="L6" s="210"/>
      <c r="M6" s="210"/>
      <c r="N6" s="210"/>
      <c r="O6" s="210"/>
    </row>
    <row r="7" spans="1:16" ht="23.1" customHeight="1">
      <c r="A7" s="147" t="s">
        <v>49</v>
      </c>
      <c r="B7" s="148"/>
      <c r="C7" s="148"/>
      <c r="D7" s="148"/>
      <c r="E7" s="149"/>
      <c r="F7" s="27">
        <f>SUM(F8:F12)</f>
        <v>1577</v>
      </c>
      <c r="G7" s="27">
        <f>SUM(G8:G12)</f>
        <v>890</v>
      </c>
      <c r="H7" s="27">
        <f t="shared" ref="H7:I7" si="0">SUM(H8:H12)</f>
        <v>757</v>
      </c>
      <c r="I7" s="27">
        <f t="shared" si="0"/>
        <v>713</v>
      </c>
      <c r="J7" s="30">
        <f>IF(I7=0,0,I7/H7*100)</f>
        <v>94.187582562747679</v>
      </c>
      <c r="K7" s="26">
        <f>SUM(K8:K12)</f>
        <v>820</v>
      </c>
      <c r="L7" s="26">
        <f>SUM(L8:L12)</f>
        <v>177</v>
      </c>
      <c r="M7" s="30">
        <f>IF(K7=0,0,L7/K7*100)</f>
        <v>21.585365853658537</v>
      </c>
      <c r="N7" s="30">
        <f>IF(I7=0,0,I7/$G7*100)</f>
        <v>80.112359550561791</v>
      </c>
      <c r="O7" s="68">
        <f>IF(L7=0,0,L7/$G7*100)</f>
        <v>19.887640449438202</v>
      </c>
      <c r="P7" s="48"/>
    </row>
    <row r="8" spans="1:16" ht="23.1" customHeight="1">
      <c r="A8" s="141" t="s">
        <v>48</v>
      </c>
      <c r="B8" s="144" t="s">
        <v>47</v>
      </c>
      <c r="C8" s="145"/>
      <c r="D8" s="145"/>
      <c r="E8" s="146"/>
      <c r="F8" s="27">
        <f>SUM(H8,K8)</f>
        <v>52</v>
      </c>
      <c r="G8" s="26">
        <f>SUM(I8,L8)</f>
        <v>20</v>
      </c>
      <c r="H8" s="96">
        <v>23</v>
      </c>
      <c r="I8" s="15">
        <v>17</v>
      </c>
      <c r="J8" s="30">
        <f t="shared" ref="J8:J53" si="1">IF(I8=0,0,I8/H8*100)</f>
        <v>73.91304347826086</v>
      </c>
      <c r="K8" s="26">
        <v>29</v>
      </c>
      <c r="L8" s="26">
        <v>3</v>
      </c>
      <c r="M8" s="30">
        <f t="shared" ref="M8:M53" si="2">IF(K8=0,0,L8/K8*100)</f>
        <v>10.344827586206897</v>
      </c>
      <c r="N8" s="30">
        <f t="shared" ref="N8:N53" si="3">IF(I8=0,0,I8/$G8*100)</f>
        <v>85</v>
      </c>
      <c r="O8" s="68">
        <f t="shared" ref="O8:O53" si="4">IF(L8=0,0,L8/$G8*100)</f>
        <v>15</v>
      </c>
    </row>
    <row r="9" spans="1:16" ht="23.1" customHeight="1">
      <c r="A9" s="142"/>
      <c r="B9" s="144" t="s">
        <v>46</v>
      </c>
      <c r="C9" s="145"/>
      <c r="D9" s="145"/>
      <c r="E9" s="146"/>
      <c r="F9" s="27">
        <f t="shared" ref="F9:F12" si="5">SUM(H9,K9)</f>
        <v>92</v>
      </c>
      <c r="G9" s="26">
        <f t="shared" ref="G9:G12" si="6">SUM(I9,L9)</f>
        <v>43</v>
      </c>
      <c r="H9" s="15">
        <v>43</v>
      </c>
      <c r="I9" s="15">
        <v>34</v>
      </c>
      <c r="J9" s="30">
        <f t="shared" ref="J9:J12" si="7">IF(I9=0,0,I9/H9*100)</f>
        <v>79.069767441860463</v>
      </c>
      <c r="K9" s="26">
        <v>49</v>
      </c>
      <c r="L9" s="26">
        <v>9</v>
      </c>
      <c r="M9" s="30">
        <f t="shared" ref="M9:M12" si="8">IF(K9=0,0,L9/K9*100)</f>
        <v>18.367346938775512</v>
      </c>
      <c r="N9" s="30">
        <f t="shared" ref="N9:N12" si="9">IF(I9=0,0,I9/$G9*100)</f>
        <v>79.069767441860463</v>
      </c>
      <c r="O9" s="68">
        <f t="shared" ref="O9:O12" si="10">IF(L9=0,0,L9/$G9*100)</f>
        <v>20.930232558139537</v>
      </c>
    </row>
    <row r="10" spans="1:16" ht="23.1" customHeight="1">
      <c r="A10" s="142"/>
      <c r="B10" s="144" t="s">
        <v>45</v>
      </c>
      <c r="C10" s="145"/>
      <c r="D10" s="145"/>
      <c r="E10" s="146"/>
      <c r="F10" s="27">
        <f t="shared" si="5"/>
        <v>487</v>
      </c>
      <c r="G10" s="26">
        <f t="shared" si="6"/>
        <v>267</v>
      </c>
      <c r="H10" s="15">
        <v>227</v>
      </c>
      <c r="I10" s="15">
        <v>219</v>
      </c>
      <c r="J10" s="30">
        <f t="shared" si="7"/>
        <v>96.475770925110126</v>
      </c>
      <c r="K10" s="26">
        <v>260</v>
      </c>
      <c r="L10" s="26">
        <v>48</v>
      </c>
      <c r="M10" s="30">
        <f t="shared" si="8"/>
        <v>18.461538461538463</v>
      </c>
      <c r="N10" s="30">
        <f t="shared" si="9"/>
        <v>82.022471910112358</v>
      </c>
      <c r="O10" s="68">
        <f t="shared" si="10"/>
        <v>17.977528089887642</v>
      </c>
    </row>
    <row r="11" spans="1:16" ht="23.1" customHeight="1">
      <c r="A11" s="142"/>
      <c r="B11" s="144" t="s">
        <v>44</v>
      </c>
      <c r="C11" s="145"/>
      <c r="D11" s="145"/>
      <c r="E11" s="146"/>
      <c r="F11" s="27">
        <f t="shared" si="5"/>
        <v>228</v>
      </c>
      <c r="G11" s="26">
        <f t="shared" si="6"/>
        <v>131</v>
      </c>
      <c r="H11" s="15">
        <v>110</v>
      </c>
      <c r="I11" s="15">
        <v>103</v>
      </c>
      <c r="J11" s="30">
        <f t="shared" si="7"/>
        <v>93.63636363636364</v>
      </c>
      <c r="K11" s="26">
        <v>118</v>
      </c>
      <c r="L11" s="26">
        <v>28</v>
      </c>
      <c r="M11" s="30">
        <f t="shared" si="8"/>
        <v>23.728813559322035</v>
      </c>
      <c r="N11" s="30">
        <f t="shared" si="9"/>
        <v>78.625954198473281</v>
      </c>
      <c r="O11" s="68">
        <f t="shared" si="10"/>
        <v>21.374045801526716</v>
      </c>
    </row>
    <row r="12" spans="1:16" ht="23.1" customHeight="1">
      <c r="A12" s="143"/>
      <c r="B12" s="144" t="s">
        <v>43</v>
      </c>
      <c r="C12" s="145"/>
      <c r="D12" s="145"/>
      <c r="E12" s="146"/>
      <c r="F12" s="27">
        <f t="shared" si="5"/>
        <v>718</v>
      </c>
      <c r="G12" s="26">
        <f t="shared" si="6"/>
        <v>429</v>
      </c>
      <c r="H12" s="15">
        <v>354</v>
      </c>
      <c r="I12" s="15">
        <v>340</v>
      </c>
      <c r="J12" s="30">
        <f t="shared" si="7"/>
        <v>96.045197740112997</v>
      </c>
      <c r="K12" s="26">
        <v>364</v>
      </c>
      <c r="L12" s="26">
        <v>89</v>
      </c>
      <c r="M12" s="30">
        <f t="shared" si="8"/>
        <v>24.450549450549449</v>
      </c>
      <c r="N12" s="30">
        <f t="shared" si="9"/>
        <v>79.254079254079258</v>
      </c>
      <c r="O12" s="68">
        <f t="shared" si="10"/>
        <v>20.745920745920746</v>
      </c>
    </row>
    <row r="13" spans="1:16" ht="23.1" customHeight="1">
      <c r="A13" s="138" t="s">
        <v>42</v>
      </c>
      <c r="B13" s="138" t="s">
        <v>41</v>
      </c>
      <c r="C13" s="13"/>
      <c r="D13" s="14" t="s">
        <v>15</v>
      </c>
      <c r="E13" s="11"/>
      <c r="F13" s="26">
        <f>SUM(F14:F37)</f>
        <v>744</v>
      </c>
      <c r="G13" s="26">
        <f t="shared" ref="G13:I13" si="11">SUM(G14:G37)</f>
        <v>360</v>
      </c>
      <c r="H13" s="26">
        <f t="shared" si="11"/>
        <v>260</v>
      </c>
      <c r="I13" s="26">
        <f t="shared" si="11"/>
        <v>252</v>
      </c>
      <c r="J13" s="30">
        <f t="shared" si="1"/>
        <v>96.92307692307692</v>
      </c>
      <c r="K13" s="26">
        <f>SUM(K14:K37)</f>
        <v>484</v>
      </c>
      <c r="L13" s="26">
        <f>SUM(L14:L37)</f>
        <v>108</v>
      </c>
      <c r="M13" s="30">
        <f>IF(K13=0,0,L13/K13*100)</f>
        <v>22.314049586776861</v>
      </c>
      <c r="N13" s="30">
        <f>IF(I13=0,0,I13/$G13*100)</f>
        <v>70</v>
      </c>
      <c r="O13" s="68">
        <f>IF(L13=0,0,L13/$G13*100)</f>
        <v>30</v>
      </c>
      <c r="P13" s="48"/>
    </row>
    <row r="14" spans="1:16" ht="23.1" customHeight="1">
      <c r="A14" s="139"/>
      <c r="B14" s="139"/>
      <c r="C14" s="13"/>
      <c r="D14" s="14" t="s">
        <v>40</v>
      </c>
      <c r="E14" s="11"/>
      <c r="F14" s="27">
        <f t="shared" ref="F14:F37" si="12">SUM(H14,K14)</f>
        <v>90</v>
      </c>
      <c r="G14" s="26">
        <f t="shared" ref="G14:G37" si="13">SUM(I14,L14)</f>
        <v>58</v>
      </c>
      <c r="H14" s="15">
        <v>54</v>
      </c>
      <c r="I14" s="15">
        <v>50</v>
      </c>
      <c r="J14" s="30">
        <f t="shared" si="1"/>
        <v>92.592592592592595</v>
      </c>
      <c r="K14" s="26">
        <v>36</v>
      </c>
      <c r="L14" s="26">
        <v>8</v>
      </c>
      <c r="M14" s="30">
        <f t="shared" ref="M14:M37" si="14">IF(K14=0,0,L14/K14*100)</f>
        <v>22.222222222222221</v>
      </c>
      <c r="N14" s="30">
        <f t="shared" ref="N14:N37" si="15">IF(I14=0,0,I14/$G14*100)</f>
        <v>86.206896551724128</v>
      </c>
      <c r="O14" s="68">
        <f t="shared" ref="O14:O37" si="16">IF(L14=0,0,L14/$G14*100)</f>
        <v>13.793103448275861</v>
      </c>
    </row>
    <row r="15" spans="1:16" ht="23.1" customHeight="1">
      <c r="A15" s="139"/>
      <c r="B15" s="139"/>
      <c r="C15" s="13"/>
      <c r="D15" s="14" t="s">
        <v>39</v>
      </c>
      <c r="E15" s="11"/>
      <c r="F15" s="27">
        <f t="shared" si="12"/>
        <v>7</v>
      </c>
      <c r="G15" s="26">
        <f t="shared" si="13"/>
        <v>3</v>
      </c>
      <c r="H15" s="15">
        <v>2</v>
      </c>
      <c r="I15" s="15">
        <v>1</v>
      </c>
      <c r="J15" s="30">
        <f t="shared" si="1"/>
        <v>50</v>
      </c>
      <c r="K15" s="26">
        <v>5</v>
      </c>
      <c r="L15" s="26">
        <v>2</v>
      </c>
      <c r="M15" s="30">
        <f t="shared" si="14"/>
        <v>40</v>
      </c>
      <c r="N15" s="30">
        <f t="shared" si="15"/>
        <v>33.333333333333329</v>
      </c>
      <c r="O15" s="68">
        <f t="shared" si="16"/>
        <v>66.666666666666657</v>
      </c>
    </row>
    <row r="16" spans="1:16" ht="23.1" customHeight="1">
      <c r="A16" s="139"/>
      <c r="B16" s="139"/>
      <c r="C16" s="13"/>
      <c r="D16" s="14" t="s">
        <v>38</v>
      </c>
      <c r="E16" s="11"/>
      <c r="F16" s="27">
        <f t="shared" si="12"/>
        <v>22</v>
      </c>
      <c r="G16" s="26">
        <f t="shared" si="13"/>
        <v>21</v>
      </c>
      <c r="H16" s="15">
        <v>21</v>
      </c>
      <c r="I16" s="15">
        <v>21</v>
      </c>
      <c r="J16" s="30">
        <f t="shared" si="1"/>
        <v>100</v>
      </c>
      <c r="K16" s="26">
        <v>1</v>
      </c>
      <c r="L16" s="26">
        <v>0</v>
      </c>
      <c r="M16" s="30">
        <f t="shared" si="14"/>
        <v>0</v>
      </c>
      <c r="N16" s="30">
        <f t="shared" si="15"/>
        <v>100</v>
      </c>
      <c r="O16" s="68">
        <f t="shared" si="16"/>
        <v>0</v>
      </c>
    </row>
    <row r="17" spans="1:15" ht="23.1" customHeight="1">
      <c r="A17" s="139"/>
      <c r="B17" s="139"/>
      <c r="C17" s="13"/>
      <c r="D17" s="14" t="s">
        <v>37</v>
      </c>
      <c r="E17" s="11"/>
      <c r="F17" s="27">
        <f t="shared" si="12"/>
        <v>1</v>
      </c>
      <c r="G17" s="26">
        <f t="shared" si="13"/>
        <v>1</v>
      </c>
      <c r="H17" s="15">
        <v>1</v>
      </c>
      <c r="I17" s="15">
        <v>1</v>
      </c>
      <c r="J17" s="30">
        <f t="shared" si="1"/>
        <v>100</v>
      </c>
      <c r="K17" s="26">
        <v>0</v>
      </c>
      <c r="L17" s="26">
        <v>0</v>
      </c>
      <c r="M17" s="30">
        <f t="shared" si="14"/>
        <v>0</v>
      </c>
      <c r="N17" s="30">
        <f t="shared" si="15"/>
        <v>100</v>
      </c>
      <c r="O17" s="68">
        <f t="shared" si="16"/>
        <v>0</v>
      </c>
    </row>
    <row r="18" spans="1:15" ht="23.1" customHeight="1">
      <c r="A18" s="139"/>
      <c r="B18" s="139"/>
      <c r="C18" s="13"/>
      <c r="D18" s="14" t="s">
        <v>36</v>
      </c>
      <c r="E18" s="11"/>
      <c r="F18" s="27">
        <f t="shared" si="12"/>
        <v>15</v>
      </c>
      <c r="G18" s="26">
        <f t="shared" si="13"/>
        <v>7</v>
      </c>
      <c r="H18" s="15">
        <v>4</v>
      </c>
      <c r="I18" s="15">
        <v>4</v>
      </c>
      <c r="J18" s="30">
        <f t="shared" si="1"/>
        <v>100</v>
      </c>
      <c r="K18" s="26">
        <v>11</v>
      </c>
      <c r="L18" s="26">
        <v>3</v>
      </c>
      <c r="M18" s="30">
        <f t="shared" si="14"/>
        <v>27.27272727272727</v>
      </c>
      <c r="N18" s="30">
        <f t="shared" si="15"/>
        <v>57.142857142857139</v>
      </c>
      <c r="O18" s="68">
        <f t="shared" si="16"/>
        <v>42.857142857142854</v>
      </c>
    </row>
    <row r="19" spans="1:15" ht="23.1" customHeight="1">
      <c r="A19" s="139"/>
      <c r="B19" s="139"/>
      <c r="C19" s="13"/>
      <c r="D19" s="14" t="s">
        <v>35</v>
      </c>
      <c r="E19" s="11"/>
      <c r="F19" s="27">
        <f t="shared" si="12"/>
        <v>0</v>
      </c>
      <c r="G19" s="26">
        <f t="shared" si="13"/>
        <v>0</v>
      </c>
      <c r="H19" s="15">
        <v>0</v>
      </c>
      <c r="I19" s="15">
        <v>0</v>
      </c>
      <c r="J19" s="30">
        <f t="shared" si="1"/>
        <v>0</v>
      </c>
      <c r="K19" s="26">
        <v>0</v>
      </c>
      <c r="L19" s="26">
        <v>0</v>
      </c>
      <c r="M19" s="30">
        <f t="shared" si="14"/>
        <v>0</v>
      </c>
      <c r="N19" s="30">
        <f t="shared" si="15"/>
        <v>0</v>
      </c>
      <c r="O19" s="68">
        <f t="shared" si="16"/>
        <v>0</v>
      </c>
    </row>
    <row r="20" spans="1:15" ht="23.1" customHeight="1">
      <c r="A20" s="139"/>
      <c r="B20" s="139"/>
      <c r="C20" s="13"/>
      <c r="D20" s="14" t="s">
        <v>34</v>
      </c>
      <c r="E20" s="11"/>
      <c r="F20" s="27">
        <f t="shared" si="12"/>
        <v>3</v>
      </c>
      <c r="G20" s="26">
        <f t="shared" si="13"/>
        <v>0</v>
      </c>
      <c r="H20" s="15">
        <v>0</v>
      </c>
      <c r="I20" s="15">
        <v>0</v>
      </c>
      <c r="J20" s="30">
        <f t="shared" si="1"/>
        <v>0</v>
      </c>
      <c r="K20" s="26">
        <v>3</v>
      </c>
      <c r="L20" s="26">
        <v>0</v>
      </c>
      <c r="M20" s="30">
        <f t="shared" si="14"/>
        <v>0</v>
      </c>
      <c r="N20" s="30">
        <f t="shared" si="15"/>
        <v>0</v>
      </c>
      <c r="O20" s="68">
        <f t="shared" si="16"/>
        <v>0</v>
      </c>
    </row>
    <row r="21" spans="1:15" ht="23.1" customHeight="1">
      <c r="A21" s="139"/>
      <c r="B21" s="139"/>
      <c r="C21" s="13"/>
      <c r="D21" s="14" t="s">
        <v>33</v>
      </c>
      <c r="E21" s="11"/>
      <c r="F21" s="27">
        <f t="shared" si="12"/>
        <v>111</v>
      </c>
      <c r="G21" s="26">
        <f t="shared" si="13"/>
        <v>61</v>
      </c>
      <c r="H21" s="15">
        <v>34</v>
      </c>
      <c r="I21" s="15">
        <v>34</v>
      </c>
      <c r="J21" s="30">
        <f t="shared" si="1"/>
        <v>100</v>
      </c>
      <c r="K21" s="26">
        <v>77</v>
      </c>
      <c r="L21" s="26">
        <v>27</v>
      </c>
      <c r="M21" s="30">
        <f t="shared" si="14"/>
        <v>35.064935064935064</v>
      </c>
      <c r="N21" s="30">
        <f t="shared" si="15"/>
        <v>55.737704918032783</v>
      </c>
      <c r="O21" s="68">
        <f t="shared" si="16"/>
        <v>44.26229508196721</v>
      </c>
    </row>
    <row r="22" spans="1:15" ht="23.1" customHeight="1">
      <c r="A22" s="139"/>
      <c r="B22" s="139"/>
      <c r="C22" s="13"/>
      <c r="D22" s="14" t="s">
        <v>32</v>
      </c>
      <c r="E22" s="11"/>
      <c r="F22" s="27">
        <f t="shared" si="12"/>
        <v>2</v>
      </c>
      <c r="G22" s="26">
        <f t="shared" si="13"/>
        <v>0</v>
      </c>
      <c r="H22" s="15">
        <v>0</v>
      </c>
      <c r="I22" s="15">
        <v>0</v>
      </c>
      <c r="J22" s="30">
        <f t="shared" si="1"/>
        <v>0</v>
      </c>
      <c r="K22" s="26">
        <v>2</v>
      </c>
      <c r="L22" s="26">
        <v>0</v>
      </c>
      <c r="M22" s="30">
        <f t="shared" si="14"/>
        <v>0</v>
      </c>
      <c r="N22" s="30">
        <f t="shared" si="15"/>
        <v>0</v>
      </c>
      <c r="O22" s="68">
        <f t="shared" si="16"/>
        <v>0</v>
      </c>
    </row>
    <row r="23" spans="1:15" ht="23.1" customHeight="1">
      <c r="A23" s="139"/>
      <c r="B23" s="139"/>
      <c r="C23" s="13"/>
      <c r="D23" s="14" t="s">
        <v>31</v>
      </c>
      <c r="E23" s="11"/>
      <c r="F23" s="27">
        <f t="shared" si="12"/>
        <v>22</v>
      </c>
      <c r="G23" s="26">
        <f t="shared" si="13"/>
        <v>11</v>
      </c>
      <c r="H23" s="15">
        <v>10</v>
      </c>
      <c r="I23" s="15">
        <v>10</v>
      </c>
      <c r="J23" s="30">
        <f t="shared" si="1"/>
        <v>100</v>
      </c>
      <c r="K23" s="26">
        <v>12</v>
      </c>
      <c r="L23" s="26">
        <v>1</v>
      </c>
      <c r="M23" s="30">
        <f t="shared" si="14"/>
        <v>8.3333333333333321</v>
      </c>
      <c r="N23" s="30">
        <f t="shared" si="15"/>
        <v>90.909090909090907</v>
      </c>
      <c r="O23" s="68">
        <f t="shared" si="16"/>
        <v>9.0909090909090917</v>
      </c>
    </row>
    <row r="24" spans="1:15" ht="23.1" customHeight="1">
      <c r="A24" s="139"/>
      <c r="B24" s="139"/>
      <c r="C24" s="13"/>
      <c r="D24" s="14" t="s">
        <v>30</v>
      </c>
      <c r="E24" s="11"/>
      <c r="F24" s="27">
        <f t="shared" si="12"/>
        <v>0</v>
      </c>
      <c r="G24" s="26">
        <f t="shared" si="13"/>
        <v>0</v>
      </c>
      <c r="H24" s="15">
        <v>0</v>
      </c>
      <c r="I24" s="15">
        <v>0</v>
      </c>
      <c r="J24" s="30">
        <f t="shared" si="1"/>
        <v>0</v>
      </c>
      <c r="K24" s="26">
        <v>0</v>
      </c>
      <c r="L24" s="26">
        <v>0</v>
      </c>
      <c r="M24" s="30">
        <f t="shared" si="14"/>
        <v>0</v>
      </c>
      <c r="N24" s="30">
        <f t="shared" si="15"/>
        <v>0</v>
      </c>
      <c r="O24" s="68">
        <f t="shared" si="16"/>
        <v>0</v>
      </c>
    </row>
    <row r="25" spans="1:15" ht="23.1" customHeight="1">
      <c r="A25" s="139"/>
      <c r="B25" s="139"/>
      <c r="C25" s="13"/>
      <c r="D25" s="12" t="s">
        <v>29</v>
      </c>
      <c r="E25" s="11"/>
      <c r="F25" s="27">
        <f t="shared" si="12"/>
        <v>10</v>
      </c>
      <c r="G25" s="26">
        <f t="shared" si="13"/>
        <v>8</v>
      </c>
      <c r="H25" s="15">
        <v>3</v>
      </c>
      <c r="I25" s="15">
        <v>3</v>
      </c>
      <c r="J25" s="30">
        <f t="shared" si="1"/>
        <v>100</v>
      </c>
      <c r="K25" s="26">
        <v>7</v>
      </c>
      <c r="L25" s="26">
        <v>5</v>
      </c>
      <c r="M25" s="30">
        <f t="shared" si="14"/>
        <v>71.428571428571431</v>
      </c>
      <c r="N25" s="30">
        <f t="shared" si="15"/>
        <v>37.5</v>
      </c>
      <c r="O25" s="68">
        <f t="shared" si="16"/>
        <v>62.5</v>
      </c>
    </row>
    <row r="26" spans="1:15" ht="23.1" customHeight="1">
      <c r="A26" s="139"/>
      <c r="B26" s="139"/>
      <c r="C26" s="13"/>
      <c r="D26" s="14" t="s">
        <v>28</v>
      </c>
      <c r="E26" s="11"/>
      <c r="F26" s="27">
        <f t="shared" si="12"/>
        <v>22</v>
      </c>
      <c r="G26" s="26">
        <f t="shared" si="13"/>
        <v>7</v>
      </c>
      <c r="H26" s="15">
        <v>3</v>
      </c>
      <c r="I26" s="15">
        <v>3</v>
      </c>
      <c r="J26" s="30">
        <f t="shared" si="1"/>
        <v>100</v>
      </c>
      <c r="K26" s="26">
        <v>19</v>
      </c>
      <c r="L26" s="26">
        <v>4</v>
      </c>
      <c r="M26" s="30">
        <f t="shared" si="14"/>
        <v>21.052631578947366</v>
      </c>
      <c r="N26" s="30">
        <f t="shared" si="15"/>
        <v>42.857142857142854</v>
      </c>
      <c r="O26" s="68">
        <f t="shared" si="16"/>
        <v>57.142857142857139</v>
      </c>
    </row>
    <row r="27" spans="1:15" ht="23.1" customHeight="1">
      <c r="A27" s="139"/>
      <c r="B27" s="139"/>
      <c r="C27" s="13"/>
      <c r="D27" s="14" t="s">
        <v>27</v>
      </c>
      <c r="E27" s="11"/>
      <c r="F27" s="27">
        <f t="shared" si="12"/>
        <v>6</v>
      </c>
      <c r="G27" s="26">
        <f t="shared" si="13"/>
        <v>0</v>
      </c>
      <c r="H27" s="15">
        <v>0</v>
      </c>
      <c r="I27" s="15">
        <v>0</v>
      </c>
      <c r="J27" s="30">
        <f t="shared" si="1"/>
        <v>0</v>
      </c>
      <c r="K27" s="26">
        <v>6</v>
      </c>
      <c r="L27" s="26">
        <v>0</v>
      </c>
      <c r="M27" s="30">
        <f t="shared" si="14"/>
        <v>0</v>
      </c>
      <c r="N27" s="30">
        <f t="shared" si="15"/>
        <v>0</v>
      </c>
      <c r="O27" s="68">
        <f t="shared" si="16"/>
        <v>0</v>
      </c>
    </row>
    <row r="28" spans="1:15" ht="23.1" customHeight="1">
      <c r="A28" s="139"/>
      <c r="B28" s="139"/>
      <c r="C28" s="13"/>
      <c r="D28" s="14" t="s">
        <v>26</v>
      </c>
      <c r="E28" s="11"/>
      <c r="F28" s="27">
        <f t="shared" si="12"/>
        <v>6</v>
      </c>
      <c r="G28" s="26">
        <f t="shared" si="13"/>
        <v>1</v>
      </c>
      <c r="H28" s="15">
        <v>0</v>
      </c>
      <c r="I28" s="15">
        <v>0</v>
      </c>
      <c r="J28" s="30">
        <f t="shared" si="1"/>
        <v>0</v>
      </c>
      <c r="K28" s="26">
        <v>6</v>
      </c>
      <c r="L28" s="26">
        <v>1</v>
      </c>
      <c r="M28" s="30">
        <f t="shared" si="14"/>
        <v>16.666666666666664</v>
      </c>
      <c r="N28" s="30">
        <f t="shared" si="15"/>
        <v>0</v>
      </c>
      <c r="O28" s="68">
        <f t="shared" si="16"/>
        <v>100</v>
      </c>
    </row>
    <row r="29" spans="1:15" ht="23.1" customHeight="1">
      <c r="A29" s="139"/>
      <c r="B29" s="139"/>
      <c r="C29" s="13"/>
      <c r="D29" s="14" t="s">
        <v>25</v>
      </c>
      <c r="E29" s="11"/>
      <c r="F29" s="27">
        <f t="shared" si="12"/>
        <v>28</v>
      </c>
      <c r="G29" s="26">
        <f t="shared" si="13"/>
        <v>11</v>
      </c>
      <c r="H29" s="15">
        <v>10</v>
      </c>
      <c r="I29" s="15">
        <v>9</v>
      </c>
      <c r="J29" s="30">
        <f t="shared" si="1"/>
        <v>90</v>
      </c>
      <c r="K29" s="26">
        <v>18</v>
      </c>
      <c r="L29" s="26">
        <v>2</v>
      </c>
      <c r="M29" s="30">
        <f t="shared" si="14"/>
        <v>11.111111111111111</v>
      </c>
      <c r="N29" s="30">
        <f t="shared" si="15"/>
        <v>81.818181818181827</v>
      </c>
      <c r="O29" s="68">
        <f t="shared" si="16"/>
        <v>18.181818181818183</v>
      </c>
    </row>
    <row r="30" spans="1:15" ht="23.1" customHeight="1">
      <c r="A30" s="139"/>
      <c r="B30" s="139"/>
      <c r="C30" s="13"/>
      <c r="D30" s="14" t="s">
        <v>24</v>
      </c>
      <c r="E30" s="11"/>
      <c r="F30" s="27">
        <f t="shared" si="12"/>
        <v>43</v>
      </c>
      <c r="G30" s="26">
        <f t="shared" si="13"/>
        <v>16</v>
      </c>
      <c r="H30" s="15">
        <v>9</v>
      </c>
      <c r="I30" s="15">
        <v>9</v>
      </c>
      <c r="J30" s="30">
        <f t="shared" si="1"/>
        <v>100</v>
      </c>
      <c r="K30" s="26">
        <v>34</v>
      </c>
      <c r="L30" s="26">
        <v>7</v>
      </c>
      <c r="M30" s="30">
        <f t="shared" si="14"/>
        <v>20.588235294117645</v>
      </c>
      <c r="N30" s="30">
        <f t="shared" si="15"/>
        <v>56.25</v>
      </c>
      <c r="O30" s="68">
        <f t="shared" si="16"/>
        <v>43.75</v>
      </c>
    </row>
    <row r="31" spans="1:15" ht="23.1" customHeight="1">
      <c r="A31" s="139"/>
      <c r="B31" s="139"/>
      <c r="C31" s="13"/>
      <c r="D31" s="14" t="s">
        <v>23</v>
      </c>
      <c r="E31" s="11"/>
      <c r="F31" s="27">
        <f t="shared" si="12"/>
        <v>76</v>
      </c>
      <c r="G31" s="26">
        <f t="shared" si="13"/>
        <v>21</v>
      </c>
      <c r="H31" s="15">
        <v>16</v>
      </c>
      <c r="I31" s="15">
        <v>15</v>
      </c>
      <c r="J31" s="30">
        <f t="shared" si="1"/>
        <v>93.75</v>
      </c>
      <c r="K31" s="26">
        <v>60</v>
      </c>
      <c r="L31" s="26">
        <v>6</v>
      </c>
      <c r="M31" s="30">
        <f t="shared" si="14"/>
        <v>10</v>
      </c>
      <c r="N31" s="30">
        <f t="shared" si="15"/>
        <v>71.428571428571431</v>
      </c>
      <c r="O31" s="68">
        <f t="shared" si="16"/>
        <v>28.571428571428569</v>
      </c>
    </row>
    <row r="32" spans="1:15" ht="23.1" customHeight="1">
      <c r="A32" s="139"/>
      <c r="B32" s="139"/>
      <c r="C32" s="13"/>
      <c r="D32" s="14" t="s">
        <v>22</v>
      </c>
      <c r="E32" s="11"/>
      <c r="F32" s="27">
        <f t="shared" si="12"/>
        <v>10</v>
      </c>
      <c r="G32" s="26">
        <f t="shared" si="13"/>
        <v>7</v>
      </c>
      <c r="H32" s="15">
        <v>6</v>
      </c>
      <c r="I32" s="15">
        <v>6</v>
      </c>
      <c r="J32" s="30">
        <f t="shared" si="1"/>
        <v>100</v>
      </c>
      <c r="K32" s="26">
        <v>4</v>
      </c>
      <c r="L32" s="26">
        <v>1</v>
      </c>
      <c r="M32" s="30">
        <f t="shared" si="14"/>
        <v>25</v>
      </c>
      <c r="N32" s="30">
        <f t="shared" si="15"/>
        <v>85.714285714285708</v>
      </c>
      <c r="O32" s="68">
        <f t="shared" si="16"/>
        <v>14.285714285714285</v>
      </c>
    </row>
    <row r="33" spans="1:15" ht="24" customHeight="1">
      <c r="A33" s="139"/>
      <c r="B33" s="139"/>
      <c r="C33" s="13"/>
      <c r="D33" s="14" t="s">
        <v>21</v>
      </c>
      <c r="E33" s="11"/>
      <c r="F33" s="27">
        <f t="shared" si="12"/>
        <v>105</v>
      </c>
      <c r="G33" s="26">
        <f t="shared" si="13"/>
        <v>46</v>
      </c>
      <c r="H33" s="15">
        <v>30</v>
      </c>
      <c r="I33" s="15">
        <v>29</v>
      </c>
      <c r="J33" s="30">
        <f t="shared" si="1"/>
        <v>96.666666666666671</v>
      </c>
      <c r="K33" s="26">
        <v>75</v>
      </c>
      <c r="L33" s="26">
        <v>17</v>
      </c>
      <c r="M33" s="30">
        <f t="shared" si="14"/>
        <v>22.666666666666664</v>
      </c>
      <c r="N33" s="30">
        <f t="shared" si="15"/>
        <v>63.04347826086957</v>
      </c>
      <c r="O33" s="68">
        <f t="shared" si="16"/>
        <v>36.95652173913043</v>
      </c>
    </row>
    <row r="34" spans="1:15" ht="23.1" customHeight="1">
      <c r="A34" s="139"/>
      <c r="B34" s="139"/>
      <c r="C34" s="13"/>
      <c r="D34" s="14" t="s">
        <v>20</v>
      </c>
      <c r="E34" s="11"/>
      <c r="F34" s="27">
        <f t="shared" si="12"/>
        <v>36</v>
      </c>
      <c r="G34" s="26">
        <f t="shared" si="13"/>
        <v>28</v>
      </c>
      <c r="H34" s="15">
        <v>22</v>
      </c>
      <c r="I34" s="15">
        <v>22</v>
      </c>
      <c r="J34" s="30">
        <f t="shared" si="1"/>
        <v>100</v>
      </c>
      <c r="K34" s="26">
        <v>14</v>
      </c>
      <c r="L34" s="26">
        <v>6</v>
      </c>
      <c r="M34" s="30">
        <f t="shared" si="14"/>
        <v>42.857142857142854</v>
      </c>
      <c r="N34" s="30">
        <f t="shared" si="15"/>
        <v>78.571428571428569</v>
      </c>
      <c r="O34" s="68">
        <f t="shared" si="16"/>
        <v>21.428571428571427</v>
      </c>
    </row>
    <row r="35" spans="1:15" ht="23.1" customHeight="1">
      <c r="A35" s="139"/>
      <c r="B35" s="139"/>
      <c r="C35" s="13"/>
      <c r="D35" s="14" t="s">
        <v>19</v>
      </c>
      <c r="E35" s="11"/>
      <c r="F35" s="27">
        <f t="shared" si="12"/>
        <v>32</v>
      </c>
      <c r="G35" s="26">
        <f t="shared" si="13"/>
        <v>16</v>
      </c>
      <c r="H35" s="15">
        <v>13</v>
      </c>
      <c r="I35" s="15">
        <v>13</v>
      </c>
      <c r="J35" s="30">
        <f t="shared" si="1"/>
        <v>100</v>
      </c>
      <c r="K35" s="26">
        <v>19</v>
      </c>
      <c r="L35" s="26">
        <v>3</v>
      </c>
      <c r="M35" s="30">
        <f t="shared" si="14"/>
        <v>15.789473684210526</v>
      </c>
      <c r="N35" s="30">
        <f t="shared" si="15"/>
        <v>81.25</v>
      </c>
      <c r="O35" s="68">
        <f t="shared" si="16"/>
        <v>18.75</v>
      </c>
    </row>
    <row r="36" spans="1:15" ht="23.1" customHeight="1">
      <c r="A36" s="139"/>
      <c r="B36" s="139"/>
      <c r="C36" s="13"/>
      <c r="D36" s="14" t="s">
        <v>18</v>
      </c>
      <c r="E36" s="11"/>
      <c r="F36" s="27">
        <f t="shared" si="12"/>
        <v>88</v>
      </c>
      <c r="G36" s="26">
        <f t="shared" si="13"/>
        <v>33</v>
      </c>
      <c r="H36" s="15">
        <v>19</v>
      </c>
      <c r="I36" s="15">
        <v>19</v>
      </c>
      <c r="J36" s="30">
        <f t="shared" si="1"/>
        <v>100</v>
      </c>
      <c r="K36" s="26">
        <v>69</v>
      </c>
      <c r="L36" s="26">
        <v>14</v>
      </c>
      <c r="M36" s="30">
        <f t="shared" si="14"/>
        <v>20.289855072463769</v>
      </c>
      <c r="N36" s="30">
        <f t="shared" si="15"/>
        <v>57.575757575757578</v>
      </c>
      <c r="O36" s="68">
        <f t="shared" si="16"/>
        <v>42.424242424242422</v>
      </c>
    </row>
    <row r="37" spans="1:15" ht="23.1" customHeight="1">
      <c r="A37" s="139"/>
      <c r="B37" s="140"/>
      <c r="C37" s="13"/>
      <c r="D37" s="14" t="s">
        <v>17</v>
      </c>
      <c r="E37" s="11"/>
      <c r="F37" s="27">
        <f t="shared" si="12"/>
        <v>9</v>
      </c>
      <c r="G37" s="26">
        <f t="shared" si="13"/>
        <v>4</v>
      </c>
      <c r="H37" s="15">
        <v>3</v>
      </c>
      <c r="I37" s="15">
        <v>3</v>
      </c>
      <c r="J37" s="30">
        <f t="shared" si="1"/>
        <v>100</v>
      </c>
      <c r="K37" s="26">
        <v>6</v>
      </c>
      <c r="L37" s="26">
        <v>1</v>
      </c>
      <c r="M37" s="30">
        <f t="shared" si="14"/>
        <v>16.666666666666664</v>
      </c>
      <c r="N37" s="30">
        <f t="shared" si="15"/>
        <v>75</v>
      </c>
      <c r="O37" s="68">
        <f t="shared" si="16"/>
        <v>25</v>
      </c>
    </row>
    <row r="38" spans="1:15" ht="23.1" customHeight="1">
      <c r="A38" s="139"/>
      <c r="B38" s="138" t="s">
        <v>16</v>
      </c>
      <c r="C38" s="13"/>
      <c r="D38" s="14" t="s">
        <v>15</v>
      </c>
      <c r="E38" s="11"/>
      <c r="F38" s="27">
        <f>SUM(F39:F53)</f>
        <v>833</v>
      </c>
      <c r="G38" s="27">
        <f t="shared" ref="G38" si="17">SUM(G39:G53)</f>
        <v>530</v>
      </c>
      <c r="H38" s="27">
        <v>497</v>
      </c>
      <c r="I38" s="27">
        <v>461</v>
      </c>
      <c r="J38" s="30">
        <f t="shared" si="1"/>
        <v>92.756539235412475</v>
      </c>
      <c r="K38" s="26">
        <f>SUM(K39:K53)</f>
        <v>336</v>
      </c>
      <c r="L38" s="26">
        <f>SUM(L39:L53)</f>
        <v>69</v>
      </c>
      <c r="M38" s="30">
        <f t="shared" si="2"/>
        <v>20.535714285714285</v>
      </c>
      <c r="N38" s="30">
        <f t="shared" si="3"/>
        <v>86.981132075471706</v>
      </c>
      <c r="O38" s="68">
        <f t="shared" si="4"/>
        <v>13.018867924528301</v>
      </c>
    </row>
    <row r="39" spans="1:15" ht="23.1" customHeight="1">
      <c r="A39" s="139"/>
      <c r="B39" s="139"/>
      <c r="C39" s="13"/>
      <c r="D39" s="14" t="s">
        <v>14</v>
      </c>
      <c r="E39" s="11"/>
      <c r="F39" s="27">
        <f t="shared" ref="F39:F53" si="18">SUM(H39,K39)</f>
        <v>1</v>
      </c>
      <c r="G39" s="26">
        <f t="shared" ref="G39:G53" si="19">SUM(I39,L39)</f>
        <v>0</v>
      </c>
      <c r="H39" s="15">
        <v>0</v>
      </c>
      <c r="I39" s="15">
        <v>0</v>
      </c>
      <c r="J39" s="30">
        <f t="shared" si="1"/>
        <v>0</v>
      </c>
      <c r="K39" s="26">
        <v>1</v>
      </c>
      <c r="L39" s="26">
        <v>0</v>
      </c>
      <c r="M39" s="30">
        <f t="shared" si="2"/>
        <v>0</v>
      </c>
      <c r="N39" s="30">
        <f t="shared" si="3"/>
        <v>0</v>
      </c>
      <c r="O39" s="68">
        <f t="shared" si="4"/>
        <v>0</v>
      </c>
    </row>
    <row r="40" spans="1:15" ht="23.1" customHeight="1">
      <c r="A40" s="139"/>
      <c r="B40" s="139"/>
      <c r="C40" s="13"/>
      <c r="D40" s="14" t="s">
        <v>13</v>
      </c>
      <c r="E40" s="11"/>
      <c r="F40" s="27">
        <f t="shared" si="18"/>
        <v>49</v>
      </c>
      <c r="G40" s="26">
        <f t="shared" si="19"/>
        <v>7</v>
      </c>
      <c r="H40" s="15">
        <v>7</v>
      </c>
      <c r="I40" s="15">
        <v>6</v>
      </c>
      <c r="J40" s="30">
        <f t="shared" si="1"/>
        <v>85.714285714285708</v>
      </c>
      <c r="K40" s="26">
        <v>42</v>
      </c>
      <c r="L40" s="26">
        <v>1</v>
      </c>
      <c r="M40" s="30">
        <f t="shared" si="2"/>
        <v>2.3809523809523809</v>
      </c>
      <c r="N40" s="30">
        <f t="shared" si="3"/>
        <v>85.714285714285708</v>
      </c>
      <c r="O40" s="68">
        <f t="shared" si="4"/>
        <v>14.285714285714285</v>
      </c>
    </row>
    <row r="41" spans="1:15" ht="23.1" customHeight="1">
      <c r="A41" s="139"/>
      <c r="B41" s="139"/>
      <c r="C41" s="13"/>
      <c r="D41" s="14" t="s">
        <v>12</v>
      </c>
      <c r="E41" s="11"/>
      <c r="F41" s="27">
        <f t="shared" si="18"/>
        <v>18</v>
      </c>
      <c r="G41" s="26">
        <f t="shared" si="19"/>
        <v>4</v>
      </c>
      <c r="H41" s="15">
        <v>2</v>
      </c>
      <c r="I41" s="15">
        <v>2</v>
      </c>
      <c r="J41" s="30">
        <f t="shared" si="1"/>
        <v>100</v>
      </c>
      <c r="K41" s="26">
        <v>16</v>
      </c>
      <c r="L41" s="26">
        <v>2</v>
      </c>
      <c r="M41" s="30">
        <f t="shared" si="2"/>
        <v>12.5</v>
      </c>
      <c r="N41" s="30">
        <f t="shared" si="3"/>
        <v>50</v>
      </c>
      <c r="O41" s="68">
        <f t="shared" si="4"/>
        <v>50</v>
      </c>
    </row>
    <row r="42" spans="1:15" ht="23.1" customHeight="1">
      <c r="A42" s="139"/>
      <c r="B42" s="139"/>
      <c r="C42" s="13"/>
      <c r="D42" s="14" t="s">
        <v>11</v>
      </c>
      <c r="E42" s="11"/>
      <c r="F42" s="27">
        <f t="shared" si="18"/>
        <v>20</v>
      </c>
      <c r="G42" s="26">
        <f t="shared" si="19"/>
        <v>11</v>
      </c>
      <c r="H42" s="15">
        <v>7</v>
      </c>
      <c r="I42" s="15">
        <v>7</v>
      </c>
      <c r="J42" s="30">
        <f t="shared" si="1"/>
        <v>100</v>
      </c>
      <c r="K42" s="26">
        <v>13</v>
      </c>
      <c r="L42" s="26">
        <v>4</v>
      </c>
      <c r="M42" s="30">
        <f t="shared" si="2"/>
        <v>30.76923076923077</v>
      </c>
      <c r="N42" s="30">
        <f t="shared" si="3"/>
        <v>63.636363636363633</v>
      </c>
      <c r="O42" s="68">
        <f t="shared" si="4"/>
        <v>36.363636363636367</v>
      </c>
    </row>
    <row r="43" spans="1:15" ht="23.1" customHeight="1">
      <c r="A43" s="139"/>
      <c r="B43" s="139"/>
      <c r="C43" s="13"/>
      <c r="D43" s="14" t="s">
        <v>10</v>
      </c>
      <c r="E43" s="11"/>
      <c r="F43" s="27">
        <f t="shared" si="18"/>
        <v>31</v>
      </c>
      <c r="G43" s="26">
        <f t="shared" si="19"/>
        <v>12</v>
      </c>
      <c r="H43" s="15">
        <v>4</v>
      </c>
      <c r="I43" s="15">
        <v>4</v>
      </c>
      <c r="J43" s="30">
        <f t="shared" si="1"/>
        <v>100</v>
      </c>
      <c r="K43" s="26">
        <v>27</v>
      </c>
      <c r="L43" s="26">
        <v>8</v>
      </c>
      <c r="M43" s="30">
        <f t="shared" si="2"/>
        <v>29.629629629629626</v>
      </c>
      <c r="N43" s="30">
        <f t="shared" si="3"/>
        <v>33.333333333333329</v>
      </c>
      <c r="O43" s="68">
        <f t="shared" si="4"/>
        <v>66.666666666666657</v>
      </c>
    </row>
    <row r="44" spans="1:15" ht="23.1" customHeight="1">
      <c r="A44" s="139"/>
      <c r="B44" s="139"/>
      <c r="C44" s="13"/>
      <c r="D44" s="14" t="s">
        <v>9</v>
      </c>
      <c r="E44" s="11"/>
      <c r="F44" s="27">
        <f t="shared" si="18"/>
        <v>91</v>
      </c>
      <c r="G44" s="26">
        <f t="shared" si="19"/>
        <v>51</v>
      </c>
      <c r="H44" s="15">
        <v>53</v>
      </c>
      <c r="I44" s="15">
        <v>45</v>
      </c>
      <c r="J44" s="30">
        <f t="shared" si="1"/>
        <v>84.905660377358487</v>
      </c>
      <c r="K44" s="26">
        <v>38</v>
      </c>
      <c r="L44" s="26">
        <v>6</v>
      </c>
      <c r="M44" s="30">
        <f t="shared" si="2"/>
        <v>15.789473684210526</v>
      </c>
      <c r="N44" s="30">
        <f t="shared" si="3"/>
        <v>88.235294117647058</v>
      </c>
      <c r="O44" s="68">
        <f t="shared" si="4"/>
        <v>11.76470588235294</v>
      </c>
    </row>
    <row r="45" spans="1:15" ht="23.1" customHeight="1">
      <c r="A45" s="139"/>
      <c r="B45" s="139"/>
      <c r="C45" s="13"/>
      <c r="D45" s="14" t="s">
        <v>8</v>
      </c>
      <c r="E45" s="11"/>
      <c r="F45" s="27">
        <f t="shared" si="18"/>
        <v>28</v>
      </c>
      <c r="G45" s="26">
        <f t="shared" si="19"/>
        <v>19</v>
      </c>
      <c r="H45" s="15">
        <v>10</v>
      </c>
      <c r="I45" s="15">
        <v>9</v>
      </c>
      <c r="J45" s="30">
        <f t="shared" si="1"/>
        <v>90</v>
      </c>
      <c r="K45" s="26">
        <v>18</v>
      </c>
      <c r="L45" s="26">
        <v>10</v>
      </c>
      <c r="M45" s="30">
        <f t="shared" si="2"/>
        <v>55.555555555555557</v>
      </c>
      <c r="N45" s="30">
        <f t="shared" si="3"/>
        <v>47.368421052631575</v>
      </c>
      <c r="O45" s="68">
        <f t="shared" si="4"/>
        <v>52.631578947368418</v>
      </c>
    </row>
    <row r="46" spans="1:15" ht="23.1" customHeight="1">
      <c r="A46" s="139"/>
      <c r="B46" s="139"/>
      <c r="C46" s="13"/>
      <c r="D46" s="14" t="s">
        <v>7</v>
      </c>
      <c r="E46" s="11"/>
      <c r="F46" s="27">
        <f t="shared" si="18"/>
        <v>3</v>
      </c>
      <c r="G46" s="26">
        <f t="shared" si="19"/>
        <v>0</v>
      </c>
      <c r="H46" s="15">
        <v>0</v>
      </c>
      <c r="I46" s="15">
        <v>0</v>
      </c>
      <c r="J46" s="30">
        <f t="shared" si="1"/>
        <v>0</v>
      </c>
      <c r="K46" s="26">
        <v>3</v>
      </c>
      <c r="L46" s="26">
        <v>0</v>
      </c>
      <c r="M46" s="30">
        <f t="shared" si="2"/>
        <v>0</v>
      </c>
      <c r="N46" s="30">
        <f t="shared" si="3"/>
        <v>0</v>
      </c>
      <c r="O46" s="68">
        <f t="shared" si="4"/>
        <v>0</v>
      </c>
    </row>
    <row r="47" spans="1:15" ht="24" customHeight="1">
      <c r="A47" s="139"/>
      <c r="B47" s="139"/>
      <c r="C47" s="13"/>
      <c r="D47" s="12" t="s">
        <v>6</v>
      </c>
      <c r="E47" s="11"/>
      <c r="F47" s="27">
        <f t="shared" si="18"/>
        <v>17</v>
      </c>
      <c r="G47" s="26">
        <f t="shared" si="19"/>
        <v>10</v>
      </c>
      <c r="H47" s="15">
        <v>7</v>
      </c>
      <c r="I47" s="15">
        <v>7</v>
      </c>
      <c r="J47" s="30">
        <f t="shared" si="1"/>
        <v>100</v>
      </c>
      <c r="K47" s="26">
        <v>10</v>
      </c>
      <c r="L47" s="26">
        <v>3</v>
      </c>
      <c r="M47" s="30">
        <f t="shared" si="2"/>
        <v>30</v>
      </c>
      <c r="N47" s="30">
        <f t="shared" si="3"/>
        <v>70</v>
      </c>
      <c r="O47" s="68">
        <f t="shared" si="4"/>
        <v>30</v>
      </c>
    </row>
    <row r="48" spans="1:15" ht="23.1" customHeight="1">
      <c r="A48" s="139"/>
      <c r="B48" s="139"/>
      <c r="C48" s="13"/>
      <c r="D48" s="14" t="s">
        <v>5</v>
      </c>
      <c r="E48" s="11"/>
      <c r="F48" s="27">
        <f t="shared" si="18"/>
        <v>17</v>
      </c>
      <c r="G48" s="26">
        <f t="shared" si="19"/>
        <v>10</v>
      </c>
      <c r="H48" s="15">
        <v>12</v>
      </c>
      <c r="I48" s="15">
        <v>10</v>
      </c>
      <c r="J48" s="30">
        <f t="shared" si="1"/>
        <v>83.333333333333343</v>
      </c>
      <c r="K48" s="26">
        <v>5</v>
      </c>
      <c r="L48" s="26">
        <v>0</v>
      </c>
      <c r="M48" s="30">
        <f t="shared" si="2"/>
        <v>0</v>
      </c>
      <c r="N48" s="30">
        <f t="shared" si="3"/>
        <v>100</v>
      </c>
      <c r="O48" s="68">
        <f t="shared" si="4"/>
        <v>0</v>
      </c>
    </row>
    <row r="49" spans="1:15" ht="23.1" customHeight="1">
      <c r="A49" s="139"/>
      <c r="B49" s="139"/>
      <c r="C49" s="13"/>
      <c r="D49" s="14" t="s">
        <v>4</v>
      </c>
      <c r="E49" s="11"/>
      <c r="F49" s="27">
        <f t="shared" si="18"/>
        <v>6</v>
      </c>
      <c r="G49" s="26">
        <f t="shared" si="19"/>
        <v>3</v>
      </c>
      <c r="H49" s="15">
        <v>1</v>
      </c>
      <c r="I49" s="15">
        <v>1</v>
      </c>
      <c r="J49" s="30">
        <f t="shared" si="1"/>
        <v>100</v>
      </c>
      <c r="K49" s="26">
        <v>5</v>
      </c>
      <c r="L49" s="26">
        <v>2</v>
      </c>
      <c r="M49" s="30">
        <f t="shared" si="2"/>
        <v>40</v>
      </c>
      <c r="N49" s="30">
        <f t="shared" si="3"/>
        <v>33.333333333333329</v>
      </c>
      <c r="O49" s="68">
        <f t="shared" si="4"/>
        <v>66.666666666666657</v>
      </c>
    </row>
    <row r="50" spans="1:15" ht="23.1" customHeight="1">
      <c r="A50" s="139"/>
      <c r="B50" s="139"/>
      <c r="C50" s="13"/>
      <c r="D50" s="14" t="s">
        <v>3</v>
      </c>
      <c r="E50" s="11"/>
      <c r="F50" s="27">
        <f t="shared" si="18"/>
        <v>29</v>
      </c>
      <c r="G50" s="26">
        <f t="shared" si="19"/>
        <v>19</v>
      </c>
      <c r="H50" s="15">
        <v>22</v>
      </c>
      <c r="I50" s="15">
        <v>17</v>
      </c>
      <c r="J50" s="30">
        <f t="shared" si="1"/>
        <v>77.272727272727266</v>
      </c>
      <c r="K50" s="26">
        <v>7</v>
      </c>
      <c r="L50" s="26">
        <v>2</v>
      </c>
      <c r="M50" s="30">
        <f t="shared" si="2"/>
        <v>28.571428571428569</v>
      </c>
      <c r="N50" s="30">
        <f t="shared" si="3"/>
        <v>89.473684210526315</v>
      </c>
      <c r="O50" s="68">
        <f t="shared" si="4"/>
        <v>10.526315789473683</v>
      </c>
    </row>
    <row r="51" spans="1:15" ht="23.1" customHeight="1">
      <c r="A51" s="139"/>
      <c r="B51" s="139"/>
      <c r="C51" s="13"/>
      <c r="D51" s="14" t="s">
        <v>2</v>
      </c>
      <c r="E51" s="11"/>
      <c r="F51" s="27">
        <f t="shared" si="18"/>
        <v>429</v>
      </c>
      <c r="G51" s="26">
        <f t="shared" si="19"/>
        <v>339</v>
      </c>
      <c r="H51" s="15">
        <v>333</v>
      </c>
      <c r="I51" s="15">
        <v>316</v>
      </c>
      <c r="J51" s="30">
        <f t="shared" si="1"/>
        <v>94.894894894894904</v>
      </c>
      <c r="K51" s="26">
        <v>96</v>
      </c>
      <c r="L51" s="26">
        <v>23</v>
      </c>
      <c r="M51" s="30">
        <f t="shared" si="2"/>
        <v>23.958333333333336</v>
      </c>
      <c r="N51" s="30">
        <f t="shared" si="3"/>
        <v>93.21533923303835</v>
      </c>
      <c r="O51" s="68">
        <f t="shared" si="4"/>
        <v>6.7846607669616521</v>
      </c>
    </row>
    <row r="52" spans="1:15" ht="23.1" customHeight="1">
      <c r="A52" s="139"/>
      <c r="B52" s="139"/>
      <c r="C52" s="13"/>
      <c r="D52" s="14" t="s">
        <v>1</v>
      </c>
      <c r="E52" s="11"/>
      <c r="F52" s="27">
        <f t="shared" si="18"/>
        <v>53</v>
      </c>
      <c r="G52" s="26">
        <f t="shared" si="19"/>
        <v>27</v>
      </c>
      <c r="H52" s="15">
        <v>20</v>
      </c>
      <c r="I52" s="15">
        <v>20</v>
      </c>
      <c r="J52" s="30">
        <f t="shared" si="1"/>
        <v>100</v>
      </c>
      <c r="K52" s="26">
        <v>33</v>
      </c>
      <c r="L52" s="26">
        <v>7</v>
      </c>
      <c r="M52" s="30">
        <f t="shared" si="2"/>
        <v>21.212121212121211</v>
      </c>
      <c r="N52" s="30">
        <f t="shared" si="3"/>
        <v>74.074074074074076</v>
      </c>
      <c r="O52" s="68">
        <f t="shared" si="4"/>
        <v>25.925925925925924</v>
      </c>
    </row>
    <row r="53" spans="1:15" ht="24" customHeight="1">
      <c r="A53" s="140"/>
      <c r="B53" s="140"/>
      <c r="C53" s="13"/>
      <c r="D53" s="12" t="s">
        <v>0</v>
      </c>
      <c r="E53" s="11"/>
      <c r="F53" s="27">
        <f t="shared" si="18"/>
        <v>41</v>
      </c>
      <c r="G53" s="26">
        <f t="shared" si="19"/>
        <v>18</v>
      </c>
      <c r="H53" s="15">
        <v>19</v>
      </c>
      <c r="I53" s="15">
        <v>17</v>
      </c>
      <c r="J53" s="30">
        <f t="shared" si="1"/>
        <v>89.473684210526315</v>
      </c>
      <c r="K53" s="26">
        <v>22</v>
      </c>
      <c r="L53" s="26">
        <v>1</v>
      </c>
      <c r="M53" s="30">
        <f t="shared" si="2"/>
        <v>4.5454545454545459</v>
      </c>
      <c r="N53" s="30">
        <f t="shared" si="3"/>
        <v>94.444444444444443</v>
      </c>
      <c r="O53" s="68">
        <f t="shared" si="4"/>
        <v>5.5555555555555554</v>
      </c>
    </row>
    <row r="59" spans="1:15">
      <c r="D59" s="5"/>
    </row>
    <row r="61" spans="1:15" ht="13.5" customHeight="1">
      <c r="D61" s="6"/>
    </row>
    <row r="62" spans="1:15" ht="13.5" customHeight="1"/>
    <row r="63" spans="1:15">
      <c r="D63" s="5"/>
    </row>
    <row r="65" spans="4:4">
      <c r="D65" s="5"/>
    </row>
    <row r="67" spans="4:4">
      <c r="D67" s="5"/>
    </row>
    <row r="69" spans="4:4">
      <c r="D69" s="5"/>
    </row>
    <row r="73" spans="4:4" ht="12.75" customHeight="1"/>
    <row r="74" spans="4:4" ht="12.75" customHeight="1"/>
  </sheetData>
  <mergeCells count="25">
    <mergeCell ref="A13:A53"/>
    <mergeCell ref="B13:B37"/>
    <mergeCell ref="B38:B53"/>
    <mergeCell ref="F3:G3"/>
    <mergeCell ref="A7:E7"/>
    <mergeCell ref="A3:E6"/>
    <mergeCell ref="A8:A12"/>
    <mergeCell ref="B12:E12"/>
    <mergeCell ref="B9:E9"/>
    <mergeCell ref="B10:E10"/>
    <mergeCell ref="B11:E11"/>
    <mergeCell ref="B8:E8"/>
    <mergeCell ref="N3:O3"/>
    <mergeCell ref="F4:F6"/>
    <mergeCell ref="G4:G6"/>
    <mergeCell ref="N4:N6"/>
    <mergeCell ref="O4:O6"/>
    <mergeCell ref="H3:H6"/>
    <mergeCell ref="K3:K6"/>
    <mergeCell ref="I3:J3"/>
    <mergeCell ref="M4:M6"/>
    <mergeCell ref="I4:I6"/>
    <mergeCell ref="J4:J6"/>
    <mergeCell ref="L4:L6"/>
    <mergeCell ref="L3:M3"/>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81"/>
  <sheetViews>
    <sheetView showGridLines="0" view="pageBreakPreview"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2" width="8.625" style="3" customWidth="1"/>
    <col min="13" max="16384" width="9" style="3"/>
  </cols>
  <sheetData>
    <row r="1" spans="1:12" ht="14.25">
      <c r="A1" s="18" t="s">
        <v>590</v>
      </c>
    </row>
    <row r="3" spans="1:12" ht="13.5" customHeight="1">
      <c r="A3" s="152" t="s">
        <v>63</v>
      </c>
      <c r="B3" s="153"/>
      <c r="C3" s="153"/>
      <c r="D3" s="153"/>
      <c r="E3" s="154"/>
      <c r="F3" s="161" t="s">
        <v>126</v>
      </c>
      <c r="G3" s="200" t="s">
        <v>132</v>
      </c>
      <c r="H3" s="200"/>
      <c r="I3" s="200" t="s">
        <v>131</v>
      </c>
      <c r="J3" s="200"/>
      <c r="K3" s="200" t="s">
        <v>52</v>
      </c>
      <c r="L3" s="200"/>
    </row>
    <row r="4" spans="1:12" ht="42" customHeight="1">
      <c r="A4" s="155"/>
      <c r="B4" s="156"/>
      <c r="C4" s="156"/>
      <c r="D4" s="156"/>
      <c r="E4" s="157"/>
      <c r="F4" s="165"/>
      <c r="G4" s="200"/>
      <c r="H4" s="200"/>
      <c r="I4" s="200"/>
      <c r="J4" s="200"/>
      <c r="K4" s="200"/>
      <c r="L4" s="200"/>
    </row>
    <row r="5" spans="1:12" ht="15" customHeight="1">
      <c r="A5" s="155"/>
      <c r="B5" s="156"/>
      <c r="C5" s="156"/>
      <c r="D5" s="156"/>
      <c r="E5" s="157"/>
      <c r="F5" s="162"/>
      <c r="G5" s="163" t="s">
        <v>51</v>
      </c>
      <c r="H5" s="150" t="s">
        <v>50</v>
      </c>
      <c r="I5" s="163" t="s">
        <v>51</v>
      </c>
      <c r="J5" s="150" t="s">
        <v>50</v>
      </c>
      <c r="K5" s="163" t="s">
        <v>51</v>
      </c>
      <c r="L5" s="150" t="s">
        <v>50</v>
      </c>
    </row>
    <row r="6" spans="1:12" ht="15" customHeight="1">
      <c r="A6" s="158"/>
      <c r="B6" s="159"/>
      <c r="C6" s="159"/>
      <c r="D6" s="159"/>
      <c r="E6" s="160"/>
      <c r="F6" s="162"/>
      <c r="G6" s="164"/>
      <c r="H6" s="151"/>
      <c r="I6" s="164"/>
      <c r="J6" s="151"/>
      <c r="K6" s="164"/>
      <c r="L6" s="151"/>
    </row>
    <row r="7" spans="1:12" ht="23.1" customHeight="1">
      <c r="A7" s="147" t="s">
        <v>49</v>
      </c>
      <c r="B7" s="148"/>
      <c r="C7" s="148"/>
      <c r="D7" s="148"/>
      <c r="E7" s="149"/>
      <c r="F7" s="10">
        <f t="shared" ref="F7:F38" si="0">SUM(G7,I7,K7)</f>
        <v>916</v>
      </c>
      <c r="G7" s="9">
        <f>SUM(G8:G12)</f>
        <v>473</v>
      </c>
      <c r="H7" s="8">
        <f>IF(G7=0,0,G7/$F7*100)</f>
        <v>51.637554585152834</v>
      </c>
      <c r="I7" s="9">
        <f>SUM(I8:I12)</f>
        <v>436</v>
      </c>
      <c r="J7" s="8">
        <f t="shared" ref="J7:J38" si="1">IF(I7=0,0,I7/$F7*100)</f>
        <v>47.598253275109172</v>
      </c>
      <c r="K7" s="9">
        <f>SUM(K8:K12)</f>
        <v>7</v>
      </c>
      <c r="L7" s="8">
        <f t="shared" ref="L7:L38" si="2">IF(K7=0,0,K7/$F7*100)</f>
        <v>0.76419213973799127</v>
      </c>
    </row>
    <row r="8" spans="1:12" ht="23.1" customHeight="1">
      <c r="A8" s="141" t="s">
        <v>48</v>
      </c>
      <c r="B8" s="144" t="s">
        <v>47</v>
      </c>
      <c r="C8" s="145"/>
      <c r="D8" s="145"/>
      <c r="E8" s="146"/>
      <c r="F8" s="10">
        <f t="shared" si="0"/>
        <v>289</v>
      </c>
      <c r="G8" s="9">
        <v>73</v>
      </c>
      <c r="H8" s="8">
        <f t="shared" ref="H8:H38" si="3">IF(G8=0,0,G8/$F8*100)</f>
        <v>25.259515570934255</v>
      </c>
      <c r="I8" s="9">
        <v>212</v>
      </c>
      <c r="J8" s="8">
        <f t="shared" si="1"/>
        <v>73.356401384083043</v>
      </c>
      <c r="K8" s="9">
        <v>4</v>
      </c>
      <c r="L8" s="8">
        <f t="shared" si="2"/>
        <v>1.3840830449826991</v>
      </c>
    </row>
    <row r="9" spans="1:12" ht="23.1" customHeight="1">
      <c r="A9" s="142"/>
      <c r="B9" s="144" t="s">
        <v>46</v>
      </c>
      <c r="C9" s="145"/>
      <c r="D9" s="145"/>
      <c r="E9" s="146"/>
      <c r="F9" s="10">
        <f t="shared" ref="F9:F12" si="4">SUM(G9,I9,K9)</f>
        <v>129</v>
      </c>
      <c r="G9" s="9">
        <v>64</v>
      </c>
      <c r="H9" s="8">
        <f t="shared" ref="H9:H12" si="5">IF(G9=0,0,G9/$F9*100)</f>
        <v>49.612403100775197</v>
      </c>
      <c r="I9" s="9">
        <v>64</v>
      </c>
      <c r="J9" s="8">
        <f t="shared" ref="J9:J12" si="6">IF(I9=0,0,I9/$F9*100)</f>
        <v>49.612403100775197</v>
      </c>
      <c r="K9" s="9">
        <v>1</v>
      </c>
      <c r="L9" s="8">
        <f t="shared" ref="L9:L12" si="7">IF(K9=0,0,K9/$F9*100)</f>
        <v>0.77519379844961245</v>
      </c>
    </row>
    <row r="10" spans="1:12" ht="23.1" customHeight="1">
      <c r="A10" s="142"/>
      <c r="B10" s="144" t="s">
        <v>45</v>
      </c>
      <c r="C10" s="145"/>
      <c r="D10" s="145"/>
      <c r="E10" s="146"/>
      <c r="F10" s="10">
        <f t="shared" si="4"/>
        <v>220</v>
      </c>
      <c r="G10" s="9">
        <v>128</v>
      </c>
      <c r="H10" s="8">
        <f t="shared" si="5"/>
        <v>58.18181818181818</v>
      </c>
      <c r="I10" s="9">
        <v>90</v>
      </c>
      <c r="J10" s="8">
        <f t="shared" si="6"/>
        <v>40.909090909090914</v>
      </c>
      <c r="K10" s="9">
        <v>2</v>
      </c>
      <c r="L10" s="8">
        <f t="shared" si="7"/>
        <v>0.90909090909090906</v>
      </c>
    </row>
    <row r="11" spans="1:12" ht="23.1" customHeight="1">
      <c r="A11" s="142"/>
      <c r="B11" s="144" t="s">
        <v>44</v>
      </c>
      <c r="C11" s="145"/>
      <c r="D11" s="145"/>
      <c r="E11" s="146"/>
      <c r="F11" s="10">
        <f t="shared" si="4"/>
        <v>57</v>
      </c>
      <c r="G11" s="9">
        <v>44</v>
      </c>
      <c r="H11" s="8">
        <f t="shared" si="5"/>
        <v>77.192982456140342</v>
      </c>
      <c r="I11" s="9">
        <v>13</v>
      </c>
      <c r="J11" s="8">
        <f t="shared" si="6"/>
        <v>22.807017543859647</v>
      </c>
      <c r="K11" s="9">
        <v>0</v>
      </c>
      <c r="L11" s="8">
        <f t="shared" si="7"/>
        <v>0</v>
      </c>
    </row>
    <row r="12" spans="1:12" ht="23.1" customHeight="1">
      <c r="A12" s="143"/>
      <c r="B12" s="144" t="s">
        <v>43</v>
      </c>
      <c r="C12" s="145"/>
      <c r="D12" s="145"/>
      <c r="E12" s="146"/>
      <c r="F12" s="10">
        <f t="shared" si="4"/>
        <v>221</v>
      </c>
      <c r="G12" s="9">
        <v>164</v>
      </c>
      <c r="H12" s="8">
        <f t="shared" si="5"/>
        <v>74.208144796380097</v>
      </c>
      <c r="I12" s="9">
        <v>57</v>
      </c>
      <c r="J12" s="8">
        <f t="shared" si="6"/>
        <v>25.791855203619914</v>
      </c>
      <c r="K12" s="9">
        <v>0</v>
      </c>
      <c r="L12" s="8">
        <f t="shared" si="7"/>
        <v>0</v>
      </c>
    </row>
    <row r="13" spans="1:12" ht="23.1" customHeight="1">
      <c r="A13" s="138" t="s">
        <v>42</v>
      </c>
      <c r="B13" s="138" t="s">
        <v>41</v>
      </c>
      <c r="C13" s="13"/>
      <c r="D13" s="14" t="s">
        <v>15</v>
      </c>
      <c r="E13" s="11"/>
      <c r="F13" s="10">
        <f t="shared" si="0"/>
        <v>224</v>
      </c>
      <c r="G13" s="9">
        <f>SUM(G14:G37)</f>
        <v>134</v>
      </c>
      <c r="H13" s="8">
        <f t="shared" si="3"/>
        <v>59.821428571428569</v>
      </c>
      <c r="I13" s="9">
        <f>SUM(I14:I37)</f>
        <v>89</v>
      </c>
      <c r="J13" s="8">
        <f t="shared" si="1"/>
        <v>39.732142857142854</v>
      </c>
      <c r="K13" s="9">
        <f>SUM(K14:K37)</f>
        <v>1</v>
      </c>
      <c r="L13" s="8">
        <f t="shared" si="2"/>
        <v>0.4464285714285714</v>
      </c>
    </row>
    <row r="14" spans="1:12" ht="23.1" customHeight="1">
      <c r="A14" s="139"/>
      <c r="B14" s="139"/>
      <c r="C14" s="13"/>
      <c r="D14" s="14" t="s">
        <v>40</v>
      </c>
      <c r="E14" s="11"/>
      <c r="F14" s="10">
        <f t="shared" ref="F14:F37" si="8">SUM(G14,I14,K14)</f>
        <v>38</v>
      </c>
      <c r="G14" s="9">
        <v>20</v>
      </c>
      <c r="H14" s="8">
        <f t="shared" ref="H14:H37" si="9">IF(G14=0,0,G14/$F14*100)</f>
        <v>52.631578947368418</v>
      </c>
      <c r="I14" s="9">
        <v>18</v>
      </c>
      <c r="J14" s="8">
        <f t="shared" ref="J14:J37" si="10">IF(I14=0,0,I14/$F14*100)</f>
        <v>47.368421052631575</v>
      </c>
      <c r="K14" s="9">
        <v>0</v>
      </c>
      <c r="L14" s="8">
        <f t="shared" ref="L14:L37" si="11">IF(K14=0,0,K14/$F14*100)</f>
        <v>0</v>
      </c>
    </row>
    <row r="15" spans="1:12" ht="23.1" customHeight="1">
      <c r="A15" s="139"/>
      <c r="B15" s="139"/>
      <c r="C15" s="13"/>
      <c r="D15" s="14" t="s">
        <v>39</v>
      </c>
      <c r="E15" s="11"/>
      <c r="F15" s="10">
        <f t="shared" si="8"/>
        <v>5</v>
      </c>
      <c r="G15" s="9">
        <v>2</v>
      </c>
      <c r="H15" s="8">
        <f t="shared" si="9"/>
        <v>40</v>
      </c>
      <c r="I15" s="9">
        <v>3</v>
      </c>
      <c r="J15" s="8">
        <f t="shared" si="10"/>
        <v>60</v>
      </c>
      <c r="K15" s="9">
        <v>0</v>
      </c>
      <c r="L15" s="8">
        <f t="shared" si="11"/>
        <v>0</v>
      </c>
    </row>
    <row r="16" spans="1:12" ht="23.1" customHeight="1">
      <c r="A16" s="139"/>
      <c r="B16" s="139"/>
      <c r="C16" s="13"/>
      <c r="D16" s="14" t="s">
        <v>38</v>
      </c>
      <c r="E16" s="11"/>
      <c r="F16" s="10">
        <f t="shared" si="8"/>
        <v>14</v>
      </c>
      <c r="G16" s="9">
        <v>5</v>
      </c>
      <c r="H16" s="8">
        <f t="shared" si="9"/>
        <v>35.714285714285715</v>
      </c>
      <c r="I16" s="9">
        <v>9</v>
      </c>
      <c r="J16" s="8">
        <f t="shared" si="10"/>
        <v>64.285714285714292</v>
      </c>
      <c r="K16" s="9">
        <v>0</v>
      </c>
      <c r="L16" s="8">
        <f t="shared" si="11"/>
        <v>0</v>
      </c>
    </row>
    <row r="17" spans="1:12" ht="23.1" customHeight="1">
      <c r="A17" s="139"/>
      <c r="B17" s="139"/>
      <c r="C17" s="13"/>
      <c r="D17" s="14" t="s">
        <v>37</v>
      </c>
      <c r="E17" s="11"/>
      <c r="F17" s="10">
        <f t="shared" si="8"/>
        <v>1</v>
      </c>
      <c r="G17" s="9">
        <v>0</v>
      </c>
      <c r="H17" s="8">
        <f t="shared" si="9"/>
        <v>0</v>
      </c>
      <c r="I17" s="9">
        <v>1</v>
      </c>
      <c r="J17" s="8">
        <f t="shared" si="10"/>
        <v>100</v>
      </c>
      <c r="K17" s="9">
        <v>0</v>
      </c>
      <c r="L17" s="8">
        <f t="shared" si="11"/>
        <v>0</v>
      </c>
    </row>
    <row r="18" spans="1:12" ht="23.1" customHeight="1">
      <c r="A18" s="139"/>
      <c r="B18" s="139"/>
      <c r="C18" s="13"/>
      <c r="D18" s="14" t="s">
        <v>36</v>
      </c>
      <c r="E18" s="11"/>
      <c r="F18" s="10">
        <f t="shared" si="8"/>
        <v>6</v>
      </c>
      <c r="G18" s="9">
        <v>4</v>
      </c>
      <c r="H18" s="8">
        <f t="shared" si="9"/>
        <v>66.666666666666657</v>
      </c>
      <c r="I18" s="9">
        <v>2</v>
      </c>
      <c r="J18" s="8">
        <f t="shared" si="10"/>
        <v>33.333333333333329</v>
      </c>
      <c r="K18" s="9">
        <v>0</v>
      </c>
      <c r="L18" s="8">
        <f t="shared" si="11"/>
        <v>0</v>
      </c>
    </row>
    <row r="19" spans="1:12" ht="23.1" customHeight="1">
      <c r="A19" s="139"/>
      <c r="B19" s="139"/>
      <c r="C19" s="13"/>
      <c r="D19" s="14" t="s">
        <v>35</v>
      </c>
      <c r="E19" s="11"/>
      <c r="F19" s="10">
        <f t="shared" si="8"/>
        <v>3</v>
      </c>
      <c r="G19" s="9">
        <v>1</v>
      </c>
      <c r="H19" s="8">
        <f t="shared" si="9"/>
        <v>33.333333333333329</v>
      </c>
      <c r="I19" s="9">
        <v>2</v>
      </c>
      <c r="J19" s="8">
        <f t="shared" si="10"/>
        <v>66.666666666666657</v>
      </c>
      <c r="K19" s="9">
        <v>0</v>
      </c>
      <c r="L19" s="8">
        <f t="shared" si="11"/>
        <v>0</v>
      </c>
    </row>
    <row r="20" spans="1:12" ht="23.1" customHeight="1">
      <c r="A20" s="139"/>
      <c r="B20" s="139"/>
      <c r="C20" s="13"/>
      <c r="D20" s="14" t="s">
        <v>34</v>
      </c>
      <c r="E20" s="11"/>
      <c r="F20" s="10">
        <f t="shared" si="8"/>
        <v>3</v>
      </c>
      <c r="G20" s="9">
        <v>2</v>
      </c>
      <c r="H20" s="8">
        <f t="shared" si="9"/>
        <v>66.666666666666657</v>
      </c>
      <c r="I20" s="9">
        <v>1</v>
      </c>
      <c r="J20" s="8">
        <f t="shared" si="10"/>
        <v>33.333333333333329</v>
      </c>
      <c r="K20" s="9">
        <v>0</v>
      </c>
      <c r="L20" s="8">
        <f t="shared" si="11"/>
        <v>0</v>
      </c>
    </row>
    <row r="21" spans="1:12" ht="23.1" customHeight="1">
      <c r="A21" s="139"/>
      <c r="B21" s="139"/>
      <c r="C21" s="13"/>
      <c r="D21" s="14" t="s">
        <v>33</v>
      </c>
      <c r="E21" s="11"/>
      <c r="F21" s="10">
        <f t="shared" si="8"/>
        <v>10</v>
      </c>
      <c r="G21" s="9">
        <v>9</v>
      </c>
      <c r="H21" s="8">
        <f t="shared" si="9"/>
        <v>90</v>
      </c>
      <c r="I21" s="9">
        <v>1</v>
      </c>
      <c r="J21" s="8">
        <f t="shared" si="10"/>
        <v>10</v>
      </c>
      <c r="K21" s="9">
        <v>0</v>
      </c>
      <c r="L21" s="8">
        <f t="shared" si="11"/>
        <v>0</v>
      </c>
    </row>
    <row r="22" spans="1:12" ht="23.1" customHeight="1">
      <c r="A22" s="139"/>
      <c r="B22" s="139"/>
      <c r="C22" s="13"/>
      <c r="D22" s="14" t="s">
        <v>32</v>
      </c>
      <c r="E22" s="11"/>
      <c r="F22" s="10">
        <f t="shared" si="8"/>
        <v>1</v>
      </c>
      <c r="G22" s="9">
        <v>1</v>
      </c>
      <c r="H22" s="8">
        <f t="shared" si="9"/>
        <v>100</v>
      </c>
      <c r="I22" s="9">
        <v>0</v>
      </c>
      <c r="J22" s="8">
        <f t="shared" si="10"/>
        <v>0</v>
      </c>
      <c r="K22" s="9">
        <v>0</v>
      </c>
      <c r="L22" s="8">
        <f t="shared" si="11"/>
        <v>0</v>
      </c>
    </row>
    <row r="23" spans="1:12" ht="23.1" customHeight="1">
      <c r="A23" s="139"/>
      <c r="B23" s="139"/>
      <c r="C23" s="13"/>
      <c r="D23" s="14" t="s">
        <v>31</v>
      </c>
      <c r="E23" s="11"/>
      <c r="F23" s="10">
        <f t="shared" si="8"/>
        <v>6</v>
      </c>
      <c r="G23" s="9">
        <v>3</v>
      </c>
      <c r="H23" s="8">
        <f t="shared" si="9"/>
        <v>50</v>
      </c>
      <c r="I23" s="9">
        <v>3</v>
      </c>
      <c r="J23" s="8">
        <f t="shared" si="10"/>
        <v>50</v>
      </c>
      <c r="K23" s="9">
        <v>0</v>
      </c>
      <c r="L23" s="8">
        <f t="shared" si="11"/>
        <v>0</v>
      </c>
    </row>
    <row r="24" spans="1:12" ht="23.1" customHeight="1">
      <c r="A24" s="139"/>
      <c r="B24" s="139"/>
      <c r="C24" s="13"/>
      <c r="D24" s="14" t="s">
        <v>30</v>
      </c>
      <c r="E24" s="11"/>
      <c r="F24" s="10">
        <f t="shared" si="8"/>
        <v>1</v>
      </c>
      <c r="G24" s="9">
        <v>0</v>
      </c>
      <c r="H24" s="8">
        <f t="shared" si="9"/>
        <v>0</v>
      </c>
      <c r="I24" s="9">
        <v>1</v>
      </c>
      <c r="J24" s="8">
        <f t="shared" si="10"/>
        <v>100</v>
      </c>
      <c r="K24" s="9">
        <v>0</v>
      </c>
      <c r="L24" s="8">
        <f t="shared" si="11"/>
        <v>0</v>
      </c>
    </row>
    <row r="25" spans="1:12" ht="23.1" customHeight="1">
      <c r="A25" s="139"/>
      <c r="B25" s="139"/>
      <c r="C25" s="13"/>
      <c r="D25" s="12" t="s">
        <v>29</v>
      </c>
      <c r="E25" s="11"/>
      <c r="F25" s="10">
        <f t="shared" si="8"/>
        <v>3</v>
      </c>
      <c r="G25" s="9">
        <v>2</v>
      </c>
      <c r="H25" s="8">
        <f t="shared" si="9"/>
        <v>66.666666666666657</v>
      </c>
      <c r="I25" s="9">
        <v>0</v>
      </c>
      <c r="J25" s="8">
        <f t="shared" si="10"/>
        <v>0</v>
      </c>
      <c r="K25" s="9">
        <v>1</v>
      </c>
      <c r="L25" s="8">
        <f t="shared" si="11"/>
        <v>33.333333333333329</v>
      </c>
    </row>
    <row r="26" spans="1:12" ht="23.1" customHeight="1">
      <c r="A26" s="139"/>
      <c r="B26" s="139"/>
      <c r="C26" s="13"/>
      <c r="D26" s="14" t="s">
        <v>28</v>
      </c>
      <c r="E26" s="11"/>
      <c r="F26" s="10">
        <f t="shared" si="8"/>
        <v>8</v>
      </c>
      <c r="G26" s="9">
        <v>4</v>
      </c>
      <c r="H26" s="8">
        <f t="shared" si="9"/>
        <v>50</v>
      </c>
      <c r="I26" s="9">
        <v>4</v>
      </c>
      <c r="J26" s="8">
        <f t="shared" si="10"/>
        <v>50</v>
      </c>
      <c r="K26" s="9">
        <v>0</v>
      </c>
      <c r="L26" s="8">
        <f t="shared" si="11"/>
        <v>0</v>
      </c>
    </row>
    <row r="27" spans="1:12" ht="23.1" customHeight="1">
      <c r="A27" s="139"/>
      <c r="B27" s="139"/>
      <c r="C27" s="13"/>
      <c r="D27" s="14" t="s">
        <v>27</v>
      </c>
      <c r="E27" s="11"/>
      <c r="F27" s="10">
        <f t="shared" si="8"/>
        <v>3</v>
      </c>
      <c r="G27" s="9">
        <v>1</v>
      </c>
      <c r="H27" s="8">
        <f t="shared" si="9"/>
        <v>33.333333333333329</v>
      </c>
      <c r="I27" s="9">
        <v>2</v>
      </c>
      <c r="J27" s="8">
        <f t="shared" si="10"/>
        <v>66.666666666666657</v>
      </c>
      <c r="K27" s="9">
        <v>0</v>
      </c>
      <c r="L27" s="8">
        <f t="shared" si="11"/>
        <v>0</v>
      </c>
    </row>
    <row r="28" spans="1:12" ht="23.1" customHeight="1">
      <c r="A28" s="139"/>
      <c r="B28" s="139"/>
      <c r="C28" s="13"/>
      <c r="D28" s="14" t="s">
        <v>26</v>
      </c>
      <c r="E28" s="11"/>
      <c r="F28" s="10">
        <f t="shared" si="8"/>
        <v>2</v>
      </c>
      <c r="G28" s="9">
        <v>2</v>
      </c>
      <c r="H28" s="8">
        <f t="shared" si="9"/>
        <v>100</v>
      </c>
      <c r="I28" s="9">
        <v>0</v>
      </c>
      <c r="J28" s="8">
        <f t="shared" si="10"/>
        <v>0</v>
      </c>
      <c r="K28" s="9">
        <v>0</v>
      </c>
      <c r="L28" s="8">
        <f t="shared" si="11"/>
        <v>0</v>
      </c>
    </row>
    <row r="29" spans="1:12" ht="23.1" customHeight="1">
      <c r="A29" s="139"/>
      <c r="B29" s="139"/>
      <c r="C29" s="13"/>
      <c r="D29" s="14" t="s">
        <v>25</v>
      </c>
      <c r="E29" s="11"/>
      <c r="F29" s="10">
        <f t="shared" si="8"/>
        <v>15</v>
      </c>
      <c r="G29" s="9">
        <v>9</v>
      </c>
      <c r="H29" s="8">
        <f t="shared" si="9"/>
        <v>60</v>
      </c>
      <c r="I29" s="9">
        <v>6</v>
      </c>
      <c r="J29" s="8">
        <f t="shared" si="10"/>
        <v>40</v>
      </c>
      <c r="K29" s="9">
        <v>0</v>
      </c>
      <c r="L29" s="8">
        <f t="shared" si="11"/>
        <v>0</v>
      </c>
    </row>
    <row r="30" spans="1:12" ht="23.1" customHeight="1">
      <c r="A30" s="139"/>
      <c r="B30" s="139"/>
      <c r="C30" s="13"/>
      <c r="D30" s="14" t="s">
        <v>24</v>
      </c>
      <c r="E30" s="11"/>
      <c r="F30" s="10">
        <f t="shared" si="8"/>
        <v>4</v>
      </c>
      <c r="G30" s="9">
        <v>3</v>
      </c>
      <c r="H30" s="8">
        <f t="shared" si="9"/>
        <v>75</v>
      </c>
      <c r="I30" s="9">
        <v>1</v>
      </c>
      <c r="J30" s="8">
        <f t="shared" si="10"/>
        <v>25</v>
      </c>
      <c r="K30" s="9">
        <v>0</v>
      </c>
      <c r="L30" s="8">
        <f t="shared" si="11"/>
        <v>0</v>
      </c>
    </row>
    <row r="31" spans="1:12" ht="23.1" customHeight="1">
      <c r="A31" s="139"/>
      <c r="B31" s="139"/>
      <c r="C31" s="13"/>
      <c r="D31" s="14" t="s">
        <v>23</v>
      </c>
      <c r="E31" s="11"/>
      <c r="F31" s="10">
        <f t="shared" si="8"/>
        <v>26</v>
      </c>
      <c r="G31" s="9">
        <v>19</v>
      </c>
      <c r="H31" s="8">
        <f t="shared" si="9"/>
        <v>73.076923076923066</v>
      </c>
      <c r="I31" s="9">
        <v>7</v>
      </c>
      <c r="J31" s="8">
        <f t="shared" si="10"/>
        <v>26.923076923076923</v>
      </c>
      <c r="K31" s="9">
        <v>0</v>
      </c>
      <c r="L31" s="8">
        <f t="shared" si="11"/>
        <v>0</v>
      </c>
    </row>
    <row r="32" spans="1:12" ht="23.1" customHeight="1">
      <c r="A32" s="139"/>
      <c r="B32" s="139"/>
      <c r="C32" s="13"/>
      <c r="D32" s="14" t="s">
        <v>22</v>
      </c>
      <c r="E32" s="11"/>
      <c r="F32" s="10">
        <f t="shared" si="8"/>
        <v>5</v>
      </c>
      <c r="G32" s="9">
        <v>2</v>
      </c>
      <c r="H32" s="8">
        <f t="shared" si="9"/>
        <v>40</v>
      </c>
      <c r="I32" s="9">
        <v>3</v>
      </c>
      <c r="J32" s="8">
        <f t="shared" si="10"/>
        <v>60</v>
      </c>
      <c r="K32" s="9">
        <v>0</v>
      </c>
      <c r="L32" s="8">
        <f t="shared" si="11"/>
        <v>0</v>
      </c>
    </row>
    <row r="33" spans="1:12" ht="24" customHeight="1">
      <c r="A33" s="139"/>
      <c r="B33" s="139"/>
      <c r="C33" s="13"/>
      <c r="D33" s="14" t="s">
        <v>21</v>
      </c>
      <c r="E33" s="11"/>
      <c r="F33" s="10">
        <f t="shared" si="8"/>
        <v>23</v>
      </c>
      <c r="G33" s="9">
        <v>15</v>
      </c>
      <c r="H33" s="8">
        <f t="shared" si="9"/>
        <v>65.217391304347828</v>
      </c>
      <c r="I33" s="9">
        <v>8</v>
      </c>
      <c r="J33" s="8">
        <f t="shared" si="10"/>
        <v>34.782608695652172</v>
      </c>
      <c r="K33" s="9">
        <v>0</v>
      </c>
      <c r="L33" s="8">
        <f t="shared" si="11"/>
        <v>0</v>
      </c>
    </row>
    <row r="34" spans="1:12" ht="23.1" customHeight="1">
      <c r="A34" s="139"/>
      <c r="B34" s="139"/>
      <c r="C34" s="13"/>
      <c r="D34" s="14" t="s">
        <v>20</v>
      </c>
      <c r="E34" s="11"/>
      <c r="F34" s="10">
        <f t="shared" si="8"/>
        <v>14</v>
      </c>
      <c r="G34" s="9">
        <v>9</v>
      </c>
      <c r="H34" s="8">
        <f t="shared" si="9"/>
        <v>64.285714285714292</v>
      </c>
      <c r="I34" s="9">
        <v>5</v>
      </c>
      <c r="J34" s="8">
        <f t="shared" si="10"/>
        <v>35.714285714285715</v>
      </c>
      <c r="K34" s="9">
        <v>0</v>
      </c>
      <c r="L34" s="8">
        <f t="shared" si="11"/>
        <v>0</v>
      </c>
    </row>
    <row r="35" spans="1:12" ht="23.1" customHeight="1">
      <c r="A35" s="139"/>
      <c r="B35" s="139"/>
      <c r="C35" s="13"/>
      <c r="D35" s="14" t="s">
        <v>19</v>
      </c>
      <c r="E35" s="11"/>
      <c r="F35" s="10">
        <f t="shared" si="8"/>
        <v>10</v>
      </c>
      <c r="G35" s="9">
        <v>7</v>
      </c>
      <c r="H35" s="8">
        <f t="shared" si="9"/>
        <v>70</v>
      </c>
      <c r="I35" s="9">
        <v>3</v>
      </c>
      <c r="J35" s="8">
        <f t="shared" si="10"/>
        <v>30</v>
      </c>
      <c r="K35" s="9">
        <v>0</v>
      </c>
      <c r="L35" s="8">
        <f t="shared" si="11"/>
        <v>0</v>
      </c>
    </row>
    <row r="36" spans="1:12" ht="23.1" customHeight="1">
      <c r="A36" s="139"/>
      <c r="B36" s="139"/>
      <c r="C36" s="13"/>
      <c r="D36" s="14" t="s">
        <v>18</v>
      </c>
      <c r="E36" s="11"/>
      <c r="F36" s="10">
        <f t="shared" si="8"/>
        <v>19</v>
      </c>
      <c r="G36" s="9">
        <v>11</v>
      </c>
      <c r="H36" s="8">
        <f t="shared" si="9"/>
        <v>57.894736842105267</v>
      </c>
      <c r="I36" s="9">
        <v>8</v>
      </c>
      <c r="J36" s="8">
        <f t="shared" si="10"/>
        <v>42.105263157894733</v>
      </c>
      <c r="K36" s="9">
        <v>0</v>
      </c>
      <c r="L36" s="8">
        <f t="shared" si="11"/>
        <v>0</v>
      </c>
    </row>
    <row r="37" spans="1:12" ht="23.1" customHeight="1">
      <c r="A37" s="139"/>
      <c r="B37" s="140"/>
      <c r="C37" s="13"/>
      <c r="D37" s="14" t="s">
        <v>17</v>
      </c>
      <c r="E37" s="11"/>
      <c r="F37" s="10">
        <f t="shared" si="8"/>
        <v>4</v>
      </c>
      <c r="G37" s="9">
        <v>3</v>
      </c>
      <c r="H37" s="8">
        <f t="shared" si="9"/>
        <v>75</v>
      </c>
      <c r="I37" s="9">
        <v>1</v>
      </c>
      <c r="J37" s="8">
        <f t="shared" si="10"/>
        <v>25</v>
      </c>
      <c r="K37" s="9">
        <v>0</v>
      </c>
      <c r="L37" s="8">
        <f t="shared" si="11"/>
        <v>0</v>
      </c>
    </row>
    <row r="38" spans="1:12" ht="23.1" customHeight="1">
      <c r="A38" s="139"/>
      <c r="B38" s="138" t="s">
        <v>16</v>
      </c>
      <c r="C38" s="13"/>
      <c r="D38" s="14" t="s">
        <v>15</v>
      </c>
      <c r="E38" s="11"/>
      <c r="F38" s="10">
        <f t="shared" si="0"/>
        <v>692</v>
      </c>
      <c r="G38" s="9">
        <f>SUM(G39:G53)</f>
        <v>339</v>
      </c>
      <c r="H38" s="8">
        <f t="shared" si="3"/>
        <v>48.98843930635838</v>
      </c>
      <c r="I38" s="9">
        <f>SUM(I39:I53)</f>
        <v>347</v>
      </c>
      <c r="J38" s="8">
        <f t="shared" si="1"/>
        <v>50.144508670520224</v>
      </c>
      <c r="K38" s="9">
        <f>SUM(K39:K53)</f>
        <v>6</v>
      </c>
      <c r="L38" s="8">
        <f t="shared" si="2"/>
        <v>0.86705202312138718</v>
      </c>
    </row>
    <row r="39" spans="1:12" ht="23.1" customHeight="1">
      <c r="A39" s="139"/>
      <c r="B39" s="139"/>
      <c r="C39" s="13"/>
      <c r="D39" s="14" t="s">
        <v>14</v>
      </c>
      <c r="E39" s="11"/>
      <c r="F39" s="10">
        <f t="shared" ref="F39:F53" si="12">SUM(G39,I39,K39)</f>
        <v>5</v>
      </c>
      <c r="G39" s="9">
        <v>3</v>
      </c>
      <c r="H39" s="8">
        <f t="shared" ref="H39:H53" si="13">IF(G39=0,0,G39/$F39*100)</f>
        <v>60</v>
      </c>
      <c r="I39" s="9">
        <v>2</v>
      </c>
      <c r="J39" s="8">
        <f t="shared" ref="J39:J53" si="14">IF(I39=0,0,I39/$F39*100)</f>
        <v>40</v>
      </c>
      <c r="K39" s="9">
        <v>0</v>
      </c>
      <c r="L39" s="8">
        <f t="shared" ref="L39:L53" si="15">IF(K39=0,0,K39/$F39*100)</f>
        <v>0</v>
      </c>
    </row>
    <row r="40" spans="1:12" ht="23.1" customHeight="1">
      <c r="A40" s="139"/>
      <c r="B40" s="139"/>
      <c r="C40" s="13"/>
      <c r="D40" s="14" t="s">
        <v>13</v>
      </c>
      <c r="E40" s="11"/>
      <c r="F40" s="10">
        <f t="shared" si="12"/>
        <v>83</v>
      </c>
      <c r="G40" s="9">
        <v>29</v>
      </c>
      <c r="H40" s="8">
        <f t="shared" si="13"/>
        <v>34.939759036144579</v>
      </c>
      <c r="I40" s="9">
        <v>52</v>
      </c>
      <c r="J40" s="8">
        <f t="shared" si="14"/>
        <v>62.650602409638559</v>
      </c>
      <c r="K40" s="9">
        <v>2</v>
      </c>
      <c r="L40" s="8">
        <f t="shared" si="15"/>
        <v>2.4096385542168677</v>
      </c>
    </row>
    <row r="41" spans="1:12" ht="23.1" customHeight="1">
      <c r="A41" s="139"/>
      <c r="B41" s="139"/>
      <c r="C41" s="13"/>
      <c r="D41" s="14" t="s">
        <v>12</v>
      </c>
      <c r="E41" s="11"/>
      <c r="F41" s="10">
        <f t="shared" si="12"/>
        <v>18</v>
      </c>
      <c r="G41" s="9">
        <v>15</v>
      </c>
      <c r="H41" s="8">
        <f t="shared" si="13"/>
        <v>83.333333333333343</v>
      </c>
      <c r="I41" s="9">
        <v>3</v>
      </c>
      <c r="J41" s="8">
        <f t="shared" si="14"/>
        <v>16.666666666666664</v>
      </c>
      <c r="K41" s="9">
        <v>0</v>
      </c>
      <c r="L41" s="8">
        <f t="shared" si="15"/>
        <v>0</v>
      </c>
    </row>
    <row r="42" spans="1:12" ht="23.1" customHeight="1">
      <c r="A42" s="139"/>
      <c r="B42" s="139"/>
      <c r="C42" s="13"/>
      <c r="D42" s="14" t="s">
        <v>11</v>
      </c>
      <c r="E42" s="11"/>
      <c r="F42" s="10">
        <f t="shared" si="12"/>
        <v>16</v>
      </c>
      <c r="G42" s="9">
        <v>8</v>
      </c>
      <c r="H42" s="8">
        <f t="shared" si="13"/>
        <v>50</v>
      </c>
      <c r="I42" s="9">
        <v>8</v>
      </c>
      <c r="J42" s="8">
        <f t="shared" si="14"/>
        <v>50</v>
      </c>
      <c r="K42" s="9">
        <v>0</v>
      </c>
      <c r="L42" s="8">
        <f t="shared" si="15"/>
        <v>0</v>
      </c>
    </row>
    <row r="43" spans="1:12" ht="23.1" customHeight="1">
      <c r="A43" s="139"/>
      <c r="B43" s="139"/>
      <c r="C43" s="13"/>
      <c r="D43" s="14" t="s">
        <v>10</v>
      </c>
      <c r="E43" s="11"/>
      <c r="F43" s="10">
        <f t="shared" si="12"/>
        <v>34</v>
      </c>
      <c r="G43" s="9">
        <v>16</v>
      </c>
      <c r="H43" s="8">
        <f t="shared" si="13"/>
        <v>47.058823529411761</v>
      </c>
      <c r="I43" s="9">
        <v>18</v>
      </c>
      <c r="J43" s="8">
        <f t="shared" si="14"/>
        <v>52.941176470588239</v>
      </c>
      <c r="K43" s="9">
        <v>0</v>
      </c>
      <c r="L43" s="8">
        <f t="shared" si="15"/>
        <v>0</v>
      </c>
    </row>
    <row r="44" spans="1:12" ht="23.1" customHeight="1">
      <c r="A44" s="139"/>
      <c r="B44" s="139"/>
      <c r="C44" s="13"/>
      <c r="D44" s="14" t="s">
        <v>9</v>
      </c>
      <c r="E44" s="11"/>
      <c r="F44" s="10">
        <f t="shared" si="12"/>
        <v>180</v>
      </c>
      <c r="G44" s="9">
        <v>80</v>
      </c>
      <c r="H44" s="8">
        <f t="shared" si="13"/>
        <v>44.444444444444443</v>
      </c>
      <c r="I44" s="9">
        <v>97</v>
      </c>
      <c r="J44" s="8">
        <f t="shared" si="14"/>
        <v>53.888888888888886</v>
      </c>
      <c r="K44" s="9">
        <v>3</v>
      </c>
      <c r="L44" s="8">
        <f t="shared" si="15"/>
        <v>1.6666666666666667</v>
      </c>
    </row>
    <row r="45" spans="1:12" ht="23.1" customHeight="1">
      <c r="A45" s="139"/>
      <c r="B45" s="139"/>
      <c r="C45" s="13"/>
      <c r="D45" s="14" t="s">
        <v>8</v>
      </c>
      <c r="E45" s="11"/>
      <c r="F45" s="10">
        <f t="shared" si="12"/>
        <v>21</v>
      </c>
      <c r="G45" s="9">
        <v>16</v>
      </c>
      <c r="H45" s="8">
        <f t="shared" si="13"/>
        <v>76.19047619047619</v>
      </c>
      <c r="I45" s="9">
        <v>5</v>
      </c>
      <c r="J45" s="8">
        <f t="shared" si="14"/>
        <v>23.809523809523807</v>
      </c>
      <c r="K45" s="9">
        <v>0</v>
      </c>
      <c r="L45" s="8">
        <f t="shared" si="15"/>
        <v>0</v>
      </c>
    </row>
    <row r="46" spans="1:12" ht="23.1" customHeight="1">
      <c r="A46" s="139"/>
      <c r="B46" s="139"/>
      <c r="C46" s="13"/>
      <c r="D46" s="14" t="s">
        <v>7</v>
      </c>
      <c r="E46" s="11"/>
      <c r="F46" s="10">
        <f t="shared" si="12"/>
        <v>14</v>
      </c>
      <c r="G46" s="9">
        <v>10</v>
      </c>
      <c r="H46" s="8">
        <f t="shared" si="13"/>
        <v>71.428571428571431</v>
      </c>
      <c r="I46" s="9">
        <v>3</v>
      </c>
      <c r="J46" s="8">
        <f t="shared" si="14"/>
        <v>21.428571428571427</v>
      </c>
      <c r="K46" s="9">
        <v>1</v>
      </c>
      <c r="L46" s="8">
        <f t="shared" si="15"/>
        <v>7.1428571428571423</v>
      </c>
    </row>
    <row r="47" spans="1:12" ht="24" customHeight="1">
      <c r="A47" s="139"/>
      <c r="B47" s="139"/>
      <c r="C47" s="13"/>
      <c r="D47" s="12" t="s">
        <v>6</v>
      </c>
      <c r="E47" s="11"/>
      <c r="F47" s="10">
        <f t="shared" si="12"/>
        <v>13</v>
      </c>
      <c r="G47" s="9">
        <v>6</v>
      </c>
      <c r="H47" s="8">
        <f t="shared" si="13"/>
        <v>46.153846153846153</v>
      </c>
      <c r="I47" s="9">
        <v>7</v>
      </c>
      <c r="J47" s="8">
        <f t="shared" si="14"/>
        <v>53.846153846153847</v>
      </c>
      <c r="K47" s="9">
        <v>0</v>
      </c>
      <c r="L47" s="8">
        <f t="shared" si="15"/>
        <v>0</v>
      </c>
    </row>
    <row r="48" spans="1:12" ht="23.1" customHeight="1">
      <c r="A48" s="139"/>
      <c r="B48" s="139"/>
      <c r="C48" s="13"/>
      <c r="D48" s="14" t="s">
        <v>5</v>
      </c>
      <c r="E48" s="11"/>
      <c r="F48" s="10">
        <f t="shared" si="12"/>
        <v>41</v>
      </c>
      <c r="G48" s="9">
        <v>16</v>
      </c>
      <c r="H48" s="8">
        <f t="shared" si="13"/>
        <v>39.024390243902438</v>
      </c>
      <c r="I48" s="9">
        <v>25</v>
      </c>
      <c r="J48" s="8">
        <f t="shared" si="14"/>
        <v>60.975609756097562</v>
      </c>
      <c r="K48" s="9">
        <v>0</v>
      </c>
      <c r="L48" s="8">
        <f t="shared" si="15"/>
        <v>0</v>
      </c>
    </row>
    <row r="49" spans="1:12" ht="23.1" customHeight="1">
      <c r="A49" s="139"/>
      <c r="B49" s="139"/>
      <c r="C49" s="13"/>
      <c r="D49" s="14" t="s">
        <v>4</v>
      </c>
      <c r="E49" s="11"/>
      <c r="F49" s="10">
        <f t="shared" si="12"/>
        <v>22</v>
      </c>
      <c r="G49" s="9">
        <v>6</v>
      </c>
      <c r="H49" s="8">
        <f t="shared" si="13"/>
        <v>27.27272727272727</v>
      </c>
      <c r="I49" s="9">
        <v>16</v>
      </c>
      <c r="J49" s="8">
        <f t="shared" si="14"/>
        <v>72.727272727272734</v>
      </c>
      <c r="K49" s="9">
        <v>0</v>
      </c>
      <c r="L49" s="8">
        <f t="shared" si="15"/>
        <v>0</v>
      </c>
    </row>
    <row r="50" spans="1:12" ht="23.1" customHeight="1">
      <c r="A50" s="139"/>
      <c r="B50" s="139"/>
      <c r="C50" s="13"/>
      <c r="D50" s="14" t="s">
        <v>3</v>
      </c>
      <c r="E50" s="11"/>
      <c r="F50" s="10">
        <f t="shared" si="12"/>
        <v>20</v>
      </c>
      <c r="G50" s="9">
        <v>10</v>
      </c>
      <c r="H50" s="8">
        <f t="shared" si="13"/>
        <v>50</v>
      </c>
      <c r="I50" s="9">
        <v>10</v>
      </c>
      <c r="J50" s="8">
        <f t="shared" si="14"/>
        <v>50</v>
      </c>
      <c r="K50" s="9">
        <v>0</v>
      </c>
      <c r="L50" s="8">
        <f t="shared" si="15"/>
        <v>0</v>
      </c>
    </row>
    <row r="51" spans="1:12" ht="23.1" customHeight="1">
      <c r="A51" s="139"/>
      <c r="B51" s="139"/>
      <c r="C51" s="13"/>
      <c r="D51" s="14" t="s">
        <v>2</v>
      </c>
      <c r="E51" s="11"/>
      <c r="F51" s="10">
        <f t="shared" si="12"/>
        <v>150</v>
      </c>
      <c r="G51" s="9">
        <v>88</v>
      </c>
      <c r="H51" s="8">
        <f t="shared" si="13"/>
        <v>58.666666666666664</v>
      </c>
      <c r="I51" s="9">
        <v>62</v>
      </c>
      <c r="J51" s="8">
        <f t="shared" si="14"/>
        <v>41.333333333333336</v>
      </c>
      <c r="K51" s="9">
        <v>0</v>
      </c>
      <c r="L51" s="8">
        <f t="shared" si="15"/>
        <v>0</v>
      </c>
    </row>
    <row r="52" spans="1:12" ht="23.1" customHeight="1">
      <c r="A52" s="139"/>
      <c r="B52" s="139"/>
      <c r="C52" s="13"/>
      <c r="D52" s="14" t="s">
        <v>1</v>
      </c>
      <c r="E52" s="11"/>
      <c r="F52" s="10">
        <f t="shared" si="12"/>
        <v>20</v>
      </c>
      <c r="G52" s="9">
        <v>12</v>
      </c>
      <c r="H52" s="8">
        <f t="shared" si="13"/>
        <v>60</v>
      </c>
      <c r="I52" s="9">
        <v>8</v>
      </c>
      <c r="J52" s="8">
        <f t="shared" si="14"/>
        <v>40</v>
      </c>
      <c r="K52" s="9">
        <v>0</v>
      </c>
      <c r="L52" s="8">
        <f t="shared" si="15"/>
        <v>0</v>
      </c>
    </row>
    <row r="53" spans="1:12" ht="24" customHeight="1">
      <c r="A53" s="140"/>
      <c r="B53" s="140"/>
      <c r="C53" s="13"/>
      <c r="D53" s="12" t="s">
        <v>0</v>
      </c>
      <c r="E53" s="11"/>
      <c r="F53" s="10">
        <f t="shared" si="12"/>
        <v>55</v>
      </c>
      <c r="G53" s="9">
        <v>24</v>
      </c>
      <c r="H53" s="8">
        <f t="shared" si="13"/>
        <v>43.636363636363633</v>
      </c>
      <c r="I53" s="9">
        <v>31</v>
      </c>
      <c r="J53" s="8">
        <f t="shared" si="14"/>
        <v>56.36363636363636</v>
      </c>
      <c r="K53" s="9">
        <v>0</v>
      </c>
      <c r="L53" s="8">
        <f t="shared" si="15"/>
        <v>0</v>
      </c>
    </row>
    <row r="55" spans="1:12" ht="12.75" customHeight="1"/>
    <row r="56" spans="1:12" ht="12.75" customHeight="1"/>
    <row r="57" spans="1:12">
      <c r="D57" s="5"/>
    </row>
    <row r="60" spans="1:12">
      <c r="D60" s="5"/>
    </row>
    <row r="62" spans="1:12">
      <c r="D62" s="5"/>
    </row>
    <row r="64" spans="1:12">
      <c r="D64" s="5"/>
    </row>
    <row r="66" spans="4:4">
      <c r="D66" s="5"/>
    </row>
    <row r="68" spans="4:4" ht="13.5" customHeight="1">
      <c r="D68" s="6"/>
    </row>
    <row r="69" spans="4:4" ht="13.5" customHeight="1"/>
    <row r="70" spans="4:4">
      <c r="D70" s="5"/>
    </row>
    <row r="72" spans="4:4">
      <c r="D72" s="5"/>
    </row>
    <row r="74" spans="4:4">
      <c r="D74" s="5"/>
    </row>
    <row r="76" spans="4:4">
      <c r="D76" s="5"/>
    </row>
    <row r="80" spans="4:4" ht="12.75" customHeight="1"/>
    <row r="81" ht="12.75" customHeight="1"/>
  </sheetData>
  <mergeCells count="21">
    <mergeCell ref="B11:E11"/>
    <mergeCell ref="B8:E8"/>
    <mergeCell ref="A13:A53"/>
    <mergeCell ref="B13:B37"/>
    <mergeCell ref="B38:B53"/>
    <mergeCell ref="K3:L4"/>
    <mergeCell ref="A7:E7"/>
    <mergeCell ref="A8:A12"/>
    <mergeCell ref="G3:H4"/>
    <mergeCell ref="J5:J6"/>
    <mergeCell ref="H5:H6"/>
    <mergeCell ref="L5:L6"/>
    <mergeCell ref="K5:K6"/>
    <mergeCell ref="B9:E9"/>
    <mergeCell ref="F3:F6"/>
    <mergeCell ref="I5:I6"/>
    <mergeCell ref="B10:E10"/>
    <mergeCell ref="A3:E6"/>
    <mergeCell ref="I3:J4"/>
    <mergeCell ref="B12:E12"/>
    <mergeCell ref="G5:G6"/>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ignoredErrors>
    <ignoredError sqref="H7:J7" formula="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T101"/>
  <sheetViews>
    <sheetView showGridLines="0" view="pageBreakPreview"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7" width="8.625" style="3" customWidth="1"/>
    <col min="18" max="16384" width="9" style="3"/>
  </cols>
  <sheetData>
    <row r="1" spans="1:20" ht="14.25">
      <c r="A1" s="18" t="s">
        <v>634</v>
      </c>
    </row>
    <row r="2" spans="1:20">
      <c r="Q2" s="40" t="s">
        <v>513</v>
      </c>
    </row>
    <row r="3" spans="1:20" ht="24" customHeight="1">
      <c r="A3" s="213" t="s">
        <v>63</v>
      </c>
      <c r="B3" s="214"/>
      <c r="C3" s="214"/>
      <c r="D3" s="214"/>
      <c r="E3" s="215"/>
      <c r="F3" s="203" t="s">
        <v>632</v>
      </c>
      <c r="G3" s="204" t="s">
        <v>150</v>
      </c>
      <c r="H3" s="204" t="s">
        <v>149</v>
      </c>
      <c r="I3" s="204" t="s">
        <v>141</v>
      </c>
      <c r="J3" s="203" t="s">
        <v>148</v>
      </c>
      <c r="K3" s="234"/>
      <c r="L3" s="234"/>
      <c r="M3" s="234"/>
      <c r="N3" s="235"/>
      <c r="O3" s="197" t="s">
        <v>147</v>
      </c>
      <c r="P3" s="197" t="s">
        <v>146</v>
      </c>
      <c r="Q3" s="197" t="s">
        <v>145</v>
      </c>
    </row>
    <row r="4" spans="1:20" ht="30" customHeight="1">
      <c r="A4" s="216"/>
      <c r="B4" s="217"/>
      <c r="C4" s="217"/>
      <c r="D4" s="217"/>
      <c r="E4" s="218"/>
      <c r="F4" s="169"/>
      <c r="G4" s="209"/>
      <c r="H4" s="209"/>
      <c r="I4" s="209"/>
      <c r="J4" s="200" t="s">
        <v>144</v>
      </c>
      <c r="K4" s="200" t="s">
        <v>143</v>
      </c>
      <c r="L4" s="200" t="s">
        <v>142</v>
      </c>
      <c r="M4" s="200" t="s">
        <v>141</v>
      </c>
      <c r="N4" s="244" t="s">
        <v>451</v>
      </c>
      <c r="O4" s="198"/>
      <c r="P4" s="198"/>
      <c r="Q4" s="198"/>
    </row>
    <row r="5" spans="1:20" ht="14.25" customHeight="1">
      <c r="A5" s="216"/>
      <c r="B5" s="217"/>
      <c r="C5" s="217"/>
      <c r="D5" s="217"/>
      <c r="E5" s="218"/>
      <c r="F5" s="169"/>
      <c r="G5" s="209"/>
      <c r="H5" s="209"/>
      <c r="I5" s="209"/>
      <c r="J5" s="200"/>
      <c r="K5" s="200"/>
      <c r="L5" s="200"/>
      <c r="M5" s="200"/>
      <c r="N5" s="244"/>
      <c r="O5" s="198"/>
      <c r="P5" s="198"/>
      <c r="Q5" s="198"/>
      <c r="R5" s="48"/>
    </row>
    <row r="6" spans="1:20" ht="21" customHeight="1">
      <c r="A6" s="219"/>
      <c r="B6" s="220"/>
      <c r="C6" s="220"/>
      <c r="D6" s="220"/>
      <c r="E6" s="221"/>
      <c r="F6" s="168"/>
      <c r="G6" s="210"/>
      <c r="H6" s="210"/>
      <c r="I6" s="210"/>
      <c r="J6" s="200"/>
      <c r="K6" s="200"/>
      <c r="L6" s="200"/>
      <c r="M6" s="200"/>
      <c r="N6" s="244"/>
      <c r="O6" s="199"/>
      <c r="P6" s="199"/>
      <c r="Q6" s="199"/>
      <c r="S6" s="48"/>
    </row>
    <row r="7" spans="1:20" ht="12" customHeight="1">
      <c r="A7" s="152" t="s">
        <v>49</v>
      </c>
      <c r="B7" s="153"/>
      <c r="C7" s="153"/>
      <c r="D7" s="153"/>
      <c r="E7" s="154"/>
      <c r="F7" s="83">
        <v>473</v>
      </c>
      <c r="G7" s="83">
        <f t="shared" ref="G7:L7" si="0">SUM(G9,G11,G13,G15,G17)</f>
        <v>413</v>
      </c>
      <c r="H7" s="83">
        <f t="shared" si="0"/>
        <v>44</v>
      </c>
      <c r="I7" s="83">
        <f t="shared" si="0"/>
        <v>16</v>
      </c>
      <c r="J7" s="83">
        <f>SUM(J9,J11,J13,J15,J17)</f>
        <v>363</v>
      </c>
      <c r="K7" s="83">
        <f t="shared" si="0"/>
        <v>57</v>
      </c>
      <c r="L7" s="83">
        <f t="shared" si="0"/>
        <v>3</v>
      </c>
      <c r="M7" s="83">
        <f>SUM(M9,M11,M13,M15,M17)</f>
        <v>50</v>
      </c>
      <c r="N7" s="240">
        <v>2.6075650119999998</v>
      </c>
      <c r="O7" s="242">
        <v>820</v>
      </c>
      <c r="P7" s="242">
        <f>SUM(P9:P18)</f>
        <v>430</v>
      </c>
      <c r="Q7" s="240">
        <f>IF(P7=0,0,P7/O7)*100</f>
        <v>52.439024390243901</v>
      </c>
      <c r="R7" s="48"/>
      <c r="T7" s="89"/>
    </row>
    <row r="8" spans="1:20" ht="12" customHeight="1">
      <c r="A8" s="155"/>
      <c r="B8" s="156"/>
      <c r="C8" s="156"/>
      <c r="D8" s="156"/>
      <c r="E8" s="157"/>
      <c r="F8" s="85">
        <f>SUM(G8:I8)</f>
        <v>1</v>
      </c>
      <c r="G8" s="31">
        <f>IF(G7=0,0,G7/$F7)</f>
        <v>0.87315010570824525</v>
      </c>
      <c r="H8" s="31">
        <f t="shared" ref="H8:M8" si="1">IF(H7=0,0,H7/$F7)</f>
        <v>9.3023255813953487E-2</v>
      </c>
      <c r="I8" s="31">
        <f t="shared" si="1"/>
        <v>3.382663847780127E-2</v>
      </c>
      <c r="J8" s="31">
        <f>IF(J7=0,0,J7/$F7)</f>
        <v>0.76744186046511631</v>
      </c>
      <c r="K8" s="31">
        <f t="shared" si="1"/>
        <v>0.12050739957716702</v>
      </c>
      <c r="L8" s="31">
        <f t="shared" si="1"/>
        <v>6.3424947145877377E-3</v>
      </c>
      <c r="M8" s="31">
        <f t="shared" si="1"/>
        <v>0.10570824524312897</v>
      </c>
      <c r="N8" s="241"/>
      <c r="O8" s="243"/>
      <c r="P8" s="243"/>
      <c r="Q8" s="241"/>
      <c r="R8" s="41"/>
      <c r="T8" s="89"/>
    </row>
    <row r="9" spans="1:20" ht="12" customHeight="1">
      <c r="A9" s="141" t="s">
        <v>48</v>
      </c>
      <c r="B9" s="222" t="s">
        <v>47</v>
      </c>
      <c r="C9" s="223"/>
      <c r="D9" s="223"/>
      <c r="E9" s="224"/>
      <c r="F9" s="83">
        <v>73</v>
      </c>
      <c r="G9" s="83">
        <v>56</v>
      </c>
      <c r="H9" s="83">
        <v>13</v>
      </c>
      <c r="I9" s="83">
        <v>4</v>
      </c>
      <c r="J9" s="83">
        <v>47</v>
      </c>
      <c r="K9" s="83">
        <v>7</v>
      </c>
      <c r="L9" s="83">
        <v>1</v>
      </c>
      <c r="M9" s="83">
        <v>18</v>
      </c>
      <c r="N9" s="240">
        <v>2.3684210526315788</v>
      </c>
      <c r="O9" s="242">
        <v>29</v>
      </c>
      <c r="P9" s="242">
        <v>5</v>
      </c>
      <c r="Q9" s="240">
        <f t="shared" ref="Q9" si="2">IF(P9=0,0,P9/O9)*100</f>
        <v>17.241379310344829</v>
      </c>
      <c r="T9" s="91"/>
    </row>
    <row r="10" spans="1:20" ht="12" customHeight="1">
      <c r="A10" s="142"/>
      <c r="B10" s="225"/>
      <c r="C10" s="226"/>
      <c r="D10" s="226"/>
      <c r="E10" s="227"/>
      <c r="F10" s="85">
        <f t="shared" ref="F10" si="3">SUM(G10:I10)</f>
        <v>1</v>
      </c>
      <c r="G10" s="31">
        <f t="shared" ref="G10:M10" si="4">IF(G9=0,0,G9/$F9)</f>
        <v>0.76712328767123283</v>
      </c>
      <c r="H10" s="31">
        <f t="shared" si="4"/>
        <v>0.17808219178082191</v>
      </c>
      <c r="I10" s="31">
        <f t="shared" si="4"/>
        <v>5.4794520547945202E-2</v>
      </c>
      <c r="J10" s="31">
        <f>IF(J9=0,0,J9/$F9)</f>
        <v>0.64383561643835618</v>
      </c>
      <c r="K10" s="31">
        <f t="shared" si="4"/>
        <v>9.5890410958904104E-2</v>
      </c>
      <c r="L10" s="31">
        <f t="shared" si="4"/>
        <v>1.3698630136986301E-2</v>
      </c>
      <c r="M10" s="31">
        <f t="shared" si="4"/>
        <v>0.24657534246575341</v>
      </c>
      <c r="N10" s="241"/>
      <c r="O10" s="243"/>
      <c r="P10" s="243"/>
      <c r="Q10" s="241"/>
      <c r="R10" s="41"/>
      <c r="T10" s="91"/>
    </row>
    <row r="11" spans="1:20" ht="12" customHeight="1">
      <c r="A11" s="142"/>
      <c r="B11" s="222" t="s">
        <v>46</v>
      </c>
      <c r="C11" s="223"/>
      <c r="D11" s="223"/>
      <c r="E11" s="224"/>
      <c r="F11" s="83">
        <v>64</v>
      </c>
      <c r="G11" s="83">
        <v>52</v>
      </c>
      <c r="H11" s="83">
        <v>12</v>
      </c>
      <c r="I11" s="83">
        <v>0</v>
      </c>
      <c r="J11" s="83">
        <v>53</v>
      </c>
      <c r="K11" s="83">
        <v>7</v>
      </c>
      <c r="L11" s="83">
        <v>0</v>
      </c>
      <c r="M11" s="83">
        <v>4</v>
      </c>
      <c r="N11" s="240">
        <v>2.225806451612903</v>
      </c>
      <c r="O11" s="242">
        <v>49</v>
      </c>
      <c r="P11" s="242">
        <v>23</v>
      </c>
      <c r="Q11" s="240">
        <f t="shared" ref="Q11" si="5">IF(P11=0,0,P11/O11)*100</f>
        <v>46.938775510204081</v>
      </c>
      <c r="T11" s="91"/>
    </row>
    <row r="12" spans="1:20" ht="12" customHeight="1">
      <c r="A12" s="142"/>
      <c r="B12" s="225"/>
      <c r="C12" s="226"/>
      <c r="D12" s="226"/>
      <c r="E12" s="227"/>
      <c r="F12" s="85">
        <f t="shared" ref="F12" si="6">SUM(G12:I12)</f>
        <v>1</v>
      </c>
      <c r="G12" s="31">
        <f t="shared" ref="G12:M12" si="7">IF(G11=0,0,G11/$F11)</f>
        <v>0.8125</v>
      </c>
      <c r="H12" s="31">
        <f t="shared" si="7"/>
        <v>0.1875</v>
      </c>
      <c r="I12" s="31">
        <f t="shared" si="7"/>
        <v>0</v>
      </c>
      <c r="J12" s="31">
        <f t="shared" si="7"/>
        <v>0.828125</v>
      </c>
      <c r="K12" s="31">
        <f t="shared" si="7"/>
        <v>0.109375</v>
      </c>
      <c r="L12" s="31">
        <f t="shared" si="7"/>
        <v>0</v>
      </c>
      <c r="M12" s="31">
        <f t="shared" si="7"/>
        <v>6.25E-2</v>
      </c>
      <c r="N12" s="241"/>
      <c r="O12" s="243"/>
      <c r="P12" s="243"/>
      <c r="Q12" s="241"/>
      <c r="R12" s="41"/>
      <c r="T12" s="91"/>
    </row>
    <row r="13" spans="1:20" ht="12" customHeight="1">
      <c r="A13" s="142"/>
      <c r="B13" s="222" t="s">
        <v>45</v>
      </c>
      <c r="C13" s="223"/>
      <c r="D13" s="223"/>
      <c r="E13" s="224"/>
      <c r="F13" s="83">
        <v>128</v>
      </c>
      <c r="G13" s="83">
        <v>113</v>
      </c>
      <c r="H13" s="83">
        <v>11</v>
      </c>
      <c r="I13" s="83">
        <v>4</v>
      </c>
      <c r="J13" s="83">
        <v>101</v>
      </c>
      <c r="K13" s="83">
        <v>17</v>
      </c>
      <c r="L13" s="83">
        <v>0</v>
      </c>
      <c r="M13" s="83">
        <v>10</v>
      </c>
      <c r="N13" s="240">
        <v>2.459016393442623</v>
      </c>
      <c r="O13" s="242">
        <v>260</v>
      </c>
      <c r="P13" s="242">
        <v>150</v>
      </c>
      <c r="Q13" s="240">
        <f t="shared" ref="Q13" si="8">IF(P13=0,0,P13/O13)*100</f>
        <v>57.692307692307686</v>
      </c>
      <c r="T13" s="91"/>
    </row>
    <row r="14" spans="1:20" ht="12" customHeight="1">
      <c r="A14" s="142"/>
      <c r="B14" s="225"/>
      <c r="C14" s="226"/>
      <c r="D14" s="226"/>
      <c r="E14" s="227"/>
      <c r="F14" s="85">
        <f t="shared" ref="F14" si="9">SUM(G14:I14)</f>
        <v>1</v>
      </c>
      <c r="G14" s="31">
        <f t="shared" ref="G14:M14" si="10">IF(G13=0,0,G13/$F13)</f>
        <v>0.8828125</v>
      </c>
      <c r="H14" s="31">
        <f t="shared" si="10"/>
        <v>8.59375E-2</v>
      </c>
      <c r="I14" s="31">
        <f t="shared" si="10"/>
        <v>3.125E-2</v>
      </c>
      <c r="J14" s="31">
        <f t="shared" si="10"/>
        <v>0.7890625</v>
      </c>
      <c r="K14" s="31">
        <f t="shared" si="10"/>
        <v>0.1328125</v>
      </c>
      <c r="L14" s="31">
        <f t="shared" si="10"/>
        <v>0</v>
      </c>
      <c r="M14" s="31">
        <f t="shared" si="10"/>
        <v>7.8125E-2</v>
      </c>
      <c r="N14" s="241"/>
      <c r="O14" s="243"/>
      <c r="P14" s="243"/>
      <c r="Q14" s="241"/>
      <c r="R14" s="41"/>
      <c r="T14" s="91"/>
    </row>
    <row r="15" spans="1:20" ht="12" customHeight="1">
      <c r="A15" s="142"/>
      <c r="B15" s="222" t="s">
        <v>44</v>
      </c>
      <c r="C15" s="223"/>
      <c r="D15" s="223"/>
      <c r="E15" s="224"/>
      <c r="F15" s="83">
        <v>44</v>
      </c>
      <c r="G15" s="83">
        <v>41</v>
      </c>
      <c r="H15" s="83">
        <v>3</v>
      </c>
      <c r="I15" s="83">
        <v>0</v>
      </c>
      <c r="J15" s="83">
        <v>39</v>
      </c>
      <c r="K15" s="83">
        <v>4</v>
      </c>
      <c r="L15" s="83">
        <v>1</v>
      </c>
      <c r="M15" s="83">
        <v>0</v>
      </c>
      <c r="N15" s="240">
        <v>2.8409090909090908</v>
      </c>
      <c r="O15" s="242">
        <v>118</v>
      </c>
      <c r="P15" s="242">
        <v>75</v>
      </c>
      <c r="Q15" s="240">
        <f t="shared" ref="Q15" si="11">IF(P15=0,0,P15/O15)*100</f>
        <v>63.559322033898304</v>
      </c>
      <c r="T15" s="91"/>
    </row>
    <row r="16" spans="1:20" ht="12" customHeight="1">
      <c r="A16" s="142"/>
      <c r="B16" s="225"/>
      <c r="C16" s="226"/>
      <c r="D16" s="226"/>
      <c r="E16" s="227"/>
      <c r="F16" s="85">
        <f t="shared" ref="F16" si="12">SUM(G16:I16)</f>
        <v>1</v>
      </c>
      <c r="G16" s="31">
        <f t="shared" ref="G16:M16" si="13">IF(G15=0,0,G15/$F15)</f>
        <v>0.93181818181818177</v>
      </c>
      <c r="H16" s="31">
        <f t="shared" si="13"/>
        <v>6.8181818181818177E-2</v>
      </c>
      <c r="I16" s="31">
        <f t="shared" si="13"/>
        <v>0</v>
      </c>
      <c r="J16" s="31">
        <f t="shared" si="13"/>
        <v>0.88636363636363635</v>
      </c>
      <c r="K16" s="31">
        <f t="shared" si="13"/>
        <v>9.0909090909090912E-2</v>
      </c>
      <c r="L16" s="31">
        <f t="shared" si="13"/>
        <v>2.2727272727272728E-2</v>
      </c>
      <c r="M16" s="31">
        <f t="shared" si="13"/>
        <v>0</v>
      </c>
      <c r="N16" s="241"/>
      <c r="O16" s="243"/>
      <c r="P16" s="243"/>
      <c r="Q16" s="241"/>
      <c r="R16" s="41"/>
      <c r="T16" s="91"/>
    </row>
    <row r="17" spans="1:20" ht="12" customHeight="1">
      <c r="A17" s="142"/>
      <c r="B17" s="222" t="s">
        <v>43</v>
      </c>
      <c r="C17" s="223"/>
      <c r="D17" s="223"/>
      <c r="E17" s="224"/>
      <c r="F17" s="83">
        <v>164</v>
      </c>
      <c r="G17" s="83">
        <v>151</v>
      </c>
      <c r="H17" s="83">
        <v>5</v>
      </c>
      <c r="I17" s="83">
        <v>8</v>
      </c>
      <c r="J17" s="83">
        <v>123</v>
      </c>
      <c r="K17" s="83">
        <v>22</v>
      </c>
      <c r="L17" s="83">
        <v>1</v>
      </c>
      <c r="M17" s="83">
        <v>18</v>
      </c>
      <c r="N17" s="240">
        <v>2.7364864864864864</v>
      </c>
      <c r="O17" s="242">
        <v>364</v>
      </c>
      <c r="P17" s="242">
        <v>177</v>
      </c>
      <c r="Q17" s="240">
        <f t="shared" ref="Q17" si="14">IF(P17=0,0,P17/O17)*100</f>
        <v>48.626373626373628</v>
      </c>
      <c r="T17" s="91"/>
    </row>
    <row r="18" spans="1:20" ht="12" customHeight="1">
      <c r="A18" s="143"/>
      <c r="B18" s="225"/>
      <c r="C18" s="226"/>
      <c r="D18" s="226"/>
      <c r="E18" s="227"/>
      <c r="F18" s="85">
        <f t="shared" ref="F18" si="15">SUM(G18:I18)</f>
        <v>1</v>
      </c>
      <c r="G18" s="31">
        <f t="shared" ref="G18:M18" si="16">IF(G17=0,0,G17/$F17)</f>
        <v>0.92073170731707321</v>
      </c>
      <c r="H18" s="31">
        <f t="shared" si="16"/>
        <v>3.048780487804878E-2</v>
      </c>
      <c r="I18" s="31">
        <f t="shared" si="16"/>
        <v>4.878048780487805E-2</v>
      </c>
      <c r="J18" s="31">
        <f t="shared" si="16"/>
        <v>0.75</v>
      </c>
      <c r="K18" s="31">
        <f t="shared" si="16"/>
        <v>0.13414634146341464</v>
      </c>
      <c r="L18" s="31">
        <f t="shared" si="16"/>
        <v>6.0975609756097563E-3</v>
      </c>
      <c r="M18" s="31">
        <f t="shared" si="16"/>
        <v>0.10975609756097561</v>
      </c>
      <c r="N18" s="241"/>
      <c r="O18" s="243"/>
      <c r="P18" s="243"/>
      <c r="Q18" s="241"/>
      <c r="R18" s="41"/>
      <c r="T18" s="91"/>
    </row>
    <row r="19" spans="1:20" ht="12" customHeight="1">
      <c r="A19" s="138" t="s">
        <v>42</v>
      </c>
      <c r="B19" s="138" t="s">
        <v>41</v>
      </c>
      <c r="C19" s="37"/>
      <c r="D19" s="211" t="s">
        <v>15</v>
      </c>
      <c r="E19" s="36"/>
      <c r="F19" s="83">
        <v>134</v>
      </c>
      <c r="G19" s="83">
        <f>SUM(G21,G23,G25,G27,G29,G31,G33,G35,G37,G39,G41,G43,G45,G47,G49,G51,G53,G55,G57,G59,G61,G63,G65,G67)</f>
        <v>119</v>
      </c>
      <c r="H19" s="83">
        <f>SUM(H21,H23,H25,H27,H29,H31,H33,H35,H37,H39,H41,H43,H45,H47,H49,H51,H53,H55,H57,H59,H61,H63,H65,H67)</f>
        <v>15</v>
      </c>
      <c r="I19" s="83">
        <f>SUM(I21,I23,I25,I27,I29,I31,I33,I35,I37,I39,I41,I43,I45,I47,I49,I51,I53,I55,I57,I59,I61,I63,I65,I67)</f>
        <v>0</v>
      </c>
      <c r="J19" s="83">
        <f t="shared" ref="J19:M19" si="17">SUM(J21,J23,J25,J27,J29,J31,J33,J35,J37,J39,J41,J43,J45,J47,J49,J51,J53,J55,J57,J59,J61,J63,J65,J67)</f>
        <v>107</v>
      </c>
      <c r="K19" s="83">
        <f t="shared" si="17"/>
        <v>21</v>
      </c>
      <c r="L19" s="83">
        <f t="shared" si="17"/>
        <v>1</v>
      </c>
      <c r="M19" s="83">
        <f t="shared" si="17"/>
        <v>5</v>
      </c>
      <c r="N19" s="240">
        <v>2.6335877860000001</v>
      </c>
      <c r="O19" s="242">
        <v>484</v>
      </c>
      <c r="P19" s="242">
        <f>SUM(P21:P68)</f>
        <v>275</v>
      </c>
      <c r="Q19" s="240">
        <f t="shared" ref="Q19" si="18">IF(P19=0,0,P19/O19)*100</f>
        <v>56.81818181818182</v>
      </c>
      <c r="S19" s="48"/>
      <c r="T19" s="91"/>
    </row>
    <row r="20" spans="1:20" ht="12" customHeight="1">
      <c r="A20" s="139"/>
      <c r="B20" s="139"/>
      <c r="C20" s="34"/>
      <c r="D20" s="212"/>
      <c r="E20" s="33"/>
      <c r="F20" s="85">
        <f t="shared" ref="F20" si="19">SUM(G20:I20)</f>
        <v>1</v>
      </c>
      <c r="G20" s="31">
        <f t="shared" ref="G20:M20" si="20">IF(G19=0,0,G19/$F19)</f>
        <v>0.88805970149253732</v>
      </c>
      <c r="H20" s="31">
        <f t="shared" si="20"/>
        <v>0.11194029850746269</v>
      </c>
      <c r="I20" s="31">
        <f t="shared" si="20"/>
        <v>0</v>
      </c>
      <c r="J20" s="31">
        <f t="shared" si="20"/>
        <v>0.79850746268656714</v>
      </c>
      <c r="K20" s="31">
        <f t="shared" si="20"/>
        <v>0.15671641791044777</v>
      </c>
      <c r="L20" s="31">
        <f t="shared" si="20"/>
        <v>7.462686567164179E-3</v>
      </c>
      <c r="M20" s="31">
        <f t="shared" si="20"/>
        <v>3.7313432835820892E-2</v>
      </c>
      <c r="N20" s="241"/>
      <c r="O20" s="243"/>
      <c r="P20" s="243"/>
      <c r="Q20" s="241"/>
      <c r="R20" s="41"/>
      <c r="T20" s="91"/>
    </row>
    <row r="21" spans="1:20" ht="12" customHeight="1">
      <c r="A21" s="139"/>
      <c r="B21" s="139"/>
      <c r="C21" s="37"/>
      <c r="D21" s="211" t="s">
        <v>40</v>
      </c>
      <c r="E21" s="36"/>
      <c r="F21" s="83">
        <v>20</v>
      </c>
      <c r="G21" s="83">
        <v>18</v>
      </c>
      <c r="H21" s="83">
        <v>2</v>
      </c>
      <c r="I21" s="83">
        <v>0</v>
      </c>
      <c r="J21" s="83">
        <v>13</v>
      </c>
      <c r="K21" s="83">
        <v>5</v>
      </c>
      <c r="L21" s="83">
        <v>0</v>
      </c>
      <c r="M21" s="83">
        <v>2</v>
      </c>
      <c r="N21" s="240">
        <v>3.1052631578947367</v>
      </c>
      <c r="O21" s="242">
        <v>36</v>
      </c>
      <c r="P21" s="242">
        <v>27</v>
      </c>
      <c r="Q21" s="240">
        <f t="shared" ref="Q21" si="21">IF(P21=0,0,P21/O21)*100</f>
        <v>75</v>
      </c>
      <c r="T21" s="91"/>
    </row>
    <row r="22" spans="1:20" ht="12" customHeight="1">
      <c r="A22" s="139"/>
      <c r="B22" s="139"/>
      <c r="C22" s="34"/>
      <c r="D22" s="212"/>
      <c r="E22" s="33"/>
      <c r="F22" s="85">
        <f t="shared" ref="F22" si="22">SUM(G22:I22)</f>
        <v>1</v>
      </c>
      <c r="G22" s="31">
        <f t="shared" ref="G22:M22" si="23">IF(G21=0,0,G21/$F21)</f>
        <v>0.9</v>
      </c>
      <c r="H22" s="31">
        <f t="shared" si="23"/>
        <v>0.1</v>
      </c>
      <c r="I22" s="31">
        <f t="shared" si="23"/>
        <v>0</v>
      </c>
      <c r="J22" s="31">
        <f t="shared" si="23"/>
        <v>0.65</v>
      </c>
      <c r="K22" s="31">
        <f t="shared" si="23"/>
        <v>0.25</v>
      </c>
      <c r="L22" s="31">
        <f t="shared" si="23"/>
        <v>0</v>
      </c>
      <c r="M22" s="31">
        <f t="shared" si="23"/>
        <v>0.1</v>
      </c>
      <c r="N22" s="241"/>
      <c r="O22" s="243"/>
      <c r="P22" s="243"/>
      <c r="Q22" s="241"/>
      <c r="R22" s="41"/>
      <c r="T22" s="91"/>
    </row>
    <row r="23" spans="1:20" ht="12" customHeight="1">
      <c r="A23" s="139"/>
      <c r="B23" s="139"/>
      <c r="C23" s="37"/>
      <c r="D23" s="211" t="s">
        <v>39</v>
      </c>
      <c r="E23" s="36"/>
      <c r="F23" s="83">
        <v>2</v>
      </c>
      <c r="G23" s="83">
        <v>2</v>
      </c>
      <c r="H23" s="83">
        <v>0</v>
      </c>
      <c r="I23" s="83">
        <v>0</v>
      </c>
      <c r="J23" s="83">
        <v>2</v>
      </c>
      <c r="K23" s="83">
        <v>0</v>
      </c>
      <c r="L23" s="83">
        <v>0</v>
      </c>
      <c r="M23" s="83">
        <v>0</v>
      </c>
      <c r="N23" s="240">
        <v>2.5</v>
      </c>
      <c r="O23" s="242">
        <v>5</v>
      </c>
      <c r="P23" s="242">
        <v>4</v>
      </c>
      <c r="Q23" s="240">
        <f t="shared" ref="Q23" si="24">IF(P23=0,0,P23/O23)*100</f>
        <v>80</v>
      </c>
      <c r="T23" s="91"/>
    </row>
    <row r="24" spans="1:20" ht="12" customHeight="1">
      <c r="A24" s="139"/>
      <c r="B24" s="139"/>
      <c r="C24" s="34"/>
      <c r="D24" s="212"/>
      <c r="E24" s="33"/>
      <c r="F24" s="85">
        <f t="shared" ref="F24" si="25">SUM(G24:I24)</f>
        <v>1</v>
      </c>
      <c r="G24" s="31">
        <f t="shared" ref="G24:M24" si="26">IF(G23=0,0,G23/$F23)</f>
        <v>1</v>
      </c>
      <c r="H24" s="31">
        <f t="shared" si="26"/>
        <v>0</v>
      </c>
      <c r="I24" s="31">
        <f t="shared" si="26"/>
        <v>0</v>
      </c>
      <c r="J24" s="31">
        <f t="shared" si="26"/>
        <v>1</v>
      </c>
      <c r="K24" s="31">
        <f t="shared" si="26"/>
        <v>0</v>
      </c>
      <c r="L24" s="31">
        <f t="shared" si="26"/>
        <v>0</v>
      </c>
      <c r="M24" s="31">
        <f t="shared" si="26"/>
        <v>0</v>
      </c>
      <c r="N24" s="241"/>
      <c r="O24" s="243"/>
      <c r="P24" s="243"/>
      <c r="Q24" s="241"/>
      <c r="R24" s="41"/>
      <c r="T24" s="91"/>
    </row>
    <row r="25" spans="1:20" ht="12" customHeight="1">
      <c r="A25" s="139"/>
      <c r="B25" s="139"/>
      <c r="C25" s="37"/>
      <c r="D25" s="211" t="s">
        <v>38</v>
      </c>
      <c r="E25" s="36"/>
      <c r="F25" s="83">
        <v>5</v>
      </c>
      <c r="G25" s="83">
        <v>0</v>
      </c>
      <c r="H25" s="83">
        <v>5</v>
      </c>
      <c r="I25" s="83">
        <v>0</v>
      </c>
      <c r="J25" s="83">
        <v>3</v>
      </c>
      <c r="K25" s="83">
        <v>1</v>
      </c>
      <c r="L25" s="83">
        <v>0</v>
      </c>
      <c r="M25" s="83">
        <v>1</v>
      </c>
      <c r="N25" s="240">
        <v>2.2000000000000002</v>
      </c>
      <c r="O25" s="242">
        <v>1</v>
      </c>
      <c r="P25" s="242">
        <v>0</v>
      </c>
      <c r="Q25" s="240">
        <f t="shared" ref="Q25" si="27">IF(P25=0,0,P25/O25)*100</f>
        <v>0</v>
      </c>
      <c r="T25" s="91"/>
    </row>
    <row r="26" spans="1:20" ht="12" customHeight="1">
      <c r="A26" s="139"/>
      <c r="B26" s="139"/>
      <c r="C26" s="34"/>
      <c r="D26" s="212"/>
      <c r="E26" s="33"/>
      <c r="F26" s="85">
        <f t="shared" ref="F26" si="28">SUM(G26:I26)</f>
        <v>1</v>
      </c>
      <c r="G26" s="31">
        <f t="shared" ref="G26:M26" si="29">IF(G25=0,0,G25/$F25)</f>
        <v>0</v>
      </c>
      <c r="H26" s="31">
        <f t="shared" si="29"/>
        <v>1</v>
      </c>
      <c r="I26" s="31">
        <f t="shared" si="29"/>
        <v>0</v>
      </c>
      <c r="J26" s="31">
        <f t="shared" si="29"/>
        <v>0.6</v>
      </c>
      <c r="K26" s="31">
        <f t="shared" si="29"/>
        <v>0.2</v>
      </c>
      <c r="L26" s="31">
        <f t="shared" si="29"/>
        <v>0</v>
      </c>
      <c r="M26" s="31">
        <f t="shared" si="29"/>
        <v>0.2</v>
      </c>
      <c r="N26" s="241"/>
      <c r="O26" s="243"/>
      <c r="P26" s="243"/>
      <c r="Q26" s="241"/>
      <c r="R26" s="41"/>
      <c r="T26" s="91"/>
    </row>
    <row r="27" spans="1:20" ht="12" customHeight="1">
      <c r="A27" s="139"/>
      <c r="B27" s="139"/>
      <c r="C27" s="37"/>
      <c r="D27" s="211" t="s">
        <v>105</v>
      </c>
      <c r="E27" s="36"/>
      <c r="F27" s="83">
        <v>0</v>
      </c>
      <c r="G27" s="83">
        <v>0</v>
      </c>
      <c r="H27" s="83">
        <v>0</v>
      </c>
      <c r="I27" s="83">
        <v>0</v>
      </c>
      <c r="J27" s="83">
        <v>0</v>
      </c>
      <c r="K27" s="83">
        <v>0</v>
      </c>
      <c r="L27" s="83">
        <v>0</v>
      </c>
      <c r="M27" s="83">
        <v>0</v>
      </c>
      <c r="N27" s="240">
        <v>0</v>
      </c>
      <c r="O27" s="242">
        <v>0</v>
      </c>
      <c r="P27" s="242">
        <v>0</v>
      </c>
      <c r="Q27" s="240">
        <f t="shared" ref="Q27" si="30">IF(P27=0,0,P27/O27)*100</f>
        <v>0</v>
      </c>
      <c r="T27" s="91"/>
    </row>
    <row r="28" spans="1:20" ht="12" customHeight="1">
      <c r="A28" s="139"/>
      <c r="B28" s="139"/>
      <c r="C28" s="34"/>
      <c r="D28" s="212"/>
      <c r="E28" s="33"/>
      <c r="F28" s="85">
        <f t="shared" ref="F28" si="31">SUM(G28:I28)</f>
        <v>0</v>
      </c>
      <c r="G28" s="31">
        <f t="shared" ref="G28:M28" si="32">IF(G27=0,0,G27/$F27)</f>
        <v>0</v>
      </c>
      <c r="H28" s="31">
        <f t="shared" si="32"/>
        <v>0</v>
      </c>
      <c r="I28" s="31">
        <f t="shared" si="32"/>
        <v>0</v>
      </c>
      <c r="J28" s="31">
        <f t="shared" si="32"/>
        <v>0</v>
      </c>
      <c r="K28" s="31">
        <f t="shared" si="32"/>
        <v>0</v>
      </c>
      <c r="L28" s="31">
        <f t="shared" si="32"/>
        <v>0</v>
      </c>
      <c r="M28" s="31">
        <f t="shared" si="32"/>
        <v>0</v>
      </c>
      <c r="N28" s="241"/>
      <c r="O28" s="243"/>
      <c r="P28" s="243"/>
      <c r="Q28" s="241"/>
      <c r="R28" s="41"/>
      <c r="T28" s="91"/>
    </row>
    <row r="29" spans="1:20" ht="12" customHeight="1">
      <c r="A29" s="139"/>
      <c r="B29" s="139"/>
      <c r="C29" s="37"/>
      <c r="D29" s="211" t="s">
        <v>104</v>
      </c>
      <c r="E29" s="36"/>
      <c r="F29" s="83">
        <v>4</v>
      </c>
      <c r="G29" s="83">
        <v>2</v>
      </c>
      <c r="H29" s="83">
        <v>2</v>
      </c>
      <c r="I29" s="83">
        <v>0</v>
      </c>
      <c r="J29" s="83">
        <v>4</v>
      </c>
      <c r="K29" s="83">
        <v>0</v>
      </c>
      <c r="L29" s="83">
        <v>0</v>
      </c>
      <c r="M29" s="83">
        <v>0</v>
      </c>
      <c r="N29" s="240">
        <v>2</v>
      </c>
      <c r="O29" s="242">
        <v>11</v>
      </c>
      <c r="P29" s="242">
        <v>7</v>
      </c>
      <c r="Q29" s="240">
        <f t="shared" ref="Q29" si="33">IF(P29=0,0,P29/O29)*100</f>
        <v>63.636363636363633</v>
      </c>
      <c r="T29" s="91"/>
    </row>
    <row r="30" spans="1:20" ht="12" customHeight="1">
      <c r="A30" s="139"/>
      <c r="B30" s="139"/>
      <c r="C30" s="34"/>
      <c r="D30" s="212"/>
      <c r="E30" s="33"/>
      <c r="F30" s="85">
        <f t="shared" ref="F30" si="34">SUM(G30:I30)</f>
        <v>1</v>
      </c>
      <c r="G30" s="31">
        <f t="shared" ref="G30:M30" si="35">IF(G29=0,0,G29/$F29)</f>
        <v>0.5</v>
      </c>
      <c r="H30" s="31">
        <f t="shared" si="35"/>
        <v>0.5</v>
      </c>
      <c r="I30" s="31">
        <f t="shared" si="35"/>
        <v>0</v>
      </c>
      <c r="J30" s="31">
        <f t="shared" si="35"/>
        <v>1</v>
      </c>
      <c r="K30" s="31">
        <f t="shared" si="35"/>
        <v>0</v>
      </c>
      <c r="L30" s="31">
        <f t="shared" si="35"/>
        <v>0</v>
      </c>
      <c r="M30" s="31">
        <f t="shared" si="35"/>
        <v>0</v>
      </c>
      <c r="N30" s="241"/>
      <c r="O30" s="243"/>
      <c r="P30" s="243"/>
      <c r="Q30" s="241"/>
      <c r="R30" s="41"/>
      <c r="T30" s="91"/>
    </row>
    <row r="31" spans="1:20" ht="12" customHeight="1">
      <c r="A31" s="139"/>
      <c r="B31" s="139"/>
      <c r="C31" s="37"/>
      <c r="D31" s="211" t="s">
        <v>103</v>
      </c>
      <c r="E31" s="36"/>
      <c r="F31" s="83">
        <v>1</v>
      </c>
      <c r="G31" s="83">
        <v>1</v>
      </c>
      <c r="H31" s="83">
        <v>0</v>
      </c>
      <c r="I31" s="83">
        <v>0</v>
      </c>
      <c r="J31" s="83">
        <v>1</v>
      </c>
      <c r="K31" s="83">
        <v>0</v>
      </c>
      <c r="L31" s="83">
        <v>0</v>
      </c>
      <c r="M31" s="83">
        <v>0</v>
      </c>
      <c r="N31" s="240">
        <v>2</v>
      </c>
      <c r="O31" s="242">
        <v>0</v>
      </c>
      <c r="P31" s="242">
        <v>0</v>
      </c>
      <c r="Q31" s="240">
        <f t="shared" ref="Q31" si="36">IF(P31=0,0,P31/O31)*100</f>
        <v>0</v>
      </c>
      <c r="T31" s="91"/>
    </row>
    <row r="32" spans="1:20" ht="12" customHeight="1">
      <c r="A32" s="139"/>
      <c r="B32" s="139"/>
      <c r="C32" s="34"/>
      <c r="D32" s="212"/>
      <c r="E32" s="33"/>
      <c r="F32" s="85">
        <f t="shared" ref="F32" si="37">SUM(G32:I32)</f>
        <v>1</v>
      </c>
      <c r="G32" s="31">
        <f t="shared" ref="G32:M32" si="38">IF(G31=0,0,G31/$F31)</f>
        <v>1</v>
      </c>
      <c r="H32" s="31">
        <f t="shared" si="38"/>
        <v>0</v>
      </c>
      <c r="I32" s="31">
        <f t="shared" si="38"/>
        <v>0</v>
      </c>
      <c r="J32" s="31">
        <f t="shared" si="38"/>
        <v>1</v>
      </c>
      <c r="K32" s="31">
        <f t="shared" si="38"/>
        <v>0</v>
      </c>
      <c r="L32" s="31">
        <f t="shared" si="38"/>
        <v>0</v>
      </c>
      <c r="M32" s="31">
        <f t="shared" si="38"/>
        <v>0</v>
      </c>
      <c r="N32" s="241"/>
      <c r="O32" s="243"/>
      <c r="P32" s="243"/>
      <c r="Q32" s="241"/>
      <c r="R32" s="41"/>
      <c r="T32" s="91"/>
    </row>
    <row r="33" spans="1:20" ht="12" customHeight="1">
      <c r="A33" s="139"/>
      <c r="B33" s="139"/>
      <c r="C33" s="37"/>
      <c r="D33" s="211" t="s">
        <v>102</v>
      </c>
      <c r="E33" s="36"/>
      <c r="F33" s="83">
        <v>2</v>
      </c>
      <c r="G33" s="83">
        <v>2</v>
      </c>
      <c r="H33" s="83">
        <v>0</v>
      </c>
      <c r="I33" s="83">
        <v>0</v>
      </c>
      <c r="J33" s="83">
        <v>2</v>
      </c>
      <c r="K33" s="83">
        <v>0</v>
      </c>
      <c r="L33" s="83">
        <v>0</v>
      </c>
      <c r="M33" s="83">
        <v>0</v>
      </c>
      <c r="N33" s="240">
        <v>2</v>
      </c>
      <c r="O33" s="242">
        <v>3</v>
      </c>
      <c r="P33" s="242">
        <v>1</v>
      </c>
      <c r="Q33" s="240">
        <f t="shared" ref="Q33" si="39">IF(P33=0,0,P33/O33)*100</f>
        <v>33.333333333333329</v>
      </c>
      <c r="T33" s="91"/>
    </row>
    <row r="34" spans="1:20" ht="12" customHeight="1">
      <c r="A34" s="139"/>
      <c r="B34" s="139"/>
      <c r="C34" s="34"/>
      <c r="D34" s="212"/>
      <c r="E34" s="33"/>
      <c r="F34" s="85">
        <f t="shared" ref="F34" si="40">SUM(G34:I34)</f>
        <v>1</v>
      </c>
      <c r="G34" s="31">
        <f t="shared" ref="G34:M34" si="41">IF(G33=0,0,G33/$F33)</f>
        <v>1</v>
      </c>
      <c r="H34" s="31">
        <f t="shared" si="41"/>
        <v>0</v>
      </c>
      <c r="I34" s="31">
        <f t="shared" si="41"/>
        <v>0</v>
      </c>
      <c r="J34" s="31">
        <f t="shared" si="41"/>
        <v>1</v>
      </c>
      <c r="K34" s="31">
        <f t="shared" si="41"/>
        <v>0</v>
      </c>
      <c r="L34" s="31">
        <f t="shared" si="41"/>
        <v>0</v>
      </c>
      <c r="M34" s="31">
        <f t="shared" si="41"/>
        <v>0</v>
      </c>
      <c r="N34" s="241"/>
      <c r="O34" s="243"/>
      <c r="P34" s="243"/>
      <c r="Q34" s="241"/>
      <c r="R34" s="41"/>
      <c r="T34" s="91"/>
    </row>
    <row r="35" spans="1:20" ht="12" customHeight="1">
      <c r="A35" s="139"/>
      <c r="B35" s="139"/>
      <c r="C35" s="37"/>
      <c r="D35" s="211" t="s">
        <v>101</v>
      </c>
      <c r="E35" s="36"/>
      <c r="F35" s="83">
        <v>9</v>
      </c>
      <c r="G35" s="83">
        <v>9</v>
      </c>
      <c r="H35" s="83">
        <v>0</v>
      </c>
      <c r="I35" s="83">
        <v>0</v>
      </c>
      <c r="J35" s="83">
        <v>8</v>
      </c>
      <c r="K35" s="83">
        <v>1</v>
      </c>
      <c r="L35" s="83">
        <v>0</v>
      </c>
      <c r="M35" s="83">
        <v>0</v>
      </c>
      <c r="N35" s="240">
        <v>2</v>
      </c>
      <c r="O35" s="242">
        <v>77</v>
      </c>
      <c r="P35" s="242">
        <v>35</v>
      </c>
      <c r="Q35" s="240">
        <f t="shared" ref="Q35" si="42">IF(P35=0,0,P35/O35)*100</f>
        <v>45.454545454545453</v>
      </c>
      <c r="T35" s="91"/>
    </row>
    <row r="36" spans="1:20" ht="12" customHeight="1">
      <c r="A36" s="139"/>
      <c r="B36" s="139"/>
      <c r="C36" s="34"/>
      <c r="D36" s="212"/>
      <c r="E36" s="33"/>
      <c r="F36" s="85">
        <f t="shared" ref="F36" si="43">SUM(G36:I36)</f>
        <v>1</v>
      </c>
      <c r="G36" s="31">
        <f t="shared" ref="G36:M36" si="44">IF(G35=0,0,G35/$F35)</f>
        <v>1</v>
      </c>
      <c r="H36" s="31">
        <f t="shared" si="44"/>
        <v>0</v>
      </c>
      <c r="I36" s="31">
        <f t="shared" si="44"/>
        <v>0</v>
      </c>
      <c r="J36" s="31">
        <f t="shared" si="44"/>
        <v>0.88888888888888884</v>
      </c>
      <c r="K36" s="31">
        <f t="shared" si="44"/>
        <v>0.1111111111111111</v>
      </c>
      <c r="L36" s="31">
        <f t="shared" si="44"/>
        <v>0</v>
      </c>
      <c r="M36" s="31">
        <f t="shared" si="44"/>
        <v>0</v>
      </c>
      <c r="N36" s="241"/>
      <c r="O36" s="243"/>
      <c r="P36" s="243"/>
      <c r="Q36" s="241"/>
      <c r="R36" s="41"/>
      <c r="T36" s="91"/>
    </row>
    <row r="37" spans="1:20" ht="12" customHeight="1">
      <c r="A37" s="139"/>
      <c r="B37" s="139"/>
      <c r="C37" s="37"/>
      <c r="D37" s="211" t="s">
        <v>32</v>
      </c>
      <c r="E37" s="36"/>
      <c r="F37" s="83">
        <v>1</v>
      </c>
      <c r="G37" s="83">
        <v>1</v>
      </c>
      <c r="H37" s="83">
        <v>0</v>
      </c>
      <c r="I37" s="83">
        <v>0</v>
      </c>
      <c r="J37" s="83">
        <v>1</v>
      </c>
      <c r="K37" s="83">
        <v>0</v>
      </c>
      <c r="L37" s="83">
        <v>0</v>
      </c>
      <c r="M37" s="83">
        <v>0</v>
      </c>
      <c r="N37" s="240">
        <v>2</v>
      </c>
      <c r="O37" s="242">
        <v>2</v>
      </c>
      <c r="P37" s="242">
        <v>2</v>
      </c>
      <c r="Q37" s="240">
        <f t="shared" ref="Q37" si="45">IF(P37=0,0,P37/O37)*100</f>
        <v>100</v>
      </c>
      <c r="T37" s="91"/>
    </row>
    <row r="38" spans="1:20" ht="12" customHeight="1">
      <c r="A38" s="139"/>
      <c r="B38" s="139"/>
      <c r="C38" s="34"/>
      <c r="D38" s="212"/>
      <c r="E38" s="33"/>
      <c r="F38" s="85">
        <f t="shared" ref="F38" si="46">SUM(G38:I38)</f>
        <v>1</v>
      </c>
      <c r="G38" s="31">
        <f t="shared" ref="G38:M38" si="47">IF(G37=0,0,G37/$F37)</f>
        <v>1</v>
      </c>
      <c r="H38" s="31">
        <f t="shared" si="47"/>
        <v>0</v>
      </c>
      <c r="I38" s="31">
        <f t="shared" si="47"/>
        <v>0</v>
      </c>
      <c r="J38" s="31">
        <f t="shared" si="47"/>
        <v>1</v>
      </c>
      <c r="K38" s="31">
        <f t="shared" si="47"/>
        <v>0</v>
      </c>
      <c r="L38" s="31">
        <f t="shared" si="47"/>
        <v>0</v>
      </c>
      <c r="M38" s="31">
        <f t="shared" si="47"/>
        <v>0</v>
      </c>
      <c r="N38" s="241"/>
      <c r="O38" s="243"/>
      <c r="P38" s="243"/>
      <c r="Q38" s="241"/>
      <c r="R38" s="41"/>
      <c r="T38" s="91"/>
    </row>
    <row r="39" spans="1:20" ht="12" customHeight="1">
      <c r="A39" s="139"/>
      <c r="B39" s="139"/>
      <c r="C39" s="37"/>
      <c r="D39" s="211" t="s">
        <v>99</v>
      </c>
      <c r="E39" s="36"/>
      <c r="F39" s="83">
        <v>3</v>
      </c>
      <c r="G39" s="83">
        <v>2</v>
      </c>
      <c r="H39" s="83">
        <v>1</v>
      </c>
      <c r="I39" s="83">
        <v>0</v>
      </c>
      <c r="J39" s="83">
        <v>3</v>
      </c>
      <c r="K39" s="83">
        <v>0</v>
      </c>
      <c r="L39" s="83">
        <v>0</v>
      </c>
      <c r="M39" s="83">
        <v>0</v>
      </c>
      <c r="N39" s="240">
        <v>2.6666666666666665</v>
      </c>
      <c r="O39" s="242">
        <v>12</v>
      </c>
      <c r="P39" s="242">
        <v>3</v>
      </c>
      <c r="Q39" s="240">
        <f t="shared" ref="Q39" si="48">IF(P39=0,0,P39/O39)*100</f>
        <v>25</v>
      </c>
      <c r="T39" s="91"/>
    </row>
    <row r="40" spans="1:20" ht="12" customHeight="1">
      <c r="A40" s="139"/>
      <c r="B40" s="139"/>
      <c r="C40" s="34"/>
      <c r="D40" s="212"/>
      <c r="E40" s="33"/>
      <c r="F40" s="85">
        <f t="shared" ref="F40" si="49">SUM(G40:I40)</f>
        <v>1</v>
      </c>
      <c r="G40" s="31">
        <f t="shared" ref="G40:M40" si="50">IF(G39=0,0,G39/$F39)</f>
        <v>0.66666666666666663</v>
      </c>
      <c r="H40" s="31">
        <f t="shared" si="50"/>
        <v>0.33333333333333331</v>
      </c>
      <c r="I40" s="31">
        <f t="shared" si="50"/>
        <v>0</v>
      </c>
      <c r="J40" s="31">
        <f t="shared" si="50"/>
        <v>1</v>
      </c>
      <c r="K40" s="31">
        <f t="shared" si="50"/>
        <v>0</v>
      </c>
      <c r="L40" s="31">
        <f t="shared" si="50"/>
        <v>0</v>
      </c>
      <c r="M40" s="31">
        <f t="shared" si="50"/>
        <v>0</v>
      </c>
      <c r="N40" s="241"/>
      <c r="O40" s="243"/>
      <c r="P40" s="243"/>
      <c r="Q40" s="241"/>
      <c r="R40" s="41"/>
      <c r="T40" s="91"/>
    </row>
    <row r="41" spans="1:20" ht="12" customHeight="1">
      <c r="A41" s="139"/>
      <c r="B41" s="139"/>
      <c r="C41" s="37"/>
      <c r="D41" s="211" t="s">
        <v>98</v>
      </c>
      <c r="E41" s="36"/>
      <c r="F41" s="83">
        <v>0</v>
      </c>
      <c r="G41" s="83">
        <v>0</v>
      </c>
      <c r="H41" s="83">
        <v>0</v>
      </c>
      <c r="I41" s="83">
        <v>0</v>
      </c>
      <c r="J41" s="83">
        <v>0</v>
      </c>
      <c r="K41" s="83">
        <v>0</v>
      </c>
      <c r="L41" s="83">
        <v>0</v>
      </c>
      <c r="M41" s="83">
        <v>0</v>
      </c>
      <c r="N41" s="240">
        <v>0</v>
      </c>
      <c r="O41" s="242">
        <v>0</v>
      </c>
      <c r="P41" s="242">
        <v>0</v>
      </c>
      <c r="Q41" s="240">
        <f t="shared" ref="Q41" si="51">IF(P41=0,0,P41/O41)*100</f>
        <v>0</v>
      </c>
      <c r="T41" s="91"/>
    </row>
    <row r="42" spans="1:20" ht="12" customHeight="1">
      <c r="A42" s="139"/>
      <c r="B42" s="139"/>
      <c r="C42" s="34"/>
      <c r="D42" s="212"/>
      <c r="E42" s="33"/>
      <c r="F42" s="85">
        <f t="shared" ref="F42" si="52">SUM(G42:I42)</f>
        <v>0</v>
      </c>
      <c r="G42" s="31">
        <f t="shared" ref="G42:M42" si="53">IF(G41=0,0,G41/$F41)</f>
        <v>0</v>
      </c>
      <c r="H42" s="31">
        <f t="shared" si="53"/>
        <v>0</v>
      </c>
      <c r="I42" s="31">
        <f t="shared" si="53"/>
        <v>0</v>
      </c>
      <c r="J42" s="31">
        <f t="shared" si="53"/>
        <v>0</v>
      </c>
      <c r="K42" s="31">
        <f t="shared" si="53"/>
        <v>0</v>
      </c>
      <c r="L42" s="31">
        <f t="shared" si="53"/>
        <v>0</v>
      </c>
      <c r="M42" s="31">
        <f t="shared" si="53"/>
        <v>0</v>
      </c>
      <c r="N42" s="241"/>
      <c r="O42" s="243"/>
      <c r="P42" s="243"/>
      <c r="Q42" s="241"/>
      <c r="R42" s="41"/>
      <c r="T42" s="91"/>
    </row>
    <row r="43" spans="1:20" ht="12" customHeight="1">
      <c r="A43" s="139"/>
      <c r="B43" s="139"/>
      <c r="C43" s="37"/>
      <c r="D43" s="211" t="s">
        <v>97</v>
      </c>
      <c r="E43" s="36"/>
      <c r="F43" s="83">
        <v>2</v>
      </c>
      <c r="G43" s="83">
        <v>2</v>
      </c>
      <c r="H43" s="83">
        <v>0</v>
      </c>
      <c r="I43" s="83">
        <v>0</v>
      </c>
      <c r="J43" s="83">
        <v>2</v>
      </c>
      <c r="K43" s="83">
        <v>0</v>
      </c>
      <c r="L43" s="83">
        <v>0</v>
      </c>
      <c r="M43" s="83">
        <v>0</v>
      </c>
      <c r="N43" s="240">
        <v>2</v>
      </c>
      <c r="O43" s="242">
        <v>7</v>
      </c>
      <c r="P43" s="242">
        <v>4</v>
      </c>
      <c r="Q43" s="240">
        <f t="shared" ref="Q43" si="54">IF(P43=0,0,P43/O43)*100</f>
        <v>57.142857142857139</v>
      </c>
      <c r="T43" s="91"/>
    </row>
    <row r="44" spans="1:20" ht="12" customHeight="1">
      <c r="A44" s="139"/>
      <c r="B44" s="139"/>
      <c r="C44" s="34"/>
      <c r="D44" s="212"/>
      <c r="E44" s="33"/>
      <c r="F44" s="85">
        <f t="shared" ref="F44" si="55">SUM(G44:I44)</f>
        <v>1</v>
      </c>
      <c r="G44" s="31">
        <f t="shared" ref="G44:M44" si="56">IF(G43=0,0,G43/$F43)</f>
        <v>1</v>
      </c>
      <c r="H44" s="31">
        <f t="shared" si="56"/>
        <v>0</v>
      </c>
      <c r="I44" s="31">
        <f t="shared" si="56"/>
        <v>0</v>
      </c>
      <c r="J44" s="31">
        <f t="shared" si="56"/>
        <v>1</v>
      </c>
      <c r="K44" s="31">
        <f t="shared" si="56"/>
        <v>0</v>
      </c>
      <c r="L44" s="31">
        <f t="shared" si="56"/>
        <v>0</v>
      </c>
      <c r="M44" s="31">
        <f t="shared" si="56"/>
        <v>0</v>
      </c>
      <c r="N44" s="241"/>
      <c r="O44" s="243"/>
      <c r="P44" s="243"/>
      <c r="Q44" s="241"/>
      <c r="R44" s="41"/>
      <c r="T44" s="91"/>
    </row>
    <row r="45" spans="1:20" ht="12" customHeight="1">
      <c r="A45" s="139"/>
      <c r="B45" s="139"/>
      <c r="C45" s="37"/>
      <c r="D45" s="211" t="s">
        <v>28</v>
      </c>
      <c r="E45" s="36"/>
      <c r="F45" s="83">
        <v>4</v>
      </c>
      <c r="G45" s="83">
        <v>3</v>
      </c>
      <c r="H45" s="83">
        <v>1</v>
      </c>
      <c r="I45" s="83">
        <v>0</v>
      </c>
      <c r="J45" s="83">
        <v>1</v>
      </c>
      <c r="K45" s="83">
        <v>2</v>
      </c>
      <c r="L45" s="83">
        <v>0</v>
      </c>
      <c r="M45" s="83">
        <v>1</v>
      </c>
      <c r="N45" s="240">
        <v>4.333333333333333</v>
      </c>
      <c r="O45" s="242">
        <v>19</v>
      </c>
      <c r="P45" s="242">
        <v>1</v>
      </c>
      <c r="Q45" s="240">
        <f t="shared" ref="Q45" si="57">IF(P45=0,0,P45/O45)*100</f>
        <v>5.2631578947368416</v>
      </c>
      <c r="T45" s="91"/>
    </row>
    <row r="46" spans="1:20" ht="12" customHeight="1">
      <c r="A46" s="139"/>
      <c r="B46" s="139"/>
      <c r="C46" s="34"/>
      <c r="D46" s="212"/>
      <c r="E46" s="33"/>
      <c r="F46" s="85">
        <f t="shared" ref="F46" si="58">SUM(G46:I46)</f>
        <v>1</v>
      </c>
      <c r="G46" s="31">
        <f t="shared" ref="G46:M46" si="59">IF(G45=0,0,G45/$F45)</f>
        <v>0.75</v>
      </c>
      <c r="H46" s="31">
        <f t="shared" si="59"/>
        <v>0.25</v>
      </c>
      <c r="I46" s="31">
        <f t="shared" si="59"/>
        <v>0</v>
      </c>
      <c r="J46" s="31">
        <f t="shared" si="59"/>
        <v>0.25</v>
      </c>
      <c r="K46" s="31">
        <f t="shared" si="59"/>
        <v>0.5</v>
      </c>
      <c r="L46" s="31">
        <f t="shared" si="59"/>
        <v>0</v>
      </c>
      <c r="M46" s="31">
        <f t="shared" si="59"/>
        <v>0.25</v>
      </c>
      <c r="N46" s="241"/>
      <c r="O46" s="243"/>
      <c r="P46" s="243"/>
      <c r="Q46" s="241"/>
      <c r="R46" s="41"/>
      <c r="T46" s="91"/>
    </row>
    <row r="47" spans="1:20" ht="12" customHeight="1">
      <c r="A47" s="139"/>
      <c r="B47" s="139"/>
      <c r="C47" s="37"/>
      <c r="D47" s="211" t="s">
        <v>95</v>
      </c>
      <c r="E47" s="36"/>
      <c r="F47" s="83">
        <v>1</v>
      </c>
      <c r="G47" s="83">
        <v>0</v>
      </c>
      <c r="H47" s="83">
        <v>1</v>
      </c>
      <c r="I47" s="83">
        <v>0</v>
      </c>
      <c r="J47" s="83">
        <v>1</v>
      </c>
      <c r="K47" s="83">
        <v>0</v>
      </c>
      <c r="L47" s="83">
        <v>0</v>
      </c>
      <c r="M47" s="83">
        <v>0</v>
      </c>
      <c r="N47" s="240">
        <v>1</v>
      </c>
      <c r="O47" s="242">
        <v>6</v>
      </c>
      <c r="P47" s="242">
        <v>0</v>
      </c>
      <c r="Q47" s="240">
        <f t="shared" ref="Q47" si="60">IF(P47=0,0,P47/O47)*100</f>
        <v>0</v>
      </c>
      <c r="T47" s="91"/>
    </row>
    <row r="48" spans="1:20" ht="12" customHeight="1">
      <c r="A48" s="139"/>
      <c r="B48" s="139"/>
      <c r="C48" s="34"/>
      <c r="D48" s="212"/>
      <c r="E48" s="33"/>
      <c r="F48" s="85">
        <f t="shared" ref="F48" si="61">SUM(G48:I48)</f>
        <v>1</v>
      </c>
      <c r="G48" s="31">
        <f t="shared" ref="G48:M48" si="62">IF(G47=0,0,G47/$F47)</f>
        <v>0</v>
      </c>
      <c r="H48" s="31">
        <f t="shared" si="62"/>
        <v>1</v>
      </c>
      <c r="I48" s="31">
        <f t="shared" si="62"/>
        <v>0</v>
      </c>
      <c r="J48" s="31">
        <f t="shared" si="62"/>
        <v>1</v>
      </c>
      <c r="K48" s="31">
        <f t="shared" si="62"/>
        <v>0</v>
      </c>
      <c r="L48" s="31">
        <f t="shared" si="62"/>
        <v>0</v>
      </c>
      <c r="M48" s="31">
        <f t="shared" si="62"/>
        <v>0</v>
      </c>
      <c r="N48" s="241"/>
      <c r="O48" s="243"/>
      <c r="P48" s="243"/>
      <c r="Q48" s="241"/>
      <c r="R48" s="41"/>
      <c r="T48" s="91"/>
    </row>
    <row r="49" spans="1:20" ht="12" customHeight="1">
      <c r="A49" s="139"/>
      <c r="B49" s="139"/>
      <c r="C49" s="37"/>
      <c r="D49" s="211" t="s">
        <v>94</v>
      </c>
      <c r="E49" s="36"/>
      <c r="F49" s="83">
        <v>2</v>
      </c>
      <c r="G49" s="83">
        <v>2</v>
      </c>
      <c r="H49" s="83">
        <v>0</v>
      </c>
      <c r="I49" s="83">
        <v>0</v>
      </c>
      <c r="J49" s="83">
        <v>2</v>
      </c>
      <c r="K49" s="83">
        <v>0</v>
      </c>
      <c r="L49" s="83">
        <v>0</v>
      </c>
      <c r="M49" s="83">
        <v>0</v>
      </c>
      <c r="N49" s="240">
        <v>3</v>
      </c>
      <c r="O49" s="242">
        <v>6</v>
      </c>
      <c r="P49" s="242">
        <v>2</v>
      </c>
      <c r="Q49" s="240">
        <f t="shared" ref="Q49" si="63">IF(P49=0,0,P49/O49)*100</f>
        <v>33.333333333333329</v>
      </c>
      <c r="T49" s="91"/>
    </row>
    <row r="50" spans="1:20" ht="12" customHeight="1">
      <c r="A50" s="139"/>
      <c r="B50" s="139"/>
      <c r="C50" s="34"/>
      <c r="D50" s="212"/>
      <c r="E50" s="33"/>
      <c r="F50" s="85">
        <f t="shared" ref="F50" si="64">SUM(G50:I50)</f>
        <v>1</v>
      </c>
      <c r="G50" s="31">
        <f t="shared" ref="G50:M50" si="65">IF(G49=0,0,G49/$F49)</f>
        <v>1</v>
      </c>
      <c r="H50" s="31">
        <f t="shared" si="65"/>
        <v>0</v>
      </c>
      <c r="I50" s="31">
        <f t="shared" si="65"/>
        <v>0</v>
      </c>
      <c r="J50" s="31">
        <f t="shared" si="65"/>
        <v>1</v>
      </c>
      <c r="K50" s="31">
        <f t="shared" si="65"/>
        <v>0</v>
      </c>
      <c r="L50" s="31">
        <f t="shared" si="65"/>
        <v>0</v>
      </c>
      <c r="M50" s="31">
        <f t="shared" si="65"/>
        <v>0</v>
      </c>
      <c r="N50" s="241"/>
      <c r="O50" s="243"/>
      <c r="P50" s="243"/>
      <c r="Q50" s="241"/>
      <c r="R50" s="41"/>
      <c r="T50" s="91"/>
    </row>
    <row r="51" spans="1:20" ht="12" customHeight="1">
      <c r="A51" s="139"/>
      <c r="B51" s="139"/>
      <c r="C51" s="37"/>
      <c r="D51" s="211" t="s">
        <v>93</v>
      </c>
      <c r="E51" s="36"/>
      <c r="F51" s="83">
        <v>9</v>
      </c>
      <c r="G51" s="83">
        <v>9</v>
      </c>
      <c r="H51" s="83">
        <v>0</v>
      </c>
      <c r="I51" s="83">
        <v>0</v>
      </c>
      <c r="J51" s="83">
        <v>8</v>
      </c>
      <c r="K51" s="83">
        <v>1</v>
      </c>
      <c r="L51" s="83">
        <v>0</v>
      </c>
      <c r="M51" s="83">
        <v>0</v>
      </c>
      <c r="N51" s="240">
        <v>2.2222222222222223</v>
      </c>
      <c r="O51" s="242">
        <v>18</v>
      </c>
      <c r="P51" s="242">
        <v>17</v>
      </c>
      <c r="Q51" s="240">
        <f t="shared" ref="Q51" si="66">IF(P51=0,0,P51/O51)*100</f>
        <v>94.444444444444443</v>
      </c>
      <c r="T51" s="91"/>
    </row>
    <row r="52" spans="1:20" ht="12" customHeight="1">
      <c r="A52" s="139"/>
      <c r="B52" s="139"/>
      <c r="C52" s="34"/>
      <c r="D52" s="212"/>
      <c r="E52" s="33"/>
      <c r="F52" s="85">
        <f t="shared" ref="F52" si="67">SUM(G52:I52)</f>
        <v>1</v>
      </c>
      <c r="G52" s="31">
        <f t="shared" ref="G52:M52" si="68">IF(G51=0,0,G51/$F51)</f>
        <v>1</v>
      </c>
      <c r="H52" s="31">
        <f t="shared" si="68"/>
        <v>0</v>
      </c>
      <c r="I52" s="31">
        <f t="shared" si="68"/>
        <v>0</v>
      </c>
      <c r="J52" s="31">
        <f t="shared" si="68"/>
        <v>0.88888888888888884</v>
      </c>
      <c r="K52" s="31">
        <f t="shared" si="68"/>
        <v>0.1111111111111111</v>
      </c>
      <c r="L52" s="31">
        <f t="shared" si="68"/>
        <v>0</v>
      </c>
      <c r="M52" s="31">
        <f t="shared" si="68"/>
        <v>0</v>
      </c>
      <c r="N52" s="241"/>
      <c r="O52" s="243"/>
      <c r="P52" s="243"/>
      <c r="Q52" s="241"/>
      <c r="R52" s="41"/>
      <c r="T52" s="91"/>
    </row>
    <row r="53" spans="1:20" ht="12" customHeight="1">
      <c r="A53" s="139"/>
      <c r="B53" s="139"/>
      <c r="C53" s="37"/>
      <c r="D53" s="211" t="s">
        <v>92</v>
      </c>
      <c r="E53" s="36"/>
      <c r="F53" s="83">
        <v>3</v>
      </c>
      <c r="G53" s="83">
        <v>3</v>
      </c>
      <c r="H53" s="83">
        <v>0</v>
      </c>
      <c r="I53" s="83">
        <v>0</v>
      </c>
      <c r="J53" s="83">
        <v>3</v>
      </c>
      <c r="K53" s="83">
        <v>0</v>
      </c>
      <c r="L53" s="83">
        <v>0</v>
      </c>
      <c r="M53" s="83">
        <v>0</v>
      </c>
      <c r="N53" s="240">
        <v>2</v>
      </c>
      <c r="O53" s="242">
        <v>34</v>
      </c>
      <c r="P53" s="242">
        <v>26</v>
      </c>
      <c r="Q53" s="240">
        <f t="shared" ref="Q53" si="69">IF(P53=0,0,P53/O53)*100</f>
        <v>76.470588235294116</v>
      </c>
      <c r="T53" s="91"/>
    </row>
    <row r="54" spans="1:20" ht="12" customHeight="1">
      <c r="A54" s="139"/>
      <c r="B54" s="139"/>
      <c r="C54" s="34"/>
      <c r="D54" s="212"/>
      <c r="E54" s="33"/>
      <c r="F54" s="85">
        <f t="shared" ref="F54" si="70">SUM(G54:I54)</f>
        <v>1</v>
      </c>
      <c r="G54" s="31">
        <f t="shared" ref="G54:M54" si="71">IF(G53=0,0,G53/$F53)</f>
        <v>1</v>
      </c>
      <c r="H54" s="31">
        <f t="shared" si="71"/>
        <v>0</v>
      </c>
      <c r="I54" s="31">
        <f t="shared" si="71"/>
        <v>0</v>
      </c>
      <c r="J54" s="31">
        <f t="shared" si="71"/>
        <v>1</v>
      </c>
      <c r="K54" s="31">
        <f t="shared" si="71"/>
        <v>0</v>
      </c>
      <c r="L54" s="31">
        <f t="shared" si="71"/>
        <v>0</v>
      </c>
      <c r="M54" s="31">
        <f t="shared" si="71"/>
        <v>0</v>
      </c>
      <c r="N54" s="241"/>
      <c r="O54" s="243"/>
      <c r="P54" s="243"/>
      <c r="Q54" s="241"/>
      <c r="R54" s="41"/>
      <c r="T54" s="91"/>
    </row>
    <row r="55" spans="1:20" ht="12" customHeight="1">
      <c r="A55" s="139"/>
      <c r="B55" s="139"/>
      <c r="C55" s="37"/>
      <c r="D55" s="211" t="s">
        <v>23</v>
      </c>
      <c r="E55" s="36"/>
      <c r="F55" s="83">
        <v>19</v>
      </c>
      <c r="G55" s="83">
        <v>19</v>
      </c>
      <c r="H55" s="83">
        <v>0</v>
      </c>
      <c r="I55" s="83">
        <v>0</v>
      </c>
      <c r="J55" s="83">
        <v>18</v>
      </c>
      <c r="K55" s="83">
        <v>1</v>
      </c>
      <c r="L55" s="83">
        <v>0</v>
      </c>
      <c r="M55" s="83">
        <v>0</v>
      </c>
      <c r="N55" s="240">
        <v>2.1052631578947367</v>
      </c>
      <c r="O55" s="242">
        <v>60</v>
      </c>
      <c r="P55" s="242">
        <v>42</v>
      </c>
      <c r="Q55" s="240">
        <f t="shared" ref="Q55" si="72">IF(P55=0,0,P55/O55)*100</f>
        <v>70</v>
      </c>
      <c r="T55" s="91"/>
    </row>
    <row r="56" spans="1:20" ht="12" customHeight="1">
      <c r="A56" s="139"/>
      <c r="B56" s="139"/>
      <c r="C56" s="34"/>
      <c r="D56" s="212"/>
      <c r="E56" s="33"/>
      <c r="F56" s="85">
        <f t="shared" ref="F56" si="73">SUM(G56:I56)</f>
        <v>1</v>
      </c>
      <c r="G56" s="31">
        <f t="shared" ref="G56:M56" si="74">IF(G55=0,0,G55/$F55)</f>
        <v>1</v>
      </c>
      <c r="H56" s="31">
        <f t="shared" si="74"/>
        <v>0</v>
      </c>
      <c r="I56" s="31">
        <f t="shared" si="74"/>
        <v>0</v>
      </c>
      <c r="J56" s="31">
        <f t="shared" si="74"/>
        <v>0.94736842105263153</v>
      </c>
      <c r="K56" s="31">
        <f t="shared" si="74"/>
        <v>5.2631578947368418E-2</v>
      </c>
      <c r="L56" s="31">
        <f t="shared" si="74"/>
        <v>0</v>
      </c>
      <c r="M56" s="31">
        <f t="shared" si="74"/>
        <v>0</v>
      </c>
      <c r="N56" s="241"/>
      <c r="O56" s="243"/>
      <c r="P56" s="243"/>
      <c r="Q56" s="241"/>
      <c r="R56" s="41"/>
      <c r="T56" s="89"/>
    </row>
    <row r="57" spans="1:20" ht="12" customHeight="1">
      <c r="A57" s="139"/>
      <c r="B57" s="139"/>
      <c r="C57" s="37"/>
      <c r="D57" s="211" t="s">
        <v>90</v>
      </c>
      <c r="E57" s="36"/>
      <c r="F57" s="83">
        <v>2</v>
      </c>
      <c r="G57" s="83">
        <v>2</v>
      </c>
      <c r="H57" s="83">
        <v>0</v>
      </c>
      <c r="I57" s="83">
        <v>0</v>
      </c>
      <c r="J57" s="83">
        <v>2</v>
      </c>
      <c r="K57" s="83">
        <v>0</v>
      </c>
      <c r="L57" s="83">
        <v>0</v>
      </c>
      <c r="M57" s="83">
        <v>0</v>
      </c>
      <c r="N57" s="240">
        <v>3</v>
      </c>
      <c r="O57" s="242">
        <v>4</v>
      </c>
      <c r="P57" s="242">
        <v>0</v>
      </c>
      <c r="Q57" s="240">
        <f t="shared" ref="Q57" si="75">IF(P57=0,0,P57/O57)*100</f>
        <v>0</v>
      </c>
      <c r="T57" s="89"/>
    </row>
    <row r="58" spans="1:20" ht="12" customHeight="1">
      <c r="A58" s="139"/>
      <c r="B58" s="139"/>
      <c r="C58" s="34"/>
      <c r="D58" s="212"/>
      <c r="E58" s="33"/>
      <c r="F58" s="85">
        <f t="shared" ref="F58" si="76">SUM(G58:I58)</f>
        <v>1</v>
      </c>
      <c r="G58" s="31">
        <f t="shared" ref="G58:M58" si="77">IF(G57=0,0,G57/$F57)</f>
        <v>1</v>
      </c>
      <c r="H58" s="31">
        <f t="shared" si="77"/>
        <v>0</v>
      </c>
      <c r="I58" s="31">
        <f t="shared" si="77"/>
        <v>0</v>
      </c>
      <c r="J58" s="31">
        <f t="shared" si="77"/>
        <v>1</v>
      </c>
      <c r="K58" s="31">
        <f t="shared" si="77"/>
        <v>0</v>
      </c>
      <c r="L58" s="31">
        <f t="shared" si="77"/>
        <v>0</v>
      </c>
      <c r="M58" s="31">
        <f t="shared" si="77"/>
        <v>0</v>
      </c>
      <c r="N58" s="241"/>
      <c r="O58" s="243"/>
      <c r="P58" s="243"/>
      <c r="Q58" s="241"/>
      <c r="R58" s="41"/>
      <c r="T58" s="89"/>
    </row>
    <row r="59" spans="1:20" ht="12.75" customHeight="1">
      <c r="A59" s="139"/>
      <c r="B59" s="139"/>
      <c r="C59" s="37"/>
      <c r="D59" s="211" t="s">
        <v>21</v>
      </c>
      <c r="E59" s="36"/>
      <c r="F59" s="83">
        <v>15</v>
      </c>
      <c r="G59" s="83">
        <v>14</v>
      </c>
      <c r="H59" s="83">
        <v>1</v>
      </c>
      <c r="I59" s="83">
        <v>0</v>
      </c>
      <c r="J59" s="83">
        <v>9</v>
      </c>
      <c r="K59" s="83">
        <v>5</v>
      </c>
      <c r="L59" s="83">
        <v>1</v>
      </c>
      <c r="M59" s="83">
        <v>0</v>
      </c>
      <c r="N59" s="240">
        <v>3.7333333333333334</v>
      </c>
      <c r="O59" s="242">
        <v>75</v>
      </c>
      <c r="P59" s="242">
        <v>42</v>
      </c>
      <c r="Q59" s="240">
        <f t="shared" ref="Q59" si="78">IF(P59=0,0,P59/O59)*100</f>
        <v>56.000000000000007</v>
      </c>
      <c r="T59" s="89"/>
    </row>
    <row r="60" spans="1:20" ht="12.75" customHeight="1">
      <c r="A60" s="139"/>
      <c r="B60" s="139"/>
      <c r="C60" s="34"/>
      <c r="D60" s="212"/>
      <c r="E60" s="33"/>
      <c r="F60" s="85">
        <f t="shared" ref="F60" si="79">SUM(G60:I60)</f>
        <v>1</v>
      </c>
      <c r="G60" s="31">
        <f t="shared" ref="G60:M60" si="80">IF(G59=0,0,G59/$F59)</f>
        <v>0.93333333333333335</v>
      </c>
      <c r="H60" s="31">
        <f t="shared" si="80"/>
        <v>6.6666666666666666E-2</v>
      </c>
      <c r="I60" s="31">
        <f t="shared" si="80"/>
        <v>0</v>
      </c>
      <c r="J60" s="31">
        <f t="shared" si="80"/>
        <v>0.6</v>
      </c>
      <c r="K60" s="31">
        <f t="shared" si="80"/>
        <v>0.33333333333333331</v>
      </c>
      <c r="L60" s="31">
        <f t="shared" si="80"/>
        <v>6.6666666666666666E-2</v>
      </c>
      <c r="M60" s="31">
        <f t="shared" si="80"/>
        <v>0</v>
      </c>
      <c r="N60" s="241"/>
      <c r="O60" s="243"/>
      <c r="P60" s="243"/>
      <c r="Q60" s="241"/>
      <c r="R60" s="41"/>
      <c r="T60" s="89"/>
    </row>
    <row r="61" spans="1:20" ht="12" customHeight="1">
      <c r="A61" s="139"/>
      <c r="B61" s="139"/>
      <c r="C61" s="37"/>
      <c r="D61" s="211" t="s">
        <v>20</v>
      </c>
      <c r="E61" s="36"/>
      <c r="F61" s="83">
        <v>9</v>
      </c>
      <c r="G61" s="83">
        <v>9</v>
      </c>
      <c r="H61" s="83">
        <v>0</v>
      </c>
      <c r="I61" s="83">
        <v>0</v>
      </c>
      <c r="J61" s="83">
        <v>7</v>
      </c>
      <c r="K61" s="83">
        <v>1</v>
      </c>
      <c r="L61" s="83">
        <v>0</v>
      </c>
      <c r="M61" s="83">
        <v>1</v>
      </c>
      <c r="N61" s="240">
        <v>2.75</v>
      </c>
      <c r="O61" s="242">
        <v>14</v>
      </c>
      <c r="P61" s="242">
        <v>14</v>
      </c>
      <c r="Q61" s="240">
        <f t="shared" ref="Q61" si="81">IF(P61=0,0,P61/O61)*100</f>
        <v>100</v>
      </c>
      <c r="T61" s="89"/>
    </row>
    <row r="62" spans="1:20" ht="12" customHeight="1">
      <c r="A62" s="139"/>
      <c r="B62" s="139"/>
      <c r="C62" s="34"/>
      <c r="D62" s="212"/>
      <c r="E62" s="33"/>
      <c r="F62" s="85">
        <f t="shared" ref="F62" si="82">SUM(G62:I62)</f>
        <v>1</v>
      </c>
      <c r="G62" s="31">
        <f t="shared" ref="G62:M62" si="83">IF(G61=0,0,G61/$F61)</f>
        <v>1</v>
      </c>
      <c r="H62" s="31">
        <f t="shared" si="83"/>
        <v>0</v>
      </c>
      <c r="I62" s="31">
        <f t="shared" si="83"/>
        <v>0</v>
      </c>
      <c r="J62" s="31">
        <f t="shared" si="83"/>
        <v>0.77777777777777779</v>
      </c>
      <c r="K62" s="31">
        <f t="shared" si="83"/>
        <v>0.1111111111111111</v>
      </c>
      <c r="L62" s="31">
        <f t="shared" si="83"/>
        <v>0</v>
      </c>
      <c r="M62" s="31">
        <f t="shared" si="83"/>
        <v>0.1111111111111111</v>
      </c>
      <c r="N62" s="241"/>
      <c r="O62" s="243"/>
      <c r="P62" s="243"/>
      <c r="Q62" s="241"/>
      <c r="R62" s="41"/>
      <c r="T62" s="89"/>
    </row>
    <row r="63" spans="1:20" ht="12" customHeight="1">
      <c r="A63" s="139"/>
      <c r="B63" s="139"/>
      <c r="C63" s="37"/>
      <c r="D63" s="211" t="s">
        <v>19</v>
      </c>
      <c r="E63" s="36"/>
      <c r="F63" s="83">
        <v>7</v>
      </c>
      <c r="G63" s="83">
        <v>6</v>
      </c>
      <c r="H63" s="83">
        <v>1</v>
      </c>
      <c r="I63" s="83">
        <v>0</v>
      </c>
      <c r="J63" s="83">
        <v>4</v>
      </c>
      <c r="K63" s="83">
        <v>3</v>
      </c>
      <c r="L63" s="83">
        <v>0</v>
      </c>
      <c r="M63" s="83">
        <v>0</v>
      </c>
      <c r="N63" s="240">
        <v>3.4285714285714284</v>
      </c>
      <c r="O63" s="242">
        <v>19</v>
      </c>
      <c r="P63" s="242">
        <v>16</v>
      </c>
      <c r="Q63" s="240">
        <f t="shared" ref="Q63" si="84">IF(P63=0,0,P63/O63)*100</f>
        <v>84.210526315789465</v>
      </c>
      <c r="T63" s="89"/>
    </row>
    <row r="64" spans="1:20" ht="12" customHeight="1">
      <c r="A64" s="139"/>
      <c r="B64" s="139"/>
      <c r="C64" s="34"/>
      <c r="D64" s="212"/>
      <c r="E64" s="33"/>
      <c r="F64" s="85">
        <f t="shared" ref="F64" si="85">SUM(G64:I64)</f>
        <v>1</v>
      </c>
      <c r="G64" s="31">
        <f t="shared" ref="G64:M64" si="86">IF(G63=0,0,G63/$F63)</f>
        <v>0.8571428571428571</v>
      </c>
      <c r="H64" s="31">
        <f t="shared" si="86"/>
        <v>0.14285714285714285</v>
      </c>
      <c r="I64" s="31">
        <f t="shared" si="86"/>
        <v>0</v>
      </c>
      <c r="J64" s="31">
        <f t="shared" si="86"/>
        <v>0.5714285714285714</v>
      </c>
      <c r="K64" s="31">
        <f t="shared" si="86"/>
        <v>0.42857142857142855</v>
      </c>
      <c r="L64" s="31">
        <f t="shared" si="86"/>
        <v>0</v>
      </c>
      <c r="M64" s="31">
        <f t="shared" si="86"/>
        <v>0</v>
      </c>
      <c r="N64" s="241"/>
      <c r="O64" s="243"/>
      <c r="P64" s="243"/>
      <c r="Q64" s="241"/>
      <c r="R64" s="41"/>
      <c r="T64" s="89"/>
    </row>
    <row r="65" spans="1:20" ht="12" customHeight="1">
      <c r="A65" s="139"/>
      <c r="B65" s="139"/>
      <c r="C65" s="37"/>
      <c r="D65" s="211" t="s">
        <v>18</v>
      </c>
      <c r="E65" s="36"/>
      <c r="F65" s="83">
        <v>11</v>
      </c>
      <c r="G65" s="83">
        <v>10</v>
      </c>
      <c r="H65" s="83">
        <v>1</v>
      </c>
      <c r="I65" s="83">
        <v>0</v>
      </c>
      <c r="J65" s="83">
        <v>10</v>
      </c>
      <c r="K65" s="83">
        <v>1</v>
      </c>
      <c r="L65" s="83">
        <v>0</v>
      </c>
      <c r="M65" s="83">
        <v>0</v>
      </c>
      <c r="N65" s="240">
        <v>2.2727272727272729</v>
      </c>
      <c r="O65" s="242">
        <v>69</v>
      </c>
      <c r="P65" s="242">
        <v>27</v>
      </c>
      <c r="Q65" s="240">
        <f t="shared" ref="Q65" si="87">IF(P65=0,0,P65/O65)*100</f>
        <v>39.130434782608695</v>
      </c>
      <c r="T65" s="89"/>
    </row>
    <row r="66" spans="1:20" ht="12" customHeight="1">
      <c r="A66" s="139"/>
      <c r="B66" s="139"/>
      <c r="C66" s="34"/>
      <c r="D66" s="212"/>
      <c r="E66" s="33"/>
      <c r="F66" s="85">
        <f t="shared" ref="F66" si="88">SUM(G66:I66)</f>
        <v>1</v>
      </c>
      <c r="G66" s="31">
        <f t="shared" ref="G66:M66" si="89">IF(G65=0,0,G65/$F65)</f>
        <v>0.90909090909090906</v>
      </c>
      <c r="H66" s="31">
        <f t="shared" si="89"/>
        <v>9.0909090909090912E-2</v>
      </c>
      <c r="I66" s="31">
        <f t="shared" si="89"/>
        <v>0</v>
      </c>
      <c r="J66" s="31">
        <f t="shared" si="89"/>
        <v>0.90909090909090906</v>
      </c>
      <c r="K66" s="31">
        <f t="shared" si="89"/>
        <v>9.0909090909090912E-2</v>
      </c>
      <c r="L66" s="31">
        <f t="shared" si="89"/>
        <v>0</v>
      </c>
      <c r="M66" s="31">
        <f t="shared" si="89"/>
        <v>0</v>
      </c>
      <c r="N66" s="241"/>
      <c r="O66" s="243"/>
      <c r="P66" s="243"/>
      <c r="Q66" s="241"/>
      <c r="R66" s="41"/>
      <c r="T66" s="89"/>
    </row>
    <row r="67" spans="1:20" ht="12" customHeight="1">
      <c r="A67" s="139"/>
      <c r="B67" s="139"/>
      <c r="C67" s="37"/>
      <c r="D67" s="211" t="s">
        <v>86</v>
      </c>
      <c r="E67" s="36"/>
      <c r="F67" s="83">
        <v>3</v>
      </c>
      <c r="G67" s="83">
        <v>3</v>
      </c>
      <c r="H67" s="83">
        <v>0</v>
      </c>
      <c r="I67" s="83">
        <v>0</v>
      </c>
      <c r="J67" s="83">
        <v>3</v>
      </c>
      <c r="K67" s="83">
        <v>0</v>
      </c>
      <c r="L67" s="83">
        <v>0</v>
      </c>
      <c r="M67" s="83">
        <v>0</v>
      </c>
      <c r="N67" s="240">
        <v>1.6666666666666667</v>
      </c>
      <c r="O67" s="242">
        <v>6</v>
      </c>
      <c r="P67" s="242">
        <v>5</v>
      </c>
      <c r="Q67" s="240">
        <f t="shared" ref="Q67" si="90">IF(P67=0,0,P67/O67)*100</f>
        <v>83.333333333333343</v>
      </c>
      <c r="T67" s="89"/>
    </row>
    <row r="68" spans="1:20" ht="12" customHeight="1">
      <c r="A68" s="139"/>
      <c r="B68" s="140"/>
      <c r="C68" s="34"/>
      <c r="D68" s="212"/>
      <c r="E68" s="33"/>
      <c r="F68" s="85">
        <f t="shared" ref="F68" si="91">SUM(G68:I68)</f>
        <v>1</v>
      </c>
      <c r="G68" s="31">
        <f t="shared" ref="G68:M68" si="92">IF(G67=0,0,G67/$F67)</f>
        <v>1</v>
      </c>
      <c r="H68" s="31">
        <f t="shared" si="92"/>
        <v>0</v>
      </c>
      <c r="I68" s="31">
        <f t="shared" si="92"/>
        <v>0</v>
      </c>
      <c r="J68" s="31">
        <f t="shared" si="92"/>
        <v>1</v>
      </c>
      <c r="K68" s="31">
        <f t="shared" si="92"/>
        <v>0</v>
      </c>
      <c r="L68" s="31">
        <f t="shared" si="92"/>
        <v>0</v>
      </c>
      <c r="M68" s="31">
        <f t="shared" si="92"/>
        <v>0</v>
      </c>
      <c r="N68" s="241"/>
      <c r="O68" s="243"/>
      <c r="P68" s="243"/>
      <c r="Q68" s="241"/>
      <c r="R68" s="41"/>
      <c r="T68" s="89"/>
    </row>
    <row r="69" spans="1:20" ht="12" customHeight="1">
      <c r="A69" s="139"/>
      <c r="B69" s="138" t="s">
        <v>16</v>
      </c>
      <c r="C69" s="37"/>
      <c r="D69" s="211" t="s">
        <v>15</v>
      </c>
      <c r="E69" s="36"/>
      <c r="F69" s="83">
        <v>339</v>
      </c>
      <c r="G69" s="83">
        <f>SUM(G71,G73,G75,G77,G79,G81,G83,G85,G87,G89,G91,G93,G95,G97,G99)</f>
        <v>294</v>
      </c>
      <c r="H69" s="83">
        <f t="shared" ref="H69:M69" si="93">SUM(H71,H73,H75,H77,H79,H81,H83,H85,H87,H89,H91,H93,H95,H97,H99)</f>
        <v>29</v>
      </c>
      <c r="I69" s="83">
        <f t="shared" si="93"/>
        <v>16</v>
      </c>
      <c r="J69" s="83">
        <f t="shared" si="93"/>
        <v>256</v>
      </c>
      <c r="K69" s="83">
        <f t="shared" si="93"/>
        <v>36</v>
      </c>
      <c r="L69" s="83">
        <f t="shared" si="93"/>
        <v>2</v>
      </c>
      <c r="M69" s="83">
        <f t="shared" si="93"/>
        <v>45</v>
      </c>
      <c r="N69" s="240">
        <v>2.5099337749999999</v>
      </c>
      <c r="O69" s="242">
        <v>336</v>
      </c>
      <c r="P69" s="242">
        <f>SUM(P71:P100)</f>
        <v>155</v>
      </c>
      <c r="Q69" s="240">
        <f t="shared" ref="Q69" si="94">IF(P69=0,0,P69/O69)*100</f>
        <v>46.130952380952387</v>
      </c>
      <c r="S69" s="48"/>
      <c r="T69" s="89"/>
    </row>
    <row r="70" spans="1:20" ht="12" customHeight="1">
      <c r="A70" s="139"/>
      <c r="B70" s="139"/>
      <c r="C70" s="34"/>
      <c r="D70" s="212"/>
      <c r="E70" s="33"/>
      <c r="F70" s="85">
        <f t="shared" ref="F70" si="95">SUM(G70:I70)</f>
        <v>1</v>
      </c>
      <c r="G70" s="31">
        <f t="shared" ref="G70:M70" si="96">IF(G69=0,0,G69/$F69)</f>
        <v>0.86725663716814161</v>
      </c>
      <c r="H70" s="31">
        <f t="shared" si="96"/>
        <v>8.5545722713864306E-2</v>
      </c>
      <c r="I70" s="31">
        <f t="shared" si="96"/>
        <v>4.71976401179941E-2</v>
      </c>
      <c r="J70" s="31">
        <f t="shared" si="96"/>
        <v>0.75516224188790559</v>
      </c>
      <c r="K70" s="31">
        <f t="shared" si="96"/>
        <v>0.10619469026548672</v>
      </c>
      <c r="L70" s="31">
        <f t="shared" si="96"/>
        <v>5.8997050147492625E-3</v>
      </c>
      <c r="M70" s="31">
        <f t="shared" si="96"/>
        <v>0.13274336283185842</v>
      </c>
      <c r="N70" s="241"/>
      <c r="O70" s="243"/>
      <c r="P70" s="243"/>
      <c r="Q70" s="241"/>
      <c r="R70" s="41"/>
      <c r="T70" s="89"/>
    </row>
    <row r="71" spans="1:20" ht="12" customHeight="1">
      <c r="A71" s="139"/>
      <c r="B71" s="139"/>
      <c r="C71" s="37"/>
      <c r="D71" s="211" t="s">
        <v>117</v>
      </c>
      <c r="E71" s="36"/>
      <c r="F71" s="83">
        <v>3</v>
      </c>
      <c r="G71" s="83">
        <v>3</v>
      </c>
      <c r="H71" s="83">
        <v>0</v>
      </c>
      <c r="I71" s="83">
        <v>0</v>
      </c>
      <c r="J71" s="83">
        <v>3</v>
      </c>
      <c r="K71" s="83">
        <v>0</v>
      </c>
      <c r="L71" s="83">
        <v>0</v>
      </c>
      <c r="M71" s="83">
        <v>0</v>
      </c>
      <c r="N71" s="240">
        <v>2.3333333333333335</v>
      </c>
      <c r="O71" s="242">
        <v>1</v>
      </c>
      <c r="P71" s="242">
        <v>1</v>
      </c>
      <c r="Q71" s="240">
        <f t="shared" ref="Q71" si="97">IF(P71=0,0,P71/O71)*100</f>
        <v>100</v>
      </c>
      <c r="T71" s="89"/>
    </row>
    <row r="72" spans="1:20" ht="12" customHeight="1">
      <c r="A72" s="139"/>
      <c r="B72" s="139"/>
      <c r="C72" s="34"/>
      <c r="D72" s="212"/>
      <c r="E72" s="33"/>
      <c r="F72" s="85">
        <f t="shared" ref="F72" si="98">SUM(G72:I72)</f>
        <v>1</v>
      </c>
      <c r="G72" s="31">
        <f t="shared" ref="G72:M72" si="99">IF(G71=0,0,G71/$F71)</f>
        <v>1</v>
      </c>
      <c r="H72" s="31">
        <f t="shared" si="99"/>
        <v>0</v>
      </c>
      <c r="I72" s="31">
        <f t="shared" si="99"/>
        <v>0</v>
      </c>
      <c r="J72" s="31">
        <f t="shared" si="99"/>
        <v>1</v>
      </c>
      <c r="K72" s="31">
        <f t="shared" si="99"/>
        <v>0</v>
      </c>
      <c r="L72" s="31">
        <f t="shared" si="99"/>
        <v>0</v>
      </c>
      <c r="M72" s="31">
        <f t="shared" si="99"/>
        <v>0</v>
      </c>
      <c r="N72" s="241"/>
      <c r="O72" s="243"/>
      <c r="P72" s="243"/>
      <c r="Q72" s="241"/>
      <c r="R72" s="41"/>
      <c r="T72" s="89"/>
    </row>
    <row r="73" spans="1:20" ht="12" customHeight="1">
      <c r="A73" s="139"/>
      <c r="B73" s="139"/>
      <c r="C73" s="37"/>
      <c r="D73" s="211" t="s">
        <v>13</v>
      </c>
      <c r="E73" s="36"/>
      <c r="F73" s="83">
        <v>29</v>
      </c>
      <c r="G73" s="83">
        <v>23</v>
      </c>
      <c r="H73" s="83">
        <v>5</v>
      </c>
      <c r="I73" s="83">
        <v>1</v>
      </c>
      <c r="J73" s="83">
        <v>24</v>
      </c>
      <c r="K73" s="83">
        <v>1</v>
      </c>
      <c r="L73" s="83">
        <v>0</v>
      </c>
      <c r="M73" s="83">
        <v>4</v>
      </c>
      <c r="N73" s="240">
        <v>2.0384615384615383</v>
      </c>
      <c r="O73" s="242">
        <v>42</v>
      </c>
      <c r="P73" s="242">
        <v>16</v>
      </c>
      <c r="Q73" s="240">
        <f t="shared" ref="Q73" si="100">IF(P73=0,0,P73/O73)*100</f>
        <v>38.095238095238095</v>
      </c>
      <c r="T73" s="89"/>
    </row>
    <row r="74" spans="1:20" ht="12" customHeight="1">
      <c r="A74" s="139"/>
      <c r="B74" s="139"/>
      <c r="C74" s="34"/>
      <c r="D74" s="212"/>
      <c r="E74" s="33"/>
      <c r="F74" s="85">
        <f t="shared" ref="F74" si="101">SUM(G74:I74)</f>
        <v>1</v>
      </c>
      <c r="G74" s="31">
        <f t="shared" ref="G74:M74" si="102">IF(G73=0,0,G73/$F73)</f>
        <v>0.7931034482758621</v>
      </c>
      <c r="H74" s="31">
        <f t="shared" si="102"/>
        <v>0.17241379310344829</v>
      </c>
      <c r="I74" s="31">
        <f t="shared" si="102"/>
        <v>3.4482758620689655E-2</v>
      </c>
      <c r="J74" s="31">
        <f t="shared" si="102"/>
        <v>0.82758620689655171</v>
      </c>
      <c r="K74" s="31">
        <f t="shared" si="102"/>
        <v>3.4482758620689655E-2</v>
      </c>
      <c r="L74" s="31">
        <f t="shared" si="102"/>
        <v>0</v>
      </c>
      <c r="M74" s="31">
        <f t="shared" si="102"/>
        <v>0.13793103448275862</v>
      </c>
      <c r="N74" s="241"/>
      <c r="O74" s="243"/>
      <c r="P74" s="243"/>
      <c r="Q74" s="241"/>
      <c r="R74" s="41"/>
      <c r="T74" s="89"/>
    </row>
    <row r="75" spans="1:20" ht="12" customHeight="1">
      <c r="A75" s="139"/>
      <c r="B75" s="139"/>
      <c r="C75" s="37"/>
      <c r="D75" s="211" t="s">
        <v>12</v>
      </c>
      <c r="E75" s="36"/>
      <c r="F75" s="83">
        <v>15</v>
      </c>
      <c r="G75" s="83">
        <v>15</v>
      </c>
      <c r="H75" s="83">
        <v>0</v>
      </c>
      <c r="I75" s="83">
        <v>0</v>
      </c>
      <c r="J75" s="83">
        <v>8</v>
      </c>
      <c r="K75" s="83">
        <v>7</v>
      </c>
      <c r="L75" s="83">
        <v>0</v>
      </c>
      <c r="M75" s="83">
        <v>0</v>
      </c>
      <c r="N75" s="240">
        <v>3.3333333333333335</v>
      </c>
      <c r="O75" s="242">
        <v>16</v>
      </c>
      <c r="P75" s="242">
        <v>12</v>
      </c>
      <c r="Q75" s="240">
        <f t="shared" ref="Q75" si="103">IF(P75=0,0,P75/O75)*100</f>
        <v>75</v>
      </c>
      <c r="T75" s="89"/>
    </row>
    <row r="76" spans="1:20" ht="12" customHeight="1">
      <c r="A76" s="139"/>
      <c r="B76" s="139"/>
      <c r="C76" s="34"/>
      <c r="D76" s="212"/>
      <c r="E76" s="33"/>
      <c r="F76" s="85">
        <f t="shared" ref="F76" si="104">SUM(G76:I76)</f>
        <v>1</v>
      </c>
      <c r="G76" s="31">
        <f t="shared" ref="G76:M76" si="105">IF(G75=0,0,G75/$F75)</f>
        <v>1</v>
      </c>
      <c r="H76" s="31">
        <f t="shared" si="105"/>
        <v>0</v>
      </c>
      <c r="I76" s="31">
        <f t="shared" si="105"/>
        <v>0</v>
      </c>
      <c r="J76" s="31">
        <f t="shared" si="105"/>
        <v>0.53333333333333333</v>
      </c>
      <c r="K76" s="31">
        <f t="shared" si="105"/>
        <v>0.46666666666666667</v>
      </c>
      <c r="L76" s="31">
        <f t="shared" si="105"/>
        <v>0</v>
      </c>
      <c r="M76" s="31">
        <f t="shared" si="105"/>
        <v>0</v>
      </c>
      <c r="N76" s="241"/>
      <c r="O76" s="243"/>
      <c r="P76" s="243"/>
      <c r="Q76" s="241"/>
      <c r="R76" s="41"/>
      <c r="T76" s="89"/>
    </row>
    <row r="77" spans="1:20" ht="12" customHeight="1">
      <c r="A77" s="139"/>
      <c r="B77" s="139"/>
      <c r="C77" s="37"/>
      <c r="D77" s="211" t="s">
        <v>11</v>
      </c>
      <c r="E77" s="36"/>
      <c r="F77" s="83">
        <v>8</v>
      </c>
      <c r="G77" s="83">
        <v>6</v>
      </c>
      <c r="H77" s="83">
        <v>2</v>
      </c>
      <c r="I77" s="83">
        <v>0</v>
      </c>
      <c r="J77" s="83">
        <v>6</v>
      </c>
      <c r="K77" s="83">
        <v>2</v>
      </c>
      <c r="L77" s="83">
        <v>0</v>
      </c>
      <c r="M77" s="83">
        <v>0</v>
      </c>
      <c r="N77" s="240">
        <v>2.5</v>
      </c>
      <c r="O77" s="242">
        <v>13</v>
      </c>
      <c r="P77" s="242">
        <v>9</v>
      </c>
      <c r="Q77" s="240">
        <f t="shared" ref="Q77" si="106">IF(P77=0,0,P77/O77)*100</f>
        <v>69.230769230769226</v>
      </c>
      <c r="T77" s="89"/>
    </row>
    <row r="78" spans="1:20" ht="12" customHeight="1">
      <c r="A78" s="139"/>
      <c r="B78" s="139"/>
      <c r="C78" s="34"/>
      <c r="D78" s="212"/>
      <c r="E78" s="33"/>
      <c r="F78" s="85">
        <f t="shared" ref="F78" si="107">SUM(G78:I78)</f>
        <v>1</v>
      </c>
      <c r="G78" s="31">
        <f t="shared" ref="G78:M78" si="108">IF(G77=0,0,G77/$F77)</f>
        <v>0.75</v>
      </c>
      <c r="H78" s="31">
        <f t="shared" si="108"/>
        <v>0.25</v>
      </c>
      <c r="I78" s="31">
        <f t="shared" si="108"/>
        <v>0</v>
      </c>
      <c r="J78" s="31">
        <f t="shared" si="108"/>
        <v>0.75</v>
      </c>
      <c r="K78" s="31">
        <f t="shared" si="108"/>
        <v>0.25</v>
      </c>
      <c r="L78" s="31">
        <f t="shared" si="108"/>
        <v>0</v>
      </c>
      <c r="M78" s="31">
        <f t="shared" si="108"/>
        <v>0</v>
      </c>
      <c r="N78" s="241"/>
      <c r="O78" s="243"/>
      <c r="P78" s="243"/>
      <c r="Q78" s="241"/>
      <c r="R78" s="41"/>
      <c r="T78" s="89"/>
    </row>
    <row r="79" spans="1:20" ht="12" customHeight="1">
      <c r="A79" s="139"/>
      <c r="B79" s="139"/>
      <c r="C79" s="37"/>
      <c r="D79" s="211" t="s">
        <v>10</v>
      </c>
      <c r="E79" s="36"/>
      <c r="F79" s="83">
        <v>16</v>
      </c>
      <c r="G79" s="83">
        <v>13</v>
      </c>
      <c r="H79" s="83">
        <v>2</v>
      </c>
      <c r="I79" s="83">
        <v>1</v>
      </c>
      <c r="J79" s="83">
        <v>13</v>
      </c>
      <c r="K79" s="83">
        <v>2</v>
      </c>
      <c r="L79" s="83">
        <v>0</v>
      </c>
      <c r="M79" s="83">
        <v>1</v>
      </c>
      <c r="N79" s="240">
        <v>2.7333333333333334</v>
      </c>
      <c r="O79" s="242">
        <v>27</v>
      </c>
      <c r="P79" s="242">
        <v>19</v>
      </c>
      <c r="Q79" s="240">
        <f t="shared" ref="Q79" si="109">IF(P79=0,0,P79/O79)*100</f>
        <v>70.370370370370367</v>
      </c>
      <c r="T79" s="89"/>
    </row>
    <row r="80" spans="1:20" ht="12" customHeight="1">
      <c r="A80" s="139"/>
      <c r="B80" s="139"/>
      <c r="C80" s="34"/>
      <c r="D80" s="212"/>
      <c r="E80" s="33"/>
      <c r="F80" s="85">
        <f t="shared" ref="F80" si="110">SUM(G80:I80)</f>
        <v>1</v>
      </c>
      <c r="G80" s="31">
        <f t="shared" ref="G80:M80" si="111">IF(G79=0,0,G79/$F79)</f>
        <v>0.8125</v>
      </c>
      <c r="H80" s="31">
        <f t="shared" si="111"/>
        <v>0.125</v>
      </c>
      <c r="I80" s="31">
        <f t="shared" si="111"/>
        <v>6.25E-2</v>
      </c>
      <c r="J80" s="31">
        <f t="shared" si="111"/>
        <v>0.8125</v>
      </c>
      <c r="K80" s="31">
        <f t="shared" si="111"/>
        <v>0.125</v>
      </c>
      <c r="L80" s="31">
        <f t="shared" si="111"/>
        <v>0</v>
      </c>
      <c r="M80" s="31">
        <f t="shared" si="111"/>
        <v>6.25E-2</v>
      </c>
      <c r="N80" s="241"/>
      <c r="O80" s="243"/>
      <c r="P80" s="243"/>
      <c r="Q80" s="241"/>
      <c r="R80" s="41"/>
      <c r="T80" s="89"/>
    </row>
    <row r="81" spans="1:20" ht="12" customHeight="1">
      <c r="A81" s="139"/>
      <c r="B81" s="139"/>
      <c r="C81" s="37"/>
      <c r="D81" s="211" t="s">
        <v>9</v>
      </c>
      <c r="E81" s="36"/>
      <c r="F81" s="83">
        <v>80</v>
      </c>
      <c r="G81" s="83">
        <v>67</v>
      </c>
      <c r="H81" s="83">
        <v>11</v>
      </c>
      <c r="I81" s="83">
        <v>2</v>
      </c>
      <c r="J81" s="83">
        <v>62</v>
      </c>
      <c r="K81" s="83">
        <v>3</v>
      </c>
      <c r="L81" s="83">
        <v>2</v>
      </c>
      <c r="M81" s="83">
        <v>13</v>
      </c>
      <c r="N81" s="240">
        <v>2.4057971014492754</v>
      </c>
      <c r="O81" s="242">
        <v>38</v>
      </c>
      <c r="P81" s="242">
        <v>13</v>
      </c>
      <c r="Q81" s="240">
        <f t="shared" ref="Q81" si="112">IF(P81=0,0,P81/O81)*100</f>
        <v>34.210526315789473</v>
      </c>
      <c r="T81" s="89"/>
    </row>
    <row r="82" spans="1:20" ht="12" customHeight="1">
      <c r="A82" s="139"/>
      <c r="B82" s="139"/>
      <c r="C82" s="34"/>
      <c r="D82" s="212"/>
      <c r="E82" s="33"/>
      <c r="F82" s="85">
        <f t="shared" ref="F82" si="113">SUM(G82:I82)</f>
        <v>1</v>
      </c>
      <c r="G82" s="31">
        <f t="shared" ref="G82:M82" si="114">IF(G81=0,0,G81/$F81)</f>
        <v>0.83750000000000002</v>
      </c>
      <c r="H82" s="31">
        <f t="shared" si="114"/>
        <v>0.13750000000000001</v>
      </c>
      <c r="I82" s="31">
        <f t="shared" si="114"/>
        <v>2.5000000000000001E-2</v>
      </c>
      <c r="J82" s="31">
        <f t="shared" si="114"/>
        <v>0.77500000000000002</v>
      </c>
      <c r="K82" s="31">
        <f t="shared" si="114"/>
        <v>3.7499999999999999E-2</v>
      </c>
      <c r="L82" s="31">
        <f t="shared" si="114"/>
        <v>2.5000000000000001E-2</v>
      </c>
      <c r="M82" s="31">
        <f t="shared" si="114"/>
        <v>0.16250000000000001</v>
      </c>
      <c r="N82" s="241"/>
      <c r="O82" s="243"/>
      <c r="P82" s="243"/>
      <c r="Q82" s="241"/>
      <c r="R82" s="41"/>
      <c r="T82" s="89"/>
    </row>
    <row r="83" spans="1:20" ht="12" customHeight="1">
      <c r="A83" s="139"/>
      <c r="B83" s="139"/>
      <c r="C83" s="37"/>
      <c r="D83" s="211" t="s">
        <v>8</v>
      </c>
      <c r="E83" s="36"/>
      <c r="F83" s="83">
        <v>16</v>
      </c>
      <c r="G83" s="83">
        <v>14</v>
      </c>
      <c r="H83" s="83">
        <v>1</v>
      </c>
      <c r="I83" s="83">
        <v>1</v>
      </c>
      <c r="J83" s="83">
        <v>12</v>
      </c>
      <c r="K83" s="83">
        <v>2</v>
      </c>
      <c r="L83" s="83">
        <v>0</v>
      </c>
      <c r="M83" s="83">
        <v>2</v>
      </c>
      <c r="N83" s="240">
        <v>3.0714285714285716</v>
      </c>
      <c r="O83" s="242">
        <v>18</v>
      </c>
      <c r="P83" s="242">
        <v>7</v>
      </c>
      <c r="Q83" s="240">
        <f t="shared" ref="Q83" si="115">IF(P83=0,0,P83/O83)*100</f>
        <v>38.888888888888893</v>
      </c>
      <c r="T83" s="89"/>
    </row>
    <row r="84" spans="1:20" ht="12" customHeight="1">
      <c r="A84" s="139"/>
      <c r="B84" s="139"/>
      <c r="C84" s="34"/>
      <c r="D84" s="212"/>
      <c r="E84" s="33"/>
      <c r="F84" s="85">
        <f t="shared" ref="F84" si="116">SUM(G84:I84)</f>
        <v>1</v>
      </c>
      <c r="G84" s="31">
        <f t="shared" ref="G84:M84" si="117">IF(G83=0,0,G83/$F83)</f>
        <v>0.875</v>
      </c>
      <c r="H84" s="31">
        <f t="shared" si="117"/>
        <v>6.25E-2</v>
      </c>
      <c r="I84" s="31">
        <f t="shared" si="117"/>
        <v>6.25E-2</v>
      </c>
      <c r="J84" s="31">
        <f t="shared" si="117"/>
        <v>0.75</v>
      </c>
      <c r="K84" s="31">
        <f t="shared" si="117"/>
        <v>0.125</v>
      </c>
      <c r="L84" s="31">
        <f t="shared" si="117"/>
        <v>0</v>
      </c>
      <c r="M84" s="31">
        <f t="shared" si="117"/>
        <v>0.125</v>
      </c>
      <c r="N84" s="241"/>
      <c r="O84" s="243"/>
      <c r="P84" s="243"/>
      <c r="Q84" s="241"/>
      <c r="R84" s="41"/>
      <c r="T84" s="89"/>
    </row>
    <row r="85" spans="1:20" ht="12" customHeight="1">
      <c r="A85" s="139"/>
      <c r="B85" s="139"/>
      <c r="C85" s="37"/>
      <c r="D85" s="211" t="s">
        <v>7</v>
      </c>
      <c r="E85" s="36"/>
      <c r="F85" s="83">
        <v>10</v>
      </c>
      <c r="G85" s="83">
        <v>10</v>
      </c>
      <c r="H85" s="83">
        <v>0</v>
      </c>
      <c r="I85" s="83">
        <v>0</v>
      </c>
      <c r="J85" s="83">
        <v>6</v>
      </c>
      <c r="K85" s="83">
        <v>2</v>
      </c>
      <c r="L85" s="83">
        <v>0</v>
      </c>
      <c r="M85" s="83">
        <v>2</v>
      </c>
      <c r="N85" s="240">
        <v>3.25</v>
      </c>
      <c r="O85" s="242">
        <v>3</v>
      </c>
      <c r="P85" s="242">
        <v>1</v>
      </c>
      <c r="Q85" s="240">
        <f t="shared" ref="Q85" si="118">IF(P85=0,0,P85/O85)*100</f>
        <v>33.333333333333329</v>
      </c>
      <c r="T85" s="89"/>
    </row>
    <row r="86" spans="1:20" ht="12" customHeight="1">
      <c r="A86" s="139"/>
      <c r="B86" s="139"/>
      <c r="C86" s="34"/>
      <c r="D86" s="212"/>
      <c r="E86" s="33"/>
      <c r="F86" s="85">
        <f t="shared" ref="F86" si="119">SUM(G86:I86)</f>
        <v>1</v>
      </c>
      <c r="G86" s="31">
        <f t="shared" ref="G86:M86" si="120">IF(G85=0,0,G85/$F85)</f>
        <v>1</v>
      </c>
      <c r="H86" s="31">
        <f t="shared" si="120"/>
        <v>0</v>
      </c>
      <c r="I86" s="31">
        <f t="shared" si="120"/>
        <v>0</v>
      </c>
      <c r="J86" s="31">
        <f t="shared" si="120"/>
        <v>0.6</v>
      </c>
      <c r="K86" s="31">
        <f t="shared" si="120"/>
        <v>0.2</v>
      </c>
      <c r="L86" s="31">
        <f t="shared" si="120"/>
        <v>0</v>
      </c>
      <c r="M86" s="31">
        <f t="shared" si="120"/>
        <v>0.2</v>
      </c>
      <c r="N86" s="241"/>
      <c r="O86" s="243"/>
      <c r="P86" s="243"/>
      <c r="Q86" s="241"/>
      <c r="R86" s="41"/>
      <c r="T86" s="89"/>
    </row>
    <row r="87" spans="1:20" ht="13.5" customHeight="1">
      <c r="A87" s="139"/>
      <c r="B87" s="139"/>
      <c r="C87" s="37"/>
      <c r="D87" s="228" t="s">
        <v>116</v>
      </c>
      <c r="E87" s="36"/>
      <c r="F87" s="83">
        <v>6</v>
      </c>
      <c r="G87" s="83">
        <v>6</v>
      </c>
      <c r="H87" s="83">
        <v>0</v>
      </c>
      <c r="I87" s="83">
        <v>0</v>
      </c>
      <c r="J87" s="83">
        <v>4</v>
      </c>
      <c r="K87" s="83">
        <v>2</v>
      </c>
      <c r="L87" s="83">
        <v>0</v>
      </c>
      <c r="M87" s="83">
        <v>0</v>
      </c>
      <c r="N87" s="240">
        <v>2.5</v>
      </c>
      <c r="O87" s="242">
        <v>10</v>
      </c>
      <c r="P87" s="242">
        <v>2</v>
      </c>
      <c r="Q87" s="240">
        <f t="shared" ref="Q87" si="121">IF(P87=0,0,P87/O87)*100</f>
        <v>20</v>
      </c>
      <c r="T87" s="89"/>
    </row>
    <row r="88" spans="1:20" ht="13.5" customHeight="1">
      <c r="A88" s="139"/>
      <c r="B88" s="139"/>
      <c r="C88" s="34"/>
      <c r="D88" s="212"/>
      <c r="E88" s="33"/>
      <c r="F88" s="85">
        <f t="shared" ref="F88" si="122">SUM(G88:I88)</f>
        <v>1</v>
      </c>
      <c r="G88" s="31">
        <f t="shared" ref="G88:M88" si="123">IF(G87=0,0,G87/$F87)</f>
        <v>1</v>
      </c>
      <c r="H88" s="31">
        <f t="shared" si="123"/>
        <v>0</v>
      </c>
      <c r="I88" s="31">
        <f t="shared" si="123"/>
        <v>0</v>
      </c>
      <c r="J88" s="31">
        <f t="shared" si="123"/>
        <v>0.66666666666666663</v>
      </c>
      <c r="K88" s="31">
        <f t="shared" si="123"/>
        <v>0.33333333333333331</v>
      </c>
      <c r="L88" s="31">
        <f t="shared" si="123"/>
        <v>0</v>
      </c>
      <c r="M88" s="31">
        <f t="shared" si="123"/>
        <v>0</v>
      </c>
      <c r="N88" s="241"/>
      <c r="O88" s="243"/>
      <c r="P88" s="243"/>
      <c r="Q88" s="241"/>
      <c r="R88" s="41"/>
      <c r="T88" s="89"/>
    </row>
    <row r="89" spans="1:20" ht="12" customHeight="1">
      <c r="A89" s="139"/>
      <c r="B89" s="139"/>
      <c r="C89" s="37"/>
      <c r="D89" s="211" t="s">
        <v>5</v>
      </c>
      <c r="E89" s="36"/>
      <c r="F89" s="83">
        <v>16</v>
      </c>
      <c r="G89" s="83">
        <v>15</v>
      </c>
      <c r="H89" s="83">
        <v>0</v>
      </c>
      <c r="I89" s="83">
        <v>1</v>
      </c>
      <c r="J89" s="83">
        <v>11</v>
      </c>
      <c r="K89" s="83">
        <v>1</v>
      </c>
      <c r="L89" s="83">
        <v>0</v>
      </c>
      <c r="M89" s="83">
        <v>4</v>
      </c>
      <c r="N89" s="240">
        <v>2.2307692307692308</v>
      </c>
      <c r="O89" s="242">
        <v>5</v>
      </c>
      <c r="P89" s="242">
        <v>0</v>
      </c>
      <c r="Q89" s="240">
        <f t="shared" ref="Q89" si="124">IF(P89=0,0,P89/O89)*100</f>
        <v>0</v>
      </c>
      <c r="T89" s="89"/>
    </row>
    <row r="90" spans="1:20" ht="12" customHeight="1">
      <c r="A90" s="139"/>
      <c r="B90" s="139"/>
      <c r="C90" s="34"/>
      <c r="D90" s="212"/>
      <c r="E90" s="33"/>
      <c r="F90" s="85">
        <f t="shared" ref="F90" si="125">SUM(G90:I90)</f>
        <v>1</v>
      </c>
      <c r="G90" s="31">
        <f t="shared" ref="G90:M90" si="126">IF(G89=0,0,G89/$F89)</f>
        <v>0.9375</v>
      </c>
      <c r="H90" s="31">
        <f t="shared" si="126"/>
        <v>0</v>
      </c>
      <c r="I90" s="31">
        <f t="shared" si="126"/>
        <v>6.25E-2</v>
      </c>
      <c r="J90" s="31">
        <f t="shared" si="126"/>
        <v>0.6875</v>
      </c>
      <c r="K90" s="31">
        <f t="shared" si="126"/>
        <v>6.25E-2</v>
      </c>
      <c r="L90" s="31">
        <f t="shared" si="126"/>
        <v>0</v>
      </c>
      <c r="M90" s="31">
        <f t="shared" si="126"/>
        <v>0.25</v>
      </c>
      <c r="N90" s="241"/>
      <c r="O90" s="243"/>
      <c r="P90" s="243"/>
      <c r="Q90" s="241"/>
      <c r="R90" s="41"/>
      <c r="T90" s="89"/>
    </row>
    <row r="91" spans="1:20" ht="12" customHeight="1">
      <c r="A91" s="139"/>
      <c r="B91" s="139"/>
      <c r="C91" s="37"/>
      <c r="D91" s="211" t="s">
        <v>4</v>
      </c>
      <c r="E91" s="36"/>
      <c r="F91" s="83">
        <v>6</v>
      </c>
      <c r="G91" s="83">
        <v>6</v>
      </c>
      <c r="H91" s="83">
        <v>0</v>
      </c>
      <c r="I91" s="83">
        <v>0</v>
      </c>
      <c r="J91" s="83">
        <v>4</v>
      </c>
      <c r="K91" s="83">
        <v>1</v>
      </c>
      <c r="L91" s="83">
        <v>0</v>
      </c>
      <c r="M91" s="83">
        <v>1</v>
      </c>
      <c r="N91" s="240">
        <v>2.5</v>
      </c>
      <c r="O91" s="242">
        <v>5</v>
      </c>
      <c r="P91" s="242">
        <v>0</v>
      </c>
      <c r="Q91" s="240">
        <f t="shared" ref="Q91" si="127">IF(P91=0,0,P91/O91)*100</f>
        <v>0</v>
      </c>
      <c r="T91" s="89"/>
    </row>
    <row r="92" spans="1:20" ht="12" customHeight="1">
      <c r="A92" s="139"/>
      <c r="B92" s="139"/>
      <c r="C92" s="34"/>
      <c r="D92" s="212"/>
      <c r="E92" s="33"/>
      <c r="F92" s="85">
        <f t="shared" ref="F92" si="128">SUM(G92:I92)</f>
        <v>1</v>
      </c>
      <c r="G92" s="31">
        <f t="shared" ref="G92:M92" si="129">IF(G91=0,0,G91/$F91)</f>
        <v>1</v>
      </c>
      <c r="H92" s="31">
        <f t="shared" si="129"/>
        <v>0</v>
      </c>
      <c r="I92" s="31">
        <f t="shared" si="129"/>
        <v>0</v>
      </c>
      <c r="J92" s="31">
        <f t="shared" si="129"/>
        <v>0.66666666666666663</v>
      </c>
      <c r="K92" s="31">
        <f t="shared" si="129"/>
        <v>0.16666666666666666</v>
      </c>
      <c r="L92" s="31">
        <f t="shared" si="129"/>
        <v>0</v>
      </c>
      <c r="M92" s="31">
        <f t="shared" si="129"/>
        <v>0.16666666666666666</v>
      </c>
      <c r="N92" s="241"/>
      <c r="O92" s="243"/>
      <c r="P92" s="243"/>
      <c r="Q92" s="241"/>
      <c r="R92" s="41"/>
      <c r="T92" s="89"/>
    </row>
    <row r="93" spans="1:20" ht="12" customHeight="1">
      <c r="A93" s="139"/>
      <c r="B93" s="139"/>
      <c r="C93" s="37"/>
      <c r="D93" s="211" t="s">
        <v>3</v>
      </c>
      <c r="E93" s="36"/>
      <c r="F93" s="83">
        <v>10</v>
      </c>
      <c r="G93" s="83">
        <v>10</v>
      </c>
      <c r="H93" s="83">
        <v>0</v>
      </c>
      <c r="I93" s="83">
        <v>0</v>
      </c>
      <c r="J93" s="83">
        <v>10</v>
      </c>
      <c r="K93" s="83">
        <v>0</v>
      </c>
      <c r="L93" s="83">
        <v>0</v>
      </c>
      <c r="M93" s="83">
        <v>0</v>
      </c>
      <c r="N93" s="240">
        <v>2.1</v>
      </c>
      <c r="O93" s="242">
        <v>7</v>
      </c>
      <c r="P93" s="242">
        <v>4</v>
      </c>
      <c r="Q93" s="240">
        <f t="shared" ref="Q93" si="130">IF(P93=0,0,P93/O93)*100</f>
        <v>57.142857142857139</v>
      </c>
      <c r="T93" s="89"/>
    </row>
    <row r="94" spans="1:20" ht="12" customHeight="1">
      <c r="A94" s="139"/>
      <c r="B94" s="139"/>
      <c r="C94" s="34"/>
      <c r="D94" s="212"/>
      <c r="E94" s="33"/>
      <c r="F94" s="85">
        <f t="shared" ref="F94" si="131">SUM(G94:I94)</f>
        <v>1</v>
      </c>
      <c r="G94" s="31">
        <f t="shared" ref="G94:M94" si="132">IF(G93=0,0,G93/$F93)</f>
        <v>1</v>
      </c>
      <c r="H94" s="31">
        <f t="shared" si="132"/>
        <v>0</v>
      </c>
      <c r="I94" s="31">
        <f t="shared" si="132"/>
        <v>0</v>
      </c>
      <c r="J94" s="31">
        <f t="shared" si="132"/>
        <v>1</v>
      </c>
      <c r="K94" s="31">
        <f t="shared" si="132"/>
        <v>0</v>
      </c>
      <c r="L94" s="31">
        <f t="shared" si="132"/>
        <v>0</v>
      </c>
      <c r="M94" s="31">
        <f t="shared" si="132"/>
        <v>0</v>
      </c>
      <c r="N94" s="241"/>
      <c r="O94" s="243"/>
      <c r="P94" s="243"/>
      <c r="Q94" s="241"/>
      <c r="R94" s="41"/>
      <c r="T94" s="89"/>
    </row>
    <row r="95" spans="1:20" ht="12" customHeight="1">
      <c r="A95" s="139"/>
      <c r="B95" s="139"/>
      <c r="C95" s="37"/>
      <c r="D95" s="211" t="s">
        <v>2</v>
      </c>
      <c r="E95" s="36"/>
      <c r="F95" s="83">
        <v>88</v>
      </c>
      <c r="G95" s="83">
        <v>76</v>
      </c>
      <c r="H95" s="83">
        <v>6</v>
      </c>
      <c r="I95" s="83">
        <v>6</v>
      </c>
      <c r="J95" s="83">
        <v>67</v>
      </c>
      <c r="K95" s="83">
        <v>10</v>
      </c>
      <c r="L95" s="83">
        <v>0</v>
      </c>
      <c r="M95" s="83">
        <v>11</v>
      </c>
      <c r="N95" s="240">
        <v>2.5063291139240507</v>
      </c>
      <c r="O95" s="242">
        <v>96</v>
      </c>
      <c r="P95" s="242">
        <v>56</v>
      </c>
      <c r="Q95" s="240">
        <f t="shared" ref="Q95" si="133">IF(P95=0,0,P95/O95)*100</f>
        <v>58.333333333333336</v>
      </c>
      <c r="T95" s="89"/>
    </row>
    <row r="96" spans="1:20" ht="12" customHeight="1">
      <c r="A96" s="139"/>
      <c r="B96" s="139"/>
      <c r="C96" s="34"/>
      <c r="D96" s="212"/>
      <c r="E96" s="33"/>
      <c r="F96" s="85">
        <f t="shared" ref="F96" si="134">SUM(G96:I96)</f>
        <v>1</v>
      </c>
      <c r="G96" s="31">
        <f t="shared" ref="G96:M96" si="135">IF(G95=0,0,G95/$F95)</f>
        <v>0.86363636363636365</v>
      </c>
      <c r="H96" s="31">
        <f t="shared" si="135"/>
        <v>6.8181818181818177E-2</v>
      </c>
      <c r="I96" s="31">
        <f t="shared" si="135"/>
        <v>6.8181818181818177E-2</v>
      </c>
      <c r="J96" s="31">
        <f t="shared" si="135"/>
        <v>0.76136363636363635</v>
      </c>
      <c r="K96" s="31">
        <f t="shared" si="135"/>
        <v>0.11363636363636363</v>
      </c>
      <c r="L96" s="31">
        <f t="shared" si="135"/>
        <v>0</v>
      </c>
      <c r="M96" s="31">
        <f t="shared" si="135"/>
        <v>0.125</v>
      </c>
      <c r="N96" s="241"/>
      <c r="O96" s="243"/>
      <c r="P96" s="243"/>
      <c r="Q96" s="241"/>
      <c r="R96" s="41"/>
      <c r="T96" s="89"/>
    </row>
    <row r="97" spans="1:20" ht="12" customHeight="1">
      <c r="A97" s="139"/>
      <c r="B97" s="139"/>
      <c r="C97" s="37"/>
      <c r="D97" s="211" t="s">
        <v>1</v>
      </c>
      <c r="E97" s="36"/>
      <c r="F97" s="83">
        <v>12</v>
      </c>
      <c r="G97" s="83">
        <v>11</v>
      </c>
      <c r="H97" s="83">
        <v>0</v>
      </c>
      <c r="I97" s="83">
        <v>1</v>
      </c>
      <c r="J97" s="83">
        <v>9</v>
      </c>
      <c r="K97" s="83">
        <v>0</v>
      </c>
      <c r="L97" s="83">
        <v>0</v>
      </c>
      <c r="M97" s="83">
        <v>3</v>
      </c>
      <c r="N97" s="240">
        <v>2.4444444444444446</v>
      </c>
      <c r="O97" s="242">
        <v>33</v>
      </c>
      <c r="P97" s="242">
        <v>4</v>
      </c>
      <c r="Q97" s="240">
        <f t="shared" ref="Q97" si="136">IF(P97=0,0,P97/O97)*100</f>
        <v>12.121212121212121</v>
      </c>
      <c r="T97" s="89"/>
    </row>
    <row r="98" spans="1:20" ht="12" customHeight="1">
      <c r="A98" s="139"/>
      <c r="B98" s="139"/>
      <c r="C98" s="34"/>
      <c r="D98" s="212"/>
      <c r="E98" s="33"/>
      <c r="F98" s="85">
        <f t="shared" ref="F98" si="137">SUM(G98:I98)</f>
        <v>1</v>
      </c>
      <c r="G98" s="31">
        <f t="shared" ref="G98:M98" si="138">IF(G97=0,0,G97/$F97)</f>
        <v>0.91666666666666663</v>
      </c>
      <c r="H98" s="31">
        <f t="shared" si="138"/>
        <v>0</v>
      </c>
      <c r="I98" s="31">
        <f t="shared" si="138"/>
        <v>8.3333333333333329E-2</v>
      </c>
      <c r="J98" s="31">
        <f t="shared" si="138"/>
        <v>0.75</v>
      </c>
      <c r="K98" s="31">
        <f t="shared" si="138"/>
        <v>0</v>
      </c>
      <c r="L98" s="31">
        <f t="shared" si="138"/>
        <v>0</v>
      </c>
      <c r="M98" s="31">
        <f t="shared" si="138"/>
        <v>0.25</v>
      </c>
      <c r="N98" s="241"/>
      <c r="O98" s="243"/>
      <c r="P98" s="243"/>
      <c r="Q98" s="241"/>
      <c r="R98" s="41"/>
      <c r="T98" s="89"/>
    </row>
    <row r="99" spans="1:20" ht="12.75" customHeight="1">
      <c r="A99" s="139"/>
      <c r="B99" s="139"/>
      <c r="C99" s="37"/>
      <c r="D99" s="211" t="s">
        <v>0</v>
      </c>
      <c r="E99" s="36"/>
      <c r="F99" s="83">
        <v>24</v>
      </c>
      <c r="G99" s="83">
        <v>19</v>
      </c>
      <c r="H99" s="83">
        <v>2</v>
      </c>
      <c r="I99" s="83">
        <v>3</v>
      </c>
      <c r="J99" s="83">
        <v>17</v>
      </c>
      <c r="K99" s="83">
        <v>3</v>
      </c>
      <c r="L99" s="83">
        <v>0</v>
      </c>
      <c r="M99" s="83">
        <v>4</v>
      </c>
      <c r="N99" s="240">
        <v>2.4761904761904763</v>
      </c>
      <c r="O99" s="242">
        <v>22</v>
      </c>
      <c r="P99" s="242">
        <v>11</v>
      </c>
      <c r="Q99" s="240">
        <f t="shared" ref="Q99" si="139">IF(P99=0,0,P99/O99)*100</f>
        <v>50</v>
      </c>
      <c r="T99" s="89"/>
    </row>
    <row r="100" spans="1:20" ht="12.75" customHeight="1">
      <c r="A100" s="140"/>
      <c r="B100" s="140"/>
      <c r="C100" s="34"/>
      <c r="D100" s="212"/>
      <c r="E100" s="33"/>
      <c r="F100" s="118">
        <f t="shared" ref="F100" si="140">SUM(G100:I100)</f>
        <v>1</v>
      </c>
      <c r="G100" s="31">
        <f t="shared" ref="G100:M100" si="141">IF(G99=0,0,G99/$F99)</f>
        <v>0.79166666666666663</v>
      </c>
      <c r="H100" s="31">
        <f t="shared" si="141"/>
        <v>8.3333333333333329E-2</v>
      </c>
      <c r="I100" s="31">
        <f t="shared" si="141"/>
        <v>0.125</v>
      </c>
      <c r="J100" s="31">
        <f t="shared" si="141"/>
        <v>0.70833333333333337</v>
      </c>
      <c r="K100" s="31">
        <f t="shared" si="141"/>
        <v>0.125</v>
      </c>
      <c r="L100" s="31">
        <f t="shared" si="141"/>
        <v>0</v>
      </c>
      <c r="M100" s="31">
        <f t="shared" si="141"/>
        <v>0.16666666666666666</v>
      </c>
      <c r="N100" s="241"/>
      <c r="O100" s="243"/>
      <c r="P100" s="243"/>
      <c r="Q100" s="241"/>
      <c r="R100" s="41"/>
    </row>
    <row r="101" spans="1:20">
      <c r="O101" s="48" t="s">
        <v>625</v>
      </c>
      <c r="P101" s="48"/>
    </row>
  </sheetData>
  <mergeCells count="253">
    <mergeCell ref="P67:P68"/>
    <mergeCell ref="P69:P70"/>
    <mergeCell ref="P71:P72"/>
    <mergeCell ref="P73:P74"/>
    <mergeCell ref="P75:P76"/>
    <mergeCell ref="P77:P78"/>
    <mergeCell ref="P79:P80"/>
    <mergeCell ref="P81:P82"/>
    <mergeCell ref="P83:P84"/>
    <mergeCell ref="P13:P14"/>
    <mergeCell ref="P15:P16"/>
    <mergeCell ref="P17:P18"/>
    <mergeCell ref="P19:P20"/>
    <mergeCell ref="P21:P22"/>
    <mergeCell ref="P23:P24"/>
    <mergeCell ref="P27:P28"/>
    <mergeCell ref="P29:P30"/>
    <mergeCell ref="P31:P32"/>
    <mergeCell ref="D99:D100"/>
    <mergeCell ref="O99:O100"/>
    <mergeCell ref="Q99:Q100"/>
    <mergeCell ref="D95:D96"/>
    <mergeCell ref="O95:O96"/>
    <mergeCell ref="Q95:Q96"/>
    <mergeCell ref="D97:D98"/>
    <mergeCell ref="O97:O98"/>
    <mergeCell ref="Q97:Q98"/>
    <mergeCell ref="P95:P96"/>
    <mergeCell ref="P97:P98"/>
    <mergeCell ref="P99:P100"/>
    <mergeCell ref="N95:N96"/>
    <mergeCell ref="N97:N98"/>
    <mergeCell ref="N99:N100"/>
    <mergeCell ref="D91:D92"/>
    <mergeCell ref="O91:O92"/>
    <mergeCell ref="Q91:Q92"/>
    <mergeCell ref="D93:D94"/>
    <mergeCell ref="O93:O94"/>
    <mergeCell ref="Q93:Q94"/>
    <mergeCell ref="D87:D88"/>
    <mergeCell ref="O87:O88"/>
    <mergeCell ref="Q87:Q88"/>
    <mergeCell ref="D89:D90"/>
    <mergeCell ref="O89:O90"/>
    <mergeCell ref="Q89:Q90"/>
    <mergeCell ref="P87:P88"/>
    <mergeCell ref="P89:P90"/>
    <mergeCell ref="P91:P92"/>
    <mergeCell ref="P93:P94"/>
    <mergeCell ref="N87:N88"/>
    <mergeCell ref="N89:N90"/>
    <mergeCell ref="N91:N92"/>
    <mergeCell ref="N93:N94"/>
    <mergeCell ref="Q73:Q74"/>
    <mergeCell ref="D83:D84"/>
    <mergeCell ref="O83:O84"/>
    <mergeCell ref="Q83:Q84"/>
    <mergeCell ref="D85:D86"/>
    <mergeCell ref="O85:O86"/>
    <mergeCell ref="Q85:Q86"/>
    <mergeCell ref="D79:D80"/>
    <mergeCell ref="O79:O80"/>
    <mergeCell ref="Q79:Q80"/>
    <mergeCell ref="D81:D82"/>
    <mergeCell ref="O81:O82"/>
    <mergeCell ref="Q81:Q82"/>
    <mergeCell ref="P85:P86"/>
    <mergeCell ref="N79:N80"/>
    <mergeCell ref="N81:N82"/>
    <mergeCell ref="N83:N84"/>
    <mergeCell ref="N85:N86"/>
    <mergeCell ref="D67:D68"/>
    <mergeCell ref="O67:O68"/>
    <mergeCell ref="Q67:Q68"/>
    <mergeCell ref="B69:B100"/>
    <mergeCell ref="D69:D70"/>
    <mergeCell ref="O69:O70"/>
    <mergeCell ref="Q69:Q70"/>
    <mergeCell ref="D71:D72"/>
    <mergeCell ref="D75:D76"/>
    <mergeCell ref="O75:O76"/>
    <mergeCell ref="Q75:Q76"/>
    <mergeCell ref="D77:D78"/>
    <mergeCell ref="O77:O78"/>
    <mergeCell ref="Q77:Q78"/>
    <mergeCell ref="O71:O72"/>
    <mergeCell ref="Q71:Q72"/>
    <mergeCell ref="D73:D74"/>
    <mergeCell ref="O73:O74"/>
    <mergeCell ref="N67:N68"/>
    <mergeCell ref="N69:N70"/>
    <mergeCell ref="N71:N72"/>
    <mergeCell ref="N73:N74"/>
    <mergeCell ref="N75:N76"/>
    <mergeCell ref="N77:N78"/>
    <mergeCell ref="D63:D64"/>
    <mergeCell ref="O63:O64"/>
    <mergeCell ref="Q63:Q64"/>
    <mergeCell ref="D65:D66"/>
    <mergeCell ref="O65:O66"/>
    <mergeCell ref="Q65:Q66"/>
    <mergeCell ref="D59:D60"/>
    <mergeCell ref="O59:O60"/>
    <mergeCell ref="Q59:Q60"/>
    <mergeCell ref="D61:D62"/>
    <mergeCell ref="O61:O62"/>
    <mergeCell ref="Q61:Q62"/>
    <mergeCell ref="P59:P60"/>
    <mergeCell ref="P61:P62"/>
    <mergeCell ref="P63:P64"/>
    <mergeCell ref="P65:P66"/>
    <mergeCell ref="N59:N60"/>
    <mergeCell ref="N61:N62"/>
    <mergeCell ref="N63:N64"/>
    <mergeCell ref="N65:N66"/>
    <mergeCell ref="D55:D56"/>
    <mergeCell ref="O55:O56"/>
    <mergeCell ref="Q55:Q56"/>
    <mergeCell ref="D57:D58"/>
    <mergeCell ref="O57:O58"/>
    <mergeCell ref="Q57:Q58"/>
    <mergeCell ref="D51:D52"/>
    <mergeCell ref="O51:O52"/>
    <mergeCell ref="Q51:Q52"/>
    <mergeCell ref="D53:D54"/>
    <mergeCell ref="O53:O54"/>
    <mergeCell ref="Q53:Q54"/>
    <mergeCell ref="P51:P52"/>
    <mergeCell ref="P53:P54"/>
    <mergeCell ref="P55:P56"/>
    <mergeCell ref="P57:P58"/>
    <mergeCell ref="N51:N52"/>
    <mergeCell ref="N53:N54"/>
    <mergeCell ref="N55:N56"/>
    <mergeCell ref="N57:N58"/>
    <mergeCell ref="D47:D48"/>
    <mergeCell ref="O47:O48"/>
    <mergeCell ref="Q47:Q48"/>
    <mergeCell ref="D49:D50"/>
    <mergeCell ref="O49:O50"/>
    <mergeCell ref="Q49:Q50"/>
    <mergeCell ref="D43:D44"/>
    <mergeCell ref="O43:O44"/>
    <mergeCell ref="Q43:Q44"/>
    <mergeCell ref="D45:D46"/>
    <mergeCell ref="O45:O46"/>
    <mergeCell ref="Q45:Q46"/>
    <mergeCell ref="P45:P46"/>
    <mergeCell ref="P47:P48"/>
    <mergeCell ref="P49:P50"/>
    <mergeCell ref="N45:N46"/>
    <mergeCell ref="N47:N48"/>
    <mergeCell ref="N49:N50"/>
    <mergeCell ref="P43:P44"/>
    <mergeCell ref="Q29:Q30"/>
    <mergeCell ref="D39:D40"/>
    <mergeCell ref="O39:O40"/>
    <mergeCell ref="Q39:Q40"/>
    <mergeCell ref="D41:D42"/>
    <mergeCell ref="O41:O42"/>
    <mergeCell ref="Q41:Q42"/>
    <mergeCell ref="D35:D36"/>
    <mergeCell ref="O35:O36"/>
    <mergeCell ref="Q35:Q36"/>
    <mergeCell ref="D37:D38"/>
    <mergeCell ref="O37:O38"/>
    <mergeCell ref="Q37:Q38"/>
    <mergeCell ref="P33:P34"/>
    <mergeCell ref="P35:P36"/>
    <mergeCell ref="P37:P38"/>
    <mergeCell ref="P39:P40"/>
    <mergeCell ref="P41:P42"/>
    <mergeCell ref="B19:B68"/>
    <mergeCell ref="D19:D20"/>
    <mergeCell ref="O19:O20"/>
    <mergeCell ref="Q19:Q20"/>
    <mergeCell ref="D21:D22"/>
    <mergeCell ref="O21:O22"/>
    <mergeCell ref="Q21:Q22"/>
    <mergeCell ref="D31:D32"/>
    <mergeCell ref="O31:O32"/>
    <mergeCell ref="Q31:Q32"/>
    <mergeCell ref="D33:D34"/>
    <mergeCell ref="O33:O34"/>
    <mergeCell ref="Q33:Q34"/>
    <mergeCell ref="D27:D28"/>
    <mergeCell ref="O27:O28"/>
    <mergeCell ref="Q27:Q28"/>
    <mergeCell ref="D29:D30"/>
    <mergeCell ref="N33:N34"/>
    <mergeCell ref="N35:N36"/>
    <mergeCell ref="N37:N38"/>
    <mergeCell ref="N39:N40"/>
    <mergeCell ref="N41:N42"/>
    <mergeCell ref="N43:N44"/>
    <mergeCell ref="O29:O30"/>
    <mergeCell ref="D23:D24"/>
    <mergeCell ref="O23:O24"/>
    <mergeCell ref="Q23:Q24"/>
    <mergeCell ref="D25:D26"/>
    <mergeCell ref="O25:O26"/>
    <mergeCell ref="Q25:Q26"/>
    <mergeCell ref="P25:P26"/>
    <mergeCell ref="A7:E8"/>
    <mergeCell ref="O7:O8"/>
    <mergeCell ref="Q7:Q8"/>
    <mergeCell ref="A9:A18"/>
    <mergeCell ref="B9:E10"/>
    <mergeCell ref="O9:O10"/>
    <mergeCell ref="Q9:Q10"/>
    <mergeCell ref="B11:E12"/>
    <mergeCell ref="B15:E16"/>
    <mergeCell ref="O15:O16"/>
    <mergeCell ref="Q15:Q16"/>
    <mergeCell ref="B17:E18"/>
    <mergeCell ref="O17:O18"/>
    <mergeCell ref="Q17:Q18"/>
    <mergeCell ref="O11:O12"/>
    <mergeCell ref="Q11:Q12"/>
    <mergeCell ref="A19:A100"/>
    <mergeCell ref="B13:E14"/>
    <mergeCell ref="O13:O14"/>
    <mergeCell ref="O3:O6"/>
    <mergeCell ref="P3:P6"/>
    <mergeCell ref="Q3:Q6"/>
    <mergeCell ref="J4:J6"/>
    <mergeCell ref="K4:K6"/>
    <mergeCell ref="L4:L6"/>
    <mergeCell ref="M4:M6"/>
    <mergeCell ref="A3:E6"/>
    <mergeCell ref="F3:F6"/>
    <mergeCell ref="G3:G6"/>
    <mergeCell ref="H3:H6"/>
    <mergeCell ref="I3:I6"/>
    <mergeCell ref="N4:N6"/>
    <mergeCell ref="J3:N3"/>
    <mergeCell ref="N7:N8"/>
    <mergeCell ref="N9:N10"/>
    <mergeCell ref="N11:N12"/>
    <mergeCell ref="N13:N14"/>
    <mergeCell ref="Q13:Q14"/>
    <mergeCell ref="P7:P8"/>
    <mergeCell ref="P9:P10"/>
    <mergeCell ref="P11:P12"/>
    <mergeCell ref="N15:N16"/>
    <mergeCell ref="N17:N18"/>
    <mergeCell ref="N19:N20"/>
    <mergeCell ref="N21:N22"/>
    <mergeCell ref="N23:N24"/>
    <mergeCell ref="N25:N26"/>
    <mergeCell ref="N27:N28"/>
    <mergeCell ref="N29:N30"/>
    <mergeCell ref="N31:N32"/>
  </mergeCells>
  <phoneticPr fontId="4"/>
  <pageMargins left="0.59055118110236227" right="0.19685039370078741" top="0.39370078740157483" bottom="0.39370078740157483" header="0.51181102362204722" footer="0.51181102362204722"/>
  <pageSetup paperSize="9" scale="68" firstPageNumber="40" orientation="portrait" useFirstPageNumber="1"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81"/>
  <sheetViews>
    <sheetView showGridLines="0" view="pageBreakPreview"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4" width="10.125" style="3" customWidth="1"/>
    <col min="15" max="16384" width="9" style="3"/>
  </cols>
  <sheetData>
    <row r="1" spans="1:14" ht="14.25">
      <c r="A1" s="18" t="s">
        <v>635</v>
      </c>
    </row>
    <row r="3" spans="1:14" ht="14.25" customHeight="1">
      <c r="A3" s="152" t="s">
        <v>63</v>
      </c>
      <c r="B3" s="153"/>
      <c r="C3" s="153"/>
      <c r="D3" s="153"/>
      <c r="E3" s="154"/>
      <c r="F3" s="161" t="s">
        <v>126</v>
      </c>
      <c r="G3" s="200" t="s">
        <v>128</v>
      </c>
      <c r="H3" s="200"/>
      <c r="I3" s="200" t="s">
        <v>503</v>
      </c>
      <c r="J3" s="200"/>
      <c r="K3" s="200" t="s">
        <v>502</v>
      </c>
      <c r="L3" s="200"/>
      <c r="M3" s="176" t="s">
        <v>127</v>
      </c>
      <c r="N3" s="177"/>
    </row>
    <row r="4" spans="1:14" ht="42" customHeight="1">
      <c r="A4" s="155"/>
      <c r="B4" s="156"/>
      <c r="C4" s="156"/>
      <c r="D4" s="156"/>
      <c r="E4" s="157"/>
      <c r="F4" s="165"/>
      <c r="G4" s="200"/>
      <c r="H4" s="200"/>
      <c r="I4" s="200"/>
      <c r="J4" s="200"/>
      <c r="K4" s="200"/>
      <c r="L4" s="200"/>
      <c r="M4" s="178"/>
      <c r="N4" s="179"/>
    </row>
    <row r="5" spans="1:14" ht="15" customHeight="1">
      <c r="A5" s="155"/>
      <c r="B5" s="156"/>
      <c r="C5" s="156"/>
      <c r="D5" s="156"/>
      <c r="E5" s="157"/>
      <c r="F5" s="162"/>
      <c r="G5" s="163" t="s">
        <v>51</v>
      </c>
      <c r="H5" s="150" t="s">
        <v>50</v>
      </c>
      <c r="I5" s="163" t="s">
        <v>51</v>
      </c>
      <c r="J5" s="150" t="s">
        <v>50</v>
      </c>
      <c r="K5" s="163" t="s">
        <v>51</v>
      </c>
      <c r="L5" s="150" t="s">
        <v>50</v>
      </c>
      <c r="M5" s="163" t="s">
        <v>51</v>
      </c>
      <c r="N5" s="150" t="s">
        <v>50</v>
      </c>
    </row>
    <row r="6" spans="1:14" ht="15" customHeight="1">
      <c r="A6" s="158"/>
      <c r="B6" s="159"/>
      <c r="C6" s="159"/>
      <c r="D6" s="159"/>
      <c r="E6" s="160"/>
      <c r="F6" s="162"/>
      <c r="G6" s="164"/>
      <c r="H6" s="151"/>
      <c r="I6" s="164"/>
      <c r="J6" s="151"/>
      <c r="K6" s="164"/>
      <c r="L6" s="151"/>
      <c r="M6" s="164"/>
      <c r="N6" s="151"/>
    </row>
    <row r="7" spans="1:14" ht="23.1" customHeight="1">
      <c r="A7" s="147" t="s">
        <v>49</v>
      </c>
      <c r="B7" s="148"/>
      <c r="C7" s="148"/>
      <c r="D7" s="148"/>
      <c r="E7" s="149"/>
      <c r="F7" s="10">
        <f>SUM(G7,I7,K7,M7)</f>
        <v>916</v>
      </c>
      <c r="G7" s="9">
        <f>SUM(G8:G12)</f>
        <v>690</v>
      </c>
      <c r="H7" s="8">
        <f t="shared" ref="H7:H53" si="0">IF(G7=0,0,G7/$F7*100)</f>
        <v>75.327510917030565</v>
      </c>
      <c r="I7" s="9">
        <f>SUM(I8:I12)</f>
        <v>55</v>
      </c>
      <c r="J7" s="8">
        <f t="shared" ref="J7:J53" si="1">IF(I7=0,0,I7/$F7*100)</f>
        <v>6.0043668122270741</v>
      </c>
      <c r="K7" s="9">
        <f>SUM(K8:K12)</f>
        <v>166</v>
      </c>
      <c r="L7" s="8">
        <f t="shared" ref="L7:L53" si="2">IF(K7=0,0,K7/$F7*100)</f>
        <v>18.122270742358079</v>
      </c>
      <c r="M7" s="9">
        <f>SUM(M8:M12)</f>
        <v>5</v>
      </c>
      <c r="N7" s="8">
        <f t="shared" ref="N7:N53" si="3">IF(M7=0,0,M7/$F7*100)</f>
        <v>0.54585152838427942</v>
      </c>
    </row>
    <row r="8" spans="1:14" ht="23.1" customHeight="1">
      <c r="A8" s="141" t="s">
        <v>48</v>
      </c>
      <c r="B8" s="144" t="s">
        <v>47</v>
      </c>
      <c r="C8" s="145"/>
      <c r="D8" s="145"/>
      <c r="E8" s="146"/>
      <c r="F8" s="10">
        <f t="shared" ref="F8:F53" si="4">SUM(G8,I8,K8,M8)</f>
        <v>289</v>
      </c>
      <c r="G8" s="9">
        <v>127</v>
      </c>
      <c r="H8" s="8">
        <f t="shared" si="0"/>
        <v>43.944636678200695</v>
      </c>
      <c r="I8" s="9">
        <v>37</v>
      </c>
      <c r="J8" s="8">
        <f t="shared" si="1"/>
        <v>12.802768166089965</v>
      </c>
      <c r="K8" s="9">
        <v>121</v>
      </c>
      <c r="L8" s="8">
        <f t="shared" si="2"/>
        <v>41.868512110726641</v>
      </c>
      <c r="M8" s="9">
        <v>4</v>
      </c>
      <c r="N8" s="8">
        <f t="shared" si="3"/>
        <v>1.3840830449826991</v>
      </c>
    </row>
    <row r="9" spans="1:14" ht="23.1" customHeight="1">
      <c r="A9" s="142"/>
      <c r="B9" s="144" t="s">
        <v>46</v>
      </c>
      <c r="C9" s="145"/>
      <c r="D9" s="145"/>
      <c r="E9" s="146"/>
      <c r="F9" s="10">
        <f t="shared" ref="F9:F12" si="5">SUM(G9,I9,K9,M9)</f>
        <v>129</v>
      </c>
      <c r="G9" s="9">
        <v>100</v>
      </c>
      <c r="H9" s="8">
        <f t="shared" ref="H9:H12" si="6">IF(G9=0,0,G9/$F9*100)</f>
        <v>77.51937984496125</v>
      </c>
      <c r="I9" s="9">
        <v>8</v>
      </c>
      <c r="J9" s="8">
        <f t="shared" ref="J9:J12" si="7">IF(I9=0,0,I9/$F9*100)</f>
        <v>6.2015503875968996</v>
      </c>
      <c r="K9" s="9">
        <v>21</v>
      </c>
      <c r="L9" s="8">
        <f t="shared" ref="L9:L12" si="8">IF(K9=0,0,K9/$F9*100)</f>
        <v>16.279069767441861</v>
      </c>
      <c r="M9" s="9">
        <v>0</v>
      </c>
      <c r="N9" s="8">
        <f t="shared" ref="N9:N12" si="9">IF(M9=0,0,M9/$F9*100)</f>
        <v>0</v>
      </c>
    </row>
    <row r="10" spans="1:14" ht="23.1" customHeight="1">
      <c r="A10" s="142"/>
      <c r="B10" s="144" t="s">
        <v>45</v>
      </c>
      <c r="C10" s="145"/>
      <c r="D10" s="145"/>
      <c r="E10" s="146"/>
      <c r="F10" s="10">
        <f t="shared" si="5"/>
        <v>220</v>
      </c>
      <c r="G10" s="9">
        <v>199</v>
      </c>
      <c r="H10" s="8">
        <f t="shared" si="6"/>
        <v>90.454545454545453</v>
      </c>
      <c r="I10" s="9">
        <v>7</v>
      </c>
      <c r="J10" s="8">
        <f t="shared" si="7"/>
        <v>3.1818181818181817</v>
      </c>
      <c r="K10" s="9">
        <v>14</v>
      </c>
      <c r="L10" s="8">
        <f t="shared" si="8"/>
        <v>6.3636363636363633</v>
      </c>
      <c r="M10" s="9">
        <v>0</v>
      </c>
      <c r="N10" s="8">
        <f t="shared" si="9"/>
        <v>0</v>
      </c>
    </row>
    <row r="11" spans="1:14" ht="23.1" customHeight="1">
      <c r="A11" s="142"/>
      <c r="B11" s="144" t="s">
        <v>44</v>
      </c>
      <c r="C11" s="145"/>
      <c r="D11" s="145"/>
      <c r="E11" s="146"/>
      <c r="F11" s="10">
        <f t="shared" si="5"/>
        <v>57</v>
      </c>
      <c r="G11" s="9">
        <v>55</v>
      </c>
      <c r="H11" s="8">
        <f t="shared" si="6"/>
        <v>96.491228070175438</v>
      </c>
      <c r="I11" s="9">
        <v>1</v>
      </c>
      <c r="J11" s="8">
        <f t="shared" si="7"/>
        <v>1.7543859649122806</v>
      </c>
      <c r="K11" s="9">
        <v>1</v>
      </c>
      <c r="L11" s="8">
        <f t="shared" si="8"/>
        <v>1.7543859649122806</v>
      </c>
      <c r="M11" s="9">
        <v>0</v>
      </c>
      <c r="N11" s="8">
        <f t="shared" si="9"/>
        <v>0</v>
      </c>
    </row>
    <row r="12" spans="1:14" ht="23.1" customHeight="1">
      <c r="A12" s="143"/>
      <c r="B12" s="144" t="s">
        <v>43</v>
      </c>
      <c r="C12" s="145"/>
      <c r="D12" s="145"/>
      <c r="E12" s="146"/>
      <c r="F12" s="10">
        <f t="shared" si="5"/>
        <v>221</v>
      </c>
      <c r="G12" s="9">
        <v>209</v>
      </c>
      <c r="H12" s="8">
        <f t="shared" si="6"/>
        <v>94.570135746606326</v>
      </c>
      <c r="I12" s="9">
        <v>2</v>
      </c>
      <c r="J12" s="8">
        <f t="shared" si="7"/>
        <v>0.90497737556561098</v>
      </c>
      <c r="K12" s="9">
        <v>9</v>
      </c>
      <c r="L12" s="8">
        <f t="shared" si="8"/>
        <v>4.0723981900452486</v>
      </c>
      <c r="M12" s="9">
        <v>1</v>
      </c>
      <c r="N12" s="8">
        <f t="shared" si="9"/>
        <v>0.45248868778280549</v>
      </c>
    </row>
    <row r="13" spans="1:14" ht="23.1" customHeight="1">
      <c r="A13" s="138" t="s">
        <v>42</v>
      </c>
      <c r="B13" s="138" t="s">
        <v>41</v>
      </c>
      <c r="C13" s="13"/>
      <c r="D13" s="14" t="s">
        <v>15</v>
      </c>
      <c r="E13" s="11"/>
      <c r="F13" s="10">
        <f>SUM(G13,I13,K13,M13)</f>
        <v>224</v>
      </c>
      <c r="G13" s="9">
        <f>SUM(G14:G37)</f>
        <v>191</v>
      </c>
      <c r="H13" s="8">
        <f t="shared" si="0"/>
        <v>85.267857142857139</v>
      </c>
      <c r="I13" s="9">
        <f>SUM(I14:I37)</f>
        <v>5</v>
      </c>
      <c r="J13" s="8">
        <f t="shared" si="1"/>
        <v>2.2321428571428572</v>
      </c>
      <c r="K13" s="9">
        <f>SUM(K14:K37)</f>
        <v>27</v>
      </c>
      <c r="L13" s="8">
        <f t="shared" si="2"/>
        <v>12.053571428571429</v>
      </c>
      <c r="M13" s="9">
        <f>SUM(M14:M37)</f>
        <v>1</v>
      </c>
      <c r="N13" s="8">
        <f t="shared" si="3"/>
        <v>0.4464285714285714</v>
      </c>
    </row>
    <row r="14" spans="1:14" ht="23.1" customHeight="1">
      <c r="A14" s="139"/>
      <c r="B14" s="139"/>
      <c r="C14" s="13"/>
      <c r="D14" s="14" t="s">
        <v>40</v>
      </c>
      <c r="E14" s="11"/>
      <c r="F14" s="10">
        <f t="shared" ref="F14:F37" si="10">SUM(G14,I14,K14,M14)</f>
        <v>38</v>
      </c>
      <c r="G14" s="9">
        <v>31</v>
      </c>
      <c r="H14" s="8">
        <f t="shared" si="0"/>
        <v>81.578947368421055</v>
      </c>
      <c r="I14" s="9">
        <v>0</v>
      </c>
      <c r="J14" s="8">
        <f t="shared" si="1"/>
        <v>0</v>
      </c>
      <c r="K14" s="9">
        <v>7</v>
      </c>
      <c r="L14" s="8">
        <f t="shared" si="2"/>
        <v>18.421052631578945</v>
      </c>
      <c r="M14" s="9">
        <v>0</v>
      </c>
      <c r="N14" s="8">
        <f t="shared" si="3"/>
        <v>0</v>
      </c>
    </row>
    <row r="15" spans="1:14" ht="23.1" customHeight="1">
      <c r="A15" s="139"/>
      <c r="B15" s="139"/>
      <c r="C15" s="13"/>
      <c r="D15" s="14" t="s">
        <v>39</v>
      </c>
      <c r="E15" s="11"/>
      <c r="F15" s="10">
        <f t="shared" si="10"/>
        <v>5</v>
      </c>
      <c r="G15" s="9">
        <v>4</v>
      </c>
      <c r="H15" s="8">
        <f t="shared" si="0"/>
        <v>80</v>
      </c>
      <c r="I15" s="9">
        <v>0</v>
      </c>
      <c r="J15" s="8">
        <f t="shared" si="1"/>
        <v>0</v>
      </c>
      <c r="K15" s="9">
        <v>0</v>
      </c>
      <c r="L15" s="8">
        <f t="shared" si="2"/>
        <v>0</v>
      </c>
      <c r="M15" s="9">
        <v>1</v>
      </c>
      <c r="N15" s="8">
        <f t="shared" si="3"/>
        <v>20</v>
      </c>
    </row>
    <row r="16" spans="1:14" ht="23.1" customHeight="1">
      <c r="A16" s="139"/>
      <c r="B16" s="139"/>
      <c r="C16" s="13"/>
      <c r="D16" s="14" t="s">
        <v>38</v>
      </c>
      <c r="E16" s="11"/>
      <c r="F16" s="10">
        <f t="shared" si="10"/>
        <v>14</v>
      </c>
      <c r="G16" s="9">
        <v>12</v>
      </c>
      <c r="H16" s="8">
        <f t="shared" si="0"/>
        <v>85.714285714285708</v>
      </c>
      <c r="I16" s="9">
        <v>0</v>
      </c>
      <c r="J16" s="8">
        <f t="shared" si="1"/>
        <v>0</v>
      </c>
      <c r="K16" s="9">
        <v>2</v>
      </c>
      <c r="L16" s="8">
        <f t="shared" si="2"/>
        <v>14.285714285714285</v>
      </c>
      <c r="M16" s="9">
        <v>0</v>
      </c>
      <c r="N16" s="8">
        <f t="shared" si="3"/>
        <v>0</v>
      </c>
    </row>
    <row r="17" spans="1:14" ht="23.1" customHeight="1">
      <c r="A17" s="139"/>
      <c r="B17" s="139"/>
      <c r="C17" s="13"/>
      <c r="D17" s="14" t="s">
        <v>37</v>
      </c>
      <c r="E17" s="11"/>
      <c r="F17" s="10">
        <f t="shared" si="10"/>
        <v>1</v>
      </c>
      <c r="G17" s="9">
        <v>1</v>
      </c>
      <c r="H17" s="8">
        <f t="shared" si="0"/>
        <v>100</v>
      </c>
      <c r="I17" s="9">
        <v>0</v>
      </c>
      <c r="J17" s="8">
        <f t="shared" si="1"/>
        <v>0</v>
      </c>
      <c r="K17" s="9">
        <v>0</v>
      </c>
      <c r="L17" s="8">
        <f t="shared" si="2"/>
        <v>0</v>
      </c>
      <c r="M17" s="9">
        <v>0</v>
      </c>
      <c r="N17" s="8">
        <f t="shared" si="3"/>
        <v>0</v>
      </c>
    </row>
    <row r="18" spans="1:14" ht="23.1" customHeight="1">
      <c r="A18" s="139"/>
      <c r="B18" s="139"/>
      <c r="C18" s="13"/>
      <c r="D18" s="14" t="s">
        <v>36</v>
      </c>
      <c r="E18" s="11"/>
      <c r="F18" s="10">
        <f t="shared" si="10"/>
        <v>6</v>
      </c>
      <c r="G18" s="9">
        <v>5</v>
      </c>
      <c r="H18" s="8">
        <f t="shared" si="0"/>
        <v>83.333333333333343</v>
      </c>
      <c r="I18" s="9">
        <v>1</v>
      </c>
      <c r="J18" s="8">
        <f t="shared" si="1"/>
        <v>16.666666666666664</v>
      </c>
      <c r="K18" s="9">
        <v>0</v>
      </c>
      <c r="L18" s="8">
        <f t="shared" si="2"/>
        <v>0</v>
      </c>
      <c r="M18" s="9">
        <v>0</v>
      </c>
      <c r="N18" s="8">
        <f t="shared" si="3"/>
        <v>0</v>
      </c>
    </row>
    <row r="19" spans="1:14" ht="23.1" customHeight="1">
      <c r="A19" s="139"/>
      <c r="B19" s="139"/>
      <c r="C19" s="13"/>
      <c r="D19" s="14" t="s">
        <v>35</v>
      </c>
      <c r="E19" s="11"/>
      <c r="F19" s="10">
        <f t="shared" si="10"/>
        <v>3</v>
      </c>
      <c r="G19" s="9">
        <v>1</v>
      </c>
      <c r="H19" s="8">
        <f t="shared" si="0"/>
        <v>33.333333333333329</v>
      </c>
      <c r="I19" s="9">
        <v>1</v>
      </c>
      <c r="J19" s="8">
        <f t="shared" si="1"/>
        <v>33.333333333333329</v>
      </c>
      <c r="K19" s="9">
        <v>1</v>
      </c>
      <c r="L19" s="8">
        <f t="shared" si="2"/>
        <v>33.333333333333329</v>
      </c>
      <c r="M19" s="9">
        <v>0</v>
      </c>
      <c r="N19" s="8">
        <f t="shared" si="3"/>
        <v>0</v>
      </c>
    </row>
    <row r="20" spans="1:14" ht="23.1" customHeight="1">
      <c r="A20" s="139"/>
      <c r="B20" s="139"/>
      <c r="C20" s="13"/>
      <c r="D20" s="14" t="s">
        <v>34</v>
      </c>
      <c r="E20" s="11"/>
      <c r="F20" s="10">
        <f t="shared" si="10"/>
        <v>3</v>
      </c>
      <c r="G20" s="9">
        <v>3</v>
      </c>
      <c r="H20" s="8">
        <f t="shared" si="0"/>
        <v>100</v>
      </c>
      <c r="I20" s="9">
        <v>0</v>
      </c>
      <c r="J20" s="8">
        <f t="shared" si="1"/>
        <v>0</v>
      </c>
      <c r="K20" s="9">
        <v>0</v>
      </c>
      <c r="L20" s="8">
        <f t="shared" si="2"/>
        <v>0</v>
      </c>
      <c r="M20" s="9">
        <v>0</v>
      </c>
      <c r="N20" s="8">
        <f t="shared" si="3"/>
        <v>0</v>
      </c>
    </row>
    <row r="21" spans="1:14" ht="23.1" customHeight="1">
      <c r="A21" s="139"/>
      <c r="B21" s="139"/>
      <c r="C21" s="13"/>
      <c r="D21" s="14" t="s">
        <v>33</v>
      </c>
      <c r="E21" s="11"/>
      <c r="F21" s="10">
        <f t="shared" si="10"/>
        <v>10</v>
      </c>
      <c r="G21" s="9">
        <v>10</v>
      </c>
      <c r="H21" s="8">
        <f t="shared" si="0"/>
        <v>100</v>
      </c>
      <c r="I21" s="9">
        <v>0</v>
      </c>
      <c r="J21" s="8">
        <f t="shared" si="1"/>
        <v>0</v>
      </c>
      <c r="K21" s="9">
        <v>0</v>
      </c>
      <c r="L21" s="8">
        <f t="shared" si="2"/>
        <v>0</v>
      </c>
      <c r="M21" s="9">
        <v>0</v>
      </c>
      <c r="N21" s="8">
        <f t="shared" si="3"/>
        <v>0</v>
      </c>
    </row>
    <row r="22" spans="1:14" ht="23.1" customHeight="1">
      <c r="A22" s="139"/>
      <c r="B22" s="139"/>
      <c r="C22" s="13"/>
      <c r="D22" s="14" t="s">
        <v>32</v>
      </c>
      <c r="E22" s="11"/>
      <c r="F22" s="10">
        <f t="shared" si="10"/>
        <v>1</v>
      </c>
      <c r="G22" s="9">
        <v>1</v>
      </c>
      <c r="H22" s="8">
        <f t="shared" si="0"/>
        <v>100</v>
      </c>
      <c r="I22" s="9">
        <v>0</v>
      </c>
      <c r="J22" s="8">
        <f t="shared" si="1"/>
        <v>0</v>
      </c>
      <c r="K22" s="9">
        <v>0</v>
      </c>
      <c r="L22" s="8">
        <f t="shared" si="2"/>
        <v>0</v>
      </c>
      <c r="M22" s="9">
        <v>0</v>
      </c>
      <c r="N22" s="8">
        <f t="shared" si="3"/>
        <v>0</v>
      </c>
    </row>
    <row r="23" spans="1:14" ht="23.1" customHeight="1">
      <c r="A23" s="139"/>
      <c r="B23" s="139"/>
      <c r="C23" s="13"/>
      <c r="D23" s="14" t="s">
        <v>31</v>
      </c>
      <c r="E23" s="11"/>
      <c r="F23" s="10">
        <f t="shared" si="10"/>
        <v>6</v>
      </c>
      <c r="G23" s="9">
        <v>5</v>
      </c>
      <c r="H23" s="8">
        <f t="shared" si="0"/>
        <v>83.333333333333343</v>
      </c>
      <c r="I23" s="9">
        <v>0</v>
      </c>
      <c r="J23" s="8">
        <f t="shared" si="1"/>
        <v>0</v>
      </c>
      <c r="K23" s="9">
        <v>1</v>
      </c>
      <c r="L23" s="8">
        <f t="shared" si="2"/>
        <v>16.666666666666664</v>
      </c>
      <c r="M23" s="9">
        <v>0</v>
      </c>
      <c r="N23" s="8">
        <f t="shared" si="3"/>
        <v>0</v>
      </c>
    </row>
    <row r="24" spans="1:14" ht="23.1" customHeight="1">
      <c r="A24" s="139"/>
      <c r="B24" s="139"/>
      <c r="C24" s="13"/>
      <c r="D24" s="14" t="s">
        <v>30</v>
      </c>
      <c r="E24" s="11"/>
      <c r="F24" s="10">
        <f t="shared" si="10"/>
        <v>1</v>
      </c>
      <c r="G24" s="9">
        <v>1</v>
      </c>
      <c r="H24" s="8">
        <f t="shared" si="0"/>
        <v>100</v>
      </c>
      <c r="I24" s="9">
        <v>0</v>
      </c>
      <c r="J24" s="8">
        <f t="shared" si="1"/>
        <v>0</v>
      </c>
      <c r="K24" s="9">
        <v>0</v>
      </c>
      <c r="L24" s="8">
        <f t="shared" si="2"/>
        <v>0</v>
      </c>
      <c r="M24" s="9">
        <v>0</v>
      </c>
      <c r="N24" s="8">
        <f t="shared" si="3"/>
        <v>0</v>
      </c>
    </row>
    <row r="25" spans="1:14" ht="23.1" customHeight="1">
      <c r="A25" s="139"/>
      <c r="B25" s="139"/>
      <c r="C25" s="13"/>
      <c r="D25" s="12" t="s">
        <v>29</v>
      </c>
      <c r="E25" s="11"/>
      <c r="F25" s="10">
        <f t="shared" si="10"/>
        <v>3</v>
      </c>
      <c r="G25" s="9">
        <v>3</v>
      </c>
      <c r="H25" s="8">
        <f t="shared" si="0"/>
        <v>100</v>
      </c>
      <c r="I25" s="9">
        <v>0</v>
      </c>
      <c r="J25" s="8">
        <f t="shared" si="1"/>
        <v>0</v>
      </c>
      <c r="K25" s="9">
        <v>0</v>
      </c>
      <c r="L25" s="8">
        <f t="shared" si="2"/>
        <v>0</v>
      </c>
      <c r="M25" s="9">
        <v>0</v>
      </c>
      <c r="N25" s="8">
        <f t="shared" si="3"/>
        <v>0</v>
      </c>
    </row>
    <row r="26" spans="1:14" ht="23.1" customHeight="1">
      <c r="A26" s="139"/>
      <c r="B26" s="139"/>
      <c r="C26" s="13"/>
      <c r="D26" s="14" t="s">
        <v>28</v>
      </c>
      <c r="E26" s="11"/>
      <c r="F26" s="10">
        <f t="shared" si="10"/>
        <v>8</v>
      </c>
      <c r="G26" s="9">
        <v>6</v>
      </c>
      <c r="H26" s="8">
        <f t="shared" si="0"/>
        <v>75</v>
      </c>
      <c r="I26" s="9">
        <v>1</v>
      </c>
      <c r="J26" s="8">
        <f t="shared" si="1"/>
        <v>12.5</v>
      </c>
      <c r="K26" s="9">
        <v>1</v>
      </c>
      <c r="L26" s="8">
        <f t="shared" si="2"/>
        <v>12.5</v>
      </c>
      <c r="M26" s="9">
        <v>0</v>
      </c>
      <c r="N26" s="8">
        <f t="shared" si="3"/>
        <v>0</v>
      </c>
    </row>
    <row r="27" spans="1:14" ht="23.1" customHeight="1">
      <c r="A27" s="139"/>
      <c r="B27" s="139"/>
      <c r="C27" s="13"/>
      <c r="D27" s="14" t="s">
        <v>27</v>
      </c>
      <c r="E27" s="11"/>
      <c r="F27" s="10">
        <f t="shared" si="10"/>
        <v>3</v>
      </c>
      <c r="G27" s="9">
        <v>2</v>
      </c>
      <c r="H27" s="8">
        <f t="shared" si="0"/>
        <v>66.666666666666657</v>
      </c>
      <c r="I27" s="9">
        <v>1</v>
      </c>
      <c r="J27" s="8">
        <f t="shared" si="1"/>
        <v>33.333333333333329</v>
      </c>
      <c r="K27" s="9">
        <v>0</v>
      </c>
      <c r="L27" s="8">
        <f t="shared" si="2"/>
        <v>0</v>
      </c>
      <c r="M27" s="9">
        <v>0</v>
      </c>
      <c r="N27" s="8">
        <f t="shared" si="3"/>
        <v>0</v>
      </c>
    </row>
    <row r="28" spans="1:14" ht="23.1" customHeight="1">
      <c r="A28" s="139"/>
      <c r="B28" s="139"/>
      <c r="C28" s="13"/>
      <c r="D28" s="14" t="s">
        <v>26</v>
      </c>
      <c r="E28" s="11"/>
      <c r="F28" s="10">
        <f t="shared" si="10"/>
        <v>2</v>
      </c>
      <c r="G28" s="9">
        <v>2</v>
      </c>
      <c r="H28" s="8">
        <f t="shared" si="0"/>
        <v>100</v>
      </c>
      <c r="I28" s="9">
        <v>0</v>
      </c>
      <c r="J28" s="8">
        <f t="shared" si="1"/>
        <v>0</v>
      </c>
      <c r="K28" s="9">
        <v>0</v>
      </c>
      <c r="L28" s="8">
        <f t="shared" si="2"/>
        <v>0</v>
      </c>
      <c r="M28" s="9">
        <v>0</v>
      </c>
      <c r="N28" s="8">
        <f t="shared" si="3"/>
        <v>0</v>
      </c>
    </row>
    <row r="29" spans="1:14" ht="23.1" customHeight="1">
      <c r="A29" s="139"/>
      <c r="B29" s="139"/>
      <c r="C29" s="13"/>
      <c r="D29" s="14" t="s">
        <v>25</v>
      </c>
      <c r="E29" s="11"/>
      <c r="F29" s="10">
        <f t="shared" si="10"/>
        <v>15</v>
      </c>
      <c r="G29" s="9">
        <v>11</v>
      </c>
      <c r="H29" s="8">
        <f t="shared" si="0"/>
        <v>73.333333333333329</v>
      </c>
      <c r="I29" s="9">
        <v>0</v>
      </c>
      <c r="J29" s="8">
        <f t="shared" si="1"/>
        <v>0</v>
      </c>
      <c r="K29" s="9">
        <v>4</v>
      </c>
      <c r="L29" s="8">
        <f t="shared" si="2"/>
        <v>26.666666666666668</v>
      </c>
      <c r="M29" s="9">
        <v>0</v>
      </c>
      <c r="N29" s="8">
        <f t="shared" si="3"/>
        <v>0</v>
      </c>
    </row>
    <row r="30" spans="1:14" ht="23.1" customHeight="1">
      <c r="A30" s="139"/>
      <c r="B30" s="139"/>
      <c r="C30" s="13"/>
      <c r="D30" s="14" t="s">
        <v>24</v>
      </c>
      <c r="E30" s="11"/>
      <c r="F30" s="10">
        <f t="shared" si="10"/>
        <v>4</v>
      </c>
      <c r="G30" s="9">
        <v>4</v>
      </c>
      <c r="H30" s="8">
        <f t="shared" si="0"/>
        <v>100</v>
      </c>
      <c r="I30" s="9">
        <v>0</v>
      </c>
      <c r="J30" s="8">
        <f t="shared" si="1"/>
        <v>0</v>
      </c>
      <c r="K30" s="9">
        <v>0</v>
      </c>
      <c r="L30" s="8">
        <f t="shared" si="2"/>
        <v>0</v>
      </c>
      <c r="M30" s="9">
        <v>0</v>
      </c>
      <c r="N30" s="8">
        <f t="shared" si="3"/>
        <v>0</v>
      </c>
    </row>
    <row r="31" spans="1:14" ht="23.1" customHeight="1">
      <c r="A31" s="139"/>
      <c r="B31" s="139"/>
      <c r="C31" s="13"/>
      <c r="D31" s="14" t="s">
        <v>23</v>
      </c>
      <c r="E31" s="11"/>
      <c r="F31" s="10">
        <f t="shared" si="10"/>
        <v>26</v>
      </c>
      <c r="G31" s="9">
        <v>20</v>
      </c>
      <c r="H31" s="8">
        <f t="shared" si="0"/>
        <v>76.923076923076934</v>
      </c>
      <c r="I31" s="9">
        <v>0</v>
      </c>
      <c r="J31" s="8">
        <f t="shared" si="1"/>
        <v>0</v>
      </c>
      <c r="K31" s="9">
        <v>6</v>
      </c>
      <c r="L31" s="8">
        <f t="shared" si="2"/>
        <v>23.076923076923077</v>
      </c>
      <c r="M31" s="9">
        <v>0</v>
      </c>
      <c r="N31" s="8">
        <f t="shared" si="3"/>
        <v>0</v>
      </c>
    </row>
    <row r="32" spans="1:14" ht="23.1" customHeight="1">
      <c r="A32" s="139"/>
      <c r="B32" s="139"/>
      <c r="C32" s="13"/>
      <c r="D32" s="14" t="s">
        <v>22</v>
      </c>
      <c r="E32" s="11"/>
      <c r="F32" s="10">
        <f t="shared" si="10"/>
        <v>5</v>
      </c>
      <c r="G32" s="9">
        <v>5</v>
      </c>
      <c r="H32" s="8">
        <f t="shared" si="0"/>
        <v>100</v>
      </c>
      <c r="I32" s="9">
        <v>0</v>
      </c>
      <c r="J32" s="8">
        <f t="shared" si="1"/>
        <v>0</v>
      </c>
      <c r="K32" s="9">
        <v>0</v>
      </c>
      <c r="L32" s="8">
        <f t="shared" si="2"/>
        <v>0</v>
      </c>
      <c r="M32" s="9">
        <v>0</v>
      </c>
      <c r="N32" s="8">
        <f t="shared" si="3"/>
        <v>0</v>
      </c>
    </row>
    <row r="33" spans="1:14" ht="24" customHeight="1">
      <c r="A33" s="139"/>
      <c r="B33" s="139"/>
      <c r="C33" s="13"/>
      <c r="D33" s="14" t="s">
        <v>21</v>
      </c>
      <c r="E33" s="11"/>
      <c r="F33" s="10">
        <f t="shared" si="10"/>
        <v>23</v>
      </c>
      <c r="G33" s="9">
        <v>21</v>
      </c>
      <c r="H33" s="8">
        <f t="shared" si="0"/>
        <v>91.304347826086953</v>
      </c>
      <c r="I33" s="9">
        <v>0</v>
      </c>
      <c r="J33" s="8">
        <f t="shared" si="1"/>
        <v>0</v>
      </c>
      <c r="K33" s="9">
        <v>2</v>
      </c>
      <c r="L33" s="8">
        <f t="shared" si="2"/>
        <v>8.695652173913043</v>
      </c>
      <c r="M33" s="9">
        <v>0</v>
      </c>
      <c r="N33" s="8">
        <f t="shared" si="3"/>
        <v>0</v>
      </c>
    </row>
    <row r="34" spans="1:14" ht="23.1" customHeight="1">
      <c r="A34" s="139"/>
      <c r="B34" s="139"/>
      <c r="C34" s="13"/>
      <c r="D34" s="14" t="s">
        <v>20</v>
      </c>
      <c r="E34" s="11"/>
      <c r="F34" s="10">
        <f t="shared" si="10"/>
        <v>14</v>
      </c>
      <c r="G34" s="9">
        <v>12</v>
      </c>
      <c r="H34" s="8">
        <f t="shared" si="0"/>
        <v>85.714285714285708</v>
      </c>
      <c r="I34" s="9">
        <v>0</v>
      </c>
      <c r="J34" s="8">
        <f t="shared" si="1"/>
        <v>0</v>
      </c>
      <c r="K34" s="9">
        <v>2</v>
      </c>
      <c r="L34" s="8">
        <f t="shared" si="2"/>
        <v>14.285714285714285</v>
      </c>
      <c r="M34" s="9">
        <v>0</v>
      </c>
      <c r="N34" s="8">
        <f t="shared" si="3"/>
        <v>0</v>
      </c>
    </row>
    <row r="35" spans="1:14" ht="23.1" customHeight="1">
      <c r="A35" s="139"/>
      <c r="B35" s="139"/>
      <c r="C35" s="13"/>
      <c r="D35" s="14" t="s">
        <v>19</v>
      </c>
      <c r="E35" s="11"/>
      <c r="F35" s="10">
        <f t="shared" si="10"/>
        <v>10</v>
      </c>
      <c r="G35" s="9">
        <v>10</v>
      </c>
      <c r="H35" s="8">
        <f t="shared" si="0"/>
        <v>100</v>
      </c>
      <c r="I35" s="9">
        <v>0</v>
      </c>
      <c r="J35" s="8">
        <f t="shared" si="1"/>
        <v>0</v>
      </c>
      <c r="K35" s="9">
        <v>0</v>
      </c>
      <c r="L35" s="8">
        <f t="shared" si="2"/>
        <v>0</v>
      </c>
      <c r="M35" s="9">
        <v>0</v>
      </c>
      <c r="N35" s="8">
        <f t="shared" si="3"/>
        <v>0</v>
      </c>
    </row>
    <row r="36" spans="1:14" ht="23.1" customHeight="1">
      <c r="A36" s="139"/>
      <c r="B36" s="139"/>
      <c r="C36" s="13"/>
      <c r="D36" s="14" t="s">
        <v>18</v>
      </c>
      <c r="E36" s="11"/>
      <c r="F36" s="10">
        <f t="shared" si="10"/>
        <v>19</v>
      </c>
      <c r="G36" s="9">
        <v>17</v>
      </c>
      <c r="H36" s="8">
        <f t="shared" si="0"/>
        <v>89.473684210526315</v>
      </c>
      <c r="I36" s="9">
        <v>1</v>
      </c>
      <c r="J36" s="8">
        <f t="shared" si="1"/>
        <v>5.2631578947368416</v>
      </c>
      <c r="K36" s="9">
        <v>1</v>
      </c>
      <c r="L36" s="8">
        <f t="shared" si="2"/>
        <v>5.2631578947368416</v>
      </c>
      <c r="M36" s="9">
        <v>0</v>
      </c>
      <c r="N36" s="8">
        <f t="shared" si="3"/>
        <v>0</v>
      </c>
    </row>
    <row r="37" spans="1:14" ht="23.1" customHeight="1">
      <c r="A37" s="139"/>
      <c r="B37" s="140"/>
      <c r="C37" s="13"/>
      <c r="D37" s="14" t="s">
        <v>17</v>
      </c>
      <c r="E37" s="11"/>
      <c r="F37" s="10">
        <f t="shared" si="10"/>
        <v>4</v>
      </c>
      <c r="G37" s="9">
        <v>4</v>
      </c>
      <c r="H37" s="8">
        <f t="shared" si="0"/>
        <v>100</v>
      </c>
      <c r="I37" s="9">
        <v>0</v>
      </c>
      <c r="J37" s="8">
        <f t="shared" si="1"/>
        <v>0</v>
      </c>
      <c r="K37" s="9">
        <v>0</v>
      </c>
      <c r="L37" s="8">
        <f t="shared" si="2"/>
        <v>0</v>
      </c>
      <c r="M37" s="9">
        <v>0</v>
      </c>
      <c r="N37" s="8">
        <f t="shared" si="3"/>
        <v>0</v>
      </c>
    </row>
    <row r="38" spans="1:14" ht="23.1" customHeight="1">
      <c r="A38" s="139"/>
      <c r="B38" s="138" t="s">
        <v>16</v>
      </c>
      <c r="C38" s="13"/>
      <c r="D38" s="14" t="s">
        <v>15</v>
      </c>
      <c r="E38" s="11"/>
      <c r="F38" s="10">
        <f t="shared" si="4"/>
        <v>692</v>
      </c>
      <c r="G38" s="9">
        <f>SUM(G39:G53)</f>
        <v>499</v>
      </c>
      <c r="H38" s="8">
        <f t="shared" si="0"/>
        <v>72.109826589595372</v>
      </c>
      <c r="I38" s="9">
        <f>SUM(I39:I53)</f>
        <v>50</v>
      </c>
      <c r="J38" s="8">
        <f t="shared" si="1"/>
        <v>7.2254335260115612</v>
      </c>
      <c r="K38" s="9">
        <f>SUM(K39:K53)</f>
        <v>139</v>
      </c>
      <c r="L38" s="8">
        <f t="shared" si="2"/>
        <v>20.086705202312139</v>
      </c>
      <c r="M38" s="9">
        <f>SUM(M39:M53)</f>
        <v>4</v>
      </c>
      <c r="N38" s="8">
        <f t="shared" si="3"/>
        <v>0.57803468208092479</v>
      </c>
    </row>
    <row r="39" spans="1:14" ht="23.1" customHeight="1">
      <c r="A39" s="139"/>
      <c r="B39" s="139"/>
      <c r="C39" s="13"/>
      <c r="D39" s="14" t="s">
        <v>14</v>
      </c>
      <c r="E39" s="11"/>
      <c r="F39" s="10">
        <f t="shared" si="4"/>
        <v>5</v>
      </c>
      <c r="G39" s="9">
        <v>3</v>
      </c>
      <c r="H39" s="8">
        <f t="shared" si="0"/>
        <v>60</v>
      </c>
      <c r="I39" s="9">
        <v>0</v>
      </c>
      <c r="J39" s="8">
        <f t="shared" si="1"/>
        <v>0</v>
      </c>
      <c r="K39" s="9">
        <v>2</v>
      </c>
      <c r="L39" s="8">
        <f t="shared" si="2"/>
        <v>40</v>
      </c>
      <c r="M39" s="9">
        <v>0</v>
      </c>
      <c r="N39" s="8">
        <f t="shared" si="3"/>
        <v>0</v>
      </c>
    </row>
    <row r="40" spans="1:14" ht="23.1" customHeight="1">
      <c r="A40" s="139"/>
      <c r="B40" s="139"/>
      <c r="C40" s="13"/>
      <c r="D40" s="14" t="s">
        <v>13</v>
      </c>
      <c r="E40" s="11"/>
      <c r="F40" s="10">
        <f t="shared" si="4"/>
        <v>83</v>
      </c>
      <c r="G40" s="9">
        <v>46</v>
      </c>
      <c r="H40" s="8">
        <f t="shared" si="0"/>
        <v>55.421686746987952</v>
      </c>
      <c r="I40" s="9">
        <v>7</v>
      </c>
      <c r="J40" s="8">
        <f t="shared" si="1"/>
        <v>8.4337349397590362</v>
      </c>
      <c r="K40" s="9">
        <v>28</v>
      </c>
      <c r="L40" s="8">
        <f t="shared" si="2"/>
        <v>33.734939759036145</v>
      </c>
      <c r="M40" s="9">
        <v>2</v>
      </c>
      <c r="N40" s="8">
        <f t="shared" si="3"/>
        <v>2.4096385542168677</v>
      </c>
    </row>
    <row r="41" spans="1:14" ht="23.1" customHeight="1">
      <c r="A41" s="139"/>
      <c r="B41" s="139"/>
      <c r="C41" s="13"/>
      <c r="D41" s="14" t="s">
        <v>12</v>
      </c>
      <c r="E41" s="11"/>
      <c r="F41" s="10">
        <f t="shared" si="4"/>
        <v>18</v>
      </c>
      <c r="G41" s="9">
        <v>16</v>
      </c>
      <c r="H41" s="8">
        <f t="shared" si="0"/>
        <v>88.888888888888886</v>
      </c>
      <c r="I41" s="9">
        <v>0</v>
      </c>
      <c r="J41" s="8">
        <f t="shared" si="1"/>
        <v>0</v>
      </c>
      <c r="K41" s="9">
        <v>2</v>
      </c>
      <c r="L41" s="8">
        <f t="shared" si="2"/>
        <v>11.111111111111111</v>
      </c>
      <c r="M41" s="9">
        <v>0</v>
      </c>
      <c r="N41" s="8">
        <f t="shared" si="3"/>
        <v>0</v>
      </c>
    </row>
    <row r="42" spans="1:14" ht="23.1" customHeight="1">
      <c r="A42" s="139"/>
      <c r="B42" s="139"/>
      <c r="C42" s="13"/>
      <c r="D42" s="14" t="s">
        <v>211</v>
      </c>
      <c r="E42" s="11"/>
      <c r="F42" s="10">
        <f t="shared" si="4"/>
        <v>16</v>
      </c>
      <c r="G42" s="9">
        <v>13</v>
      </c>
      <c r="H42" s="8">
        <f t="shared" si="0"/>
        <v>81.25</v>
      </c>
      <c r="I42" s="9">
        <v>1</v>
      </c>
      <c r="J42" s="8">
        <f t="shared" si="1"/>
        <v>6.25</v>
      </c>
      <c r="K42" s="9">
        <v>2</v>
      </c>
      <c r="L42" s="8">
        <f t="shared" si="2"/>
        <v>12.5</v>
      </c>
      <c r="M42" s="9">
        <v>0</v>
      </c>
      <c r="N42" s="8">
        <f t="shared" si="3"/>
        <v>0</v>
      </c>
    </row>
    <row r="43" spans="1:14" ht="23.1" customHeight="1">
      <c r="A43" s="139"/>
      <c r="B43" s="139"/>
      <c r="C43" s="13"/>
      <c r="D43" s="14" t="s">
        <v>210</v>
      </c>
      <c r="E43" s="11"/>
      <c r="F43" s="10">
        <f t="shared" si="4"/>
        <v>34</v>
      </c>
      <c r="G43" s="9">
        <v>24</v>
      </c>
      <c r="H43" s="8">
        <f t="shared" si="0"/>
        <v>70.588235294117652</v>
      </c>
      <c r="I43" s="9">
        <v>4</v>
      </c>
      <c r="J43" s="8">
        <f t="shared" si="1"/>
        <v>11.76470588235294</v>
      </c>
      <c r="K43" s="9">
        <v>6</v>
      </c>
      <c r="L43" s="8">
        <f t="shared" si="2"/>
        <v>17.647058823529413</v>
      </c>
      <c r="M43" s="9">
        <v>0</v>
      </c>
      <c r="N43" s="8">
        <f t="shared" si="3"/>
        <v>0</v>
      </c>
    </row>
    <row r="44" spans="1:14" ht="23.1" customHeight="1">
      <c r="A44" s="139"/>
      <c r="B44" s="139"/>
      <c r="C44" s="13"/>
      <c r="D44" s="14" t="s">
        <v>9</v>
      </c>
      <c r="E44" s="11"/>
      <c r="F44" s="10">
        <f t="shared" si="4"/>
        <v>180</v>
      </c>
      <c r="G44" s="9">
        <v>127</v>
      </c>
      <c r="H44" s="8">
        <f t="shared" si="0"/>
        <v>70.555555555555557</v>
      </c>
      <c r="I44" s="9">
        <v>15</v>
      </c>
      <c r="J44" s="8">
        <f t="shared" si="1"/>
        <v>8.3333333333333321</v>
      </c>
      <c r="K44" s="9">
        <v>37</v>
      </c>
      <c r="L44" s="8">
        <f t="shared" si="2"/>
        <v>20.555555555555554</v>
      </c>
      <c r="M44" s="9">
        <v>1</v>
      </c>
      <c r="N44" s="8">
        <f t="shared" si="3"/>
        <v>0.55555555555555558</v>
      </c>
    </row>
    <row r="45" spans="1:14" ht="23.1" customHeight="1">
      <c r="A45" s="139"/>
      <c r="B45" s="139"/>
      <c r="C45" s="13"/>
      <c r="D45" s="14" t="s">
        <v>8</v>
      </c>
      <c r="E45" s="11"/>
      <c r="F45" s="10">
        <f t="shared" si="4"/>
        <v>21</v>
      </c>
      <c r="G45" s="9">
        <v>19</v>
      </c>
      <c r="H45" s="8">
        <f t="shared" si="0"/>
        <v>90.476190476190482</v>
      </c>
      <c r="I45" s="9">
        <v>0</v>
      </c>
      <c r="J45" s="8">
        <f t="shared" si="1"/>
        <v>0</v>
      </c>
      <c r="K45" s="9">
        <v>2</v>
      </c>
      <c r="L45" s="8">
        <f t="shared" si="2"/>
        <v>9.5238095238095237</v>
      </c>
      <c r="M45" s="9">
        <v>0</v>
      </c>
      <c r="N45" s="8">
        <f t="shared" si="3"/>
        <v>0</v>
      </c>
    </row>
    <row r="46" spans="1:14" ht="23.1" customHeight="1">
      <c r="A46" s="139"/>
      <c r="B46" s="139"/>
      <c r="C46" s="13"/>
      <c r="D46" s="14" t="s">
        <v>209</v>
      </c>
      <c r="E46" s="11"/>
      <c r="F46" s="10">
        <f t="shared" si="4"/>
        <v>14</v>
      </c>
      <c r="G46" s="9">
        <v>10</v>
      </c>
      <c r="H46" s="8">
        <f t="shared" si="0"/>
        <v>71.428571428571431</v>
      </c>
      <c r="I46" s="9">
        <v>1</v>
      </c>
      <c r="J46" s="8">
        <f t="shared" si="1"/>
        <v>7.1428571428571423</v>
      </c>
      <c r="K46" s="9">
        <v>3</v>
      </c>
      <c r="L46" s="8">
        <f t="shared" si="2"/>
        <v>21.428571428571427</v>
      </c>
      <c r="M46" s="9">
        <v>0</v>
      </c>
      <c r="N46" s="8">
        <f t="shared" si="3"/>
        <v>0</v>
      </c>
    </row>
    <row r="47" spans="1:14" ht="24" customHeight="1">
      <c r="A47" s="139"/>
      <c r="B47" s="139"/>
      <c r="C47" s="13"/>
      <c r="D47" s="12" t="s">
        <v>6</v>
      </c>
      <c r="E47" s="11"/>
      <c r="F47" s="10">
        <f t="shared" si="4"/>
        <v>13</v>
      </c>
      <c r="G47" s="9">
        <v>7</v>
      </c>
      <c r="H47" s="8">
        <f t="shared" si="0"/>
        <v>53.846153846153847</v>
      </c>
      <c r="I47" s="9">
        <v>0</v>
      </c>
      <c r="J47" s="8">
        <f t="shared" si="1"/>
        <v>0</v>
      </c>
      <c r="K47" s="9">
        <v>6</v>
      </c>
      <c r="L47" s="8">
        <f t="shared" si="2"/>
        <v>46.153846153846153</v>
      </c>
      <c r="M47" s="9">
        <v>0</v>
      </c>
      <c r="N47" s="8">
        <f t="shared" si="3"/>
        <v>0</v>
      </c>
    </row>
    <row r="48" spans="1:14" ht="23.1" customHeight="1">
      <c r="A48" s="139"/>
      <c r="B48" s="139"/>
      <c r="C48" s="13"/>
      <c r="D48" s="14" t="s">
        <v>208</v>
      </c>
      <c r="E48" s="11"/>
      <c r="F48" s="10">
        <f t="shared" si="4"/>
        <v>41</v>
      </c>
      <c r="G48" s="9">
        <v>23</v>
      </c>
      <c r="H48" s="8">
        <f t="shared" si="0"/>
        <v>56.09756097560976</v>
      </c>
      <c r="I48" s="9">
        <v>9</v>
      </c>
      <c r="J48" s="8">
        <f t="shared" si="1"/>
        <v>21.951219512195124</v>
      </c>
      <c r="K48" s="9">
        <v>9</v>
      </c>
      <c r="L48" s="8">
        <f t="shared" si="2"/>
        <v>21.951219512195124</v>
      </c>
      <c r="M48" s="9">
        <v>0</v>
      </c>
      <c r="N48" s="8">
        <f t="shared" si="3"/>
        <v>0</v>
      </c>
    </row>
    <row r="49" spans="1:14" ht="23.1" customHeight="1">
      <c r="A49" s="139"/>
      <c r="B49" s="139"/>
      <c r="C49" s="13"/>
      <c r="D49" s="14" t="s">
        <v>207</v>
      </c>
      <c r="E49" s="11"/>
      <c r="F49" s="10">
        <f t="shared" si="4"/>
        <v>22</v>
      </c>
      <c r="G49" s="9">
        <v>15</v>
      </c>
      <c r="H49" s="8">
        <f t="shared" si="0"/>
        <v>68.181818181818173</v>
      </c>
      <c r="I49" s="9">
        <v>1</v>
      </c>
      <c r="J49" s="8">
        <f t="shared" si="1"/>
        <v>4.5454545454545459</v>
      </c>
      <c r="K49" s="9">
        <v>6</v>
      </c>
      <c r="L49" s="8">
        <f t="shared" si="2"/>
        <v>27.27272727272727</v>
      </c>
      <c r="M49" s="9">
        <v>0</v>
      </c>
      <c r="N49" s="8">
        <f t="shared" si="3"/>
        <v>0</v>
      </c>
    </row>
    <row r="50" spans="1:14" ht="23.1" customHeight="1">
      <c r="A50" s="139"/>
      <c r="B50" s="139"/>
      <c r="C50" s="13"/>
      <c r="D50" s="14" t="s">
        <v>206</v>
      </c>
      <c r="E50" s="11"/>
      <c r="F50" s="10">
        <f t="shared" si="4"/>
        <v>20</v>
      </c>
      <c r="G50" s="9">
        <v>16</v>
      </c>
      <c r="H50" s="8">
        <f t="shared" si="0"/>
        <v>80</v>
      </c>
      <c r="I50" s="9">
        <v>0</v>
      </c>
      <c r="J50" s="8">
        <f t="shared" si="1"/>
        <v>0</v>
      </c>
      <c r="K50" s="9">
        <v>4</v>
      </c>
      <c r="L50" s="8">
        <f t="shared" si="2"/>
        <v>20</v>
      </c>
      <c r="M50" s="9">
        <v>0</v>
      </c>
      <c r="N50" s="8">
        <f t="shared" si="3"/>
        <v>0</v>
      </c>
    </row>
    <row r="51" spans="1:14" ht="23.1" customHeight="1">
      <c r="A51" s="139"/>
      <c r="B51" s="139"/>
      <c r="C51" s="13"/>
      <c r="D51" s="14" t="s">
        <v>205</v>
      </c>
      <c r="E51" s="11"/>
      <c r="F51" s="10">
        <f t="shared" si="4"/>
        <v>150</v>
      </c>
      <c r="G51" s="9">
        <v>127</v>
      </c>
      <c r="H51" s="8">
        <f t="shared" si="0"/>
        <v>84.666666666666671</v>
      </c>
      <c r="I51" s="9">
        <v>5</v>
      </c>
      <c r="J51" s="8">
        <f t="shared" si="1"/>
        <v>3.3333333333333335</v>
      </c>
      <c r="K51" s="9">
        <v>18</v>
      </c>
      <c r="L51" s="8">
        <f t="shared" si="2"/>
        <v>12</v>
      </c>
      <c r="M51" s="9">
        <v>0</v>
      </c>
      <c r="N51" s="8">
        <f t="shared" si="3"/>
        <v>0</v>
      </c>
    </row>
    <row r="52" spans="1:14" ht="23.1" customHeight="1">
      <c r="A52" s="139"/>
      <c r="B52" s="139"/>
      <c r="C52" s="13"/>
      <c r="D52" s="14" t="s">
        <v>204</v>
      </c>
      <c r="E52" s="11"/>
      <c r="F52" s="10">
        <f t="shared" si="4"/>
        <v>20</v>
      </c>
      <c r="G52" s="9">
        <v>19</v>
      </c>
      <c r="H52" s="8">
        <f t="shared" si="0"/>
        <v>95</v>
      </c>
      <c r="I52" s="9">
        <v>0</v>
      </c>
      <c r="J52" s="8">
        <f t="shared" si="1"/>
        <v>0</v>
      </c>
      <c r="K52" s="9">
        <v>0</v>
      </c>
      <c r="L52" s="8">
        <f t="shared" si="2"/>
        <v>0</v>
      </c>
      <c r="M52" s="9">
        <v>1</v>
      </c>
      <c r="N52" s="8">
        <f t="shared" si="3"/>
        <v>5</v>
      </c>
    </row>
    <row r="53" spans="1:14" ht="24" customHeight="1">
      <c r="A53" s="140"/>
      <c r="B53" s="140"/>
      <c r="C53" s="13"/>
      <c r="D53" s="12" t="s">
        <v>203</v>
      </c>
      <c r="E53" s="11"/>
      <c r="F53" s="10">
        <f t="shared" si="4"/>
        <v>55</v>
      </c>
      <c r="G53" s="9">
        <v>34</v>
      </c>
      <c r="H53" s="8">
        <f t="shared" si="0"/>
        <v>61.818181818181813</v>
      </c>
      <c r="I53" s="9">
        <v>7</v>
      </c>
      <c r="J53" s="8">
        <f t="shared" si="1"/>
        <v>12.727272727272727</v>
      </c>
      <c r="K53" s="9">
        <v>14</v>
      </c>
      <c r="L53" s="8">
        <f t="shared" si="2"/>
        <v>25.454545454545453</v>
      </c>
      <c r="M53" s="9">
        <v>0</v>
      </c>
      <c r="N53" s="8">
        <f t="shared" si="3"/>
        <v>0</v>
      </c>
    </row>
    <row r="55" spans="1:14" ht="12.75" customHeight="1"/>
    <row r="56" spans="1:14" ht="12.75" customHeight="1"/>
    <row r="57" spans="1:14">
      <c r="D57" s="5"/>
    </row>
    <row r="60" spans="1:14">
      <c r="D60" s="5"/>
    </row>
    <row r="62" spans="1:14">
      <c r="D62" s="5"/>
    </row>
    <row r="64" spans="1:14">
      <c r="D64" s="5"/>
    </row>
    <row r="66" spans="4:4">
      <c r="D66" s="5"/>
    </row>
    <row r="68" spans="4:4" ht="13.5" customHeight="1">
      <c r="D68" s="6"/>
    </row>
    <row r="69" spans="4:4" ht="13.5" customHeight="1"/>
    <row r="70" spans="4:4">
      <c r="D70" s="5"/>
    </row>
    <row r="72" spans="4:4">
      <c r="D72" s="5"/>
    </row>
    <row r="74" spans="4:4">
      <c r="D74" s="5"/>
    </row>
    <row r="76" spans="4:4">
      <c r="D76" s="5"/>
    </row>
    <row r="80" spans="4:4" ht="12.75" customHeight="1"/>
    <row r="81" ht="12.75" customHeight="1"/>
  </sheetData>
  <mergeCells count="24">
    <mergeCell ref="G3:H4"/>
    <mergeCell ref="I3:J4"/>
    <mergeCell ref="K5:K6"/>
    <mergeCell ref="K3:L4"/>
    <mergeCell ref="M3:N4"/>
    <mergeCell ref="J5:J6"/>
    <mergeCell ref="M5:M6"/>
    <mergeCell ref="L5:L6"/>
    <mergeCell ref="G5:G6"/>
    <mergeCell ref="H5:H6"/>
    <mergeCell ref="N5:N6"/>
    <mergeCell ref="I5:I6"/>
    <mergeCell ref="A13:A53"/>
    <mergeCell ref="B13:B37"/>
    <mergeCell ref="B38:B53"/>
    <mergeCell ref="B10:E10"/>
    <mergeCell ref="B11:E11"/>
    <mergeCell ref="A3:E6"/>
    <mergeCell ref="F3:F6"/>
    <mergeCell ref="A7:E7"/>
    <mergeCell ref="A8:A12"/>
    <mergeCell ref="B12:E12"/>
    <mergeCell ref="B8:E8"/>
    <mergeCell ref="B9:E9"/>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O100"/>
  <sheetViews>
    <sheetView showGridLines="0" view="pageBreakPreview" zoomScaleNormal="100" zoomScaleSheetLayoutView="100" workbookViewId="0">
      <selection activeCell="H3" sqref="H3:L6"/>
    </sheetView>
  </sheetViews>
  <sheetFormatPr defaultRowHeight="13.5"/>
  <cols>
    <col min="1" max="2" width="2.625" style="4" customWidth="1"/>
    <col min="3" max="3" width="1.375" style="4" customWidth="1"/>
    <col min="4" max="4" width="27.625" style="4" customWidth="1"/>
    <col min="5" max="5" width="1.375" style="4" customWidth="1"/>
    <col min="6" max="14" width="10.625" style="3" customWidth="1"/>
    <col min="15" max="16384" width="9" style="3"/>
  </cols>
  <sheetData>
    <row r="1" spans="1:15" ht="14.25">
      <c r="A1" s="18" t="s">
        <v>637</v>
      </c>
    </row>
    <row r="2" spans="1:15">
      <c r="N2" s="40" t="s">
        <v>513</v>
      </c>
    </row>
    <row r="3" spans="1:15">
      <c r="A3" s="213" t="s">
        <v>63</v>
      </c>
      <c r="B3" s="214"/>
      <c r="C3" s="214"/>
      <c r="D3" s="214"/>
      <c r="E3" s="215"/>
      <c r="F3" s="161" t="s">
        <v>126</v>
      </c>
      <c r="G3" s="176" t="s">
        <v>150</v>
      </c>
      <c r="H3" s="190"/>
      <c r="I3" s="190"/>
      <c r="J3" s="190"/>
      <c r="K3" s="190"/>
      <c r="L3" s="177"/>
      <c r="M3" s="204" t="s">
        <v>149</v>
      </c>
      <c r="N3" s="204" t="s">
        <v>141</v>
      </c>
    </row>
    <row r="4" spans="1:15" ht="22.5" customHeight="1">
      <c r="A4" s="216"/>
      <c r="B4" s="217"/>
      <c r="C4" s="217"/>
      <c r="D4" s="217"/>
      <c r="E4" s="218"/>
      <c r="F4" s="165"/>
      <c r="G4" s="209"/>
      <c r="H4" s="200" t="s">
        <v>215</v>
      </c>
      <c r="I4" s="200"/>
      <c r="J4" s="200"/>
      <c r="K4" s="200"/>
      <c r="L4" s="200"/>
      <c r="M4" s="209"/>
      <c r="N4" s="209"/>
    </row>
    <row r="5" spans="1:15" ht="14.25" customHeight="1">
      <c r="A5" s="216"/>
      <c r="B5" s="217"/>
      <c r="C5" s="217"/>
      <c r="D5" s="217"/>
      <c r="E5" s="218"/>
      <c r="F5" s="165"/>
      <c r="G5" s="209"/>
      <c r="H5" s="209" t="s">
        <v>214</v>
      </c>
      <c r="I5" s="209" t="s">
        <v>213</v>
      </c>
      <c r="J5" s="209" t="s">
        <v>212</v>
      </c>
      <c r="K5" s="209" t="s">
        <v>141</v>
      </c>
      <c r="L5" s="209" t="s">
        <v>641</v>
      </c>
      <c r="M5" s="209"/>
      <c r="N5" s="209"/>
    </row>
    <row r="6" spans="1:15" ht="39" customHeight="1">
      <c r="A6" s="219"/>
      <c r="B6" s="220"/>
      <c r="C6" s="220"/>
      <c r="D6" s="220"/>
      <c r="E6" s="221"/>
      <c r="F6" s="162"/>
      <c r="G6" s="210"/>
      <c r="H6" s="210"/>
      <c r="I6" s="210"/>
      <c r="J6" s="210"/>
      <c r="K6" s="210"/>
      <c r="L6" s="210"/>
      <c r="M6" s="210"/>
      <c r="N6" s="210"/>
    </row>
    <row r="7" spans="1:15" ht="12" customHeight="1">
      <c r="A7" s="152" t="s">
        <v>49</v>
      </c>
      <c r="B7" s="153"/>
      <c r="C7" s="153"/>
      <c r="D7" s="153"/>
      <c r="E7" s="154"/>
      <c r="F7" s="35">
        <f>SUM(G7,M7,N7)</f>
        <v>690</v>
      </c>
      <c r="G7" s="35">
        <f t="shared" ref="G7:N7" si="0">SUM(G9,G11,G13,G15,G17)</f>
        <v>251</v>
      </c>
      <c r="H7" s="35">
        <f t="shared" si="0"/>
        <v>4</v>
      </c>
      <c r="I7" s="35">
        <f t="shared" si="0"/>
        <v>138</v>
      </c>
      <c r="J7" s="35">
        <f t="shared" si="0"/>
        <v>75</v>
      </c>
      <c r="K7" s="35">
        <f>SUM(K9,K11,K13,K15,K17)</f>
        <v>34</v>
      </c>
      <c r="L7" s="245">
        <v>8.1612903229999993</v>
      </c>
      <c r="M7" s="35">
        <f t="shared" si="0"/>
        <v>418</v>
      </c>
      <c r="N7" s="35">
        <f t="shared" si="0"/>
        <v>21</v>
      </c>
    </row>
    <row r="8" spans="1:15" ht="12" customHeight="1">
      <c r="A8" s="155"/>
      <c r="B8" s="156"/>
      <c r="C8" s="156"/>
      <c r="D8" s="156"/>
      <c r="E8" s="157"/>
      <c r="F8" s="38">
        <f t="shared" ref="F8:F10" si="1">SUM(G8,M8,N8)</f>
        <v>1</v>
      </c>
      <c r="G8" s="31">
        <f>IF(G7=0,0,G7/$F7)</f>
        <v>0.36376811594202896</v>
      </c>
      <c r="H8" s="31">
        <f>IF(H7=0,0,H7/$G7)</f>
        <v>1.5936254980079681E-2</v>
      </c>
      <c r="I8" s="31">
        <f>IF(I7=0,0,I7/$G7)</f>
        <v>0.54980079681274896</v>
      </c>
      <c r="J8" s="31">
        <f>IF(J7=0,0,J7/$G7)</f>
        <v>0.29880478087649404</v>
      </c>
      <c r="K8" s="31">
        <f>IF(K7=0,0,K7/$G7)</f>
        <v>0.13545816733067728</v>
      </c>
      <c r="L8" s="246"/>
      <c r="M8" s="31">
        <f>IF(M7=0,0,M7/$F7)</f>
        <v>0.60579710144927534</v>
      </c>
      <c r="N8" s="31">
        <f>IF(N7=0,0,N7/$F7)</f>
        <v>3.0434782608695653E-2</v>
      </c>
      <c r="O8" s="41"/>
    </row>
    <row r="9" spans="1:15" ht="12" customHeight="1">
      <c r="A9" s="141" t="s">
        <v>48</v>
      </c>
      <c r="B9" s="222" t="s">
        <v>47</v>
      </c>
      <c r="C9" s="223"/>
      <c r="D9" s="223"/>
      <c r="E9" s="224"/>
      <c r="F9" s="35">
        <f t="shared" si="1"/>
        <v>127</v>
      </c>
      <c r="G9" s="35">
        <v>45</v>
      </c>
      <c r="H9" s="35">
        <v>2</v>
      </c>
      <c r="I9" s="35">
        <v>30</v>
      </c>
      <c r="J9" s="35">
        <v>7</v>
      </c>
      <c r="K9" s="35">
        <v>6</v>
      </c>
      <c r="L9" s="245">
        <v>5.9743589743589745</v>
      </c>
      <c r="M9" s="35">
        <v>77</v>
      </c>
      <c r="N9" s="35">
        <v>5</v>
      </c>
    </row>
    <row r="10" spans="1:15" ht="12" customHeight="1">
      <c r="A10" s="142"/>
      <c r="B10" s="225"/>
      <c r="C10" s="226"/>
      <c r="D10" s="226"/>
      <c r="E10" s="227"/>
      <c r="F10" s="38">
        <f t="shared" si="1"/>
        <v>1</v>
      </c>
      <c r="G10" s="31">
        <f>IF(G9=0,0,G9/$F9)</f>
        <v>0.3543307086614173</v>
      </c>
      <c r="H10" s="31">
        <f>IF(H9=0,0,H9/$G9)</f>
        <v>4.4444444444444446E-2</v>
      </c>
      <c r="I10" s="31">
        <f>IF(I9=0,0,I9/$G9)</f>
        <v>0.66666666666666663</v>
      </c>
      <c r="J10" s="31">
        <f>IF(J9=0,0,J9/$G9)</f>
        <v>0.15555555555555556</v>
      </c>
      <c r="K10" s="31">
        <f>IF(K9=0,0,K9/$G9)</f>
        <v>0.13333333333333333</v>
      </c>
      <c r="L10" s="246"/>
      <c r="M10" s="31">
        <f>IF(M9=0,0,M9/$F9)</f>
        <v>0.60629921259842523</v>
      </c>
      <c r="N10" s="31">
        <f>IF(N9=0,0,N9/$F9)</f>
        <v>3.937007874015748E-2</v>
      </c>
    </row>
    <row r="11" spans="1:15" ht="12" customHeight="1">
      <c r="A11" s="142"/>
      <c r="B11" s="222" t="s">
        <v>46</v>
      </c>
      <c r="C11" s="223"/>
      <c r="D11" s="223"/>
      <c r="E11" s="224"/>
      <c r="F11" s="35">
        <f t="shared" ref="F11:F74" si="2">SUM(G11,M11,N11)</f>
        <v>100</v>
      </c>
      <c r="G11" s="35">
        <v>36</v>
      </c>
      <c r="H11" s="35">
        <v>0</v>
      </c>
      <c r="I11" s="35">
        <v>20</v>
      </c>
      <c r="J11" s="35">
        <v>13</v>
      </c>
      <c r="K11" s="35">
        <v>3</v>
      </c>
      <c r="L11" s="245">
        <v>14.393939393939394</v>
      </c>
      <c r="M11" s="35">
        <v>58</v>
      </c>
      <c r="N11" s="35">
        <v>6</v>
      </c>
    </row>
    <row r="12" spans="1:15" ht="12" customHeight="1">
      <c r="A12" s="142"/>
      <c r="B12" s="225"/>
      <c r="C12" s="226"/>
      <c r="D12" s="226"/>
      <c r="E12" s="227"/>
      <c r="F12" s="38">
        <f t="shared" si="2"/>
        <v>1</v>
      </c>
      <c r="G12" s="31">
        <f t="shared" ref="G12" si="3">IF(G11=0,0,G11/$F11)</f>
        <v>0.36</v>
      </c>
      <c r="H12" s="31">
        <f t="shared" ref="H12" si="4">IF(H11=0,0,H11/$G11)</f>
        <v>0</v>
      </c>
      <c r="I12" s="31">
        <f t="shared" ref="I12" si="5">IF(I11=0,0,I11/$G11)</f>
        <v>0.55555555555555558</v>
      </c>
      <c r="J12" s="31">
        <f t="shared" ref="J12" si="6">IF(J11=0,0,J11/$G11)</f>
        <v>0.3611111111111111</v>
      </c>
      <c r="K12" s="31">
        <f t="shared" ref="K12" si="7">IF(K11=0,0,K11/$G11)</f>
        <v>8.3333333333333329E-2</v>
      </c>
      <c r="L12" s="246"/>
      <c r="M12" s="31">
        <f t="shared" ref="M12" si="8">IF(M11=0,0,M11/$F11)</f>
        <v>0.57999999999999996</v>
      </c>
      <c r="N12" s="31">
        <f t="shared" ref="N12" si="9">IF(N11=0,0,N11/$F11)</f>
        <v>0.06</v>
      </c>
    </row>
    <row r="13" spans="1:15" ht="12" customHeight="1">
      <c r="A13" s="142"/>
      <c r="B13" s="222" t="s">
        <v>45</v>
      </c>
      <c r="C13" s="223"/>
      <c r="D13" s="223"/>
      <c r="E13" s="224"/>
      <c r="F13" s="35">
        <f t="shared" si="2"/>
        <v>199</v>
      </c>
      <c r="G13" s="35">
        <v>60</v>
      </c>
      <c r="H13" s="35">
        <v>0</v>
      </c>
      <c r="I13" s="35">
        <v>24</v>
      </c>
      <c r="J13" s="35">
        <v>25</v>
      </c>
      <c r="K13" s="35">
        <v>11</v>
      </c>
      <c r="L13" s="245">
        <v>7.5510204081632653</v>
      </c>
      <c r="M13" s="35">
        <v>136</v>
      </c>
      <c r="N13" s="35">
        <v>3</v>
      </c>
    </row>
    <row r="14" spans="1:15" ht="12" customHeight="1">
      <c r="A14" s="142"/>
      <c r="B14" s="225"/>
      <c r="C14" s="226"/>
      <c r="D14" s="226"/>
      <c r="E14" s="227"/>
      <c r="F14" s="38">
        <f t="shared" si="2"/>
        <v>0.99999999999999989</v>
      </c>
      <c r="G14" s="31">
        <f t="shared" ref="G14" si="10">IF(G13=0,0,G13/$F13)</f>
        <v>0.30150753768844218</v>
      </c>
      <c r="H14" s="31">
        <f t="shared" ref="H14" si="11">IF(H13=0,0,H13/$G13)</f>
        <v>0</v>
      </c>
      <c r="I14" s="31">
        <f t="shared" ref="I14" si="12">IF(I13=0,0,I13/$G13)</f>
        <v>0.4</v>
      </c>
      <c r="J14" s="31">
        <f t="shared" ref="J14" si="13">IF(J13=0,0,J13/$G13)</f>
        <v>0.41666666666666669</v>
      </c>
      <c r="K14" s="31">
        <f t="shared" ref="K14" si="14">IF(K13=0,0,K13/$G13)</f>
        <v>0.18333333333333332</v>
      </c>
      <c r="L14" s="246"/>
      <c r="M14" s="31">
        <f t="shared" ref="M14" si="15">IF(M13=0,0,M13/$F13)</f>
        <v>0.68341708542713564</v>
      </c>
      <c r="N14" s="31">
        <f t="shared" ref="N14" si="16">IF(N13=0,0,N13/$F13)</f>
        <v>1.507537688442211E-2</v>
      </c>
    </row>
    <row r="15" spans="1:15" ht="12" customHeight="1">
      <c r="A15" s="142"/>
      <c r="B15" s="222" t="s">
        <v>44</v>
      </c>
      <c r="C15" s="223"/>
      <c r="D15" s="223"/>
      <c r="E15" s="224"/>
      <c r="F15" s="35">
        <f t="shared" si="2"/>
        <v>55</v>
      </c>
      <c r="G15" s="35">
        <v>18</v>
      </c>
      <c r="H15" s="35">
        <v>1</v>
      </c>
      <c r="I15" s="35">
        <v>6</v>
      </c>
      <c r="J15" s="35">
        <v>8</v>
      </c>
      <c r="K15" s="35">
        <v>3</v>
      </c>
      <c r="L15" s="245">
        <v>8.2666666666666675</v>
      </c>
      <c r="M15" s="35">
        <v>35</v>
      </c>
      <c r="N15" s="35">
        <v>2</v>
      </c>
    </row>
    <row r="16" spans="1:15" ht="12" customHeight="1">
      <c r="A16" s="142"/>
      <c r="B16" s="225"/>
      <c r="C16" s="226"/>
      <c r="D16" s="226"/>
      <c r="E16" s="227"/>
      <c r="F16" s="38">
        <f t="shared" si="2"/>
        <v>1</v>
      </c>
      <c r="G16" s="31">
        <f t="shared" ref="G16" si="17">IF(G15=0,0,G15/$F15)</f>
        <v>0.32727272727272727</v>
      </c>
      <c r="H16" s="31">
        <f t="shared" ref="H16" si="18">IF(H15=0,0,H15/$G15)</f>
        <v>5.5555555555555552E-2</v>
      </c>
      <c r="I16" s="31">
        <f t="shared" ref="I16" si="19">IF(I15=0,0,I15/$G15)</f>
        <v>0.33333333333333331</v>
      </c>
      <c r="J16" s="31">
        <f t="shared" ref="J16" si="20">IF(J15=0,0,J15/$G15)</f>
        <v>0.44444444444444442</v>
      </c>
      <c r="K16" s="31">
        <f t="shared" ref="K16" si="21">IF(K15=0,0,K15/$G15)</f>
        <v>0.16666666666666666</v>
      </c>
      <c r="L16" s="246"/>
      <c r="M16" s="31">
        <f t="shared" ref="M16" si="22">IF(M15=0,0,M15/$F15)</f>
        <v>0.63636363636363635</v>
      </c>
      <c r="N16" s="31">
        <f t="shared" ref="N16" si="23">IF(N15=0,0,N15/$F15)</f>
        <v>3.6363636363636362E-2</v>
      </c>
    </row>
    <row r="17" spans="1:14" ht="12" customHeight="1">
      <c r="A17" s="142"/>
      <c r="B17" s="222" t="s">
        <v>43</v>
      </c>
      <c r="C17" s="223"/>
      <c r="D17" s="223"/>
      <c r="E17" s="224"/>
      <c r="F17" s="35">
        <f t="shared" si="2"/>
        <v>209</v>
      </c>
      <c r="G17" s="35">
        <v>92</v>
      </c>
      <c r="H17" s="35">
        <v>1</v>
      </c>
      <c r="I17" s="35">
        <v>58</v>
      </c>
      <c r="J17" s="35">
        <v>22</v>
      </c>
      <c r="K17" s="35">
        <v>11</v>
      </c>
      <c r="L17" s="245">
        <v>7.0246913580246915</v>
      </c>
      <c r="M17" s="35">
        <v>112</v>
      </c>
      <c r="N17" s="35">
        <v>5</v>
      </c>
    </row>
    <row r="18" spans="1:14" ht="12" customHeight="1">
      <c r="A18" s="143"/>
      <c r="B18" s="225"/>
      <c r="C18" s="226"/>
      <c r="D18" s="226"/>
      <c r="E18" s="227"/>
      <c r="F18" s="38">
        <f t="shared" si="2"/>
        <v>1</v>
      </c>
      <c r="G18" s="31">
        <f t="shared" ref="G18" si="24">IF(G17=0,0,G17/$F17)</f>
        <v>0.44019138755980863</v>
      </c>
      <c r="H18" s="31">
        <f t="shared" ref="H18" si="25">IF(H17=0,0,H17/$G17)</f>
        <v>1.0869565217391304E-2</v>
      </c>
      <c r="I18" s="31">
        <f t="shared" ref="I18" si="26">IF(I17=0,0,I17/$G17)</f>
        <v>0.63043478260869568</v>
      </c>
      <c r="J18" s="31">
        <f t="shared" ref="J18" si="27">IF(J17=0,0,J17/$G17)</f>
        <v>0.2391304347826087</v>
      </c>
      <c r="K18" s="31">
        <f t="shared" ref="K18" si="28">IF(K17=0,0,K17/$G17)</f>
        <v>0.11956521739130435</v>
      </c>
      <c r="L18" s="246"/>
      <c r="M18" s="31">
        <f t="shared" ref="M18" si="29">IF(M17=0,0,M17/$F17)</f>
        <v>0.53588516746411485</v>
      </c>
      <c r="N18" s="31">
        <f t="shared" ref="N18" si="30">IF(N17=0,0,N17/$F17)</f>
        <v>2.3923444976076555E-2</v>
      </c>
    </row>
    <row r="19" spans="1:14" ht="12" customHeight="1">
      <c r="A19" s="138" t="s">
        <v>42</v>
      </c>
      <c r="B19" s="138" t="s">
        <v>41</v>
      </c>
      <c r="C19" s="37"/>
      <c r="D19" s="211" t="s">
        <v>15</v>
      </c>
      <c r="E19" s="36"/>
      <c r="F19" s="35">
        <f t="shared" si="2"/>
        <v>191</v>
      </c>
      <c r="G19" s="35">
        <f>SUM(G21,G23,G25,G27,G29,G31,G33,G35,G37,G39,G41,G43,G45,G47,G49,G51,G53,G55,G57,G59,G61,G63,G65,G67)</f>
        <v>42</v>
      </c>
      <c r="H19" s="35">
        <f>SUM(H21,H23,H25,H27,H29,H31,H33,H35,H37,H39,H41,H43,H45,H47,H49,H51,H53,H55,H57,H59,H61,H63,H65,H67)</f>
        <v>0</v>
      </c>
      <c r="I19" s="35">
        <f>SUM(I21,I23,I25,I27,I29,I31,I33,I35,I37,I39,I41,I43,I45,I47,I49,I51,I53,I55,I57,I59,I61,I63,I65,I67)</f>
        <v>19</v>
      </c>
      <c r="J19" s="35">
        <f>SUM(J21,J23,J25,J27,J29,J31,J33,J35,J37,J39,J41,J43,J45,J47,J49,J51,J53,J55,J57,J59,J61,J63,J65,J67)</f>
        <v>16</v>
      </c>
      <c r="K19" s="35">
        <f>SUM(K21,K23,K25,K27,K29,K31,K33,K35,K37,K39,K41,K43,K45,K47,K49,K51,K53,K55,K57,K59,K61,K63,K65,K67)</f>
        <v>7</v>
      </c>
      <c r="L19" s="245">
        <v>10.142857142857142</v>
      </c>
      <c r="M19" s="35">
        <f>SUM(M21,M23,M25,M27,M29,M31,M33,M35,M37,M39,M41,M43,M45,M47,M49,M51,M53,M55,M57,M59,M61,M63,M65,M67)</f>
        <v>145</v>
      </c>
      <c r="N19" s="35">
        <f>SUM(N21,N23,N25,N27,N29,N31,N33,N35,N37,N39,N41,N43,N45,N47,N49,N51,N53,N55,N57,N59,N61,N63,N65,N67)</f>
        <v>4</v>
      </c>
    </row>
    <row r="20" spans="1:14" ht="12" customHeight="1">
      <c r="A20" s="139"/>
      <c r="B20" s="139"/>
      <c r="C20" s="34"/>
      <c r="D20" s="212"/>
      <c r="E20" s="33"/>
      <c r="F20" s="38">
        <f t="shared" si="2"/>
        <v>1</v>
      </c>
      <c r="G20" s="31">
        <f t="shared" ref="G20" si="31">IF(G19=0,0,G19/$F19)</f>
        <v>0.21989528795811519</v>
      </c>
      <c r="H20" s="31">
        <f t="shared" ref="H20" si="32">IF(H19=0,0,H19/$G19)</f>
        <v>0</v>
      </c>
      <c r="I20" s="31">
        <f t="shared" ref="I20" si="33">IF(I19=0,0,I19/$G19)</f>
        <v>0.45238095238095238</v>
      </c>
      <c r="J20" s="31">
        <f t="shared" ref="J20" si="34">IF(J19=0,0,J19/$G19)</f>
        <v>0.38095238095238093</v>
      </c>
      <c r="K20" s="31">
        <f t="shared" ref="K20" si="35">IF(K19=0,0,K19/$G19)</f>
        <v>0.16666666666666666</v>
      </c>
      <c r="L20" s="246"/>
      <c r="M20" s="31">
        <f t="shared" ref="M20" si="36">IF(M19=0,0,M19/$F19)</f>
        <v>0.75916230366492143</v>
      </c>
      <c r="N20" s="31">
        <f t="shared" ref="N20" si="37">IF(N19=0,0,N19/$F19)</f>
        <v>2.0942408376963352E-2</v>
      </c>
    </row>
    <row r="21" spans="1:14" ht="12" customHeight="1">
      <c r="A21" s="139"/>
      <c r="B21" s="139"/>
      <c r="C21" s="37"/>
      <c r="D21" s="211" t="s">
        <v>358</v>
      </c>
      <c r="E21" s="36"/>
      <c r="F21" s="35">
        <f t="shared" si="2"/>
        <v>31</v>
      </c>
      <c r="G21" s="35">
        <v>6</v>
      </c>
      <c r="H21" s="35">
        <v>0</v>
      </c>
      <c r="I21" s="35">
        <v>2</v>
      </c>
      <c r="J21" s="35">
        <v>2</v>
      </c>
      <c r="K21" s="35">
        <v>2</v>
      </c>
      <c r="L21" s="245">
        <v>7.5</v>
      </c>
      <c r="M21" s="35">
        <v>25</v>
      </c>
      <c r="N21" s="35">
        <v>0</v>
      </c>
    </row>
    <row r="22" spans="1:14" ht="12" customHeight="1">
      <c r="A22" s="139"/>
      <c r="B22" s="139"/>
      <c r="C22" s="34"/>
      <c r="D22" s="212"/>
      <c r="E22" s="33"/>
      <c r="F22" s="38">
        <f t="shared" si="2"/>
        <v>1</v>
      </c>
      <c r="G22" s="31">
        <f t="shared" ref="G22" si="38">IF(G21=0,0,G21/$F21)</f>
        <v>0.19354838709677419</v>
      </c>
      <c r="H22" s="31">
        <f t="shared" ref="H22" si="39">IF(H21=0,0,H21/$G21)</f>
        <v>0</v>
      </c>
      <c r="I22" s="31">
        <f t="shared" ref="I22" si="40">IF(I21=0,0,I21/$G21)</f>
        <v>0.33333333333333331</v>
      </c>
      <c r="J22" s="31">
        <f t="shared" ref="J22" si="41">IF(J21=0,0,J21/$G21)</f>
        <v>0.33333333333333331</v>
      </c>
      <c r="K22" s="31">
        <f t="shared" ref="K22" si="42">IF(K21=0,0,K21/$G21)</f>
        <v>0.33333333333333331</v>
      </c>
      <c r="L22" s="246"/>
      <c r="M22" s="31">
        <f t="shared" ref="M22" si="43">IF(M21=0,0,M21/$F21)</f>
        <v>0.80645161290322576</v>
      </c>
      <c r="N22" s="31">
        <f t="shared" ref="N22" si="44">IF(N21=0,0,N21/$F21)</f>
        <v>0</v>
      </c>
    </row>
    <row r="23" spans="1:14" ht="12" customHeight="1">
      <c r="A23" s="139"/>
      <c r="B23" s="139"/>
      <c r="C23" s="37"/>
      <c r="D23" s="211" t="s">
        <v>359</v>
      </c>
      <c r="E23" s="36"/>
      <c r="F23" s="35">
        <f t="shared" si="2"/>
        <v>4</v>
      </c>
      <c r="G23" s="35">
        <v>0</v>
      </c>
      <c r="H23" s="35">
        <v>0</v>
      </c>
      <c r="I23" s="35">
        <v>0</v>
      </c>
      <c r="J23" s="35">
        <v>0</v>
      </c>
      <c r="K23" s="35">
        <v>0</v>
      </c>
      <c r="L23" s="245">
        <v>0</v>
      </c>
      <c r="M23" s="35">
        <v>4</v>
      </c>
      <c r="N23" s="35">
        <v>0</v>
      </c>
    </row>
    <row r="24" spans="1:14" ht="12" customHeight="1">
      <c r="A24" s="139"/>
      <c r="B24" s="139"/>
      <c r="C24" s="34"/>
      <c r="D24" s="212"/>
      <c r="E24" s="33"/>
      <c r="F24" s="38">
        <f t="shared" si="2"/>
        <v>1</v>
      </c>
      <c r="G24" s="31">
        <f t="shared" ref="G24" si="45">IF(G23=0,0,G23/$F23)</f>
        <v>0</v>
      </c>
      <c r="H24" s="31">
        <f t="shared" ref="H24" si="46">IF(H23=0,0,H23/$G23)</f>
        <v>0</v>
      </c>
      <c r="I24" s="31">
        <f t="shared" ref="I24" si="47">IF(I23=0,0,I23/$G23)</f>
        <v>0</v>
      </c>
      <c r="J24" s="31">
        <f t="shared" ref="J24" si="48">IF(J23=0,0,J23/$G23)</f>
        <v>0</v>
      </c>
      <c r="K24" s="31">
        <f t="shared" ref="K24" si="49">IF(K23=0,0,K23/$G23)</f>
        <v>0</v>
      </c>
      <c r="L24" s="246"/>
      <c r="M24" s="31">
        <f t="shared" ref="M24" si="50">IF(M23=0,0,M23/$F23)</f>
        <v>1</v>
      </c>
      <c r="N24" s="31">
        <f t="shared" ref="N24" si="51">IF(N23=0,0,N23/$F23)</f>
        <v>0</v>
      </c>
    </row>
    <row r="25" spans="1:14" ht="12" customHeight="1">
      <c r="A25" s="139"/>
      <c r="B25" s="139"/>
      <c r="C25" s="37"/>
      <c r="D25" s="211" t="s">
        <v>360</v>
      </c>
      <c r="E25" s="36"/>
      <c r="F25" s="35">
        <f t="shared" si="2"/>
        <v>12</v>
      </c>
      <c r="G25" s="35">
        <v>2</v>
      </c>
      <c r="H25" s="35">
        <v>0</v>
      </c>
      <c r="I25" s="35">
        <v>1</v>
      </c>
      <c r="J25" s="35">
        <v>0</v>
      </c>
      <c r="K25" s="35">
        <v>1</v>
      </c>
      <c r="L25" s="245">
        <v>5</v>
      </c>
      <c r="M25" s="35">
        <v>10</v>
      </c>
      <c r="N25" s="35">
        <v>0</v>
      </c>
    </row>
    <row r="26" spans="1:14" ht="12" customHeight="1">
      <c r="A26" s="139"/>
      <c r="B26" s="139"/>
      <c r="C26" s="34"/>
      <c r="D26" s="212"/>
      <c r="E26" s="33"/>
      <c r="F26" s="38">
        <f t="shared" si="2"/>
        <v>1</v>
      </c>
      <c r="G26" s="31">
        <f t="shared" ref="G26" si="52">IF(G25=0,0,G25/$F25)</f>
        <v>0.16666666666666666</v>
      </c>
      <c r="H26" s="31">
        <f t="shared" ref="H26" si="53">IF(H25=0,0,H25/$G25)</f>
        <v>0</v>
      </c>
      <c r="I26" s="31">
        <f t="shared" ref="I26" si="54">IF(I25=0,0,I25/$G25)</f>
        <v>0.5</v>
      </c>
      <c r="J26" s="31">
        <f t="shared" ref="J26" si="55">IF(J25=0,0,J25/$G25)</f>
        <v>0</v>
      </c>
      <c r="K26" s="31">
        <f t="shared" ref="K26" si="56">IF(K25=0,0,K25/$G25)</f>
        <v>0.5</v>
      </c>
      <c r="L26" s="246"/>
      <c r="M26" s="31">
        <f t="shared" ref="M26" si="57">IF(M25=0,0,M25/$F25)</f>
        <v>0.83333333333333337</v>
      </c>
      <c r="N26" s="31">
        <f t="shared" ref="N26" si="58">IF(N25=0,0,N25/$F25)</f>
        <v>0</v>
      </c>
    </row>
    <row r="27" spans="1:14" ht="12" customHeight="1">
      <c r="A27" s="139"/>
      <c r="B27" s="139"/>
      <c r="C27" s="37"/>
      <c r="D27" s="211" t="s">
        <v>361</v>
      </c>
      <c r="E27" s="36"/>
      <c r="F27" s="35">
        <f t="shared" si="2"/>
        <v>1</v>
      </c>
      <c r="G27" s="35">
        <v>0</v>
      </c>
      <c r="H27" s="35">
        <v>0</v>
      </c>
      <c r="I27" s="35">
        <v>0</v>
      </c>
      <c r="J27" s="35">
        <v>0</v>
      </c>
      <c r="K27" s="35">
        <v>0</v>
      </c>
      <c r="L27" s="245">
        <v>0</v>
      </c>
      <c r="M27" s="35">
        <v>1</v>
      </c>
      <c r="N27" s="35">
        <v>0</v>
      </c>
    </row>
    <row r="28" spans="1:14" ht="12" customHeight="1">
      <c r="A28" s="139"/>
      <c r="B28" s="139"/>
      <c r="C28" s="34"/>
      <c r="D28" s="212"/>
      <c r="E28" s="33"/>
      <c r="F28" s="38">
        <f t="shared" si="2"/>
        <v>1</v>
      </c>
      <c r="G28" s="31">
        <f t="shared" ref="G28" si="59">IF(G27=0,0,G27/$F27)</f>
        <v>0</v>
      </c>
      <c r="H28" s="31">
        <f t="shared" ref="H28" si="60">IF(H27=0,0,H27/$G27)</f>
        <v>0</v>
      </c>
      <c r="I28" s="31">
        <f t="shared" ref="I28" si="61">IF(I27=0,0,I27/$G27)</f>
        <v>0</v>
      </c>
      <c r="J28" s="31">
        <f t="shared" ref="J28" si="62">IF(J27=0,0,J27/$G27)</f>
        <v>0</v>
      </c>
      <c r="K28" s="31">
        <f t="shared" ref="K28" si="63">IF(K27=0,0,K27/$G27)</f>
        <v>0</v>
      </c>
      <c r="L28" s="246"/>
      <c r="M28" s="31">
        <f t="shared" ref="M28" si="64">IF(M27=0,0,M27/$F27)</f>
        <v>1</v>
      </c>
      <c r="N28" s="31">
        <f t="shared" ref="N28" si="65">IF(N27=0,0,N27/$F27)</f>
        <v>0</v>
      </c>
    </row>
    <row r="29" spans="1:14" ht="12" customHeight="1">
      <c r="A29" s="139"/>
      <c r="B29" s="139"/>
      <c r="C29" s="37"/>
      <c r="D29" s="211" t="s">
        <v>362</v>
      </c>
      <c r="E29" s="36"/>
      <c r="F29" s="35">
        <f t="shared" si="2"/>
        <v>5</v>
      </c>
      <c r="G29" s="35">
        <v>1</v>
      </c>
      <c r="H29" s="35">
        <v>0</v>
      </c>
      <c r="I29" s="35">
        <v>1</v>
      </c>
      <c r="J29" s="35">
        <v>0</v>
      </c>
      <c r="K29" s="35">
        <v>0</v>
      </c>
      <c r="L29" s="245">
        <v>5</v>
      </c>
      <c r="M29" s="35">
        <v>4</v>
      </c>
      <c r="N29" s="35">
        <v>0</v>
      </c>
    </row>
    <row r="30" spans="1:14" ht="12" customHeight="1">
      <c r="A30" s="139"/>
      <c r="B30" s="139"/>
      <c r="C30" s="34"/>
      <c r="D30" s="212"/>
      <c r="E30" s="33"/>
      <c r="F30" s="38">
        <f t="shared" si="2"/>
        <v>1</v>
      </c>
      <c r="G30" s="31">
        <f t="shared" ref="G30" si="66">IF(G29=0,0,G29/$F29)</f>
        <v>0.2</v>
      </c>
      <c r="H30" s="31">
        <f t="shared" ref="H30" si="67">IF(H29=0,0,H29/$G29)</f>
        <v>0</v>
      </c>
      <c r="I30" s="31">
        <f t="shared" ref="I30" si="68">IF(I29=0,0,I29/$G29)</f>
        <v>1</v>
      </c>
      <c r="J30" s="31">
        <f t="shared" ref="J30" si="69">IF(J29=0,0,J29/$G29)</f>
        <v>0</v>
      </c>
      <c r="K30" s="31">
        <f t="shared" ref="K30" si="70">IF(K29=0,0,K29/$G29)</f>
        <v>0</v>
      </c>
      <c r="L30" s="246"/>
      <c r="M30" s="31">
        <f t="shared" ref="M30" si="71">IF(M29=0,0,M29/$F29)</f>
        <v>0.8</v>
      </c>
      <c r="N30" s="31">
        <f t="shared" ref="N30" si="72">IF(N29=0,0,N29/$F29)</f>
        <v>0</v>
      </c>
    </row>
    <row r="31" spans="1:14" ht="12" customHeight="1">
      <c r="A31" s="139"/>
      <c r="B31" s="139"/>
      <c r="C31" s="37"/>
      <c r="D31" s="211" t="s">
        <v>363</v>
      </c>
      <c r="E31" s="36"/>
      <c r="F31" s="35">
        <f t="shared" si="2"/>
        <v>1</v>
      </c>
      <c r="G31" s="35">
        <v>0</v>
      </c>
      <c r="H31" s="35">
        <v>0</v>
      </c>
      <c r="I31" s="35">
        <v>0</v>
      </c>
      <c r="J31" s="35">
        <v>0</v>
      </c>
      <c r="K31" s="35">
        <v>0</v>
      </c>
      <c r="L31" s="245">
        <v>0</v>
      </c>
      <c r="M31" s="35">
        <v>1</v>
      </c>
      <c r="N31" s="35">
        <v>0</v>
      </c>
    </row>
    <row r="32" spans="1:14" ht="12" customHeight="1">
      <c r="A32" s="139"/>
      <c r="B32" s="139"/>
      <c r="C32" s="34"/>
      <c r="D32" s="212"/>
      <c r="E32" s="33"/>
      <c r="F32" s="38">
        <f t="shared" si="2"/>
        <v>1</v>
      </c>
      <c r="G32" s="31">
        <f t="shared" ref="G32" si="73">IF(G31=0,0,G31/$F31)</f>
        <v>0</v>
      </c>
      <c r="H32" s="31">
        <f t="shared" ref="H32" si="74">IF(H31=0,0,H31/$G31)</f>
        <v>0</v>
      </c>
      <c r="I32" s="31">
        <f t="shared" ref="I32" si="75">IF(I31=0,0,I31/$G31)</f>
        <v>0</v>
      </c>
      <c r="J32" s="31">
        <f t="shared" ref="J32" si="76">IF(J31=0,0,J31/$G31)</f>
        <v>0</v>
      </c>
      <c r="K32" s="31">
        <f t="shared" ref="K32" si="77">IF(K31=0,0,K31/$G31)</f>
        <v>0</v>
      </c>
      <c r="L32" s="246"/>
      <c r="M32" s="31">
        <f t="shared" ref="M32" si="78">IF(M31=0,0,M31/$F31)</f>
        <v>1</v>
      </c>
      <c r="N32" s="31">
        <f t="shared" ref="N32" si="79">IF(N31=0,0,N31/$F31)</f>
        <v>0</v>
      </c>
    </row>
    <row r="33" spans="1:14" ht="12" customHeight="1">
      <c r="A33" s="139"/>
      <c r="B33" s="139"/>
      <c r="C33" s="37"/>
      <c r="D33" s="211" t="s">
        <v>364</v>
      </c>
      <c r="E33" s="36"/>
      <c r="F33" s="35">
        <f t="shared" si="2"/>
        <v>3</v>
      </c>
      <c r="G33" s="35">
        <v>2</v>
      </c>
      <c r="H33" s="35">
        <v>0</v>
      </c>
      <c r="I33" s="35">
        <v>1</v>
      </c>
      <c r="J33" s="35">
        <v>1</v>
      </c>
      <c r="K33" s="35">
        <v>0</v>
      </c>
      <c r="L33" s="245">
        <v>7.5</v>
      </c>
      <c r="M33" s="35">
        <v>1</v>
      </c>
      <c r="N33" s="35">
        <v>0</v>
      </c>
    </row>
    <row r="34" spans="1:14" ht="12" customHeight="1">
      <c r="A34" s="139"/>
      <c r="B34" s="139"/>
      <c r="C34" s="34"/>
      <c r="D34" s="212"/>
      <c r="E34" s="33"/>
      <c r="F34" s="38">
        <f t="shared" si="2"/>
        <v>1</v>
      </c>
      <c r="G34" s="31">
        <f t="shared" ref="G34" si="80">IF(G33=0,0,G33/$F33)</f>
        <v>0.66666666666666663</v>
      </c>
      <c r="H34" s="31">
        <f t="shared" ref="H34" si="81">IF(H33=0,0,H33/$G33)</f>
        <v>0</v>
      </c>
      <c r="I34" s="31">
        <f t="shared" ref="I34" si="82">IF(I33=0,0,I33/$G33)</f>
        <v>0.5</v>
      </c>
      <c r="J34" s="31">
        <f t="shared" ref="J34" si="83">IF(J33=0,0,J33/$G33)</f>
        <v>0.5</v>
      </c>
      <c r="K34" s="31">
        <f t="shared" ref="K34" si="84">IF(K33=0,0,K33/$G33)</f>
        <v>0</v>
      </c>
      <c r="L34" s="246"/>
      <c r="M34" s="31">
        <f t="shared" ref="M34" si="85">IF(M33=0,0,M33/$F33)</f>
        <v>0.33333333333333331</v>
      </c>
      <c r="N34" s="31">
        <f t="shared" ref="N34" si="86">IF(N33=0,0,N33/$F33)</f>
        <v>0</v>
      </c>
    </row>
    <row r="35" spans="1:14" ht="12" customHeight="1">
      <c r="A35" s="139"/>
      <c r="B35" s="139"/>
      <c r="C35" s="37"/>
      <c r="D35" s="211" t="s">
        <v>365</v>
      </c>
      <c r="E35" s="36"/>
      <c r="F35" s="35">
        <f t="shared" si="2"/>
        <v>10</v>
      </c>
      <c r="G35" s="35">
        <v>2</v>
      </c>
      <c r="H35" s="35">
        <v>0</v>
      </c>
      <c r="I35" s="35">
        <v>1</v>
      </c>
      <c r="J35" s="35">
        <v>1</v>
      </c>
      <c r="K35" s="35">
        <v>0</v>
      </c>
      <c r="L35" s="245">
        <v>7.5</v>
      </c>
      <c r="M35" s="35">
        <v>8</v>
      </c>
      <c r="N35" s="35">
        <v>0</v>
      </c>
    </row>
    <row r="36" spans="1:14" ht="12" customHeight="1">
      <c r="A36" s="139"/>
      <c r="B36" s="139"/>
      <c r="C36" s="34"/>
      <c r="D36" s="212"/>
      <c r="E36" s="33"/>
      <c r="F36" s="38">
        <f t="shared" si="2"/>
        <v>1</v>
      </c>
      <c r="G36" s="31">
        <f t="shared" ref="G36" si="87">IF(G35=0,0,G35/$F35)</f>
        <v>0.2</v>
      </c>
      <c r="H36" s="31">
        <f t="shared" ref="H36" si="88">IF(H35=0,0,H35/$G35)</f>
        <v>0</v>
      </c>
      <c r="I36" s="31">
        <f t="shared" ref="I36" si="89">IF(I35=0,0,I35/$G35)</f>
        <v>0.5</v>
      </c>
      <c r="J36" s="31">
        <f t="shared" ref="J36" si="90">IF(J35=0,0,J35/$G35)</f>
        <v>0.5</v>
      </c>
      <c r="K36" s="31">
        <f t="shared" ref="K36" si="91">IF(K35=0,0,K35/$G35)</f>
        <v>0</v>
      </c>
      <c r="L36" s="246"/>
      <c r="M36" s="31">
        <f t="shared" ref="M36" si="92">IF(M35=0,0,M35/$F35)</f>
        <v>0.8</v>
      </c>
      <c r="N36" s="31">
        <f t="shared" ref="N36" si="93">IF(N35=0,0,N35/$F35)</f>
        <v>0</v>
      </c>
    </row>
    <row r="37" spans="1:14" ht="12" customHeight="1">
      <c r="A37" s="139"/>
      <c r="B37" s="139"/>
      <c r="C37" s="37"/>
      <c r="D37" s="211" t="s">
        <v>366</v>
      </c>
      <c r="E37" s="36"/>
      <c r="F37" s="35">
        <f t="shared" si="2"/>
        <v>1</v>
      </c>
      <c r="G37" s="35">
        <v>1</v>
      </c>
      <c r="H37" s="35">
        <v>0</v>
      </c>
      <c r="I37" s="35">
        <v>1</v>
      </c>
      <c r="J37" s="35">
        <v>0</v>
      </c>
      <c r="K37" s="35">
        <v>0</v>
      </c>
      <c r="L37" s="245">
        <v>5</v>
      </c>
      <c r="M37" s="35">
        <v>0</v>
      </c>
      <c r="N37" s="35">
        <v>0</v>
      </c>
    </row>
    <row r="38" spans="1:14" ht="12" customHeight="1">
      <c r="A38" s="139"/>
      <c r="B38" s="139"/>
      <c r="C38" s="34"/>
      <c r="D38" s="212"/>
      <c r="E38" s="33"/>
      <c r="F38" s="38">
        <f t="shared" si="2"/>
        <v>1</v>
      </c>
      <c r="G38" s="31">
        <f t="shared" ref="G38" si="94">IF(G37=0,0,G37/$F37)</f>
        <v>1</v>
      </c>
      <c r="H38" s="31">
        <f t="shared" ref="H38" si="95">IF(H37=0,0,H37/$G37)</f>
        <v>0</v>
      </c>
      <c r="I38" s="31">
        <f t="shared" ref="I38" si="96">IF(I37=0,0,I37/$G37)</f>
        <v>1</v>
      </c>
      <c r="J38" s="31">
        <f t="shared" ref="J38" si="97">IF(J37=0,0,J37/$G37)</f>
        <v>0</v>
      </c>
      <c r="K38" s="31">
        <f t="shared" ref="K38" si="98">IF(K37=0,0,K37/$G37)</f>
        <v>0</v>
      </c>
      <c r="L38" s="246"/>
      <c r="M38" s="31">
        <f t="shared" ref="M38" si="99">IF(M37=0,0,M37/$F37)</f>
        <v>0</v>
      </c>
      <c r="N38" s="31">
        <f t="shared" ref="N38" si="100">IF(N37=0,0,N37/$F37)</f>
        <v>0</v>
      </c>
    </row>
    <row r="39" spans="1:14" ht="12" customHeight="1">
      <c r="A39" s="139"/>
      <c r="B39" s="139"/>
      <c r="C39" s="37"/>
      <c r="D39" s="211" t="s">
        <v>367</v>
      </c>
      <c r="E39" s="36"/>
      <c r="F39" s="35">
        <f t="shared" si="2"/>
        <v>5</v>
      </c>
      <c r="G39" s="35">
        <v>1</v>
      </c>
      <c r="H39" s="35">
        <v>0</v>
      </c>
      <c r="I39" s="35">
        <v>0</v>
      </c>
      <c r="J39" s="35">
        <v>0</v>
      </c>
      <c r="K39" s="35">
        <v>1</v>
      </c>
      <c r="L39" s="245">
        <v>0</v>
      </c>
      <c r="M39" s="35">
        <v>4</v>
      </c>
      <c r="N39" s="35">
        <v>0</v>
      </c>
    </row>
    <row r="40" spans="1:14" ht="12" customHeight="1">
      <c r="A40" s="139"/>
      <c r="B40" s="139"/>
      <c r="C40" s="34"/>
      <c r="D40" s="212"/>
      <c r="E40" s="33"/>
      <c r="F40" s="38">
        <f t="shared" si="2"/>
        <v>1</v>
      </c>
      <c r="G40" s="31">
        <f t="shared" ref="G40" si="101">IF(G39=0,0,G39/$F39)</f>
        <v>0.2</v>
      </c>
      <c r="H40" s="31">
        <f t="shared" ref="H40" si="102">IF(H39=0,0,H39/$G39)</f>
        <v>0</v>
      </c>
      <c r="I40" s="31">
        <f t="shared" ref="I40" si="103">IF(I39=0,0,I39/$G39)</f>
        <v>0</v>
      </c>
      <c r="J40" s="31">
        <f t="shared" ref="J40" si="104">IF(J39=0,0,J39/$G39)</f>
        <v>0</v>
      </c>
      <c r="K40" s="31">
        <f t="shared" ref="K40" si="105">IF(K39=0,0,K39/$G39)</f>
        <v>1</v>
      </c>
      <c r="L40" s="246"/>
      <c r="M40" s="31">
        <f t="shared" ref="M40" si="106">IF(M39=0,0,M39/$F39)</f>
        <v>0.8</v>
      </c>
      <c r="N40" s="31">
        <f t="shared" ref="N40" si="107">IF(N39=0,0,N39/$F39)</f>
        <v>0</v>
      </c>
    </row>
    <row r="41" spans="1:14" ht="12" customHeight="1">
      <c r="A41" s="139"/>
      <c r="B41" s="139"/>
      <c r="C41" s="37"/>
      <c r="D41" s="211" t="s">
        <v>368</v>
      </c>
      <c r="E41" s="36"/>
      <c r="F41" s="35">
        <f t="shared" si="2"/>
        <v>1</v>
      </c>
      <c r="G41" s="35">
        <v>0</v>
      </c>
      <c r="H41" s="35">
        <v>0</v>
      </c>
      <c r="I41" s="35">
        <v>0</v>
      </c>
      <c r="J41" s="35">
        <v>0</v>
      </c>
      <c r="K41" s="35">
        <v>0</v>
      </c>
      <c r="L41" s="245">
        <v>0</v>
      </c>
      <c r="M41" s="35">
        <v>1</v>
      </c>
      <c r="N41" s="35">
        <v>0</v>
      </c>
    </row>
    <row r="42" spans="1:14" ht="12" customHeight="1">
      <c r="A42" s="139"/>
      <c r="B42" s="139"/>
      <c r="C42" s="34"/>
      <c r="D42" s="212"/>
      <c r="E42" s="33"/>
      <c r="F42" s="38">
        <f t="shared" si="2"/>
        <v>1</v>
      </c>
      <c r="G42" s="31">
        <f t="shared" ref="G42" si="108">IF(G41=0,0,G41/$F41)</f>
        <v>0</v>
      </c>
      <c r="H42" s="31">
        <f t="shared" ref="H42" si="109">IF(H41=0,0,H41/$G41)</f>
        <v>0</v>
      </c>
      <c r="I42" s="31">
        <f t="shared" ref="I42" si="110">IF(I41=0,0,I41/$G41)</f>
        <v>0</v>
      </c>
      <c r="J42" s="31">
        <f t="shared" ref="J42" si="111">IF(J41=0,0,J41/$G41)</f>
        <v>0</v>
      </c>
      <c r="K42" s="31">
        <f t="shared" ref="K42" si="112">IF(K41=0,0,K41/$G41)</f>
        <v>0</v>
      </c>
      <c r="L42" s="246"/>
      <c r="M42" s="31">
        <f t="shared" ref="M42" si="113">IF(M41=0,0,M41/$F41)</f>
        <v>1</v>
      </c>
      <c r="N42" s="31">
        <f t="shared" ref="N42" si="114">IF(N41=0,0,N41/$F41)</f>
        <v>0</v>
      </c>
    </row>
    <row r="43" spans="1:14" ht="12" customHeight="1">
      <c r="A43" s="139"/>
      <c r="B43" s="139"/>
      <c r="C43" s="37"/>
      <c r="D43" s="211" t="s">
        <v>369</v>
      </c>
      <c r="E43" s="36"/>
      <c r="F43" s="35">
        <f t="shared" si="2"/>
        <v>3</v>
      </c>
      <c r="G43" s="35">
        <v>0</v>
      </c>
      <c r="H43" s="35">
        <v>0</v>
      </c>
      <c r="I43" s="35">
        <v>0</v>
      </c>
      <c r="J43" s="35">
        <v>0</v>
      </c>
      <c r="K43" s="35">
        <v>0</v>
      </c>
      <c r="L43" s="245">
        <v>0</v>
      </c>
      <c r="M43" s="35">
        <v>3</v>
      </c>
      <c r="N43" s="35">
        <v>0</v>
      </c>
    </row>
    <row r="44" spans="1:14" ht="12" customHeight="1">
      <c r="A44" s="139"/>
      <c r="B44" s="139"/>
      <c r="C44" s="34"/>
      <c r="D44" s="212"/>
      <c r="E44" s="33"/>
      <c r="F44" s="38">
        <f t="shared" si="2"/>
        <v>1</v>
      </c>
      <c r="G44" s="31">
        <f t="shared" ref="G44" si="115">IF(G43=0,0,G43/$F43)</f>
        <v>0</v>
      </c>
      <c r="H44" s="31">
        <f t="shared" ref="H44" si="116">IF(H43=0,0,H43/$G43)</f>
        <v>0</v>
      </c>
      <c r="I44" s="31">
        <f t="shared" ref="I44" si="117">IF(I43=0,0,I43/$G43)</f>
        <v>0</v>
      </c>
      <c r="J44" s="31">
        <f t="shared" ref="J44" si="118">IF(J43=0,0,J43/$G43)</f>
        <v>0</v>
      </c>
      <c r="K44" s="31">
        <f t="shared" ref="K44" si="119">IF(K43=0,0,K43/$G43)</f>
        <v>0</v>
      </c>
      <c r="L44" s="246"/>
      <c r="M44" s="31">
        <f t="shared" ref="M44" si="120">IF(M43=0,0,M43/$F43)</f>
        <v>1</v>
      </c>
      <c r="N44" s="31">
        <f t="shared" ref="N44" si="121">IF(N43=0,0,N43/$F43)</f>
        <v>0</v>
      </c>
    </row>
    <row r="45" spans="1:14" ht="12" customHeight="1">
      <c r="A45" s="139"/>
      <c r="B45" s="139"/>
      <c r="C45" s="37"/>
      <c r="D45" s="211" t="s">
        <v>370</v>
      </c>
      <c r="E45" s="36"/>
      <c r="F45" s="35">
        <f t="shared" si="2"/>
        <v>6</v>
      </c>
      <c r="G45" s="35">
        <v>4</v>
      </c>
      <c r="H45" s="35">
        <v>0</v>
      </c>
      <c r="I45" s="35">
        <v>1</v>
      </c>
      <c r="J45" s="35">
        <v>2</v>
      </c>
      <c r="K45" s="35">
        <v>1</v>
      </c>
      <c r="L45" s="245">
        <v>11.666666666666666</v>
      </c>
      <c r="M45" s="35">
        <v>2</v>
      </c>
      <c r="N45" s="35">
        <v>0</v>
      </c>
    </row>
    <row r="46" spans="1:14" ht="12" customHeight="1">
      <c r="A46" s="139"/>
      <c r="B46" s="139"/>
      <c r="C46" s="34"/>
      <c r="D46" s="212"/>
      <c r="E46" s="33"/>
      <c r="F46" s="38">
        <f t="shared" si="2"/>
        <v>1</v>
      </c>
      <c r="G46" s="31">
        <f t="shared" ref="G46" si="122">IF(G45=0,0,G45/$F45)</f>
        <v>0.66666666666666663</v>
      </c>
      <c r="H46" s="31">
        <f t="shared" ref="H46" si="123">IF(H45=0,0,H45/$G45)</f>
        <v>0</v>
      </c>
      <c r="I46" s="31">
        <f t="shared" ref="I46" si="124">IF(I45=0,0,I45/$G45)</f>
        <v>0.25</v>
      </c>
      <c r="J46" s="31">
        <f t="shared" ref="J46" si="125">IF(J45=0,0,J45/$G45)</f>
        <v>0.5</v>
      </c>
      <c r="K46" s="31">
        <f t="shared" ref="K46" si="126">IF(K45=0,0,K45/$G45)</f>
        <v>0.25</v>
      </c>
      <c r="L46" s="246"/>
      <c r="M46" s="31">
        <f t="shared" ref="M46" si="127">IF(M45=0,0,M45/$F45)</f>
        <v>0.33333333333333331</v>
      </c>
      <c r="N46" s="31">
        <f t="shared" ref="N46" si="128">IF(N45=0,0,N45/$F45)</f>
        <v>0</v>
      </c>
    </row>
    <row r="47" spans="1:14" ht="12" customHeight="1">
      <c r="A47" s="139"/>
      <c r="B47" s="139"/>
      <c r="C47" s="37"/>
      <c r="D47" s="211" t="s">
        <v>371</v>
      </c>
      <c r="E47" s="36"/>
      <c r="F47" s="35">
        <f t="shared" si="2"/>
        <v>2</v>
      </c>
      <c r="G47" s="35">
        <v>0</v>
      </c>
      <c r="H47" s="35">
        <v>0</v>
      </c>
      <c r="I47" s="35">
        <v>0</v>
      </c>
      <c r="J47" s="35">
        <v>0</v>
      </c>
      <c r="K47" s="35">
        <v>0</v>
      </c>
      <c r="L47" s="245">
        <v>0</v>
      </c>
      <c r="M47" s="35">
        <v>2</v>
      </c>
      <c r="N47" s="35">
        <v>0</v>
      </c>
    </row>
    <row r="48" spans="1:14" ht="12" customHeight="1">
      <c r="A48" s="139"/>
      <c r="B48" s="139"/>
      <c r="C48" s="34"/>
      <c r="D48" s="212"/>
      <c r="E48" s="33"/>
      <c r="F48" s="38">
        <f t="shared" si="2"/>
        <v>1</v>
      </c>
      <c r="G48" s="31">
        <f t="shared" ref="G48" si="129">IF(G47=0,0,G47/$F47)</f>
        <v>0</v>
      </c>
      <c r="H48" s="31">
        <f t="shared" ref="H48" si="130">IF(H47=0,0,H47/$G47)</f>
        <v>0</v>
      </c>
      <c r="I48" s="31">
        <f t="shared" ref="I48" si="131">IF(I47=0,0,I47/$G47)</f>
        <v>0</v>
      </c>
      <c r="J48" s="31">
        <f t="shared" ref="J48" si="132">IF(J47=0,0,J47/$G47)</f>
        <v>0</v>
      </c>
      <c r="K48" s="31">
        <f t="shared" ref="K48" si="133">IF(K47=0,0,K47/$G47)</f>
        <v>0</v>
      </c>
      <c r="L48" s="246"/>
      <c r="M48" s="31">
        <f t="shared" ref="M48" si="134">IF(M47=0,0,M47/$F47)</f>
        <v>1</v>
      </c>
      <c r="N48" s="31">
        <f t="shared" ref="N48" si="135">IF(N47=0,0,N47/$F47)</f>
        <v>0</v>
      </c>
    </row>
    <row r="49" spans="1:14" ht="12" customHeight="1">
      <c r="A49" s="139"/>
      <c r="B49" s="139"/>
      <c r="C49" s="37"/>
      <c r="D49" s="211" t="s">
        <v>372</v>
      </c>
      <c r="E49" s="36"/>
      <c r="F49" s="35">
        <f t="shared" si="2"/>
        <v>2</v>
      </c>
      <c r="G49" s="35">
        <v>1</v>
      </c>
      <c r="H49" s="35">
        <v>0</v>
      </c>
      <c r="I49" s="35">
        <v>0</v>
      </c>
      <c r="J49" s="35">
        <v>1</v>
      </c>
      <c r="K49" s="35">
        <v>0</v>
      </c>
      <c r="L49" s="245">
        <v>10</v>
      </c>
      <c r="M49" s="35">
        <v>1</v>
      </c>
      <c r="N49" s="35">
        <v>0</v>
      </c>
    </row>
    <row r="50" spans="1:14" ht="12" customHeight="1">
      <c r="A50" s="139"/>
      <c r="B50" s="139"/>
      <c r="C50" s="34"/>
      <c r="D50" s="212"/>
      <c r="E50" s="33"/>
      <c r="F50" s="38">
        <f t="shared" si="2"/>
        <v>1</v>
      </c>
      <c r="G50" s="31">
        <f t="shared" ref="G50" si="136">IF(G49=0,0,G49/$F49)</f>
        <v>0.5</v>
      </c>
      <c r="H50" s="31">
        <f t="shared" ref="H50" si="137">IF(H49=0,0,H49/$G49)</f>
        <v>0</v>
      </c>
      <c r="I50" s="31">
        <f t="shared" ref="I50" si="138">IF(I49=0,0,I49/$G49)</f>
        <v>0</v>
      </c>
      <c r="J50" s="31">
        <f t="shared" ref="J50" si="139">IF(J49=0,0,J49/$G49)</f>
        <v>1</v>
      </c>
      <c r="K50" s="31">
        <f t="shared" ref="K50" si="140">IF(K49=0,0,K49/$G49)</f>
        <v>0</v>
      </c>
      <c r="L50" s="246"/>
      <c r="M50" s="31">
        <f t="shared" ref="M50" si="141">IF(M49=0,0,M49/$F49)</f>
        <v>0.5</v>
      </c>
      <c r="N50" s="31">
        <f t="shared" ref="N50" si="142">IF(N49=0,0,N49/$F49)</f>
        <v>0</v>
      </c>
    </row>
    <row r="51" spans="1:14" ht="12" customHeight="1">
      <c r="A51" s="139"/>
      <c r="B51" s="139"/>
      <c r="C51" s="37"/>
      <c r="D51" s="211" t="s">
        <v>373</v>
      </c>
      <c r="E51" s="36"/>
      <c r="F51" s="35">
        <f t="shared" si="2"/>
        <v>11</v>
      </c>
      <c r="G51" s="35">
        <v>1</v>
      </c>
      <c r="H51" s="35">
        <v>0</v>
      </c>
      <c r="I51" s="35">
        <v>0</v>
      </c>
      <c r="J51" s="35">
        <v>1</v>
      </c>
      <c r="K51" s="35">
        <v>0</v>
      </c>
      <c r="L51" s="245">
        <v>90</v>
      </c>
      <c r="M51" s="35">
        <v>9</v>
      </c>
      <c r="N51" s="35">
        <v>1</v>
      </c>
    </row>
    <row r="52" spans="1:14" ht="12" customHeight="1">
      <c r="A52" s="139"/>
      <c r="B52" s="139"/>
      <c r="C52" s="34"/>
      <c r="D52" s="212"/>
      <c r="E52" s="33"/>
      <c r="F52" s="38">
        <f t="shared" si="2"/>
        <v>1</v>
      </c>
      <c r="G52" s="31">
        <f t="shared" ref="G52" si="143">IF(G51=0,0,G51/$F51)</f>
        <v>9.0909090909090912E-2</v>
      </c>
      <c r="H52" s="31">
        <f t="shared" ref="H52" si="144">IF(H51=0,0,H51/$G51)</f>
        <v>0</v>
      </c>
      <c r="I52" s="31">
        <f t="shared" ref="I52" si="145">IF(I51=0,0,I51/$G51)</f>
        <v>0</v>
      </c>
      <c r="J52" s="31">
        <f t="shared" ref="J52" si="146">IF(J51=0,0,J51/$G51)</f>
        <v>1</v>
      </c>
      <c r="K52" s="31">
        <f t="shared" ref="K52" si="147">IF(K51=0,0,K51/$G51)</f>
        <v>0</v>
      </c>
      <c r="L52" s="246"/>
      <c r="M52" s="31">
        <f t="shared" ref="M52" si="148">IF(M51=0,0,M51/$F51)</f>
        <v>0.81818181818181823</v>
      </c>
      <c r="N52" s="31">
        <f t="shared" ref="N52" si="149">IF(N51=0,0,N51/$F51)</f>
        <v>9.0909090909090912E-2</v>
      </c>
    </row>
    <row r="53" spans="1:14" ht="12" customHeight="1">
      <c r="A53" s="139"/>
      <c r="B53" s="139"/>
      <c r="C53" s="37"/>
      <c r="D53" s="211" t="s">
        <v>374</v>
      </c>
      <c r="E53" s="36"/>
      <c r="F53" s="35">
        <f t="shared" si="2"/>
        <v>4</v>
      </c>
      <c r="G53" s="35">
        <v>1</v>
      </c>
      <c r="H53" s="35">
        <v>0</v>
      </c>
      <c r="I53" s="35">
        <v>0</v>
      </c>
      <c r="J53" s="35">
        <v>1</v>
      </c>
      <c r="K53" s="35">
        <v>0</v>
      </c>
      <c r="L53" s="245">
        <v>10</v>
      </c>
      <c r="M53" s="35">
        <v>3</v>
      </c>
      <c r="N53" s="35">
        <v>0</v>
      </c>
    </row>
    <row r="54" spans="1:14" ht="12" customHeight="1">
      <c r="A54" s="139"/>
      <c r="B54" s="139"/>
      <c r="C54" s="34"/>
      <c r="D54" s="212"/>
      <c r="E54" s="33"/>
      <c r="F54" s="38">
        <f t="shared" si="2"/>
        <v>1</v>
      </c>
      <c r="G54" s="31">
        <f t="shared" ref="G54" si="150">IF(G53=0,0,G53/$F53)</f>
        <v>0.25</v>
      </c>
      <c r="H54" s="31">
        <f t="shared" ref="H54" si="151">IF(H53=0,0,H53/$G53)</f>
        <v>0</v>
      </c>
      <c r="I54" s="31">
        <f t="shared" ref="I54" si="152">IF(I53=0,0,I53/$G53)</f>
        <v>0</v>
      </c>
      <c r="J54" s="31">
        <f t="shared" ref="J54" si="153">IF(J53=0,0,J53/$G53)</f>
        <v>1</v>
      </c>
      <c r="K54" s="31">
        <f t="shared" ref="K54" si="154">IF(K53=0,0,K53/$G53)</f>
        <v>0</v>
      </c>
      <c r="L54" s="246"/>
      <c r="M54" s="31">
        <f t="shared" ref="M54" si="155">IF(M53=0,0,M53/$F53)</f>
        <v>0.75</v>
      </c>
      <c r="N54" s="31">
        <f t="shared" ref="N54" si="156">IF(N53=0,0,N53/$F53)</f>
        <v>0</v>
      </c>
    </row>
    <row r="55" spans="1:14" ht="12" customHeight="1">
      <c r="A55" s="139"/>
      <c r="B55" s="139"/>
      <c r="C55" s="37"/>
      <c r="D55" s="211" t="s">
        <v>375</v>
      </c>
      <c r="E55" s="36"/>
      <c r="F55" s="35">
        <f t="shared" si="2"/>
        <v>20</v>
      </c>
      <c r="G55" s="35">
        <v>9</v>
      </c>
      <c r="H55" s="35">
        <v>0</v>
      </c>
      <c r="I55" s="35">
        <v>5</v>
      </c>
      <c r="J55" s="35">
        <v>3</v>
      </c>
      <c r="K55" s="35">
        <v>1</v>
      </c>
      <c r="L55" s="245">
        <v>6.875</v>
      </c>
      <c r="M55" s="35">
        <v>11</v>
      </c>
      <c r="N55" s="35">
        <v>0</v>
      </c>
    </row>
    <row r="56" spans="1:14" ht="12" customHeight="1">
      <c r="A56" s="139"/>
      <c r="B56" s="139"/>
      <c r="C56" s="34"/>
      <c r="D56" s="212"/>
      <c r="E56" s="33"/>
      <c r="F56" s="38">
        <f t="shared" si="2"/>
        <v>1</v>
      </c>
      <c r="G56" s="31">
        <f t="shared" ref="G56" si="157">IF(G55=0,0,G55/$F55)</f>
        <v>0.45</v>
      </c>
      <c r="H56" s="31">
        <f t="shared" ref="H56" si="158">IF(H55=0,0,H55/$G55)</f>
        <v>0</v>
      </c>
      <c r="I56" s="31">
        <f t="shared" ref="I56" si="159">IF(I55=0,0,I55/$G55)</f>
        <v>0.55555555555555558</v>
      </c>
      <c r="J56" s="31">
        <f t="shared" ref="J56" si="160">IF(J55=0,0,J55/$G55)</f>
        <v>0.33333333333333331</v>
      </c>
      <c r="K56" s="31">
        <f t="shared" ref="K56" si="161">IF(K55=0,0,K55/$G55)</f>
        <v>0.1111111111111111</v>
      </c>
      <c r="L56" s="246"/>
      <c r="M56" s="31">
        <f t="shared" ref="M56" si="162">IF(M55=0,0,M55/$F55)</f>
        <v>0.55000000000000004</v>
      </c>
      <c r="N56" s="31">
        <f t="shared" ref="N56" si="163">IF(N55=0,0,N55/$F55)</f>
        <v>0</v>
      </c>
    </row>
    <row r="57" spans="1:14" ht="12" customHeight="1">
      <c r="A57" s="139"/>
      <c r="B57" s="139"/>
      <c r="C57" s="37"/>
      <c r="D57" s="211" t="s">
        <v>376</v>
      </c>
      <c r="E57" s="36"/>
      <c r="F57" s="35">
        <f t="shared" si="2"/>
        <v>5</v>
      </c>
      <c r="G57" s="35">
        <v>0</v>
      </c>
      <c r="H57" s="35">
        <v>0</v>
      </c>
      <c r="I57" s="35">
        <v>0</v>
      </c>
      <c r="J57" s="35">
        <v>0</v>
      </c>
      <c r="K57" s="35">
        <v>0</v>
      </c>
      <c r="L57" s="245">
        <v>0</v>
      </c>
      <c r="M57" s="35">
        <v>5</v>
      </c>
      <c r="N57" s="35">
        <v>0</v>
      </c>
    </row>
    <row r="58" spans="1:14" ht="12" customHeight="1">
      <c r="A58" s="139"/>
      <c r="B58" s="139"/>
      <c r="C58" s="34"/>
      <c r="D58" s="212"/>
      <c r="E58" s="33"/>
      <c r="F58" s="38">
        <f t="shared" si="2"/>
        <v>1</v>
      </c>
      <c r="G58" s="31">
        <f t="shared" ref="G58" si="164">IF(G57=0,0,G57/$F57)</f>
        <v>0</v>
      </c>
      <c r="H58" s="31">
        <f t="shared" ref="H58" si="165">IF(H57=0,0,H57/$G57)</f>
        <v>0</v>
      </c>
      <c r="I58" s="31">
        <f t="shared" ref="I58" si="166">IF(I57=0,0,I57/$G57)</f>
        <v>0</v>
      </c>
      <c r="J58" s="31">
        <f t="shared" ref="J58" si="167">IF(J57=0,0,J57/$G57)</f>
        <v>0</v>
      </c>
      <c r="K58" s="31">
        <f t="shared" ref="K58" si="168">IF(K57=0,0,K57/$G57)</f>
        <v>0</v>
      </c>
      <c r="L58" s="246"/>
      <c r="M58" s="31">
        <f t="shared" ref="M58" si="169">IF(M57=0,0,M57/$F57)</f>
        <v>1</v>
      </c>
      <c r="N58" s="31">
        <f t="shared" ref="N58" si="170">IF(N57=0,0,N57/$F57)</f>
        <v>0</v>
      </c>
    </row>
    <row r="59" spans="1:14" ht="12.75" customHeight="1">
      <c r="A59" s="139"/>
      <c r="B59" s="139"/>
      <c r="C59" s="37"/>
      <c r="D59" s="211" t="s">
        <v>377</v>
      </c>
      <c r="E59" s="36"/>
      <c r="F59" s="35">
        <f t="shared" si="2"/>
        <v>21</v>
      </c>
      <c r="G59" s="35">
        <v>4</v>
      </c>
      <c r="H59" s="35">
        <v>0</v>
      </c>
      <c r="I59" s="35">
        <v>2</v>
      </c>
      <c r="J59" s="35">
        <v>2</v>
      </c>
      <c r="K59" s="35">
        <v>0</v>
      </c>
      <c r="L59" s="245">
        <v>10</v>
      </c>
      <c r="M59" s="35">
        <v>17</v>
      </c>
      <c r="N59" s="35">
        <v>0</v>
      </c>
    </row>
    <row r="60" spans="1:14" ht="12.75" customHeight="1">
      <c r="A60" s="139"/>
      <c r="B60" s="139"/>
      <c r="C60" s="34"/>
      <c r="D60" s="212"/>
      <c r="E60" s="33"/>
      <c r="F60" s="38">
        <f t="shared" si="2"/>
        <v>1</v>
      </c>
      <c r="G60" s="31">
        <f t="shared" ref="G60" si="171">IF(G59=0,0,G59/$F59)</f>
        <v>0.19047619047619047</v>
      </c>
      <c r="H60" s="31">
        <f t="shared" ref="H60" si="172">IF(H59=0,0,H59/$G59)</f>
        <v>0</v>
      </c>
      <c r="I60" s="31">
        <f t="shared" ref="I60" si="173">IF(I59=0,0,I59/$G59)</f>
        <v>0.5</v>
      </c>
      <c r="J60" s="31">
        <f t="shared" ref="J60" si="174">IF(J59=0,0,J59/$G59)</f>
        <v>0.5</v>
      </c>
      <c r="K60" s="31">
        <f t="shared" ref="K60" si="175">IF(K59=0,0,K59/$G59)</f>
        <v>0</v>
      </c>
      <c r="L60" s="246"/>
      <c r="M60" s="31">
        <f t="shared" ref="M60" si="176">IF(M59=0,0,M59/$F59)</f>
        <v>0.80952380952380953</v>
      </c>
      <c r="N60" s="31">
        <f t="shared" ref="N60" si="177">IF(N59=0,0,N59/$F59)</f>
        <v>0</v>
      </c>
    </row>
    <row r="61" spans="1:14" ht="12" customHeight="1">
      <c r="A61" s="139"/>
      <c r="B61" s="139"/>
      <c r="C61" s="37"/>
      <c r="D61" s="211" t="s">
        <v>20</v>
      </c>
      <c r="E61" s="36"/>
      <c r="F61" s="35">
        <f t="shared" si="2"/>
        <v>12</v>
      </c>
      <c r="G61" s="35">
        <v>1</v>
      </c>
      <c r="H61" s="35">
        <v>0</v>
      </c>
      <c r="I61" s="35">
        <v>0</v>
      </c>
      <c r="J61" s="35">
        <v>1</v>
      </c>
      <c r="K61" s="35">
        <v>0</v>
      </c>
      <c r="L61" s="245">
        <v>10</v>
      </c>
      <c r="M61" s="35">
        <v>10</v>
      </c>
      <c r="N61" s="35">
        <v>1</v>
      </c>
    </row>
    <row r="62" spans="1:14" ht="12" customHeight="1">
      <c r="A62" s="139"/>
      <c r="B62" s="139"/>
      <c r="C62" s="34"/>
      <c r="D62" s="212"/>
      <c r="E62" s="33"/>
      <c r="F62" s="38">
        <f t="shared" si="2"/>
        <v>1</v>
      </c>
      <c r="G62" s="31">
        <f t="shared" ref="G62" si="178">IF(G61=0,0,G61/$F61)</f>
        <v>8.3333333333333329E-2</v>
      </c>
      <c r="H62" s="31">
        <f t="shared" ref="H62" si="179">IF(H61=0,0,H61/$G61)</f>
        <v>0</v>
      </c>
      <c r="I62" s="31">
        <f t="shared" ref="I62" si="180">IF(I61=0,0,I61/$G61)</f>
        <v>0</v>
      </c>
      <c r="J62" s="31">
        <f t="shared" ref="J62" si="181">IF(J61=0,0,J61/$G61)</f>
        <v>1</v>
      </c>
      <c r="K62" s="31">
        <f t="shared" ref="K62" si="182">IF(K61=0,0,K61/$G61)</f>
        <v>0</v>
      </c>
      <c r="L62" s="246"/>
      <c r="M62" s="31">
        <f t="shared" ref="M62" si="183">IF(M61=0,0,M61/$F61)</f>
        <v>0.83333333333333337</v>
      </c>
      <c r="N62" s="31">
        <f t="shared" ref="N62" si="184">IF(N61=0,0,N61/$F61)</f>
        <v>8.3333333333333329E-2</v>
      </c>
    </row>
    <row r="63" spans="1:14" ht="12" customHeight="1">
      <c r="A63" s="139"/>
      <c r="B63" s="139"/>
      <c r="C63" s="37"/>
      <c r="D63" s="211" t="s">
        <v>378</v>
      </c>
      <c r="E63" s="36"/>
      <c r="F63" s="35">
        <f t="shared" si="2"/>
        <v>10</v>
      </c>
      <c r="G63" s="35">
        <v>3</v>
      </c>
      <c r="H63" s="35">
        <v>0</v>
      </c>
      <c r="I63" s="35">
        <v>2</v>
      </c>
      <c r="J63" s="35">
        <v>0</v>
      </c>
      <c r="K63" s="35">
        <v>1</v>
      </c>
      <c r="L63" s="245">
        <v>5</v>
      </c>
      <c r="M63" s="35">
        <v>7</v>
      </c>
      <c r="N63" s="35">
        <v>0</v>
      </c>
    </row>
    <row r="64" spans="1:14" ht="12" customHeight="1">
      <c r="A64" s="139"/>
      <c r="B64" s="139"/>
      <c r="C64" s="34"/>
      <c r="D64" s="212"/>
      <c r="E64" s="33"/>
      <c r="F64" s="38">
        <f t="shared" si="2"/>
        <v>1</v>
      </c>
      <c r="G64" s="31">
        <f t="shared" ref="G64" si="185">IF(G63=0,0,G63/$F63)</f>
        <v>0.3</v>
      </c>
      <c r="H64" s="31">
        <f t="shared" ref="H64" si="186">IF(H63=0,0,H63/$G63)</f>
        <v>0</v>
      </c>
      <c r="I64" s="31">
        <f t="shared" ref="I64" si="187">IF(I63=0,0,I63/$G63)</f>
        <v>0.66666666666666663</v>
      </c>
      <c r="J64" s="31">
        <f t="shared" ref="J64" si="188">IF(J63=0,0,J63/$G63)</f>
        <v>0</v>
      </c>
      <c r="K64" s="31">
        <f t="shared" ref="K64" si="189">IF(K63=0,0,K63/$G63)</f>
        <v>0.33333333333333331</v>
      </c>
      <c r="L64" s="246"/>
      <c r="M64" s="31">
        <f t="shared" ref="M64" si="190">IF(M63=0,0,M63/$F63)</f>
        <v>0.7</v>
      </c>
      <c r="N64" s="31">
        <f t="shared" ref="N64" si="191">IF(N63=0,0,N63/$F63)</f>
        <v>0</v>
      </c>
    </row>
    <row r="65" spans="1:14" ht="12" customHeight="1">
      <c r="A65" s="139"/>
      <c r="B65" s="139"/>
      <c r="C65" s="37"/>
      <c r="D65" s="211" t="s">
        <v>379</v>
      </c>
      <c r="E65" s="36"/>
      <c r="F65" s="35">
        <f t="shared" si="2"/>
        <v>17</v>
      </c>
      <c r="G65" s="35">
        <v>2</v>
      </c>
      <c r="H65" s="35">
        <v>0</v>
      </c>
      <c r="I65" s="35">
        <v>2</v>
      </c>
      <c r="J65" s="35">
        <v>0</v>
      </c>
      <c r="K65" s="35">
        <v>0</v>
      </c>
      <c r="L65" s="245">
        <v>5</v>
      </c>
      <c r="M65" s="35">
        <v>13</v>
      </c>
      <c r="N65" s="35">
        <v>2</v>
      </c>
    </row>
    <row r="66" spans="1:14" ht="12" customHeight="1">
      <c r="A66" s="139"/>
      <c r="B66" s="139"/>
      <c r="C66" s="34"/>
      <c r="D66" s="212"/>
      <c r="E66" s="33"/>
      <c r="F66" s="38">
        <f t="shared" si="2"/>
        <v>1</v>
      </c>
      <c r="G66" s="31">
        <f t="shared" ref="G66" si="192">IF(G65=0,0,G65/$F65)</f>
        <v>0.11764705882352941</v>
      </c>
      <c r="H66" s="31">
        <f t="shared" ref="H66" si="193">IF(H65=0,0,H65/$G65)</f>
        <v>0</v>
      </c>
      <c r="I66" s="31">
        <f t="shared" ref="I66" si="194">IF(I65=0,0,I65/$G65)</f>
        <v>1</v>
      </c>
      <c r="J66" s="31">
        <f t="shared" ref="J66" si="195">IF(J65=0,0,J65/$G65)</f>
        <v>0</v>
      </c>
      <c r="K66" s="31">
        <f t="shared" ref="K66" si="196">IF(K65=0,0,K65/$G65)</f>
        <v>0</v>
      </c>
      <c r="L66" s="246"/>
      <c r="M66" s="31">
        <f t="shared" ref="M66" si="197">IF(M65=0,0,M65/$F65)</f>
        <v>0.76470588235294112</v>
      </c>
      <c r="N66" s="31">
        <f t="shared" ref="N66" si="198">IF(N65=0,0,N65/$F65)</f>
        <v>0.11764705882352941</v>
      </c>
    </row>
    <row r="67" spans="1:14" ht="12" customHeight="1">
      <c r="A67" s="139"/>
      <c r="B67" s="139"/>
      <c r="C67" s="37"/>
      <c r="D67" s="211" t="s">
        <v>380</v>
      </c>
      <c r="E67" s="36"/>
      <c r="F67" s="35">
        <f t="shared" si="2"/>
        <v>4</v>
      </c>
      <c r="G67" s="35">
        <v>1</v>
      </c>
      <c r="H67" s="35">
        <v>0</v>
      </c>
      <c r="I67" s="35">
        <v>0</v>
      </c>
      <c r="J67" s="35">
        <v>1</v>
      </c>
      <c r="K67" s="35">
        <v>0</v>
      </c>
      <c r="L67" s="245">
        <v>10</v>
      </c>
      <c r="M67" s="35">
        <v>3</v>
      </c>
      <c r="N67" s="35">
        <v>0</v>
      </c>
    </row>
    <row r="68" spans="1:14" ht="12" customHeight="1">
      <c r="A68" s="139"/>
      <c r="B68" s="140"/>
      <c r="C68" s="34"/>
      <c r="D68" s="212"/>
      <c r="E68" s="33"/>
      <c r="F68" s="38">
        <f t="shared" si="2"/>
        <v>1</v>
      </c>
      <c r="G68" s="31">
        <f t="shared" ref="G68" si="199">IF(G67=0,0,G67/$F67)</f>
        <v>0.25</v>
      </c>
      <c r="H68" s="31">
        <f t="shared" ref="H68" si="200">IF(H67=0,0,H67/$G67)</f>
        <v>0</v>
      </c>
      <c r="I68" s="31">
        <f t="shared" ref="I68" si="201">IF(I67=0,0,I67/$G67)</f>
        <v>0</v>
      </c>
      <c r="J68" s="31">
        <f t="shared" ref="J68" si="202">IF(J67=0,0,J67/$G67)</f>
        <v>1</v>
      </c>
      <c r="K68" s="31">
        <f t="shared" ref="K68" si="203">IF(K67=0,0,K67/$G67)</f>
        <v>0</v>
      </c>
      <c r="L68" s="246"/>
      <c r="M68" s="31">
        <f t="shared" ref="M68" si="204">IF(M67=0,0,M67/$F67)</f>
        <v>0.75</v>
      </c>
      <c r="N68" s="31">
        <f t="shared" ref="N68" si="205">IF(N67=0,0,N67/$F67)</f>
        <v>0</v>
      </c>
    </row>
    <row r="69" spans="1:14" ht="12" customHeight="1">
      <c r="A69" s="139"/>
      <c r="B69" s="138" t="s">
        <v>16</v>
      </c>
      <c r="C69" s="37"/>
      <c r="D69" s="211" t="s">
        <v>15</v>
      </c>
      <c r="E69" s="36"/>
      <c r="F69" s="35">
        <f t="shared" si="2"/>
        <v>499</v>
      </c>
      <c r="G69" s="35">
        <f>SUM(G71,G73,G75,G77,G79,G81,G83,G85,G87,G89,G91,G93,G95,G97,G99)</f>
        <v>209</v>
      </c>
      <c r="H69" s="35">
        <f>SUM(H71,H73,H75,H77,H79,H81,H83,H85,H87,H89,H91,H93,H95,H97,H99)</f>
        <v>4</v>
      </c>
      <c r="I69" s="35">
        <f>SUM(I71,I73,I75,I77,I79,I81,I83,I85,I87,I89,I91,I93,I95,I97,I99)</f>
        <v>119</v>
      </c>
      <c r="J69" s="35">
        <f>SUM(J71,J73,J75,J77,J79,J81,J83,J85,J87,J89,J91,J93,J95,J97,J99)</f>
        <v>59</v>
      </c>
      <c r="K69" s="35">
        <f>SUM(K71,K73,K75,K77,K79,K81,K83,K85,K87,K89,K91,K93,K95,K97,K99)</f>
        <v>27</v>
      </c>
      <c r="L69" s="245">
        <v>7.7802197800000004</v>
      </c>
      <c r="M69" s="35">
        <f>SUM(M71,M73,M75,M77,M79,M81,M83,M85,M87,M89,M91,M93,M95,M97,M99)</f>
        <v>273</v>
      </c>
      <c r="N69" s="35">
        <f>SUM(N71,N73,N75,N77,N79,N81,N83,N85,N87,N89,N91,N93,N95,N97,N99)</f>
        <v>17</v>
      </c>
    </row>
    <row r="70" spans="1:14" ht="12" customHeight="1">
      <c r="A70" s="139"/>
      <c r="B70" s="139"/>
      <c r="C70" s="34"/>
      <c r="D70" s="212"/>
      <c r="E70" s="33"/>
      <c r="F70" s="38">
        <f t="shared" si="2"/>
        <v>1</v>
      </c>
      <c r="G70" s="31">
        <f t="shared" ref="G70" si="206">IF(G69=0,0,G69/$F69)</f>
        <v>0.41883767535070138</v>
      </c>
      <c r="H70" s="31">
        <f t="shared" ref="H70" si="207">IF(H69=0,0,H69/$G69)</f>
        <v>1.9138755980861243E-2</v>
      </c>
      <c r="I70" s="31">
        <f t="shared" ref="I70" si="208">IF(I69=0,0,I69/$G69)</f>
        <v>0.56937799043062198</v>
      </c>
      <c r="J70" s="31">
        <f t="shared" ref="J70" si="209">IF(J69=0,0,J69/$G69)</f>
        <v>0.28229665071770332</v>
      </c>
      <c r="K70" s="31">
        <f t="shared" ref="K70" si="210">IF(K69=0,0,K69/$G69)</f>
        <v>0.12918660287081341</v>
      </c>
      <c r="L70" s="246"/>
      <c r="M70" s="31">
        <f t="shared" ref="M70" si="211">IF(M69=0,0,M69/$F69)</f>
        <v>0.5470941883767535</v>
      </c>
      <c r="N70" s="31">
        <f t="shared" ref="N70" si="212">IF(N69=0,0,N69/$F69)</f>
        <v>3.406813627254509E-2</v>
      </c>
    </row>
    <row r="71" spans="1:14" ht="12" customHeight="1">
      <c r="A71" s="139"/>
      <c r="B71" s="139"/>
      <c r="C71" s="37"/>
      <c r="D71" s="211" t="s">
        <v>117</v>
      </c>
      <c r="E71" s="36"/>
      <c r="F71" s="35">
        <f t="shared" si="2"/>
        <v>3</v>
      </c>
      <c r="G71" s="35">
        <v>0</v>
      </c>
      <c r="H71" s="35">
        <v>0</v>
      </c>
      <c r="I71" s="35">
        <v>0</v>
      </c>
      <c r="J71" s="35">
        <v>0</v>
      </c>
      <c r="K71" s="35">
        <v>0</v>
      </c>
      <c r="L71" s="245">
        <v>0</v>
      </c>
      <c r="M71" s="35">
        <v>3</v>
      </c>
      <c r="N71" s="35">
        <v>0</v>
      </c>
    </row>
    <row r="72" spans="1:14" ht="12" customHeight="1">
      <c r="A72" s="139"/>
      <c r="B72" s="139"/>
      <c r="C72" s="34"/>
      <c r="D72" s="212"/>
      <c r="E72" s="33"/>
      <c r="F72" s="38">
        <f t="shared" si="2"/>
        <v>1</v>
      </c>
      <c r="G72" s="31">
        <f t="shared" ref="G72" si="213">IF(G71=0,0,G71/$F71)</f>
        <v>0</v>
      </c>
      <c r="H72" s="31">
        <f t="shared" ref="H72" si="214">IF(H71=0,0,H71/$G71)</f>
        <v>0</v>
      </c>
      <c r="I72" s="31">
        <f t="shared" ref="I72" si="215">IF(I71=0,0,I71/$G71)</f>
        <v>0</v>
      </c>
      <c r="J72" s="31">
        <f t="shared" ref="J72" si="216">IF(J71=0,0,J71/$G71)</f>
        <v>0</v>
      </c>
      <c r="K72" s="31">
        <f t="shared" ref="K72" si="217">IF(K71=0,0,K71/$G71)</f>
        <v>0</v>
      </c>
      <c r="L72" s="246"/>
      <c r="M72" s="31">
        <f t="shared" ref="M72" si="218">IF(M71=0,0,M71/$F71)</f>
        <v>1</v>
      </c>
      <c r="N72" s="31">
        <f t="shared" ref="N72" si="219">IF(N71=0,0,N71/$F71)</f>
        <v>0</v>
      </c>
    </row>
    <row r="73" spans="1:14" ht="12" customHeight="1">
      <c r="A73" s="139"/>
      <c r="B73" s="139"/>
      <c r="C73" s="37"/>
      <c r="D73" s="211" t="s">
        <v>13</v>
      </c>
      <c r="E73" s="36"/>
      <c r="F73" s="35">
        <f t="shared" si="2"/>
        <v>46</v>
      </c>
      <c r="G73" s="35">
        <v>18</v>
      </c>
      <c r="H73" s="35">
        <v>0</v>
      </c>
      <c r="I73" s="35">
        <v>14</v>
      </c>
      <c r="J73" s="35">
        <v>3</v>
      </c>
      <c r="K73" s="35">
        <v>1</v>
      </c>
      <c r="L73" s="245">
        <v>5.882352941176471</v>
      </c>
      <c r="M73" s="35">
        <v>25</v>
      </c>
      <c r="N73" s="35">
        <v>3</v>
      </c>
    </row>
    <row r="74" spans="1:14" ht="12" customHeight="1">
      <c r="A74" s="139"/>
      <c r="B74" s="139"/>
      <c r="C74" s="34"/>
      <c r="D74" s="212"/>
      <c r="E74" s="33"/>
      <c r="F74" s="38">
        <f t="shared" si="2"/>
        <v>0.99999999999999989</v>
      </c>
      <c r="G74" s="31">
        <f t="shared" ref="G74" si="220">IF(G73=0,0,G73/$F73)</f>
        <v>0.39130434782608697</v>
      </c>
      <c r="H74" s="31">
        <f t="shared" ref="H74" si="221">IF(H73=0,0,H73/$G73)</f>
        <v>0</v>
      </c>
      <c r="I74" s="31">
        <f t="shared" ref="I74" si="222">IF(I73=0,0,I73/$G73)</f>
        <v>0.77777777777777779</v>
      </c>
      <c r="J74" s="31">
        <f t="shared" ref="J74" si="223">IF(J73=0,0,J73/$G73)</f>
        <v>0.16666666666666666</v>
      </c>
      <c r="K74" s="31">
        <f t="shared" ref="K74" si="224">IF(K73=0,0,K73/$G73)</f>
        <v>5.5555555555555552E-2</v>
      </c>
      <c r="L74" s="246"/>
      <c r="M74" s="31">
        <f t="shared" ref="M74" si="225">IF(M73=0,0,M73/$F73)</f>
        <v>0.54347826086956519</v>
      </c>
      <c r="N74" s="31">
        <f t="shared" ref="N74" si="226">IF(N73=0,0,N73/$F73)</f>
        <v>6.5217391304347824E-2</v>
      </c>
    </row>
    <row r="75" spans="1:14" ht="12" customHeight="1">
      <c r="A75" s="139"/>
      <c r="B75" s="139"/>
      <c r="C75" s="37"/>
      <c r="D75" s="211" t="s">
        <v>12</v>
      </c>
      <c r="E75" s="36"/>
      <c r="F75" s="35">
        <f t="shared" ref="F75:F100" si="227">SUM(G75,M75,N75)</f>
        <v>16</v>
      </c>
      <c r="G75" s="35">
        <v>10</v>
      </c>
      <c r="H75" s="35">
        <v>1</v>
      </c>
      <c r="I75" s="35">
        <v>6</v>
      </c>
      <c r="J75" s="35">
        <v>2</v>
      </c>
      <c r="K75" s="35">
        <v>1</v>
      </c>
      <c r="L75" s="245">
        <v>7</v>
      </c>
      <c r="M75" s="35">
        <v>5</v>
      </c>
      <c r="N75" s="35">
        <v>1</v>
      </c>
    </row>
    <row r="76" spans="1:14" ht="12" customHeight="1">
      <c r="A76" s="139"/>
      <c r="B76" s="139"/>
      <c r="C76" s="34"/>
      <c r="D76" s="212"/>
      <c r="E76" s="33"/>
      <c r="F76" s="38">
        <f t="shared" si="227"/>
        <v>1</v>
      </c>
      <c r="G76" s="31">
        <f t="shared" ref="G76" si="228">IF(G75=0,0,G75/$F75)</f>
        <v>0.625</v>
      </c>
      <c r="H76" s="31">
        <f t="shared" ref="H76" si="229">IF(H75=0,0,H75/$G75)</f>
        <v>0.1</v>
      </c>
      <c r="I76" s="31">
        <f t="shared" ref="I76" si="230">IF(I75=0,0,I75/$G75)</f>
        <v>0.6</v>
      </c>
      <c r="J76" s="31">
        <f t="shared" ref="J76" si="231">IF(J75=0,0,J75/$G75)</f>
        <v>0.2</v>
      </c>
      <c r="K76" s="31">
        <f t="shared" ref="K76" si="232">IF(K75=0,0,K75/$G75)</f>
        <v>0.1</v>
      </c>
      <c r="L76" s="246"/>
      <c r="M76" s="31">
        <f t="shared" ref="M76" si="233">IF(M75=0,0,M75/$F75)</f>
        <v>0.3125</v>
      </c>
      <c r="N76" s="31">
        <f t="shared" ref="N76" si="234">IF(N75=0,0,N75/$F75)</f>
        <v>6.25E-2</v>
      </c>
    </row>
    <row r="77" spans="1:14" ht="12" customHeight="1">
      <c r="A77" s="139"/>
      <c r="B77" s="139"/>
      <c r="C77" s="37"/>
      <c r="D77" s="211" t="s">
        <v>11</v>
      </c>
      <c r="E77" s="36"/>
      <c r="F77" s="35">
        <f t="shared" si="227"/>
        <v>13</v>
      </c>
      <c r="G77" s="35">
        <v>5</v>
      </c>
      <c r="H77" s="35">
        <v>0</v>
      </c>
      <c r="I77" s="35">
        <v>2</v>
      </c>
      <c r="J77" s="35">
        <v>2</v>
      </c>
      <c r="K77" s="35">
        <v>1</v>
      </c>
      <c r="L77" s="245">
        <v>7.5</v>
      </c>
      <c r="M77" s="35">
        <v>7</v>
      </c>
      <c r="N77" s="35">
        <v>1</v>
      </c>
    </row>
    <row r="78" spans="1:14" ht="12" customHeight="1">
      <c r="A78" s="139"/>
      <c r="B78" s="139"/>
      <c r="C78" s="34"/>
      <c r="D78" s="212"/>
      <c r="E78" s="33"/>
      <c r="F78" s="38">
        <f t="shared" si="227"/>
        <v>1</v>
      </c>
      <c r="G78" s="31">
        <f t="shared" ref="G78" si="235">IF(G77=0,0,G77/$F77)</f>
        <v>0.38461538461538464</v>
      </c>
      <c r="H78" s="31">
        <f t="shared" ref="H78" si="236">IF(H77=0,0,H77/$G77)</f>
        <v>0</v>
      </c>
      <c r="I78" s="31">
        <f t="shared" ref="I78" si="237">IF(I77=0,0,I77/$G77)</f>
        <v>0.4</v>
      </c>
      <c r="J78" s="31">
        <f t="shared" ref="J78" si="238">IF(J77=0,0,J77/$G77)</f>
        <v>0.4</v>
      </c>
      <c r="K78" s="31">
        <f t="shared" ref="K78" si="239">IF(K77=0,0,K77/$G77)</f>
        <v>0.2</v>
      </c>
      <c r="L78" s="246"/>
      <c r="M78" s="31">
        <f t="shared" ref="M78" si="240">IF(M77=0,0,M77/$F77)</f>
        <v>0.53846153846153844</v>
      </c>
      <c r="N78" s="31">
        <f t="shared" ref="N78" si="241">IF(N77=0,0,N77/$F77)</f>
        <v>7.6923076923076927E-2</v>
      </c>
    </row>
    <row r="79" spans="1:14" ht="12" customHeight="1">
      <c r="A79" s="139"/>
      <c r="B79" s="139"/>
      <c r="C79" s="37"/>
      <c r="D79" s="211" t="s">
        <v>10</v>
      </c>
      <c r="E79" s="36"/>
      <c r="F79" s="35">
        <f t="shared" si="227"/>
        <v>24</v>
      </c>
      <c r="G79" s="35">
        <v>5</v>
      </c>
      <c r="H79" s="35">
        <v>0</v>
      </c>
      <c r="I79" s="35">
        <v>4</v>
      </c>
      <c r="J79" s="35">
        <v>1</v>
      </c>
      <c r="K79" s="35">
        <v>0</v>
      </c>
      <c r="L79" s="245">
        <v>12</v>
      </c>
      <c r="M79" s="35">
        <v>18</v>
      </c>
      <c r="N79" s="35">
        <v>1</v>
      </c>
    </row>
    <row r="80" spans="1:14" ht="12" customHeight="1">
      <c r="A80" s="139"/>
      <c r="B80" s="139"/>
      <c r="C80" s="34"/>
      <c r="D80" s="212"/>
      <c r="E80" s="33"/>
      <c r="F80" s="38">
        <f t="shared" si="227"/>
        <v>1</v>
      </c>
      <c r="G80" s="31">
        <f t="shared" ref="G80" si="242">IF(G79=0,0,G79/$F79)</f>
        <v>0.20833333333333334</v>
      </c>
      <c r="H80" s="31">
        <f t="shared" ref="H80" si="243">IF(H79=0,0,H79/$G79)</f>
        <v>0</v>
      </c>
      <c r="I80" s="31">
        <f t="shared" ref="I80" si="244">IF(I79=0,0,I79/$G79)</f>
        <v>0.8</v>
      </c>
      <c r="J80" s="31">
        <f t="shared" ref="J80" si="245">IF(J79=0,0,J79/$G79)</f>
        <v>0.2</v>
      </c>
      <c r="K80" s="31">
        <f t="shared" ref="K80" si="246">IF(K79=0,0,K79/$G79)</f>
        <v>0</v>
      </c>
      <c r="L80" s="246"/>
      <c r="M80" s="31">
        <f t="shared" ref="M80" si="247">IF(M79=0,0,M79/$F79)</f>
        <v>0.75</v>
      </c>
      <c r="N80" s="31">
        <f t="shared" ref="N80" si="248">IF(N79=0,0,N79/$F79)</f>
        <v>4.1666666666666664E-2</v>
      </c>
    </row>
    <row r="81" spans="1:14" ht="12" customHeight="1">
      <c r="A81" s="139"/>
      <c r="B81" s="139"/>
      <c r="C81" s="37"/>
      <c r="D81" s="211" t="s">
        <v>9</v>
      </c>
      <c r="E81" s="36"/>
      <c r="F81" s="35">
        <f t="shared" si="227"/>
        <v>127</v>
      </c>
      <c r="G81" s="35">
        <v>42</v>
      </c>
      <c r="H81" s="35">
        <v>2</v>
      </c>
      <c r="I81" s="35">
        <v>23</v>
      </c>
      <c r="J81" s="35">
        <v>8</v>
      </c>
      <c r="K81" s="35">
        <v>9</v>
      </c>
      <c r="L81" s="245">
        <v>6.1212121212121211</v>
      </c>
      <c r="M81" s="35">
        <v>81</v>
      </c>
      <c r="N81" s="35">
        <v>4</v>
      </c>
    </row>
    <row r="82" spans="1:14" ht="12" customHeight="1">
      <c r="A82" s="139"/>
      <c r="B82" s="139"/>
      <c r="C82" s="34"/>
      <c r="D82" s="212"/>
      <c r="E82" s="33"/>
      <c r="F82" s="38">
        <f t="shared" si="227"/>
        <v>1</v>
      </c>
      <c r="G82" s="31">
        <f t="shared" ref="G82" si="249">IF(G81=0,0,G81/$F81)</f>
        <v>0.33070866141732286</v>
      </c>
      <c r="H82" s="31">
        <f t="shared" ref="H82" si="250">IF(H81=0,0,H81/$G81)</f>
        <v>4.7619047619047616E-2</v>
      </c>
      <c r="I82" s="31">
        <f t="shared" ref="I82" si="251">IF(I81=0,0,I81/$G81)</f>
        <v>0.54761904761904767</v>
      </c>
      <c r="J82" s="31">
        <f t="shared" ref="J82" si="252">IF(J81=0,0,J81/$G81)</f>
        <v>0.19047619047619047</v>
      </c>
      <c r="K82" s="31">
        <f t="shared" ref="K82" si="253">IF(K81=0,0,K81/$G81)</f>
        <v>0.21428571428571427</v>
      </c>
      <c r="L82" s="246"/>
      <c r="M82" s="31">
        <f t="shared" ref="M82" si="254">IF(M81=0,0,M81/$F81)</f>
        <v>0.63779527559055116</v>
      </c>
      <c r="N82" s="31">
        <f t="shared" ref="N82" si="255">IF(N81=0,0,N81/$F81)</f>
        <v>3.1496062992125984E-2</v>
      </c>
    </row>
    <row r="83" spans="1:14" ht="12" customHeight="1">
      <c r="A83" s="139"/>
      <c r="B83" s="139"/>
      <c r="C83" s="37"/>
      <c r="D83" s="211" t="s">
        <v>8</v>
      </c>
      <c r="E83" s="36"/>
      <c r="F83" s="35">
        <f t="shared" si="227"/>
        <v>19</v>
      </c>
      <c r="G83" s="35">
        <v>11</v>
      </c>
      <c r="H83" s="35">
        <v>0</v>
      </c>
      <c r="I83" s="35">
        <v>6</v>
      </c>
      <c r="J83" s="35">
        <v>5</v>
      </c>
      <c r="K83" s="35">
        <v>0</v>
      </c>
      <c r="L83" s="245">
        <v>7.8181818181818183</v>
      </c>
      <c r="M83" s="35">
        <v>8</v>
      </c>
      <c r="N83" s="35">
        <v>0</v>
      </c>
    </row>
    <row r="84" spans="1:14" ht="12" customHeight="1">
      <c r="A84" s="139"/>
      <c r="B84" s="139"/>
      <c r="C84" s="34"/>
      <c r="D84" s="212"/>
      <c r="E84" s="33"/>
      <c r="F84" s="38">
        <f t="shared" si="227"/>
        <v>1</v>
      </c>
      <c r="G84" s="31">
        <f t="shared" ref="G84" si="256">IF(G83=0,0,G83/$F83)</f>
        <v>0.57894736842105265</v>
      </c>
      <c r="H84" s="31">
        <f t="shared" ref="H84" si="257">IF(H83=0,0,H83/$G83)</f>
        <v>0</v>
      </c>
      <c r="I84" s="31">
        <f t="shared" ref="I84" si="258">IF(I83=0,0,I83/$G83)</f>
        <v>0.54545454545454541</v>
      </c>
      <c r="J84" s="31">
        <f t="shared" ref="J84" si="259">IF(J83=0,0,J83/$G83)</f>
        <v>0.45454545454545453</v>
      </c>
      <c r="K84" s="31">
        <f t="shared" ref="K84" si="260">IF(K83=0,0,K83/$G83)</f>
        <v>0</v>
      </c>
      <c r="L84" s="246"/>
      <c r="M84" s="31">
        <f t="shared" ref="M84" si="261">IF(M83=0,0,M83/$F83)</f>
        <v>0.42105263157894735</v>
      </c>
      <c r="N84" s="31">
        <f t="shared" ref="N84" si="262">IF(N83=0,0,N83/$F83)</f>
        <v>0</v>
      </c>
    </row>
    <row r="85" spans="1:14" ht="12" customHeight="1">
      <c r="A85" s="139"/>
      <c r="B85" s="139"/>
      <c r="C85" s="37"/>
      <c r="D85" s="211" t="s">
        <v>7</v>
      </c>
      <c r="E85" s="36"/>
      <c r="F85" s="35">
        <f t="shared" si="227"/>
        <v>10</v>
      </c>
      <c r="G85" s="35">
        <v>5</v>
      </c>
      <c r="H85" s="35">
        <v>0</v>
      </c>
      <c r="I85" s="35">
        <v>3</v>
      </c>
      <c r="J85" s="35">
        <v>1</v>
      </c>
      <c r="K85" s="35">
        <v>1</v>
      </c>
      <c r="L85" s="245">
        <v>6.25</v>
      </c>
      <c r="M85" s="35">
        <v>5</v>
      </c>
      <c r="N85" s="35">
        <v>0</v>
      </c>
    </row>
    <row r="86" spans="1:14" ht="12" customHeight="1">
      <c r="A86" s="139"/>
      <c r="B86" s="139"/>
      <c r="C86" s="34"/>
      <c r="D86" s="212"/>
      <c r="E86" s="33"/>
      <c r="F86" s="38">
        <f t="shared" si="227"/>
        <v>1</v>
      </c>
      <c r="G86" s="31">
        <f t="shared" ref="G86" si="263">IF(G85=0,0,G85/$F85)</f>
        <v>0.5</v>
      </c>
      <c r="H86" s="31">
        <f t="shared" ref="H86" si="264">IF(H85=0,0,H85/$G85)</f>
        <v>0</v>
      </c>
      <c r="I86" s="31">
        <f t="shared" ref="I86" si="265">IF(I85=0,0,I85/$G85)</f>
        <v>0.6</v>
      </c>
      <c r="J86" s="31">
        <f t="shared" ref="J86" si="266">IF(J85=0,0,J85/$G85)</f>
        <v>0.2</v>
      </c>
      <c r="K86" s="31">
        <f t="shared" ref="K86" si="267">IF(K85=0,0,K85/$G85)</f>
        <v>0.2</v>
      </c>
      <c r="L86" s="246"/>
      <c r="M86" s="31">
        <f t="shared" ref="M86" si="268">IF(M85=0,0,M85/$F85)</f>
        <v>0.5</v>
      </c>
      <c r="N86" s="31">
        <f t="shared" ref="N86" si="269">IF(N85=0,0,N85/$F85)</f>
        <v>0</v>
      </c>
    </row>
    <row r="87" spans="1:14" ht="13.5" customHeight="1">
      <c r="A87" s="139"/>
      <c r="B87" s="139"/>
      <c r="C87" s="37"/>
      <c r="D87" s="228" t="s">
        <v>116</v>
      </c>
      <c r="E87" s="36"/>
      <c r="F87" s="35">
        <f t="shared" si="227"/>
        <v>7</v>
      </c>
      <c r="G87" s="35">
        <v>5</v>
      </c>
      <c r="H87" s="35">
        <v>0</v>
      </c>
      <c r="I87" s="35">
        <v>3</v>
      </c>
      <c r="J87" s="35">
        <v>2</v>
      </c>
      <c r="K87" s="35">
        <v>0</v>
      </c>
      <c r="L87" s="245">
        <v>7</v>
      </c>
      <c r="M87" s="35">
        <v>2</v>
      </c>
      <c r="N87" s="35">
        <v>0</v>
      </c>
    </row>
    <row r="88" spans="1:14" ht="13.5" customHeight="1">
      <c r="A88" s="139"/>
      <c r="B88" s="139"/>
      <c r="C88" s="34"/>
      <c r="D88" s="212"/>
      <c r="E88" s="33"/>
      <c r="F88" s="38">
        <f t="shared" si="227"/>
        <v>1</v>
      </c>
      <c r="G88" s="31">
        <f t="shared" ref="G88" si="270">IF(G87=0,0,G87/$F87)</f>
        <v>0.7142857142857143</v>
      </c>
      <c r="H88" s="31">
        <f t="shared" ref="H88" si="271">IF(H87=0,0,H87/$G87)</f>
        <v>0</v>
      </c>
      <c r="I88" s="31">
        <f t="shared" ref="I88" si="272">IF(I87=0,0,I87/$G87)</f>
        <v>0.6</v>
      </c>
      <c r="J88" s="31">
        <f t="shared" ref="J88" si="273">IF(J87=0,0,J87/$G87)</f>
        <v>0.4</v>
      </c>
      <c r="K88" s="31">
        <f t="shared" ref="K88" si="274">IF(K87=0,0,K87/$G87)</f>
        <v>0</v>
      </c>
      <c r="L88" s="246"/>
      <c r="M88" s="31">
        <f t="shared" ref="M88" si="275">IF(M87=0,0,M87/$F87)</f>
        <v>0.2857142857142857</v>
      </c>
      <c r="N88" s="31">
        <f t="shared" ref="N88" si="276">IF(N87=0,0,N87/$F87)</f>
        <v>0</v>
      </c>
    </row>
    <row r="89" spans="1:14" ht="12" customHeight="1">
      <c r="A89" s="139"/>
      <c r="B89" s="139"/>
      <c r="C89" s="37"/>
      <c r="D89" s="211" t="s">
        <v>5</v>
      </c>
      <c r="E89" s="36"/>
      <c r="F89" s="35">
        <f t="shared" si="227"/>
        <v>23</v>
      </c>
      <c r="G89" s="35">
        <v>4</v>
      </c>
      <c r="H89" s="35">
        <v>0</v>
      </c>
      <c r="I89" s="35">
        <v>1</v>
      </c>
      <c r="J89" s="35">
        <v>2</v>
      </c>
      <c r="K89" s="35">
        <v>1</v>
      </c>
      <c r="L89" s="245">
        <v>8.3333333333333339</v>
      </c>
      <c r="M89" s="35">
        <v>17</v>
      </c>
      <c r="N89" s="35">
        <v>2</v>
      </c>
    </row>
    <row r="90" spans="1:14" ht="12" customHeight="1">
      <c r="A90" s="139"/>
      <c r="B90" s="139"/>
      <c r="C90" s="34"/>
      <c r="D90" s="212"/>
      <c r="E90" s="33"/>
      <c r="F90" s="38">
        <f t="shared" si="227"/>
        <v>1</v>
      </c>
      <c r="G90" s="31">
        <f t="shared" ref="G90" si="277">IF(G89=0,0,G89/$F89)</f>
        <v>0.17391304347826086</v>
      </c>
      <c r="H90" s="31">
        <f t="shared" ref="H90" si="278">IF(H89=0,0,H89/$G89)</f>
        <v>0</v>
      </c>
      <c r="I90" s="31">
        <f t="shared" ref="I90" si="279">IF(I89=0,0,I89/$G89)</f>
        <v>0.25</v>
      </c>
      <c r="J90" s="31">
        <f t="shared" ref="J90" si="280">IF(J89=0,0,J89/$G89)</f>
        <v>0.5</v>
      </c>
      <c r="K90" s="31">
        <f t="shared" ref="K90" si="281">IF(K89=0,0,K89/$G89)</f>
        <v>0.25</v>
      </c>
      <c r="L90" s="246"/>
      <c r="M90" s="31">
        <f t="shared" ref="M90" si="282">IF(M89=0,0,M89/$F89)</f>
        <v>0.73913043478260865</v>
      </c>
      <c r="N90" s="31">
        <f t="shared" ref="N90" si="283">IF(N89=0,0,N89/$F89)</f>
        <v>8.6956521739130432E-2</v>
      </c>
    </row>
    <row r="91" spans="1:14" ht="12" customHeight="1">
      <c r="A91" s="139"/>
      <c r="B91" s="139"/>
      <c r="C91" s="37"/>
      <c r="D91" s="211" t="s">
        <v>4</v>
      </c>
      <c r="E91" s="36"/>
      <c r="F91" s="35">
        <f t="shared" si="227"/>
        <v>15</v>
      </c>
      <c r="G91" s="35">
        <v>4</v>
      </c>
      <c r="H91" s="35">
        <v>0</v>
      </c>
      <c r="I91" s="35">
        <v>1</v>
      </c>
      <c r="J91" s="35">
        <v>2</v>
      </c>
      <c r="K91" s="35">
        <v>1</v>
      </c>
      <c r="L91" s="245">
        <v>8.3333333333333339</v>
      </c>
      <c r="M91" s="35">
        <v>11</v>
      </c>
      <c r="N91" s="35">
        <v>0</v>
      </c>
    </row>
    <row r="92" spans="1:14" ht="12" customHeight="1">
      <c r="A92" s="139"/>
      <c r="B92" s="139"/>
      <c r="C92" s="34"/>
      <c r="D92" s="212"/>
      <c r="E92" s="33"/>
      <c r="F92" s="38">
        <f t="shared" si="227"/>
        <v>1</v>
      </c>
      <c r="G92" s="31">
        <f t="shared" ref="G92" si="284">IF(G91=0,0,G91/$F91)</f>
        <v>0.26666666666666666</v>
      </c>
      <c r="H92" s="31">
        <f t="shared" ref="H92" si="285">IF(H91=0,0,H91/$G91)</f>
        <v>0</v>
      </c>
      <c r="I92" s="31">
        <f t="shared" ref="I92" si="286">IF(I91=0,0,I91/$G91)</f>
        <v>0.25</v>
      </c>
      <c r="J92" s="31">
        <f t="shared" ref="J92" si="287">IF(J91=0,0,J91/$G91)</f>
        <v>0.5</v>
      </c>
      <c r="K92" s="31">
        <f t="shared" ref="K92" si="288">IF(K91=0,0,K91/$G91)</f>
        <v>0.25</v>
      </c>
      <c r="L92" s="246"/>
      <c r="M92" s="31">
        <f t="shared" ref="M92" si="289">IF(M91=0,0,M91/$F91)</f>
        <v>0.73333333333333328</v>
      </c>
      <c r="N92" s="31">
        <f t="shared" ref="N92" si="290">IF(N91=0,0,N91/$F91)</f>
        <v>0</v>
      </c>
    </row>
    <row r="93" spans="1:14" ht="12" customHeight="1">
      <c r="A93" s="139"/>
      <c r="B93" s="139"/>
      <c r="C93" s="37"/>
      <c r="D93" s="211" t="s">
        <v>3</v>
      </c>
      <c r="E93" s="36"/>
      <c r="F93" s="35">
        <f t="shared" si="227"/>
        <v>16</v>
      </c>
      <c r="G93" s="35">
        <v>12</v>
      </c>
      <c r="H93" s="35">
        <v>0</v>
      </c>
      <c r="I93" s="35">
        <v>10</v>
      </c>
      <c r="J93" s="35">
        <v>2</v>
      </c>
      <c r="K93" s="35">
        <v>0</v>
      </c>
      <c r="L93" s="245">
        <v>5.833333333333333</v>
      </c>
      <c r="M93" s="35">
        <v>3</v>
      </c>
      <c r="N93" s="35">
        <v>1</v>
      </c>
    </row>
    <row r="94" spans="1:14" ht="12" customHeight="1">
      <c r="A94" s="139"/>
      <c r="B94" s="139"/>
      <c r="C94" s="34"/>
      <c r="D94" s="212"/>
      <c r="E94" s="33"/>
      <c r="F94" s="38">
        <f t="shared" si="227"/>
        <v>1</v>
      </c>
      <c r="G94" s="31">
        <f t="shared" ref="G94" si="291">IF(G93=0,0,G93/$F93)</f>
        <v>0.75</v>
      </c>
      <c r="H94" s="31">
        <f t="shared" ref="H94" si="292">IF(H93=0,0,H93/$G93)</f>
        <v>0</v>
      </c>
      <c r="I94" s="31">
        <f t="shared" ref="I94" si="293">IF(I93=0,0,I93/$G93)</f>
        <v>0.83333333333333337</v>
      </c>
      <c r="J94" s="31">
        <f t="shared" ref="J94" si="294">IF(J93=0,0,J93/$G93)</f>
        <v>0.16666666666666666</v>
      </c>
      <c r="K94" s="31">
        <f t="shared" ref="K94" si="295">IF(K93=0,0,K93/$G93)</f>
        <v>0</v>
      </c>
      <c r="L94" s="246"/>
      <c r="M94" s="31">
        <f t="shared" ref="M94" si="296">IF(M93=0,0,M93/$F93)</f>
        <v>0.1875</v>
      </c>
      <c r="N94" s="31">
        <f t="shared" ref="N94" si="297">IF(N93=0,0,N93/$F93)</f>
        <v>6.25E-2</v>
      </c>
    </row>
    <row r="95" spans="1:14" ht="12" customHeight="1">
      <c r="A95" s="139"/>
      <c r="B95" s="139"/>
      <c r="C95" s="37"/>
      <c r="D95" s="211" t="s">
        <v>2</v>
      </c>
      <c r="E95" s="36"/>
      <c r="F95" s="35">
        <f t="shared" si="227"/>
        <v>127</v>
      </c>
      <c r="G95" s="35">
        <v>68</v>
      </c>
      <c r="H95" s="35">
        <v>1</v>
      </c>
      <c r="I95" s="35">
        <v>30</v>
      </c>
      <c r="J95" s="35">
        <v>27</v>
      </c>
      <c r="K95" s="35">
        <v>10</v>
      </c>
      <c r="L95" s="245">
        <v>10.258620689655173</v>
      </c>
      <c r="M95" s="35">
        <v>58</v>
      </c>
      <c r="N95" s="35">
        <v>1</v>
      </c>
    </row>
    <row r="96" spans="1:14" ht="12" customHeight="1">
      <c r="A96" s="139"/>
      <c r="B96" s="139"/>
      <c r="C96" s="34"/>
      <c r="D96" s="212"/>
      <c r="E96" s="33"/>
      <c r="F96" s="38">
        <f t="shared" si="227"/>
        <v>1</v>
      </c>
      <c r="G96" s="31">
        <f t="shared" ref="G96" si="298">IF(G95=0,0,G95/$F95)</f>
        <v>0.53543307086614178</v>
      </c>
      <c r="H96" s="31">
        <f t="shared" ref="H96" si="299">IF(H95=0,0,H95/$G95)</f>
        <v>1.4705882352941176E-2</v>
      </c>
      <c r="I96" s="31">
        <f t="shared" ref="I96" si="300">IF(I95=0,0,I95/$G95)</f>
        <v>0.44117647058823528</v>
      </c>
      <c r="J96" s="31">
        <f t="shared" ref="J96" si="301">IF(J95=0,0,J95/$G95)</f>
        <v>0.39705882352941174</v>
      </c>
      <c r="K96" s="31">
        <f t="shared" ref="K96" si="302">IF(K95=0,0,K95/$G95)</f>
        <v>0.14705882352941177</v>
      </c>
      <c r="L96" s="246"/>
      <c r="M96" s="31">
        <f t="shared" ref="M96" si="303">IF(M95=0,0,M95/$F95)</f>
        <v>0.45669291338582679</v>
      </c>
      <c r="N96" s="31">
        <f t="shared" ref="N96" si="304">IF(N95=0,0,N95/$F95)</f>
        <v>7.874015748031496E-3</v>
      </c>
    </row>
    <row r="97" spans="1:14" ht="12" customHeight="1">
      <c r="A97" s="139"/>
      <c r="B97" s="139"/>
      <c r="C97" s="37"/>
      <c r="D97" s="211" t="s">
        <v>1</v>
      </c>
      <c r="E97" s="36"/>
      <c r="F97" s="35">
        <f t="shared" si="227"/>
        <v>19</v>
      </c>
      <c r="G97" s="35">
        <v>10</v>
      </c>
      <c r="H97" s="35">
        <v>0</v>
      </c>
      <c r="I97" s="35">
        <v>9</v>
      </c>
      <c r="J97" s="35">
        <v>1</v>
      </c>
      <c r="K97" s="35">
        <v>0</v>
      </c>
      <c r="L97" s="245">
        <v>5.5</v>
      </c>
      <c r="M97" s="35">
        <v>7</v>
      </c>
      <c r="N97" s="35">
        <v>2</v>
      </c>
    </row>
    <row r="98" spans="1:14" ht="12" customHeight="1">
      <c r="A98" s="139"/>
      <c r="B98" s="139"/>
      <c r="C98" s="34"/>
      <c r="D98" s="212"/>
      <c r="E98" s="33"/>
      <c r="F98" s="38">
        <f t="shared" si="227"/>
        <v>0.99999999999999989</v>
      </c>
      <c r="G98" s="31">
        <f t="shared" ref="G98" si="305">IF(G97=0,0,G97/$F97)</f>
        <v>0.52631578947368418</v>
      </c>
      <c r="H98" s="31">
        <f t="shared" ref="H98" si="306">IF(H97=0,0,H97/$G97)</f>
        <v>0</v>
      </c>
      <c r="I98" s="31">
        <f t="shared" ref="I98" si="307">IF(I97=0,0,I97/$G97)</f>
        <v>0.9</v>
      </c>
      <c r="J98" s="31">
        <f t="shared" ref="J98" si="308">IF(J97=0,0,J97/$G97)</f>
        <v>0.1</v>
      </c>
      <c r="K98" s="31">
        <f t="shared" ref="K98" si="309">IF(K97=0,0,K97/$G97)</f>
        <v>0</v>
      </c>
      <c r="L98" s="246"/>
      <c r="M98" s="31">
        <f t="shared" ref="M98" si="310">IF(M97=0,0,M97/$F97)</f>
        <v>0.36842105263157893</v>
      </c>
      <c r="N98" s="31">
        <f t="shared" ref="N98" si="311">IF(N97=0,0,N97/$F97)</f>
        <v>0.10526315789473684</v>
      </c>
    </row>
    <row r="99" spans="1:14" ht="12.75" customHeight="1">
      <c r="A99" s="139"/>
      <c r="B99" s="139"/>
      <c r="C99" s="37"/>
      <c r="D99" s="211" t="s">
        <v>0</v>
      </c>
      <c r="E99" s="36"/>
      <c r="F99" s="35">
        <f t="shared" si="227"/>
        <v>34</v>
      </c>
      <c r="G99" s="35">
        <v>10</v>
      </c>
      <c r="H99" s="35">
        <v>0</v>
      </c>
      <c r="I99" s="35">
        <v>7</v>
      </c>
      <c r="J99" s="35">
        <v>1</v>
      </c>
      <c r="K99" s="35">
        <v>2</v>
      </c>
      <c r="L99" s="245">
        <v>5.625</v>
      </c>
      <c r="M99" s="35">
        <v>23</v>
      </c>
      <c r="N99" s="35">
        <v>1</v>
      </c>
    </row>
    <row r="100" spans="1:14" ht="12.75" customHeight="1">
      <c r="A100" s="140"/>
      <c r="B100" s="140"/>
      <c r="C100" s="34"/>
      <c r="D100" s="212"/>
      <c r="E100" s="33"/>
      <c r="F100" s="32">
        <f t="shared" si="227"/>
        <v>1</v>
      </c>
      <c r="G100" s="31">
        <f t="shared" ref="G100" si="312">IF(G99=0,0,G99/$F99)</f>
        <v>0.29411764705882354</v>
      </c>
      <c r="H100" s="31">
        <f t="shared" ref="H100:K100" si="313">IF(H99=0,0,H99/$G99)</f>
        <v>0</v>
      </c>
      <c r="I100" s="31">
        <f t="shared" si="313"/>
        <v>0.7</v>
      </c>
      <c r="J100" s="31">
        <f t="shared" si="313"/>
        <v>0.1</v>
      </c>
      <c r="K100" s="31">
        <f t="shared" si="313"/>
        <v>0.2</v>
      </c>
      <c r="L100" s="246"/>
      <c r="M100" s="31">
        <f t="shared" ref="M100:N100" si="314">IF(M99=0,0,M99/$F99)</f>
        <v>0.67647058823529416</v>
      </c>
      <c r="N100" s="31">
        <f t="shared" si="314"/>
        <v>2.9411764705882353E-2</v>
      </c>
    </row>
  </sheetData>
  <mergeCells count="110">
    <mergeCell ref="L97:L98"/>
    <mergeCell ref="L99:L100"/>
    <mergeCell ref="L87:L88"/>
    <mergeCell ref="L89:L90"/>
    <mergeCell ref="L91:L92"/>
    <mergeCell ref="L93:L94"/>
    <mergeCell ref="L95:L96"/>
    <mergeCell ref="L77:L78"/>
    <mergeCell ref="L79:L80"/>
    <mergeCell ref="L81:L82"/>
    <mergeCell ref="L83:L84"/>
    <mergeCell ref="L85:L86"/>
    <mergeCell ref="L67:L68"/>
    <mergeCell ref="L69:L70"/>
    <mergeCell ref="L71:L72"/>
    <mergeCell ref="L73:L74"/>
    <mergeCell ref="L75:L76"/>
    <mergeCell ref="L57:L58"/>
    <mergeCell ref="L59:L60"/>
    <mergeCell ref="L61:L62"/>
    <mergeCell ref="L63:L64"/>
    <mergeCell ref="L65:L66"/>
    <mergeCell ref="L47:L48"/>
    <mergeCell ref="L49:L50"/>
    <mergeCell ref="L51:L52"/>
    <mergeCell ref="L53:L54"/>
    <mergeCell ref="L55:L56"/>
    <mergeCell ref="L37:L38"/>
    <mergeCell ref="L39:L40"/>
    <mergeCell ref="L41:L42"/>
    <mergeCell ref="L43:L44"/>
    <mergeCell ref="L45:L46"/>
    <mergeCell ref="L27:L28"/>
    <mergeCell ref="L29:L30"/>
    <mergeCell ref="L31:L32"/>
    <mergeCell ref="L33:L34"/>
    <mergeCell ref="L35:L36"/>
    <mergeCell ref="L17:L18"/>
    <mergeCell ref="L19:L20"/>
    <mergeCell ref="L21:L22"/>
    <mergeCell ref="L23:L24"/>
    <mergeCell ref="L25:L26"/>
    <mergeCell ref="L7:L8"/>
    <mergeCell ref="L9:L10"/>
    <mergeCell ref="L11:L12"/>
    <mergeCell ref="L13:L14"/>
    <mergeCell ref="L15:L16"/>
    <mergeCell ref="G3:G6"/>
    <mergeCell ref="M3:M6"/>
    <mergeCell ref="N3:N6"/>
    <mergeCell ref="H5:H6"/>
    <mergeCell ref="I5:I6"/>
    <mergeCell ref="J5:J6"/>
    <mergeCell ref="K5:K6"/>
    <mergeCell ref="H3:L3"/>
    <mergeCell ref="H4:L4"/>
    <mergeCell ref="L5:L6"/>
    <mergeCell ref="A7:E8"/>
    <mergeCell ref="A9:A18"/>
    <mergeCell ref="B9:E10"/>
    <mergeCell ref="B11:E12"/>
    <mergeCell ref="B13:E14"/>
    <mergeCell ref="B15:E16"/>
    <mergeCell ref="B17:E18"/>
    <mergeCell ref="D31:D32"/>
    <mergeCell ref="D33:D34"/>
    <mergeCell ref="D35:D36"/>
    <mergeCell ref="D37:D38"/>
    <mergeCell ref="D39:D40"/>
    <mergeCell ref="D41:D42"/>
    <mergeCell ref="A3:E6"/>
    <mergeCell ref="F3:F6"/>
    <mergeCell ref="A19:A100"/>
    <mergeCell ref="B19:B68"/>
    <mergeCell ref="D19:D20"/>
    <mergeCell ref="D21:D22"/>
    <mergeCell ref="D23:D24"/>
    <mergeCell ref="D25:D26"/>
    <mergeCell ref="D27:D28"/>
    <mergeCell ref="D29:D30"/>
    <mergeCell ref="D53:D54"/>
    <mergeCell ref="D55:D56"/>
    <mergeCell ref="D57:D58"/>
    <mergeCell ref="D59:D60"/>
    <mergeCell ref="D61:D62"/>
    <mergeCell ref="D95:D96"/>
    <mergeCell ref="D43:D44"/>
    <mergeCell ref="D45:D46"/>
    <mergeCell ref="D47:D48"/>
    <mergeCell ref="D49:D50"/>
    <mergeCell ref="D51:D52"/>
    <mergeCell ref="D63:D64"/>
    <mergeCell ref="D65:D66"/>
    <mergeCell ref="D67:D68"/>
    <mergeCell ref="B69:B100"/>
    <mergeCell ref="D69:D70"/>
    <mergeCell ref="D71:D72"/>
    <mergeCell ref="D73:D74"/>
    <mergeCell ref="D75:D76"/>
    <mergeCell ref="D77:D78"/>
    <mergeCell ref="D79:D80"/>
    <mergeCell ref="D81:D82"/>
    <mergeCell ref="D83:D84"/>
    <mergeCell ref="D97:D98"/>
    <mergeCell ref="D99:D100"/>
    <mergeCell ref="D85:D86"/>
    <mergeCell ref="D87:D88"/>
    <mergeCell ref="D89:D90"/>
    <mergeCell ref="D91:D92"/>
    <mergeCell ref="D93:D94"/>
  </mergeCells>
  <phoneticPr fontId="4"/>
  <pageMargins left="0.59055118110236227" right="0.19685039370078741" top="0.39370078740157483" bottom="0.39370078740157483" header="0.51181102362204722" footer="0.51181102362204722"/>
  <pageSetup paperSize="9" scale="69" firstPageNumber="40" orientation="portrait" useFirstPageNumber="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X100"/>
  <sheetViews>
    <sheetView showGridLines="0" view="pageBreakPreview" zoomScaleNormal="100" zoomScaleSheetLayoutView="100" workbookViewId="0">
      <selection activeCell="G3" sqref="G3:U6"/>
    </sheetView>
  </sheetViews>
  <sheetFormatPr defaultRowHeight="13.5"/>
  <cols>
    <col min="1" max="2" width="2.625" style="4" customWidth="1"/>
    <col min="3" max="3" width="1.375" style="4" customWidth="1"/>
    <col min="4" max="4" width="27.625" style="4" customWidth="1"/>
    <col min="5" max="5" width="1.375" style="4" customWidth="1"/>
    <col min="6" max="6" width="7.875" style="3" customWidth="1"/>
    <col min="7" max="21" width="6.75" style="3" customWidth="1"/>
    <col min="22" max="16384" width="9" style="3"/>
  </cols>
  <sheetData>
    <row r="1" spans="1:24" ht="14.25">
      <c r="A1" s="18" t="s">
        <v>638</v>
      </c>
    </row>
    <row r="2" spans="1:24">
      <c r="U2" s="40" t="s">
        <v>514</v>
      </c>
    </row>
    <row r="3" spans="1:24" ht="21" customHeight="1">
      <c r="A3" s="213" t="s">
        <v>63</v>
      </c>
      <c r="B3" s="214"/>
      <c r="C3" s="214"/>
      <c r="D3" s="214"/>
      <c r="E3" s="215"/>
      <c r="F3" s="161" t="s">
        <v>62</v>
      </c>
      <c r="G3" s="200" t="s">
        <v>642</v>
      </c>
      <c r="H3" s="200"/>
      <c r="I3" s="200"/>
      <c r="J3" s="200"/>
      <c r="K3" s="200"/>
      <c r="L3" s="200"/>
      <c r="M3" s="200"/>
      <c r="N3" s="200"/>
      <c r="O3" s="200"/>
      <c r="P3" s="200"/>
      <c r="Q3" s="200"/>
      <c r="R3" s="200"/>
      <c r="S3" s="200"/>
      <c r="T3" s="200"/>
      <c r="U3" s="200"/>
    </row>
    <row r="4" spans="1:24" ht="21" customHeight="1">
      <c r="A4" s="216"/>
      <c r="B4" s="217"/>
      <c r="C4" s="217"/>
      <c r="D4" s="217"/>
      <c r="E4" s="218"/>
      <c r="F4" s="165"/>
      <c r="G4" s="203" t="s">
        <v>218</v>
      </c>
      <c r="H4" s="234"/>
      <c r="I4" s="234"/>
      <c r="J4" s="234"/>
      <c r="K4" s="235"/>
      <c r="L4" s="203" t="s">
        <v>217</v>
      </c>
      <c r="M4" s="234"/>
      <c r="N4" s="234"/>
      <c r="O4" s="234"/>
      <c r="P4" s="235"/>
      <c r="Q4" s="203" t="s">
        <v>216</v>
      </c>
      <c r="R4" s="234"/>
      <c r="S4" s="234"/>
      <c r="T4" s="234"/>
      <c r="U4" s="235"/>
    </row>
    <row r="5" spans="1:24" ht="33" customHeight="1">
      <c r="A5" s="216"/>
      <c r="B5" s="217"/>
      <c r="C5" s="217"/>
      <c r="D5" s="217"/>
      <c r="E5" s="218"/>
      <c r="F5" s="165"/>
      <c r="G5" s="247" t="s">
        <v>144</v>
      </c>
      <c r="H5" s="247" t="s">
        <v>143</v>
      </c>
      <c r="I5" s="247" t="s">
        <v>142</v>
      </c>
      <c r="J5" s="247" t="s">
        <v>127</v>
      </c>
      <c r="K5" s="249" t="s">
        <v>641</v>
      </c>
      <c r="L5" s="247" t="s">
        <v>144</v>
      </c>
      <c r="M5" s="247" t="s">
        <v>143</v>
      </c>
      <c r="N5" s="247" t="s">
        <v>142</v>
      </c>
      <c r="O5" s="247" t="s">
        <v>127</v>
      </c>
      <c r="P5" s="249" t="s">
        <v>641</v>
      </c>
      <c r="Q5" s="247" t="s">
        <v>144</v>
      </c>
      <c r="R5" s="247" t="s">
        <v>143</v>
      </c>
      <c r="S5" s="247" t="s">
        <v>142</v>
      </c>
      <c r="T5" s="247" t="s">
        <v>127</v>
      </c>
      <c r="U5" s="249" t="s">
        <v>641</v>
      </c>
    </row>
    <row r="6" spans="1:24" ht="14.25" customHeight="1">
      <c r="A6" s="219"/>
      <c r="B6" s="220"/>
      <c r="C6" s="220"/>
      <c r="D6" s="220"/>
      <c r="E6" s="221"/>
      <c r="F6" s="165"/>
      <c r="G6" s="248"/>
      <c r="H6" s="248"/>
      <c r="I6" s="248"/>
      <c r="J6" s="248"/>
      <c r="K6" s="250"/>
      <c r="L6" s="248"/>
      <c r="M6" s="248"/>
      <c r="N6" s="248"/>
      <c r="O6" s="248"/>
      <c r="P6" s="250"/>
      <c r="Q6" s="248"/>
      <c r="R6" s="248"/>
      <c r="S6" s="248"/>
      <c r="T6" s="248"/>
      <c r="U6" s="250"/>
    </row>
    <row r="7" spans="1:24" ht="12" customHeight="1">
      <c r="A7" s="152" t="s">
        <v>49</v>
      </c>
      <c r="B7" s="153"/>
      <c r="C7" s="153"/>
      <c r="D7" s="153"/>
      <c r="E7" s="154"/>
      <c r="F7" s="35">
        <f>SUM(G7:J7,L7:O7,Q7:T7)/3</f>
        <v>690</v>
      </c>
      <c r="G7" s="35">
        <f t="shared" ref="G7:O7" si="0">SUM(G9,G11,G13,G15,G17)</f>
        <v>3</v>
      </c>
      <c r="H7" s="35">
        <f t="shared" si="0"/>
        <v>586</v>
      </c>
      <c r="I7" s="35">
        <f t="shared" si="0"/>
        <v>17</v>
      </c>
      <c r="J7" s="35">
        <f t="shared" si="0"/>
        <v>84</v>
      </c>
      <c r="K7" s="245">
        <v>5.8349834979999997</v>
      </c>
      <c r="L7" s="35">
        <f t="shared" si="0"/>
        <v>2</v>
      </c>
      <c r="M7" s="35">
        <f t="shared" si="0"/>
        <v>552</v>
      </c>
      <c r="N7" s="35">
        <f t="shared" si="0"/>
        <v>17</v>
      </c>
      <c r="O7" s="35">
        <f t="shared" si="0"/>
        <v>119</v>
      </c>
      <c r="P7" s="245">
        <v>10.42556918</v>
      </c>
      <c r="Q7" s="35">
        <f>SUM(Q9,Q11,Q13,Q15,Q17)</f>
        <v>38</v>
      </c>
      <c r="R7" s="35">
        <f>SUM(R9,R11,R13,R15,R17)</f>
        <v>9</v>
      </c>
      <c r="S7" s="35">
        <f>SUM(S9,S11,S13,S15,S17)</f>
        <v>19</v>
      </c>
      <c r="T7" s="35">
        <f>SUM(T9,T11,T13,T15,T17)</f>
        <v>624</v>
      </c>
      <c r="U7" s="245">
        <v>11.84848485</v>
      </c>
      <c r="V7" s="48"/>
      <c r="W7" s="48"/>
      <c r="X7" s="48"/>
    </row>
    <row r="8" spans="1:24" ht="12" customHeight="1">
      <c r="A8" s="155"/>
      <c r="B8" s="156"/>
      <c r="C8" s="156"/>
      <c r="D8" s="156"/>
      <c r="E8" s="157"/>
      <c r="F8" s="38">
        <f t="shared" ref="F8:F71" si="1">SUM(G8:J8,L8:O8,Q8:T8)/3</f>
        <v>1.0000000000000002</v>
      </c>
      <c r="G8" s="31">
        <f>IF(G7=0,0,G7/$F7)</f>
        <v>4.3478260869565218E-3</v>
      </c>
      <c r="H8" s="31">
        <f t="shared" ref="H8:I8" si="2">IF(H7=0,0,H7/$F7)</f>
        <v>0.8492753623188406</v>
      </c>
      <c r="I8" s="31">
        <f t="shared" si="2"/>
        <v>2.4637681159420291E-2</v>
      </c>
      <c r="J8" s="31">
        <f>IF(J7=0,0,J7/$F7)</f>
        <v>0.12173913043478261</v>
      </c>
      <c r="K8" s="246"/>
      <c r="L8" s="31">
        <f>IF(L7=0,0,L7/$F7)</f>
        <v>2.8985507246376812E-3</v>
      </c>
      <c r="M8" s="31">
        <f t="shared" ref="M8:N8" si="3">IF(M7=0,0,M7/$F7)</f>
        <v>0.8</v>
      </c>
      <c r="N8" s="31">
        <f t="shared" si="3"/>
        <v>2.4637681159420291E-2</v>
      </c>
      <c r="O8" s="31">
        <f>IF(O7=0,0,O7/$F7)</f>
        <v>0.17246376811594202</v>
      </c>
      <c r="P8" s="246"/>
      <c r="Q8" s="31">
        <f>IF(Q7=0,0,Q7/$F7)</f>
        <v>5.5072463768115941E-2</v>
      </c>
      <c r="R8" s="31">
        <f t="shared" ref="R8:S8" si="4">IF(R7=0,0,R7/$F7)</f>
        <v>1.3043478260869565E-2</v>
      </c>
      <c r="S8" s="31">
        <f t="shared" si="4"/>
        <v>2.753623188405797E-2</v>
      </c>
      <c r="T8" s="31">
        <f>IF(T7=0,0,T7/$F7)</f>
        <v>0.90434782608695652</v>
      </c>
      <c r="U8" s="246"/>
    </row>
    <row r="9" spans="1:24" ht="12" customHeight="1">
      <c r="A9" s="141" t="s">
        <v>48</v>
      </c>
      <c r="B9" s="222" t="s">
        <v>47</v>
      </c>
      <c r="C9" s="223"/>
      <c r="D9" s="223"/>
      <c r="E9" s="224"/>
      <c r="F9" s="35">
        <f t="shared" si="1"/>
        <v>127</v>
      </c>
      <c r="G9" s="35">
        <v>2</v>
      </c>
      <c r="H9" s="35">
        <v>102</v>
      </c>
      <c r="I9" s="35">
        <v>2</v>
      </c>
      <c r="J9" s="35">
        <v>21</v>
      </c>
      <c r="K9" s="245">
        <v>5.0283018867924527</v>
      </c>
      <c r="L9" s="35">
        <v>2</v>
      </c>
      <c r="M9" s="35">
        <v>90</v>
      </c>
      <c r="N9" s="35">
        <v>2</v>
      </c>
      <c r="O9" s="35">
        <v>33</v>
      </c>
      <c r="P9" s="245">
        <v>9.8404255319148941</v>
      </c>
      <c r="Q9" s="35">
        <v>5</v>
      </c>
      <c r="R9" s="35">
        <v>1</v>
      </c>
      <c r="S9" s="35">
        <v>0</v>
      </c>
      <c r="T9" s="35">
        <v>121</v>
      </c>
      <c r="U9" s="245">
        <v>1</v>
      </c>
    </row>
    <row r="10" spans="1:24" ht="12" customHeight="1">
      <c r="A10" s="142"/>
      <c r="B10" s="225"/>
      <c r="C10" s="226"/>
      <c r="D10" s="226"/>
      <c r="E10" s="227"/>
      <c r="F10" s="38">
        <f t="shared" si="1"/>
        <v>1</v>
      </c>
      <c r="G10" s="31">
        <f t="shared" ref="G10:T10" si="5">IF(G9=0,0,G9/$F9)</f>
        <v>1.5748031496062992E-2</v>
      </c>
      <c r="H10" s="31">
        <f t="shared" si="5"/>
        <v>0.80314960629921262</v>
      </c>
      <c r="I10" s="31">
        <f t="shared" si="5"/>
        <v>1.5748031496062992E-2</v>
      </c>
      <c r="J10" s="31">
        <f t="shared" si="5"/>
        <v>0.16535433070866143</v>
      </c>
      <c r="K10" s="246"/>
      <c r="L10" s="31">
        <f t="shared" si="5"/>
        <v>1.5748031496062992E-2</v>
      </c>
      <c r="M10" s="31">
        <f t="shared" si="5"/>
        <v>0.70866141732283461</v>
      </c>
      <c r="N10" s="31">
        <f t="shared" si="5"/>
        <v>1.5748031496062992E-2</v>
      </c>
      <c r="O10" s="31">
        <f t="shared" si="5"/>
        <v>0.25984251968503935</v>
      </c>
      <c r="P10" s="246"/>
      <c r="Q10" s="31">
        <f t="shared" si="5"/>
        <v>3.937007874015748E-2</v>
      </c>
      <c r="R10" s="31">
        <f t="shared" si="5"/>
        <v>7.874015748031496E-3</v>
      </c>
      <c r="S10" s="31">
        <f t="shared" si="5"/>
        <v>0</v>
      </c>
      <c r="T10" s="31">
        <f t="shared" si="5"/>
        <v>0.952755905511811</v>
      </c>
      <c r="U10" s="246"/>
    </row>
    <row r="11" spans="1:24" ht="12" customHeight="1">
      <c r="A11" s="142"/>
      <c r="B11" s="222" t="s">
        <v>46</v>
      </c>
      <c r="C11" s="223"/>
      <c r="D11" s="223"/>
      <c r="E11" s="224"/>
      <c r="F11" s="35">
        <f t="shared" si="1"/>
        <v>100</v>
      </c>
      <c r="G11" s="35">
        <v>1</v>
      </c>
      <c r="H11" s="35">
        <v>84</v>
      </c>
      <c r="I11" s="35">
        <v>1</v>
      </c>
      <c r="J11" s="35">
        <v>14</v>
      </c>
      <c r="K11" s="245">
        <v>5.0232558139534884</v>
      </c>
      <c r="L11" s="35">
        <v>0</v>
      </c>
      <c r="M11" s="35">
        <v>76</v>
      </c>
      <c r="N11" s="35">
        <v>4</v>
      </c>
      <c r="O11" s="35">
        <v>20</v>
      </c>
      <c r="P11" s="245">
        <v>10.125</v>
      </c>
      <c r="Q11" s="35">
        <v>5</v>
      </c>
      <c r="R11" s="35">
        <v>1</v>
      </c>
      <c r="S11" s="35">
        <v>1</v>
      </c>
      <c r="T11" s="35">
        <v>93</v>
      </c>
      <c r="U11" s="245">
        <v>26.714285714285715</v>
      </c>
    </row>
    <row r="12" spans="1:24" ht="12" customHeight="1">
      <c r="A12" s="142"/>
      <c r="B12" s="225"/>
      <c r="C12" s="226"/>
      <c r="D12" s="226"/>
      <c r="E12" s="227"/>
      <c r="F12" s="38">
        <f t="shared" si="1"/>
        <v>0.99999999999999989</v>
      </c>
      <c r="G12" s="31">
        <f t="shared" ref="G12:T12" si="6">IF(G11=0,0,G11/$F11)</f>
        <v>0.01</v>
      </c>
      <c r="H12" s="31">
        <f t="shared" si="6"/>
        <v>0.84</v>
      </c>
      <c r="I12" s="31">
        <f t="shared" si="6"/>
        <v>0.01</v>
      </c>
      <c r="J12" s="31">
        <f t="shared" si="6"/>
        <v>0.14000000000000001</v>
      </c>
      <c r="K12" s="246"/>
      <c r="L12" s="31">
        <f t="shared" si="6"/>
        <v>0</v>
      </c>
      <c r="M12" s="31">
        <f t="shared" si="6"/>
        <v>0.76</v>
      </c>
      <c r="N12" s="31">
        <f t="shared" si="6"/>
        <v>0.04</v>
      </c>
      <c r="O12" s="31">
        <f t="shared" si="6"/>
        <v>0.2</v>
      </c>
      <c r="P12" s="246"/>
      <c r="Q12" s="31">
        <f t="shared" si="6"/>
        <v>0.05</v>
      </c>
      <c r="R12" s="31">
        <f t="shared" si="6"/>
        <v>0.01</v>
      </c>
      <c r="S12" s="31">
        <f t="shared" si="6"/>
        <v>0.01</v>
      </c>
      <c r="T12" s="31">
        <f t="shared" si="6"/>
        <v>0.93</v>
      </c>
      <c r="U12" s="246"/>
    </row>
    <row r="13" spans="1:24" ht="12" customHeight="1">
      <c r="A13" s="142"/>
      <c r="B13" s="222" t="s">
        <v>45</v>
      </c>
      <c r="C13" s="223"/>
      <c r="D13" s="223"/>
      <c r="E13" s="224"/>
      <c r="F13" s="35">
        <f t="shared" si="1"/>
        <v>199</v>
      </c>
      <c r="G13" s="35">
        <v>0</v>
      </c>
      <c r="H13" s="35">
        <v>188</v>
      </c>
      <c r="I13" s="35">
        <v>1</v>
      </c>
      <c r="J13" s="35">
        <v>10</v>
      </c>
      <c r="K13" s="245">
        <v>5.4973544973544977</v>
      </c>
      <c r="L13" s="35">
        <v>0</v>
      </c>
      <c r="M13" s="35">
        <v>176</v>
      </c>
      <c r="N13" s="35">
        <v>5</v>
      </c>
      <c r="O13" s="35">
        <v>18</v>
      </c>
      <c r="P13" s="245">
        <v>10.425414364640885</v>
      </c>
      <c r="Q13" s="35">
        <v>12</v>
      </c>
      <c r="R13" s="35">
        <v>0</v>
      </c>
      <c r="S13" s="35">
        <v>5</v>
      </c>
      <c r="T13" s="35">
        <v>182</v>
      </c>
      <c r="U13" s="245">
        <v>7.9411764705882355</v>
      </c>
    </row>
    <row r="14" spans="1:24" ht="12" customHeight="1">
      <c r="A14" s="142"/>
      <c r="B14" s="225"/>
      <c r="C14" s="226"/>
      <c r="D14" s="226"/>
      <c r="E14" s="227"/>
      <c r="F14" s="38">
        <f t="shared" si="1"/>
        <v>1</v>
      </c>
      <c r="G14" s="31">
        <f t="shared" ref="G14:T14" si="7">IF(G13=0,0,G13/$F13)</f>
        <v>0</v>
      </c>
      <c r="H14" s="31">
        <f t="shared" si="7"/>
        <v>0.94472361809045224</v>
      </c>
      <c r="I14" s="31">
        <f t="shared" si="7"/>
        <v>5.0251256281407036E-3</v>
      </c>
      <c r="J14" s="31">
        <f t="shared" si="7"/>
        <v>5.0251256281407038E-2</v>
      </c>
      <c r="K14" s="246"/>
      <c r="L14" s="31">
        <f t="shared" si="7"/>
        <v>0</v>
      </c>
      <c r="M14" s="31">
        <f t="shared" si="7"/>
        <v>0.88442211055276387</v>
      </c>
      <c r="N14" s="31">
        <f t="shared" si="7"/>
        <v>2.5125628140703519E-2</v>
      </c>
      <c r="O14" s="31">
        <f t="shared" si="7"/>
        <v>9.0452261306532666E-2</v>
      </c>
      <c r="P14" s="246"/>
      <c r="Q14" s="31">
        <f t="shared" si="7"/>
        <v>6.030150753768844E-2</v>
      </c>
      <c r="R14" s="31">
        <f t="shared" si="7"/>
        <v>0</v>
      </c>
      <c r="S14" s="31">
        <f t="shared" si="7"/>
        <v>2.5125628140703519E-2</v>
      </c>
      <c r="T14" s="31">
        <f t="shared" si="7"/>
        <v>0.914572864321608</v>
      </c>
      <c r="U14" s="246"/>
    </row>
    <row r="15" spans="1:24" ht="12" customHeight="1">
      <c r="A15" s="142"/>
      <c r="B15" s="222" t="s">
        <v>44</v>
      </c>
      <c r="C15" s="223"/>
      <c r="D15" s="223"/>
      <c r="E15" s="224"/>
      <c r="F15" s="35">
        <f t="shared" si="1"/>
        <v>55</v>
      </c>
      <c r="G15" s="35">
        <v>0</v>
      </c>
      <c r="H15" s="35">
        <v>46</v>
      </c>
      <c r="I15" s="35">
        <v>0</v>
      </c>
      <c r="J15" s="35">
        <v>9</v>
      </c>
      <c r="K15" s="245">
        <v>5.0434782608695654</v>
      </c>
      <c r="L15" s="35">
        <v>0</v>
      </c>
      <c r="M15" s="35">
        <v>44</v>
      </c>
      <c r="N15" s="35">
        <v>2</v>
      </c>
      <c r="O15" s="35">
        <v>9</v>
      </c>
      <c r="P15" s="245">
        <v>10.086956521739131</v>
      </c>
      <c r="Q15" s="35">
        <v>3</v>
      </c>
      <c r="R15" s="35">
        <v>1</v>
      </c>
      <c r="S15" s="35">
        <v>3</v>
      </c>
      <c r="T15" s="35">
        <v>48</v>
      </c>
      <c r="U15" s="245">
        <v>5</v>
      </c>
    </row>
    <row r="16" spans="1:24" ht="12" customHeight="1">
      <c r="A16" s="142"/>
      <c r="B16" s="225"/>
      <c r="C16" s="226"/>
      <c r="D16" s="226"/>
      <c r="E16" s="227"/>
      <c r="F16" s="38">
        <f t="shared" si="1"/>
        <v>1</v>
      </c>
      <c r="G16" s="31">
        <f t="shared" ref="G16:T16" si="8">IF(G15=0,0,G15/$F15)</f>
        <v>0</v>
      </c>
      <c r="H16" s="31">
        <f t="shared" si="8"/>
        <v>0.83636363636363631</v>
      </c>
      <c r="I16" s="31">
        <f t="shared" si="8"/>
        <v>0</v>
      </c>
      <c r="J16" s="31">
        <f t="shared" si="8"/>
        <v>0.16363636363636364</v>
      </c>
      <c r="K16" s="246"/>
      <c r="L16" s="31">
        <f t="shared" si="8"/>
        <v>0</v>
      </c>
      <c r="M16" s="31">
        <f t="shared" si="8"/>
        <v>0.8</v>
      </c>
      <c r="N16" s="31">
        <f t="shared" si="8"/>
        <v>3.6363636363636362E-2</v>
      </c>
      <c r="O16" s="31">
        <f t="shared" si="8"/>
        <v>0.16363636363636364</v>
      </c>
      <c r="P16" s="246"/>
      <c r="Q16" s="31">
        <f t="shared" si="8"/>
        <v>5.4545454545454543E-2</v>
      </c>
      <c r="R16" s="31">
        <f t="shared" si="8"/>
        <v>1.8181818181818181E-2</v>
      </c>
      <c r="S16" s="31">
        <f t="shared" si="8"/>
        <v>5.4545454545454543E-2</v>
      </c>
      <c r="T16" s="31">
        <f t="shared" si="8"/>
        <v>0.87272727272727268</v>
      </c>
      <c r="U16" s="246"/>
    </row>
    <row r="17" spans="1:21" ht="12" customHeight="1">
      <c r="A17" s="142"/>
      <c r="B17" s="222" t="s">
        <v>43</v>
      </c>
      <c r="C17" s="223"/>
      <c r="D17" s="223"/>
      <c r="E17" s="224"/>
      <c r="F17" s="35">
        <f t="shared" si="1"/>
        <v>209</v>
      </c>
      <c r="G17" s="35">
        <v>0</v>
      </c>
      <c r="H17" s="35">
        <v>166</v>
      </c>
      <c r="I17" s="35">
        <v>13</v>
      </c>
      <c r="J17" s="35">
        <v>30</v>
      </c>
      <c r="K17" s="245">
        <v>7.2625698324022343</v>
      </c>
      <c r="L17" s="35">
        <v>0</v>
      </c>
      <c r="M17" s="35">
        <v>166</v>
      </c>
      <c r="N17" s="35">
        <v>4</v>
      </c>
      <c r="O17" s="35">
        <v>39</v>
      </c>
      <c r="P17" s="245">
        <v>10.982352941176471</v>
      </c>
      <c r="Q17" s="35">
        <v>13</v>
      </c>
      <c r="R17" s="35">
        <v>6</v>
      </c>
      <c r="S17" s="35">
        <v>10</v>
      </c>
      <c r="T17" s="35">
        <v>180</v>
      </c>
      <c r="U17" s="245">
        <v>14.448275862068966</v>
      </c>
    </row>
    <row r="18" spans="1:21" ht="12" customHeight="1">
      <c r="A18" s="143"/>
      <c r="B18" s="225"/>
      <c r="C18" s="226"/>
      <c r="D18" s="226"/>
      <c r="E18" s="227"/>
      <c r="F18" s="38">
        <f t="shared" si="1"/>
        <v>1</v>
      </c>
      <c r="G18" s="31">
        <f t="shared" ref="G18:T18" si="9">IF(G17=0,0,G17/$F17)</f>
        <v>0</v>
      </c>
      <c r="H18" s="31">
        <f t="shared" si="9"/>
        <v>0.79425837320574166</v>
      </c>
      <c r="I18" s="31">
        <f t="shared" si="9"/>
        <v>6.2200956937799042E-2</v>
      </c>
      <c r="J18" s="31">
        <f t="shared" si="9"/>
        <v>0.14354066985645933</v>
      </c>
      <c r="K18" s="246"/>
      <c r="L18" s="31">
        <f t="shared" si="9"/>
        <v>0</v>
      </c>
      <c r="M18" s="31">
        <f t="shared" si="9"/>
        <v>0.79425837320574166</v>
      </c>
      <c r="N18" s="31">
        <f t="shared" si="9"/>
        <v>1.9138755980861243E-2</v>
      </c>
      <c r="O18" s="31">
        <f t="shared" si="9"/>
        <v>0.18660287081339713</v>
      </c>
      <c r="P18" s="246"/>
      <c r="Q18" s="31">
        <f t="shared" si="9"/>
        <v>6.2200956937799042E-2</v>
      </c>
      <c r="R18" s="31">
        <f t="shared" si="9"/>
        <v>2.8708133971291867E-2</v>
      </c>
      <c r="S18" s="31">
        <f t="shared" si="9"/>
        <v>4.784688995215311E-2</v>
      </c>
      <c r="T18" s="31">
        <f t="shared" si="9"/>
        <v>0.86124401913875603</v>
      </c>
      <c r="U18" s="246"/>
    </row>
    <row r="19" spans="1:21" ht="12" customHeight="1">
      <c r="A19" s="138" t="s">
        <v>42</v>
      </c>
      <c r="B19" s="138" t="s">
        <v>41</v>
      </c>
      <c r="C19" s="37"/>
      <c r="D19" s="211" t="s">
        <v>15</v>
      </c>
      <c r="E19" s="36"/>
      <c r="F19" s="35">
        <f t="shared" si="1"/>
        <v>191</v>
      </c>
      <c r="G19" s="35">
        <f t="shared" ref="G19:T19" si="10">SUM(G21,G23,G25,G27,G29,G31,G33,G35,G37,G39,G41,G43,G45,G47,G49,G51,G53,G55,G57,G59,G61,G63,G65,G67)</f>
        <v>0</v>
      </c>
      <c r="H19" s="35">
        <f t="shared" si="10"/>
        <v>167</v>
      </c>
      <c r="I19" s="35">
        <f t="shared" si="10"/>
        <v>4</v>
      </c>
      <c r="J19" s="35">
        <f t="shared" si="10"/>
        <v>20</v>
      </c>
      <c r="K19" s="245">
        <v>10.512499999999999</v>
      </c>
      <c r="L19" s="35">
        <f t="shared" si="10"/>
        <v>0</v>
      </c>
      <c r="M19" s="35">
        <f t="shared" si="10"/>
        <v>156</v>
      </c>
      <c r="N19" s="35">
        <f t="shared" si="10"/>
        <v>4</v>
      </c>
      <c r="O19" s="35">
        <f t="shared" si="10"/>
        <v>31</v>
      </c>
      <c r="P19" s="245">
        <v>10.512499999999999</v>
      </c>
      <c r="Q19" s="35">
        <f t="shared" si="10"/>
        <v>9</v>
      </c>
      <c r="R19" s="35">
        <f t="shared" si="10"/>
        <v>4</v>
      </c>
      <c r="S19" s="35">
        <f t="shared" si="10"/>
        <v>7</v>
      </c>
      <c r="T19" s="35">
        <f t="shared" si="10"/>
        <v>171</v>
      </c>
      <c r="U19" s="245">
        <v>17.3</v>
      </c>
    </row>
    <row r="20" spans="1:21" ht="12" customHeight="1">
      <c r="A20" s="139"/>
      <c r="B20" s="139"/>
      <c r="C20" s="34"/>
      <c r="D20" s="212"/>
      <c r="E20" s="33"/>
      <c r="F20" s="38">
        <f t="shared" si="1"/>
        <v>1</v>
      </c>
      <c r="G20" s="31">
        <f t="shared" ref="G20:T20" si="11">IF(G19=0,0,G19/$F19)</f>
        <v>0</v>
      </c>
      <c r="H20" s="31">
        <f t="shared" si="11"/>
        <v>0.87434554973821987</v>
      </c>
      <c r="I20" s="31">
        <f t="shared" si="11"/>
        <v>2.0942408376963352E-2</v>
      </c>
      <c r="J20" s="31">
        <f t="shared" si="11"/>
        <v>0.10471204188481675</v>
      </c>
      <c r="K20" s="246"/>
      <c r="L20" s="31">
        <f t="shared" si="11"/>
        <v>0</v>
      </c>
      <c r="M20" s="31">
        <f t="shared" si="11"/>
        <v>0.81675392670157065</v>
      </c>
      <c r="N20" s="31">
        <f t="shared" si="11"/>
        <v>2.0942408376963352E-2</v>
      </c>
      <c r="O20" s="31">
        <f t="shared" si="11"/>
        <v>0.16230366492146597</v>
      </c>
      <c r="P20" s="246"/>
      <c r="Q20" s="31">
        <f t="shared" si="11"/>
        <v>4.712041884816754E-2</v>
      </c>
      <c r="R20" s="31">
        <f t="shared" si="11"/>
        <v>2.0942408376963352E-2</v>
      </c>
      <c r="S20" s="31">
        <f t="shared" si="11"/>
        <v>3.6649214659685861E-2</v>
      </c>
      <c r="T20" s="31">
        <f t="shared" si="11"/>
        <v>0.89528795811518325</v>
      </c>
      <c r="U20" s="246"/>
    </row>
    <row r="21" spans="1:21" ht="12" customHeight="1">
      <c r="A21" s="139"/>
      <c r="B21" s="139"/>
      <c r="C21" s="37"/>
      <c r="D21" s="211" t="s">
        <v>40</v>
      </c>
      <c r="E21" s="36"/>
      <c r="F21" s="35">
        <f t="shared" si="1"/>
        <v>31</v>
      </c>
      <c r="G21" s="35">
        <v>0</v>
      </c>
      <c r="H21" s="35">
        <v>29</v>
      </c>
      <c r="I21" s="35">
        <v>1</v>
      </c>
      <c r="J21" s="35">
        <v>1</v>
      </c>
      <c r="K21" s="245">
        <v>5.2333333333333334</v>
      </c>
      <c r="L21" s="35">
        <v>0</v>
      </c>
      <c r="M21" s="35">
        <v>28</v>
      </c>
      <c r="N21" s="35">
        <v>0</v>
      </c>
      <c r="O21" s="35">
        <v>3</v>
      </c>
      <c r="P21" s="245">
        <v>10</v>
      </c>
      <c r="Q21" s="35">
        <v>0</v>
      </c>
      <c r="R21" s="35">
        <v>0</v>
      </c>
      <c r="S21" s="35">
        <v>1</v>
      </c>
      <c r="T21" s="35">
        <v>30</v>
      </c>
      <c r="U21" s="245">
        <v>12</v>
      </c>
    </row>
    <row r="22" spans="1:21" ht="12" customHeight="1">
      <c r="A22" s="139"/>
      <c r="B22" s="139"/>
      <c r="C22" s="34"/>
      <c r="D22" s="212"/>
      <c r="E22" s="33"/>
      <c r="F22" s="38">
        <f t="shared" si="1"/>
        <v>1</v>
      </c>
      <c r="G22" s="31">
        <f t="shared" ref="G22:T22" si="12">IF(G21=0,0,G21/$F21)</f>
        <v>0</v>
      </c>
      <c r="H22" s="31">
        <f t="shared" si="12"/>
        <v>0.93548387096774188</v>
      </c>
      <c r="I22" s="31">
        <f t="shared" si="12"/>
        <v>3.2258064516129031E-2</v>
      </c>
      <c r="J22" s="31">
        <f t="shared" si="12"/>
        <v>3.2258064516129031E-2</v>
      </c>
      <c r="K22" s="246"/>
      <c r="L22" s="31">
        <f t="shared" si="12"/>
        <v>0</v>
      </c>
      <c r="M22" s="31">
        <f t="shared" si="12"/>
        <v>0.90322580645161288</v>
      </c>
      <c r="N22" s="31">
        <f t="shared" si="12"/>
        <v>0</v>
      </c>
      <c r="O22" s="31">
        <f t="shared" si="12"/>
        <v>9.6774193548387094E-2</v>
      </c>
      <c r="P22" s="246"/>
      <c r="Q22" s="31">
        <f t="shared" si="12"/>
        <v>0</v>
      </c>
      <c r="R22" s="31">
        <f t="shared" si="12"/>
        <v>0</v>
      </c>
      <c r="S22" s="31">
        <f t="shared" si="12"/>
        <v>3.2258064516129031E-2</v>
      </c>
      <c r="T22" s="31">
        <f t="shared" si="12"/>
        <v>0.967741935483871</v>
      </c>
      <c r="U22" s="246"/>
    </row>
    <row r="23" spans="1:21" ht="12" customHeight="1">
      <c r="A23" s="139"/>
      <c r="B23" s="139"/>
      <c r="C23" s="37"/>
      <c r="D23" s="211" t="s">
        <v>39</v>
      </c>
      <c r="E23" s="36"/>
      <c r="F23" s="35">
        <f t="shared" si="1"/>
        <v>4</v>
      </c>
      <c r="G23" s="35">
        <v>0</v>
      </c>
      <c r="H23" s="35">
        <v>4</v>
      </c>
      <c r="I23" s="35">
        <v>0</v>
      </c>
      <c r="J23" s="35">
        <v>0</v>
      </c>
      <c r="K23" s="245">
        <v>5</v>
      </c>
      <c r="L23" s="35">
        <v>0</v>
      </c>
      <c r="M23" s="35">
        <v>4</v>
      </c>
      <c r="N23" s="35">
        <v>0</v>
      </c>
      <c r="O23" s="35">
        <v>0</v>
      </c>
      <c r="P23" s="245">
        <v>10</v>
      </c>
      <c r="Q23" s="35">
        <v>0</v>
      </c>
      <c r="R23" s="35">
        <v>0</v>
      </c>
      <c r="S23" s="35">
        <v>0</v>
      </c>
      <c r="T23" s="35">
        <v>4</v>
      </c>
      <c r="U23" s="245">
        <v>0</v>
      </c>
    </row>
    <row r="24" spans="1:21" ht="12" customHeight="1">
      <c r="A24" s="139"/>
      <c r="B24" s="139"/>
      <c r="C24" s="34"/>
      <c r="D24" s="212"/>
      <c r="E24" s="33"/>
      <c r="F24" s="38">
        <f t="shared" si="1"/>
        <v>1</v>
      </c>
      <c r="G24" s="31">
        <f t="shared" ref="G24:T24" si="13">IF(G23=0,0,G23/$F23)</f>
        <v>0</v>
      </c>
      <c r="H24" s="31">
        <f t="shared" si="13"/>
        <v>1</v>
      </c>
      <c r="I24" s="31">
        <f t="shared" si="13"/>
        <v>0</v>
      </c>
      <c r="J24" s="31">
        <f t="shared" si="13"/>
        <v>0</v>
      </c>
      <c r="K24" s="246"/>
      <c r="L24" s="31">
        <f t="shared" si="13"/>
        <v>0</v>
      </c>
      <c r="M24" s="31">
        <f t="shared" si="13"/>
        <v>1</v>
      </c>
      <c r="N24" s="31">
        <f t="shared" si="13"/>
        <v>0</v>
      </c>
      <c r="O24" s="31">
        <f t="shared" si="13"/>
        <v>0</v>
      </c>
      <c r="P24" s="246"/>
      <c r="Q24" s="31">
        <f t="shared" si="13"/>
        <v>0</v>
      </c>
      <c r="R24" s="31">
        <f t="shared" si="13"/>
        <v>0</v>
      </c>
      <c r="S24" s="31">
        <f t="shared" si="13"/>
        <v>0</v>
      </c>
      <c r="T24" s="31">
        <f t="shared" si="13"/>
        <v>1</v>
      </c>
      <c r="U24" s="246"/>
    </row>
    <row r="25" spans="1:21" ht="12" customHeight="1">
      <c r="A25" s="139"/>
      <c r="B25" s="139"/>
      <c r="C25" s="37"/>
      <c r="D25" s="211" t="s">
        <v>38</v>
      </c>
      <c r="E25" s="36"/>
      <c r="F25" s="35">
        <f t="shared" si="1"/>
        <v>12</v>
      </c>
      <c r="G25" s="35">
        <v>0</v>
      </c>
      <c r="H25" s="35">
        <v>12</v>
      </c>
      <c r="I25" s="35">
        <v>0</v>
      </c>
      <c r="J25" s="35">
        <v>0</v>
      </c>
      <c r="K25" s="245">
        <v>5</v>
      </c>
      <c r="L25" s="35">
        <v>0</v>
      </c>
      <c r="M25" s="35">
        <v>11</v>
      </c>
      <c r="N25" s="35">
        <v>0</v>
      </c>
      <c r="O25" s="35">
        <v>1</v>
      </c>
      <c r="P25" s="245">
        <v>10</v>
      </c>
      <c r="Q25" s="35">
        <v>0</v>
      </c>
      <c r="R25" s="35">
        <v>0</v>
      </c>
      <c r="S25" s="35">
        <v>0</v>
      </c>
      <c r="T25" s="35">
        <v>12</v>
      </c>
      <c r="U25" s="245">
        <v>0</v>
      </c>
    </row>
    <row r="26" spans="1:21" ht="12" customHeight="1">
      <c r="A26" s="139"/>
      <c r="B26" s="139"/>
      <c r="C26" s="34"/>
      <c r="D26" s="212"/>
      <c r="E26" s="33"/>
      <c r="F26" s="38">
        <f t="shared" si="1"/>
        <v>1</v>
      </c>
      <c r="G26" s="31">
        <f t="shared" ref="G26:T26" si="14">IF(G25=0,0,G25/$F25)</f>
        <v>0</v>
      </c>
      <c r="H26" s="31">
        <f t="shared" si="14"/>
        <v>1</v>
      </c>
      <c r="I26" s="31">
        <f t="shared" si="14"/>
        <v>0</v>
      </c>
      <c r="J26" s="31">
        <f t="shared" si="14"/>
        <v>0</v>
      </c>
      <c r="K26" s="246"/>
      <c r="L26" s="31">
        <f t="shared" si="14"/>
        <v>0</v>
      </c>
      <c r="M26" s="31">
        <f t="shared" si="14"/>
        <v>0.91666666666666663</v>
      </c>
      <c r="N26" s="31">
        <f t="shared" si="14"/>
        <v>0</v>
      </c>
      <c r="O26" s="31">
        <f t="shared" si="14"/>
        <v>8.3333333333333329E-2</v>
      </c>
      <c r="P26" s="246"/>
      <c r="Q26" s="31">
        <f t="shared" si="14"/>
        <v>0</v>
      </c>
      <c r="R26" s="31">
        <f t="shared" si="14"/>
        <v>0</v>
      </c>
      <c r="S26" s="31">
        <f t="shared" si="14"/>
        <v>0</v>
      </c>
      <c r="T26" s="31">
        <f t="shared" si="14"/>
        <v>1</v>
      </c>
      <c r="U26" s="246"/>
    </row>
    <row r="27" spans="1:21" ht="12" customHeight="1">
      <c r="A27" s="139"/>
      <c r="B27" s="139"/>
      <c r="C27" s="37"/>
      <c r="D27" s="211" t="s">
        <v>37</v>
      </c>
      <c r="E27" s="36"/>
      <c r="F27" s="35">
        <f t="shared" si="1"/>
        <v>1</v>
      </c>
      <c r="G27" s="35">
        <v>0</v>
      </c>
      <c r="H27" s="35">
        <v>1</v>
      </c>
      <c r="I27" s="35">
        <v>0</v>
      </c>
      <c r="J27" s="35">
        <v>0</v>
      </c>
      <c r="K27" s="245">
        <v>5</v>
      </c>
      <c r="L27" s="35">
        <v>0</v>
      </c>
      <c r="M27" s="35">
        <v>1</v>
      </c>
      <c r="N27" s="35">
        <v>0</v>
      </c>
      <c r="O27" s="35">
        <v>0</v>
      </c>
      <c r="P27" s="245">
        <v>10</v>
      </c>
      <c r="Q27" s="35">
        <v>0</v>
      </c>
      <c r="R27" s="35">
        <v>0</v>
      </c>
      <c r="S27" s="35">
        <v>0</v>
      </c>
      <c r="T27" s="35">
        <v>1</v>
      </c>
      <c r="U27" s="245">
        <v>0</v>
      </c>
    </row>
    <row r="28" spans="1:21" ht="12" customHeight="1">
      <c r="A28" s="139"/>
      <c r="B28" s="139"/>
      <c r="C28" s="34"/>
      <c r="D28" s="212"/>
      <c r="E28" s="33"/>
      <c r="F28" s="38">
        <f t="shared" si="1"/>
        <v>1</v>
      </c>
      <c r="G28" s="31">
        <f t="shared" ref="G28:T28" si="15">IF(G27=0,0,G27/$F27)</f>
        <v>0</v>
      </c>
      <c r="H28" s="31">
        <f t="shared" si="15"/>
        <v>1</v>
      </c>
      <c r="I28" s="31">
        <f t="shared" si="15"/>
        <v>0</v>
      </c>
      <c r="J28" s="31">
        <f t="shared" si="15"/>
        <v>0</v>
      </c>
      <c r="K28" s="246"/>
      <c r="L28" s="31">
        <f t="shared" si="15"/>
        <v>0</v>
      </c>
      <c r="M28" s="31">
        <f t="shared" si="15"/>
        <v>1</v>
      </c>
      <c r="N28" s="31">
        <f t="shared" si="15"/>
        <v>0</v>
      </c>
      <c r="O28" s="31">
        <f t="shared" si="15"/>
        <v>0</v>
      </c>
      <c r="P28" s="246"/>
      <c r="Q28" s="31">
        <f t="shared" si="15"/>
        <v>0</v>
      </c>
      <c r="R28" s="31">
        <f t="shared" si="15"/>
        <v>0</v>
      </c>
      <c r="S28" s="31">
        <f t="shared" si="15"/>
        <v>0</v>
      </c>
      <c r="T28" s="31">
        <f t="shared" si="15"/>
        <v>1</v>
      </c>
      <c r="U28" s="246"/>
    </row>
    <row r="29" spans="1:21" ht="12" customHeight="1">
      <c r="A29" s="139"/>
      <c r="B29" s="139"/>
      <c r="C29" s="37"/>
      <c r="D29" s="211" t="s">
        <v>36</v>
      </c>
      <c r="E29" s="36"/>
      <c r="F29" s="35">
        <f t="shared" si="1"/>
        <v>5</v>
      </c>
      <c r="G29" s="35">
        <v>0</v>
      </c>
      <c r="H29" s="35">
        <v>5</v>
      </c>
      <c r="I29" s="35">
        <v>0</v>
      </c>
      <c r="J29" s="35">
        <v>0</v>
      </c>
      <c r="K29" s="245">
        <v>5</v>
      </c>
      <c r="L29" s="35">
        <v>0</v>
      </c>
      <c r="M29" s="35">
        <v>4</v>
      </c>
      <c r="N29" s="35">
        <v>0</v>
      </c>
      <c r="O29" s="35">
        <v>1</v>
      </c>
      <c r="P29" s="245">
        <v>10</v>
      </c>
      <c r="Q29" s="35">
        <v>1</v>
      </c>
      <c r="R29" s="35">
        <v>0</v>
      </c>
      <c r="S29" s="35">
        <v>0</v>
      </c>
      <c r="T29" s="35">
        <v>4</v>
      </c>
      <c r="U29" s="245">
        <v>0</v>
      </c>
    </row>
    <row r="30" spans="1:21" ht="12" customHeight="1">
      <c r="A30" s="139"/>
      <c r="B30" s="139"/>
      <c r="C30" s="34"/>
      <c r="D30" s="212"/>
      <c r="E30" s="33"/>
      <c r="F30" s="38">
        <f t="shared" si="1"/>
        <v>1</v>
      </c>
      <c r="G30" s="31">
        <f t="shared" ref="G30:T30" si="16">IF(G29=0,0,G29/$F29)</f>
        <v>0</v>
      </c>
      <c r="H30" s="31">
        <f t="shared" si="16"/>
        <v>1</v>
      </c>
      <c r="I30" s="31">
        <f t="shared" si="16"/>
        <v>0</v>
      </c>
      <c r="J30" s="31">
        <f t="shared" si="16"/>
        <v>0</v>
      </c>
      <c r="K30" s="246"/>
      <c r="L30" s="31">
        <f t="shared" si="16"/>
        <v>0</v>
      </c>
      <c r="M30" s="31">
        <f t="shared" si="16"/>
        <v>0.8</v>
      </c>
      <c r="N30" s="31">
        <f t="shared" si="16"/>
        <v>0</v>
      </c>
      <c r="O30" s="31">
        <f t="shared" si="16"/>
        <v>0.2</v>
      </c>
      <c r="P30" s="246"/>
      <c r="Q30" s="31">
        <f t="shared" si="16"/>
        <v>0.2</v>
      </c>
      <c r="R30" s="31">
        <f t="shared" si="16"/>
        <v>0</v>
      </c>
      <c r="S30" s="31">
        <f t="shared" si="16"/>
        <v>0</v>
      </c>
      <c r="T30" s="31">
        <f t="shared" si="16"/>
        <v>0.8</v>
      </c>
      <c r="U30" s="246"/>
    </row>
    <row r="31" spans="1:21" ht="12" customHeight="1">
      <c r="A31" s="139"/>
      <c r="B31" s="139"/>
      <c r="C31" s="37"/>
      <c r="D31" s="211" t="s">
        <v>35</v>
      </c>
      <c r="E31" s="36"/>
      <c r="F31" s="35">
        <f t="shared" si="1"/>
        <v>1</v>
      </c>
      <c r="G31" s="35">
        <v>0</v>
      </c>
      <c r="H31" s="35">
        <v>0</v>
      </c>
      <c r="I31" s="35">
        <v>0</v>
      </c>
      <c r="J31" s="35">
        <v>1</v>
      </c>
      <c r="K31" s="245">
        <v>0</v>
      </c>
      <c r="L31" s="35">
        <v>0</v>
      </c>
      <c r="M31" s="35">
        <v>0</v>
      </c>
      <c r="N31" s="35">
        <v>0</v>
      </c>
      <c r="O31" s="35">
        <v>1</v>
      </c>
      <c r="P31" s="245">
        <v>0</v>
      </c>
      <c r="Q31" s="35">
        <v>0</v>
      </c>
      <c r="R31" s="35">
        <v>0</v>
      </c>
      <c r="S31" s="35">
        <v>0</v>
      </c>
      <c r="T31" s="35">
        <v>1</v>
      </c>
      <c r="U31" s="245">
        <v>0</v>
      </c>
    </row>
    <row r="32" spans="1:21" ht="12" customHeight="1">
      <c r="A32" s="139"/>
      <c r="B32" s="139"/>
      <c r="C32" s="34"/>
      <c r="D32" s="212"/>
      <c r="E32" s="33"/>
      <c r="F32" s="38">
        <f t="shared" si="1"/>
        <v>1</v>
      </c>
      <c r="G32" s="31">
        <f t="shared" ref="G32:T32" si="17">IF(G31=0,0,G31/$F31)</f>
        <v>0</v>
      </c>
      <c r="H32" s="31">
        <f t="shared" si="17"/>
        <v>0</v>
      </c>
      <c r="I32" s="31">
        <f t="shared" si="17"/>
        <v>0</v>
      </c>
      <c r="J32" s="31">
        <f t="shared" si="17"/>
        <v>1</v>
      </c>
      <c r="K32" s="246"/>
      <c r="L32" s="31">
        <f t="shared" si="17"/>
        <v>0</v>
      </c>
      <c r="M32" s="31">
        <f t="shared" si="17"/>
        <v>0</v>
      </c>
      <c r="N32" s="31">
        <f t="shared" si="17"/>
        <v>0</v>
      </c>
      <c r="O32" s="31">
        <f t="shared" si="17"/>
        <v>1</v>
      </c>
      <c r="P32" s="246"/>
      <c r="Q32" s="31">
        <f t="shared" si="17"/>
        <v>0</v>
      </c>
      <c r="R32" s="31">
        <f t="shared" si="17"/>
        <v>0</v>
      </c>
      <c r="S32" s="31">
        <f t="shared" si="17"/>
        <v>0</v>
      </c>
      <c r="T32" s="31">
        <f t="shared" si="17"/>
        <v>1</v>
      </c>
      <c r="U32" s="246"/>
    </row>
    <row r="33" spans="1:21" ht="12" customHeight="1">
      <c r="A33" s="139"/>
      <c r="B33" s="139"/>
      <c r="C33" s="37"/>
      <c r="D33" s="211" t="s">
        <v>34</v>
      </c>
      <c r="E33" s="36"/>
      <c r="F33" s="35">
        <f t="shared" si="1"/>
        <v>3</v>
      </c>
      <c r="G33" s="35">
        <v>0</v>
      </c>
      <c r="H33" s="35">
        <v>3</v>
      </c>
      <c r="I33" s="35">
        <v>0</v>
      </c>
      <c r="J33" s="35">
        <v>0</v>
      </c>
      <c r="K33" s="245">
        <v>5</v>
      </c>
      <c r="L33" s="35">
        <v>0</v>
      </c>
      <c r="M33" s="35">
        <v>3</v>
      </c>
      <c r="N33" s="35">
        <v>0</v>
      </c>
      <c r="O33" s="35">
        <v>0</v>
      </c>
      <c r="P33" s="245">
        <v>10</v>
      </c>
      <c r="Q33" s="35">
        <v>0</v>
      </c>
      <c r="R33" s="35">
        <v>0</v>
      </c>
      <c r="S33" s="35">
        <v>0</v>
      </c>
      <c r="T33" s="35">
        <v>3</v>
      </c>
      <c r="U33" s="245">
        <v>0</v>
      </c>
    </row>
    <row r="34" spans="1:21" ht="12" customHeight="1">
      <c r="A34" s="139"/>
      <c r="B34" s="139"/>
      <c r="C34" s="34"/>
      <c r="D34" s="212"/>
      <c r="E34" s="33"/>
      <c r="F34" s="38">
        <f t="shared" si="1"/>
        <v>1</v>
      </c>
      <c r="G34" s="31">
        <f t="shared" ref="G34:T34" si="18">IF(G33=0,0,G33/$F33)</f>
        <v>0</v>
      </c>
      <c r="H34" s="31">
        <f t="shared" si="18"/>
        <v>1</v>
      </c>
      <c r="I34" s="31">
        <f t="shared" si="18"/>
        <v>0</v>
      </c>
      <c r="J34" s="31">
        <f t="shared" si="18"/>
        <v>0</v>
      </c>
      <c r="K34" s="246"/>
      <c r="L34" s="31">
        <f t="shared" si="18"/>
        <v>0</v>
      </c>
      <c r="M34" s="31">
        <f t="shared" si="18"/>
        <v>1</v>
      </c>
      <c r="N34" s="31">
        <f t="shared" si="18"/>
        <v>0</v>
      </c>
      <c r="O34" s="31">
        <f t="shared" si="18"/>
        <v>0</v>
      </c>
      <c r="P34" s="246"/>
      <c r="Q34" s="31">
        <f t="shared" si="18"/>
        <v>0</v>
      </c>
      <c r="R34" s="31">
        <f t="shared" si="18"/>
        <v>0</v>
      </c>
      <c r="S34" s="31">
        <f t="shared" si="18"/>
        <v>0</v>
      </c>
      <c r="T34" s="31">
        <f t="shared" si="18"/>
        <v>1</v>
      </c>
      <c r="U34" s="246"/>
    </row>
    <row r="35" spans="1:21" ht="12" customHeight="1">
      <c r="A35" s="139"/>
      <c r="B35" s="139"/>
      <c r="C35" s="37"/>
      <c r="D35" s="211" t="s">
        <v>33</v>
      </c>
      <c r="E35" s="36"/>
      <c r="F35" s="35">
        <f t="shared" si="1"/>
        <v>10</v>
      </c>
      <c r="G35" s="35">
        <v>0</v>
      </c>
      <c r="H35" s="35">
        <v>7</v>
      </c>
      <c r="I35" s="35">
        <v>0</v>
      </c>
      <c r="J35" s="35">
        <v>3</v>
      </c>
      <c r="K35" s="245">
        <v>5</v>
      </c>
      <c r="L35" s="35">
        <v>0</v>
      </c>
      <c r="M35" s="35">
        <v>7</v>
      </c>
      <c r="N35" s="35">
        <v>0</v>
      </c>
      <c r="O35" s="35">
        <v>3</v>
      </c>
      <c r="P35" s="245">
        <v>10</v>
      </c>
      <c r="Q35" s="35">
        <v>2</v>
      </c>
      <c r="R35" s="35">
        <v>1</v>
      </c>
      <c r="S35" s="35">
        <v>2</v>
      </c>
      <c r="T35" s="35">
        <v>5</v>
      </c>
      <c r="U35" s="245">
        <v>39</v>
      </c>
    </row>
    <row r="36" spans="1:21" ht="12" customHeight="1">
      <c r="A36" s="139"/>
      <c r="B36" s="139"/>
      <c r="C36" s="34"/>
      <c r="D36" s="212"/>
      <c r="E36" s="33"/>
      <c r="F36" s="38">
        <f t="shared" si="1"/>
        <v>1.0000000000000002</v>
      </c>
      <c r="G36" s="31">
        <f t="shared" ref="G36:T36" si="19">IF(G35=0,0,G35/$F35)</f>
        <v>0</v>
      </c>
      <c r="H36" s="31">
        <f t="shared" si="19"/>
        <v>0.7</v>
      </c>
      <c r="I36" s="31">
        <f t="shared" si="19"/>
        <v>0</v>
      </c>
      <c r="J36" s="31">
        <f t="shared" si="19"/>
        <v>0.3</v>
      </c>
      <c r="K36" s="246"/>
      <c r="L36" s="31">
        <f t="shared" si="19"/>
        <v>0</v>
      </c>
      <c r="M36" s="31">
        <f t="shared" si="19"/>
        <v>0.7</v>
      </c>
      <c r="N36" s="31">
        <f t="shared" si="19"/>
        <v>0</v>
      </c>
      <c r="O36" s="31">
        <f t="shared" si="19"/>
        <v>0.3</v>
      </c>
      <c r="P36" s="246"/>
      <c r="Q36" s="31">
        <f t="shared" si="19"/>
        <v>0.2</v>
      </c>
      <c r="R36" s="31">
        <f t="shared" si="19"/>
        <v>0.1</v>
      </c>
      <c r="S36" s="31">
        <f t="shared" si="19"/>
        <v>0.2</v>
      </c>
      <c r="T36" s="31">
        <f t="shared" si="19"/>
        <v>0.5</v>
      </c>
      <c r="U36" s="246"/>
    </row>
    <row r="37" spans="1:21" ht="12" customHeight="1">
      <c r="A37" s="139"/>
      <c r="B37" s="139"/>
      <c r="C37" s="37"/>
      <c r="D37" s="211" t="s">
        <v>32</v>
      </c>
      <c r="E37" s="36"/>
      <c r="F37" s="35">
        <f t="shared" si="1"/>
        <v>1</v>
      </c>
      <c r="G37" s="35">
        <v>0</v>
      </c>
      <c r="H37" s="35">
        <v>1</v>
      </c>
      <c r="I37" s="35">
        <v>0</v>
      </c>
      <c r="J37" s="35">
        <v>0</v>
      </c>
      <c r="K37" s="245">
        <v>5</v>
      </c>
      <c r="L37" s="35">
        <v>0</v>
      </c>
      <c r="M37" s="35">
        <v>1</v>
      </c>
      <c r="N37" s="35">
        <v>0</v>
      </c>
      <c r="O37" s="35">
        <v>0</v>
      </c>
      <c r="P37" s="245">
        <v>10</v>
      </c>
      <c r="Q37" s="35">
        <v>0</v>
      </c>
      <c r="R37" s="35">
        <v>0</v>
      </c>
      <c r="S37" s="35">
        <v>0</v>
      </c>
      <c r="T37" s="35">
        <v>1</v>
      </c>
      <c r="U37" s="245">
        <v>0</v>
      </c>
    </row>
    <row r="38" spans="1:21" ht="12" customHeight="1">
      <c r="A38" s="139"/>
      <c r="B38" s="139"/>
      <c r="C38" s="34"/>
      <c r="D38" s="212"/>
      <c r="E38" s="33"/>
      <c r="F38" s="38">
        <f t="shared" si="1"/>
        <v>1</v>
      </c>
      <c r="G38" s="31">
        <f t="shared" ref="G38:T38" si="20">IF(G37=0,0,G37/$F37)</f>
        <v>0</v>
      </c>
      <c r="H38" s="31">
        <f t="shared" si="20"/>
        <v>1</v>
      </c>
      <c r="I38" s="31">
        <f t="shared" si="20"/>
        <v>0</v>
      </c>
      <c r="J38" s="31">
        <f t="shared" si="20"/>
        <v>0</v>
      </c>
      <c r="K38" s="246"/>
      <c r="L38" s="31">
        <f t="shared" si="20"/>
        <v>0</v>
      </c>
      <c r="M38" s="31">
        <f t="shared" si="20"/>
        <v>1</v>
      </c>
      <c r="N38" s="31">
        <f t="shared" si="20"/>
        <v>0</v>
      </c>
      <c r="O38" s="31">
        <f t="shared" si="20"/>
        <v>0</v>
      </c>
      <c r="P38" s="246"/>
      <c r="Q38" s="31">
        <f t="shared" si="20"/>
        <v>0</v>
      </c>
      <c r="R38" s="31">
        <f t="shared" si="20"/>
        <v>0</v>
      </c>
      <c r="S38" s="31">
        <f t="shared" si="20"/>
        <v>0</v>
      </c>
      <c r="T38" s="31">
        <f t="shared" si="20"/>
        <v>1</v>
      </c>
      <c r="U38" s="246"/>
    </row>
    <row r="39" spans="1:21" ht="12" customHeight="1">
      <c r="A39" s="139"/>
      <c r="B39" s="139"/>
      <c r="C39" s="37"/>
      <c r="D39" s="211" t="s">
        <v>31</v>
      </c>
      <c r="E39" s="36"/>
      <c r="F39" s="35">
        <f t="shared" si="1"/>
        <v>5</v>
      </c>
      <c r="G39" s="35">
        <v>0</v>
      </c>
      <c r="H39" s="35">
        <v>4</v>
      </c>
      <c r="I39" s="35">
        <v>1</v>
      </c>
      <c r="J39" s="35">
        <v>0</v>
      </c>
      <c r="K39" s="245">
        <v>22.6</v>
      </c>
      <c r="L39" s="35">
        <v>0</v>
      </c>
      <c r="M39" s="35">
        <v>4</v>
      </c>
      <c r="N39" s="35">
        <v>1</v>
      </c>
      <c r="O39" s="35">
        <v>0</v>
      </c>
      <c r="P39" s="245">
        <v>26.6</v>
      </c>
      <c r="Q39" s="35">
        <v>0</v>
      </c>
      <c r="R39" s="35">
        <v>0</v>
      </c>
      <c r="S39" s="35">
        <v>0</v>
      </c>
      <c r="T39" s="35">
        <v>5</v>
      </c>
      <c r="U39" s="245">
        <v>0</v>
      </c>
    </row>
    <row r="40" spans="1:21" ht="12" customHeight="1">
      <c r="A40" s="139"/>
      <c r="B40" s="139"/>
      <c r="C40" s="34"/>
      <c r="D40" s="212"/>
      <c r="E40" s="33"/>
      <c r="F40" s="38">
        <f t="shared" si="1"/>
        <v>1</v>
      </c>
      <c r="G40" s="31">
        <f t="shared" ref="G40:T40" si="21">IF(G39=0,0,G39/$F39)</f>
        <v>0</v>
      </c>
      <c r="H40" s="31">
        <f t="shared" si="21"/>
        <v>0.8</v>
      </c>
      <c r="I40" s="31">
        <f t="shared" si="21"/>
        <v>0.2</v>
      </c>
      <c r="J40" s="31">
        <f t="shared" si="21"/>
        <v>0</v>
      </c>
      <c r="K40" s="246"/>
      <c r="L40" s="31">
        <f t="shared" si="21"/>
        <v>0</v>
      </c>
      <c r="M40" s="31">
        <f t="shared" si="21"/>
        <v>0.8</v>
      </c>
      <c r="N40" s="31">
        <f t="shared" si="21"/>
        <v>0.2</v>
      </c>
      <c r="O40" s="31">
        <f t="shared" si="21"/>
        <v>0</v>
      </c>
      <c r="P40" s="246"/>
      <c r="Q40" s="31">
        <f t="shared" si="21"/>
        <v>0</v>
      </c>
      <c r="R40" s="31">
        <f t="shared" si="21"/>
        <v>0</v>
      </c>
      <c r="S40" s="31">
        <f t="shared" si="21"/>
        <v>0</v>
      </c>
      <c r="T40" s="31">
        <f t="shared" si="21"/>
        <v>1</v>
      </c>
      <c r="U40" s="246"/>
    </row>
    <row r="41" spans="1:21" ht="12" customHeight="1">
      <c r="A41" s="139"/>
      <c r="B41" s="139"/>
      <c r="C41" s="37"/>
      <c r="D41" s="211" t="s">
        <v>30</v>
      </c>
      <c r="E41" s="36"/>
      <c r="F41" s="35">
        <f t="shared" si="1"/>
        <v>1</v>
      </c>
      <c r="G41" s="35">
        <v>0</v>
      </c>
      <c r="H41" s="35">
        <v>1</v>
      </c>
      <c r="I41" s="35">
        <v>0</v>
      </c>
      <c r="J41" s="35">
        <v>0</v>
      </c>
      <c r="K41" s="245">
        <v>5</v>
      </c>
      <c r="L41" s="35">
        <v>0</v>
      </c>
      <c r="M41" s="35">
        <v>1</v>
      </c>
      <c r="N41" s="35">
        <v>0</v>
      </c>
      <c r="O41" s="35">
        <v>0</v>
      </c>
      <c r="P41" s="245">
        <v>10</v>
      </c>
      <c r="Q41" s="35">
        <v>0</v>
      </c>
      <c r="R41" s="35">
        <v>0</v>
      </c>
      <c r="S41" s="35">
        <v>0</v>
      </c>
      <c r="T41" s="35">
        <v>1</v>
      </c>
      <c r="U41" s="245">
        <v>0</v>
      </c>
    </row>
    <row r="42" spans="1:21" ht="12" customHeight="1">
      <c r="A42" s="139"/>
      <c r="B42" s="139"/>
      <c r="C42" s="34"/>
      <c r="D42" s="212"/>
      <c r="E42" s="33"/>
      <c r="F42" s="38">
        <f t="shared" si="1"/>
        <v>1</v>
      </c>
      <c r="G42" s="31">
        <f t="shared" ref="G42:T42" si="22">IF(G41=0,0,G41/$F41)</f>
        <v>0</v>
      </c>
      <c r="H42" s="31">
        <f t="shared" si="22"/>
        <v>1</v>
      </c>
      <c r="I42" s="31">
        <f t="shared" si="22"/>
        <v>0</v>
      </c>
      <c r="J42" s="31">
        <f t="shared" si="22"/>
        <v>0</v>
      </c>
      <c r="K42" s="246"/>
      <c r="L42" s="31">
        <f t="shared" si="22"/>
        <v>0</v>
      </c>
      <c r="M42" s="31">
        <f t="shared" si="22"/>
        <v>1</v>
      </c>
      <c r="N42" s="31">
        <f t="shared" si="22"/>
        <v>0</v>
      </c>
      <c r="O42" s="31">
        <f t="shared" si="22"/>
        <v>0</v>
      </c>
      <c r="P42" s="246"/>
      <c r="Q42" s="31">
        <f t="shared" si="22"/>
        <v>0</v>
      </c>
      <c r="R42" s="31">
        <f t="shared" si="22"/>
        <v>0</v>
      </c>
      <c r="S42" s="31">
        <f t="shared" si="22"/>
        <v>0</v>
      </c>
      <c r="T42" s="31">
        <f t="shared" si="22"/>
        <v>1</v>
      </c>
      <c r="U42" s="246"/>
    </row>
    <row r="43" spans="1:21" ht="12" customHeight="1">
      <c r="A43" s="139"/>
      <c r="B43" s="139"/>
      <c r="C43" s="37"/>
      <c r="D43" s="211" t="s">
        <v>29</v>
      </c>
      <c r="E43" s="36"/>
      <c r="F43" s="35">
        <f t="shared" si="1"/>
        <v>3</v>
      </c>
      <c r="G43" s="35">
        <v>0</v>
      </c>
      <c r="H43" s="35">
        <v>3</v>
      </c>
      <c r="I43" s="35">
        <v>0</v>
      </c>
      <c r="J43" s="35">
        <v>0</v>
      </c>
      <c r="K43" s="245">
        <v>5</v>
      </c>
      <c r="L43" s="35">
        <v>0</v>
      </c>
      <c r="M43" s="35">
        <v>3</v>
      </c>
      <c r="N43" s="35">
        <v>0</v>
      </c>
      <c r="O43" s="35">
        <v>0</v>
      </c>
      <c r="P43" s="245">
        <v>10</v>
      </c>
      <c r="Q43" s="35">
        <v>0</v>
      </c>
      <c r="R43" s="35">
        <v>0</v>
      </c>
      <c r="S43" s="35">
        <v>0</v>
      </c>
      <c r="T43" s="35">
        <v>3</v>
      </c>
      <c r="U43" s="245">
        <v>0</v>
      </c>
    </row>
    <row r="44" spans="1:21" ht="12" customHeight="1">
      <c r="A44" s="139"/>
      <c r="B44" s="139"/>
      <c r="C44" s="34"/>
      <c r="D44" s="212"/>
      <c r="E44" s="33"/>
      <c r="F44" s="38">
        <f t="shared" si="1"/>
        <v>1</v>
      </c>
      <c r="G44" s="31">
        <f t="shared" ref="G44:T44" si="23">IF(G43=0,0,G43/$F43)</f>
        <v>0</v>
      </c>
      <c r="H44" s="31">
        <f t="shared" si="23"/>
        <v>1</v>
      </c>
      <c r="I44" s="31">
        <f t="shared" si="23"/>
        <v>0</v>
      </c>
      <c r="J44" s="31">
        <f t="shared" si="23"/>
        <v>0</v>
      </c>
      <c r="K44" s="246"/>
      <c r="L44" s="31">
        <f t="shared" si="23"/>
        <v>0</v>
      </c>
      <c r="M44" s="31">
        <f t="shared" si="23"/>
        <v>1</v>
      </c>
      <c r="N44" s="31">
        <f t="shared" si="23"/>
        <v>0</v>
      </c>
      <c r="O44" s="31">
        <f t="shared" si="23"/>
        <v>0</v>
      </c>
      <c r="P44" s="246"/>
      <c r="Q44" s="31">
        <f t="shared" si="23"/>
        <v>0</v>
      </c>
      <c r="R44" s="31">
        <f t="shared" si="23"/>
        <v>0</v>
      </c>
      <c r="S44" s="31">
        <f t="shared" si="23"/>
        <v>0</v>
      </c>
      <c r="T44" s="31">
        <f t="shared" si="23"/>
        <v>1</v>
      </c>
      <c r="U44" s="246"/>
    </row>
    <row r="45" spans="1:21" ht="12" customHeight="1">
      <c r="A45" s="139"/>
      <c r="B45" s="139"/>
      <c r="C45" s="37"/>
      <c r="D45" s="211" t="s">
        <v>28</v>
      </c>
      <c r="E45" s="36"/>
      <c r="F45" s="35">
        <f t="shared" si="1"/>
        <v>6</v>
      </c>
      <c r="G45" s="35">
        <v>0</v>
      </c>
      <c r="H45" s="35">
        <v>5</v>
      </c>
      <c r="I45" s="35">
        <v>0</v>
      </c>
      <c r="J45" s="35">
        <v>1</v>
      </c>
      <c r="K45" s="245">
        <v>5.4</v>
      </c>
      <c r="L45" s="35">
        <v>0</v>
      </c>
      <c r="M45" s="35">
        <v>4</v>
      </c>
      <c r="N45" s="35">
        <v>1</v>
      </c>
      <c r="O45" s="35">
        <v>1</v>
      </c>
      <c r="P45" s="245">
        <v>10.8</v>
      </c>
      <c r="Q45" s="35">
        <v>0</v>
      </c>
      <c r="R45" s="35">
        <v>0</v>
      </c>
      <c r="S45" s="35">
        <v>1</v>
      </c>
      <c r="T45" s="35">
        <v>5</v>
      </c>
      <c r="U45" s="245">
        <v>93</v>
      </c>
    </row>
    <row r="46" spans="1:21" ht="12" customHeight="1">
      <c r="A46" s="139"/>
      <c r="B46" s="139"/>
      <c r="C46" s="34"/>
      <c r="D46" s="212"/>
      <c r="E46" s="33"/>
      <c r="F46" s="38">
        <f t="shared" si="1"/>
        <v>1</v>
      </c>
      <c r="G46" s="31">
        <f t="shared" ref="G46:T46" si="24">IF(G45=0,0,G45/$F45)</f>
        <v>0</v>
      </c>
      <c r="H46" s="31">
        <f t="shared" si="24"/>
        <v>0.83333333333333337</v>
      </c>
      <c r="I46" s="31">
        <f t="shared" si="24"/>
        <v>0</v>
      </c>
      <c r="J46" s="31">
        <f t="shared" si="24"/>
        <v>0.16666666666666666</v>
      </c>
      <c r="K46" s="246"/>
      <c r="L46" s="31">
        <f t="shared" si="24"/>
        <v>0</v>
      </c>
      <c r="M46" s="31">
        <f t="shared" si="24"/>
        <v>0.66666666666666663</v>
      </c>
      <c r="N46" s="31">
        <f t="shared" si="24"/>
        <v>0.16666666666666666</v>
      </c>
      <c r="O46" s="31">
        <f t="shared" si="24"/>
        <v>0.16666666666666666</v>
      </c>
      <c r="P46" s="246"/>
      <c r="Q46" s="31">
        <f t="shared" si="24"/>
        <v>0</v>
      </c>
      <c r="R46" s="31">
        <f t="shared" si="24"/>
        <v>0</v>
      </c>
      <c r="S46" s="31">
        <f t="shared" si="24"/>
        <v>0.16666666666666666</v>
      </c>
      <c r="T46" s="31">
        <f t="shared" si="24"/>
        <v>0.83333333333333337</v>
      </c>
      <c r="U46" s="246"/>
    </row>
    <row r="47" spans="1:21" ht="12" customHeight="1">
      <c r="A47" s="139"/>
      <c r="B47" s="139"/>
      <c r="C47" s="37"/>
      <c r="D47" s="211" t="s">
        <v>27</v>
      </c>
      <c r="E47" s="36"/>
      <c r="F47" s="35">
        <f t="shared" si="1"/>
        <v>2</v>
      </c>
      <c r="G47" s="35">
        <v>0</v>
      </c>
      <c r="H47" s="35">
        <v>2</v>
      </c>
      <c r="I47" s="35">
        <v>0</v>
      </c>
      <c r="J47" s="35">
        <v>0</v>
      </c>
      <c r="K47" s="245">
        <v>5</v>
      </c>
      <c r="L47" s="35">
        <v>0</v>
      </c>
      <c r="M47" s="35">
        <v>2</v>
      </c>
      <c r="N47" s="35">
        <v>0</v>
      </c>
      <c r="O47" s="35">
        <v>0</v>
      </c>
      <c r="P47" s="245">
        <v>10</v>
      </c>
      <c r="Q47" s="35">
        <v>0</v>
      </c>
      <c r="R47" s="35">
        <v>0</v>
      </c>
      <c r="S47" s="35">
        <v>0</v>
      </c>
      <c r="T47" s="35">
        <v>2</v>
      </c>
      <c r="U47" s="245">
        <v>0</v>
      </c>
    </row>
    <row r="48" spans="1:21" ht="12" customHeight="1">
      <c r="A48" s="139"/>
      <c r="B48" s="139"/>
      <c r="C48" s="34"/>
      <c r="D48" s="212"/>
      <c r="E48" s="33"/>
      <c r="F48" s="38">
        <f t="shared" si="1"/>
        <v>1</v>
      </c>
      <c r="G48" s="31">
        <f t="shared" ref="G48:T48" si="25">IF(G47=0,0,G47/$F47)</f>
        <v>0</v>
      </c>
      <c r="H48" s="31">
        <f t="shared" si="25"/>
        <v>1</v>
      </c>
      <c r="I48" s="31">
        <f t="shared" si="25"/>
        <v>0</v>
      </c>
      <c r="J48" s="31">
        <f t="shared" si="25"/>
        <v>0</v>
      </c>
      <c r="K48" s="246"/>
      <c r="L48" s="31">
        <f t="shared" si="25"/>
        <v>0</v>
      </c>
      <c r="M48" s="31">
        <f t="shared" si="25"/>
        <v>1</v>
      </c>
      <c r="N48" s="31">
        <f t="shared" si="25"/>
        <v>0</v>
      </c>
      <c r="O48" s="31">
        <f t="shared" si="25"/>
        <v>0</v>
      </c>
      <c r="P48" s="246"/>
      <c r="Q48" s="31">
        <f t="shared" si="25"/>
        <v>0</v>
      </c>
      <c r="R48" s="31">
        <f t="shared" si="25"/>
        <v>0</v>
      </c>
      <c r="S48" s="31">
        <f t="shared" si="25"/>
        <v>0</v>
      </c>
      <c r="T48" s="31">
        <f t="shared" si="25"/>
        <v>1</v>
      </c>
      <c r="U48" s="246"/>
    </row>
    <row r="49" spans="1:21" ht="12" customHeight="1">
      <c r="A49" s="139"/>
      <c r="B49" s="139"/>
      <c r="C49" s="37"/>
      <c r="D49" s="211" t="s">
        <v>26</v>
      </c>
      <c r="E49" s="36"/>
      <c r="F49" s="35">
        <f t="shared" si="1"/>
        <v>2</v>
      </c>
      <c r="G49" s="35">
        <v>0</v>
      </c>
      <c r="H49" s="35">
        <v>1</v>
      </c>
      <c r="I49" s="35">
        <v>0</v>
      </c>
      <c r="J49" s="35">
        <v>1</v>
      </c>
      <c r="K49" s="245">
        <v>5</v>
      </c>
      <c r="L49" s="35">
        <v>0</v>
      </c>
      <c r="M49" s="35">
        <v>1</v>
      </c>
      <c r="N49" s="35">
        <v>0</v>
      </c>
      <c r="O49" s="35">
        <v>1</v>
      </c>
      <c r="P49" s="245">
        <v>10</v>
      </c>
      <c r="Q49" s="35">
        <v>0</v>
      </c>
      <c r="R49" s="35">
        <v>0</v>
      </c>
      <c r="S49" s="35">
        <v>1</v>
      </c>
      <c r="T49" s="35">
        <v>1</v>
      </c>
      <c r="U49" s="245">
        <v>10</v>
      </c>
    </row>
    <row r="50" spans="1:21" ht="12" customHeight="1">
      <c r="A50" s="139"/>
      <c r="B50" s="139"/>
      <c r="C50" s="34"/>
      <c r="D50" s="212"/>
      <c r="E50" s="33"/>
      <c r="F50" s="38">
        <f t="shared" si="1"/>
        <v>1</v>
      </c>
      <c r="G50" s="31">
        <f t="shared" ref="G50:T50" si="26">IF(G49=0,0,G49/$F49)</f>
        <v>0</v>
      </c>
      <c r="H50" s="31">
        <f t="shared" si="26"/>
        <v>0.5</v>
      </c>
      <c r="I50" s="31">
        <f t="shared" si="26"/>
        <v>0</v>
      </c>
      <c r="J50" s="31">
        <f t="shared" si="26"/>
        <v>0.5</v>
      </c>
      <c r="K50" s="246"/>
      <c r="L50" s="31">
        <f t="shared" si="26"/>
        <v>0</v>
      </c>
      <c r="M50" s="31">
        <f t="shared" si="26"/>
        <v>0.5</v>
      </c>
      <c r="N50" s="31">
        <f t="shared" si="26"/>
        <v>0</v>
      </c>
      <c r="O50" s="31">
        <f t="shared" si="26"/>
        <v>0.5</v>
      </c>
      <c r="P50" s="246"/>
      <c r="Q50" s="31">
        <f t="shared" si="26"/>
        <v>0</v>
      </c>
      <c r="R50" s="31">
        <f t="shared" si="26"/>
        <v>0</v>
      </c>
      <c r="S50" s="31">
        <f t="shared" si="26"/>
        <v>0.5</v>
      </c>
      <c r="T50" s="31">
        <f t="shared" si="26"/>
        <v>0.5</v>
      </c>
      <c r="U50" s="246"/>
    </row>
    <row r="51" spans="1:21" ht="12" customHeight="1">
      <c r="A51" s="139"/>
      <c r="B51" s="139"/>
      <c r="C51" s="37"/>
      <c r="D51" s="211" t="s">
        <v>25</v>
      </c>
      <c r="E51" s="36"/>
      <c r="F51" s="35">
        <f t="shared" si="1"/>
        <v>11</v>
      </c>
      <c r="G51" s="35">
        <v>0</v>
      </c>
      <c r="H51" s="35">
        <v>10</v>
      </c>
      <c r="I51" s="35">
        <v>0</v>
      </c>
      <c r="J51" s="35">
        <v>1</v>
      </c>
      <c r="K51" s="245">
        <v>5</v>
      </c>
      <c r="L51" s="35">
        <v>0</v>
      </c>
      <c r="M51" s="35">
        <v>8</v>
      </c>
      <c r="N51" s="35">
        <v>1</v>
      </c>
      <c r="O51" s="35">
        <v>2</v>
      </c>
      <c r="P51" s="245">
        <v>10</v>
      </c>
      <c r="Q51" s="35">
        <v>0</v>
      </c>
      <c r="R51" s="35">
        <v>0</v>
      </c>
      <c r="S51" s="35">
        <v>0</v>
      </c>
      <c r="T51" s="35">
        <v>11</v>
      </c>
      <c r="U51" s="245">
        <v>0</v>
      </c>
    </row>
    <row r="52" spans="1:21" ht="12" customHeight="1">
      <c r="A52" s="139"/>
      <c r="B52" s="139"/>
      <c r="C52" s="34"/>
      <c r="D52" s="212"/>
      <c r="E52" s="33"/>
      <c r="F52" s="38">
        <f t="shared" si="1"/>
        <v>1</v>
      </c>
      <c r="G52" s="31">
        <f t="shared" ref="G52:T52" si="27">IF(G51=0,0,G51/$F51)</f>
        <v>0</v>
      </c>
      <c r="H52" s="31">
        <f t="shared" si="27"/>
        <v>0.90909090909090906</v>
      </c>
      <c r="I52" s="31">
        <f t="shared" si="27"/>
        <v>0</v>
      </c>
      <c r="J52" s="31">
        <f t="shared" si="27"/>
        <v>9.0909090909090912E-2</v>
      </c>
      <c r="K52" s="246"/>
      <c r="L52" s="31">
        <f t="shared" si="27"/>
        <v>0</v>
      </c>
      <c r="M52" s="31">
        <f t="shared" si="27"/>
        <v>0.72727272727272729</v>
      </c>
      <c r="N52" s="31">
        <f t="shared" si="27"/>
        <v>9.0909090909090912E-2</v>
      </c>
      <c r="O52" s="31">
        <f t="shared" si="27"/>
        <v>0.18181818181818182</v>
      </c>
      <c r="P52" s="246"/>
      <c r="Q52" s="31">
        <f t="shared" si="27"/>
        <v>0</v>
      </c>
      <c r="R52" s="31">
        <f t="shared" si="27"/>
        <v>0</v>
      </c>
      <c r="S52" s="31">
        <f t="shared" si="27"/>
        <v>0</v>
      </c>
      <c r="T52" s="31">
        <f t="shared" si="27"/>
        <v>1</v>
      </c>
      <c r="U52" s="246"/>
    </row>
    <row r="53" spans="1:21" ht="12" customHeight="1">
      <c r="A53" s="139"/>
      <c r="B53" s="139"/>
      <c r="C53" s="37"/>
      <c r="D53" s="211" t="s">
        <v>24</v>
      </c>
      <c r="E53" s="36"/>
      <c r="F53" s="35">
        <f t="shared" si="1"/>
        <v>4</v>
      </c>
      <c r="G53" s="35">
        <v>0</v>
      </c>
      <c r="H53" s="35">
        <v>4</v>
      </c>
      <c r="I53" s="35">
        <v>0</v>
      </c>
      <c r="J53" s="35">
        <v>0</v>
      </c>
      <c r="K53" s="245">
        <v>5</v>
      </c>
      <c r="L53" s="35">
        <v>0</v>
      </c>
      <c r="M53" s="35">
        <v>4</v>
      </c>
      <c r="N53" s="35">
        <v>0</v>
      </c>
      <c r="O53" s="35">
        <v>0</v>
      </c>
      <c r="P53" s="245">
        <v>10</v>
      </c>
      <c r="Q53" s="35">
        <v>0</v>
      </c>
      <c r="R53" s="35">
        <v>0</v>
      </c>
      <c r="S53" s="35">
        <v>0</v>
      </c>
      <c r="T53" s="35">
        <v>4</v>
      </c>
      <c r="U53" s="245">
        <v>0</v>
      </c>
    </row>
    <row r="54" spans="1:21" ht="12" customHeight="1">
      <c r="A54" s="139"/>
      <c r="B54" s="139"/>
      <c r="C54" s="34"/>
      <c r="D54" s="212"/>
      <c r="E54" s="33"/>
      <c r="F54" s="38">
        <f t="shared" si="1"/>
        <v>1</v>
      </c>
      <c r="G54" s="31">
        <f t="shared" ref="G54:T54" si="28">IF(G53=0,0,G53/$F53)</f>
        <v>0</v>
      </c>
      <c r="H54" s="31">
        <f t="shared" si="28"/>
        <v>1</v>
      </c>
      <c r="I54" s="31">
        <f t="shared" si="28"/>
        <v>0</v>
      </c>
      <c r="J54" s="31">
        <f t="shared" si="28"/>
        <v>0</v>
      </c>
      <c r="K54" s="246"/>
      <c r="L54" s="31">
        <f t="shared" si="28"/>
        <v>0</v>
      </c>
      <c r="M54" s="31">
        <f t="shared" si="28"/>
        <v>1</v>
      </c>
      <c r="N54" s="31">
        <f t="shared" si="28"/>
        <v>0</v>
      </c>
      <c r="O54" s="31">
        <f t="shared" si="28"/>
        <v>0</v>
      </c>
      <c r="P54" s="246"/>
      <c r="Q54" s="31">
        <f t="shared" si="28"/>
        <v>0</v>
      </c>
      <c r="R54" s="31">
        <f t="shared" si="28"/>
        <v>0</v>
      </c>
      <c r="S54" s="31">
        <f t="shared" si="28"/>
        <v>0</v>
      </c>
      <c r="T54" s="31">
        <f t="shared" si="28"/>
        <v>1</v>
      </c>
      <c r="U54" s="246"/>
    </row>
    <row r="55" spans="1:21" ht="12" customHeight="1">
      <c r="A55" s="139"/>
      <c r="B55" s="139"/>
      <c r="C55" s="37"/>
      <c r="D55" s="211" t="s">
        <v>23</v>
      </c>
      <c r="E55" s="36"/>
      <c r="F55" s="35">
        <f t="shared" si="1"/>
        <v>20</v>
      </c>
      <c r="G55" s="35">
        <v>0</v>
      </c>
      <c r="H55" s="35">
        <v>18</v>
      </c>
      <c r="I55" s="35">
        <v>1</v>
      </c>
      <c r="J55" s="35">
        <v>1</v>
      </c>
      <c r="K55" s="245">
        <v>9.6315789473684212</v>
      </c>
      <c r="L55" s="35">
        <v>0</v>
      </c>
      <c r="M55" s="35">
        <v>16</v>
      </c>
      <c r="N55" s="35">
        <v>0</v>
      </c>
      <c r="O55" s="35">
        <v>4</v>
      </c>
      <c r="P55" s="245">
        <v>10</v>
      </c>
      <c r="Q55" s="35">
        <v>2</v>
      </c>
      <c r="R55" s="35">
        <v>0</v>
      </c>
      <c r="S55" s="35">
        <v>0</v>
      </c>
      <c r="T55" s="35">
        <v>18</v>
      </c>
      <c r="U55" s="245">
        <v>0</v>
      </c>
    </row>
    <row r="56" spans="1:21" ht="12" customHeight="1">
      <c r="A56" s="139"/>
      <c r="B56" s="139"/>
      <c r="C56" s="34"/>
      <c r="D56" s="212"/>
      <c r="E56" s="33"/>
      <c r="F56" s="38">
        <f t="shared" si="1"/>
        <v>1</v>
      </c>
      <c r="G56" s="31">
        <f t="shared" ref="G56:T56" si="29">IF(G55=0,0,G55/$F55)</f>
        <v>0</v>
      </c>
      <c r="H56" s="31">
        <f t="shared" si="29"/>
        <v>0.9</v>
      </c>
      <c r="I56" s="31">
        <f t="shared" si="29"/>
        <v>0.05</v>
      </c>
      <c r="J56" s="31">
        <f t="shared" si="29"/>
        <v>0.05</v>
      </c>
      <c r="K56" s="246"/>
      <c r="L56" s="31">
        <f t="shared" si="29"/>
        <v>0</v>
      </c>
      <c r="M56" s="31">
        <f t="shared" si="29"/>
        <v>0.8</v>
      </c>
      <c r="N56" s="31">
        <f t="shared" si="29"/>
        <v>0</v>
      </c>
      <c r="O56" s="31">
        <f t="shared" si="29"/>
        <v>0.2</v>
      </c>
      <c r="P56" s="246"/>
      <c r="Q56" s="31">
        <f t="shared" si="29"/>
        <v>0.1</v>
      </c>
      <c r="R56" s="31">
        <f t="shared" si="29"/>
        <v>0</v>
      </c>
      <c r="S56" s="31">
        <f t="shared" si="29"/>
        <v>0</v>
      </c>
      <c r="T56" s="31">
        <f t="shared" si="29"/>
        <v>0.9</v>
      </c>
      <c r="U56" s="246"/>
    </row>
    <row r="57" spans="1:21" ht="12" customHeight="1">
      <c r="A57" s="139"/>
      <c r="B57" s="139"/>
      <c r="C57" s="37"/>
      <c r="D57" s="211" t="s">
        <v>22</v>
      </c>
      <c r="E57" s="36"/>
      <c r="F57" s="35">
        <f t="shared" si="1"/>
        <v>5</v>
      </c>
      <c r="G57" s="35">
        <v>0</v>
      </c>
      <c r="H57" s="35">
        <v>4</v>
      </c>
      <c r="I57" s="35">
        <v>0</v>
      </c>
      <c r="J57" s="35">
        <v>1</v>
      </c>
      <c r="K57" s="245">
        <v>5</v>
      </c>
      <c r="L57" s="35">
        <v>0</v>
      </c>
      <c r="M57" s="35">
        <v>4</v>
      </c>
      <c r="N57" s="35">
        <v>0</v>
      </c>
      <c r="O57" s="35">
        <v>1</v>
      </c>
      <c r="P57" s="245">
        <v>10</v>
      </c>
      <c r="Q57" s="35">
        <v>0</v>
      </c>
      <c r="R57" s="35">
        <v>1</v>
      </c>
      <c r="S57" s="35">
        <v>0</v>
      </c>
      <c r="T57" s="35">
        <v>4</v>
      </c>
      <c r="U57" s="245">
        <v>6</v>
      </c>
    </row>
    <row r="58" spans="1:21" ht="12" customHeight="1">
      <c r="A58" s="139"/>
      <c r="B58" s="139"/>
      <c r="C58" s="34"/>
      <c r="D58" s="212"/>
      <c r="E58" s="33"/>
      <c r="F58" s="38">
        <f t="shared" si="1"/>
        <v>1</v>
      </c>
      <c r="G58" s="31">
        <f t="shared" ref="G58:T58" si="30">IF(G57=0,0,G57/$F57)</f>
        <v>0</v>
      </c>
      <c r="H58" s="31">
        <f t="shared" si="30"/>
        <v>0.8</v>
      </c>
      <c r="I58" s="31">
        <f t="shared" si="30"/>
        <v>0</v>
      </c>
      <c r="J58" s="31">
        <f t="shared" si="30"/>
        <v>0.2</v>
      </c>
      <c r="K58" s="246"/>
      <c r="L58" s="31">
        <f t="shared" si="30"/>
        <v>0</v>
      </c>
      <c r="M58" s="31">
        <f t="shared" si="30"/>
        <v>0.8</v>
      </c>
      <c r="N58" s="31">
        <f t="shared" si="30"/>
        <v>0</v>
      </c>
      <c r="O58" s="31">
        <f t="shared" si="30"/>
        <v>0.2</v>
      </c>
      <c r="P58" s="246"/>
      <c r="Q58" s="31">
        <f t="shared" si="30"/>
        <v>0</v>
      </c>
      <c r="R58" s="31">
        <f t="shared" si="30"/>
        <v>0.2</v>
      </c>
      <c r="S58" s="31">
        <f t="shared" si="30"/>
        <v>0</v>
      </c>
      <c r="T58" s="31">
        <f t="shared" si="30"/>
        <v>0.8</v>
      </c>
      <c r="U58" s="246"/>
    </row>
    <row r="59" spans="1:21" ht="12.75" customHeight="1">
      <c r="A59" s="139"/>
      <c r="B59" s="139"/>
      <c r="C59" s="37"/>
      <c r="D59" s="211" t="s">
        <v>21</v>
      </c>
      <c r="E59" s="36"/>
      <c r="F59" s="35">
        <f t="shared" si="1"/>
        <v>21</v>
      </c>
      <c r="G59" s="35">
        <v>0</v>
      </c>
      <c r="H59" s="35">
        <v>16</v>
      </c>
      <c r="I59" s="35">
        <v>0</v>
      </c>
      <c r="J59" s="35">
        <v>5</v>
      </c>
      <c r="K59" s="245">
        <v>5</v>
      </c>
      <c r="L59" s="35">
        <v>0</v>
      </c>
      <c r="M59" s="35">
        <v>15</v>
      </c>
      <c r="N59" s="35">
        <v>0</v>
      </c>
      <c r="O59" s="35">
        <v>6</v>
      </c>
      <c r="P59" s="245">
        <v>10</v>
      </c>
      <c r="Q59" s="35">
        <v>1</v>
      </c>
      <c r="R59" s="35">
        <v>2</v>
      </c>
      <c r="S59" s="35">
        <v>1</v>
      </c>
      <c r="T59" s="35">
        <v>17</v>
      </c>
      <c r="U59" s="245">
        <v>5</v>
      </c>
    </row>
    <row r="60" spans="1:21" ht="12.75" customHeight="1">
      <c r="A60" s="139"/>
      <c r="B60" s="139"/>
      <c r="C60" s="34"/>
      <c r="D60" s="212"/>
      <c r="E60" s="33"/>
      <c r="F60" s="38">
        <f t="shared" si="1"/>
        <v>1</v>
      </c>
      <c r="G60" s="31">
        <f t="shared" ref="G60:T60" si="31">IF(G59=0,0,G59/$F59)</f>
        <v>0</v>
      </c>
      <c r="H60" s="31">
        <f t="shared" si="31"/>
        <v>0.76190476190476186</v>
      </c>
      <c r="I60" s="31">
        <f t="shared" si="31"/>
        <v>0</v>
      </c>
      <c r="J60" s="31">
        <f t="shared" si="31"/>
        <v>0.23809523809523808</v>
      </c>
      <c r="K60" s="246"/>
      <c r="L60" s="31">
        <f t="shared" si="31"/>
        <v>0</v>
      </c>
      <c r="M60" s="31">
        <f t="shared" si="31"/>
        <v>0.7142857142857143</v>
      </c>
      <c r="N60" s="31">
        <f t="shared" si="31"/>
        <v>0</v>
      </c>
      <c r="O60" s="31">
        <f t="shared" si="31"/>
        <v>0.2857142857142857</v>
      </c>
      <c r="P60" s="246"/>
      <c r="Q60" s="31">
        <f t="shared" si="31"/>
        <v>4.7619047619047616E-2</v>
      </c>
      <c r="R60" s="31">
        <f t="shared" si="31"/>
        <v>9.5238095238095233E-2</v>
      </c>
      <c r="S60" s="31">
        <f t="shared" si="31"/>
        <v>4.7619047619047616E-2</v>
      </c>
      <c r="T60" s="31">
        <f t="shared" si="31"/>
        <v>0.80952380952380953</v>
      </c>
      <c r="U60" s="246"/>
    </row>
    <row r="61" spans="1:21" ht="12" customHeight="1">
      <c r="A61" s="139"/>
      <c r="B61" s="139"/>
      <c r="C61" s="37"/>
      <c r="D61" s="211" t="s">
        <v>20</v>
      </c>
      <c r="E61" s="36"/>
      <c r="F61" s="35">
        <f t="shared" si="1"/>
        <v>12</v>
      </c>
      <c r="G61" s="35">
        <v>0</v>
      </c>
      <c r="H61" s="35">
        <v>10</v>
      </c>
      <c r="I61" s="35">
        <v>0</v>
      </c>
      <c r="J61" s="35">
        <v>2</v>
      </c>
      <c r="K61" s="245">
        <v>5</v>
      </c>
      <c r="L61" s="35">
        <v>0</v>
      </c>
      <c r="M61" s="35">
        <v>10</v>
      </c>
      <c r="N61" s="35">
        <v>0</v>
      </c>
      <c r="O61" s="35">
        <v>2</v>
      </c>
      <c r="P61" s="245">
        <v>9.5</v>
      </c>
      <c r="Q61" s="35">
        <v>1</v>
      </c>
      <c r="R61" s="35">
        <v>0</v>
      </c>
      <c r="S61" s="35">
        <v>1</v>
      </c>
      <c r="T61" s="35">
        <v>10</v>
      </c>
      <c r="U61" s="245">
        <v>5</v>
      </c>
    </row>
    <row r="62" spans="1:21" ht="12" customHeight="1">
      <c r="A62" s="139"/>
      <c r="B62" s="139"/>
      <c r="C62" s="34"/>
      <c r="D62" s="212"/>
      <c r="E62" s="33"/>
      <c r="F62" s="38">
        <f t="shared" si="1"/>
        <v>1.0000000000000002</v>
      </c>
      <c r="G62" s="31">
        <f t="shared" ref="G62:T62" si="32">IF(G61=0,0,G61/$F61)</f>
        <v>0</v>
      </c>
      <c r="H62" s="31">
        <f t="shared" si="32"/>
        <v>0.83333333333333337</v>
      </c>
      <c r="I62" s="31">
        <f t="shared" si="32"/>
        <v>0</v>
      </c>
      <c r="J62" s="31">
        <f t="shared" si="32"/>
        <v>0.16666666666666666</v>
      </c>
      <c r="K62" s="246"/>
      <c r="L62" s="31">
        <f t="shared" si="32"/>
        <v>0</v>
      </c>
      <c r="M62" s="31">
        <f t="shared" si="32"/>
        <v>0.83333333333333337</v>
      </c>
      <c r="N62" s="31">
        <f t="shared" si="32"/>
        <v>0</v>
      </c>
      <c r="O62" s="31">
        <f t="shared" si="32"/>
        <v>0.16666666666666666</v>
      </c>
      <c r="P62" s="246"/>
      <c r="Q62" s="31">
        <f t="shared" si="32"/>
        <v>8.3333333333333329E-2</v>
      </c>
      <c r="R62" s="31">
        <f t="shared" si="32"/>
        <v>0</v>
      </c>
      <c r="S62" s="31">
        <f t="shared" si="32"/>
        <v>8.3333333333333329E-2</v>
      </c>
      <c r="T62" s="31">
        <f t="shared" si="32"/>
        <v>0.83333333333333337</v>
      </c>
      <c r="U62" s="246"/>
    </row>
    <row r="63" spans="1:21" ht="12" customHeight="1">
      <c r="A63" s="139"/>
      <c r="B63" s="139"/>
      <c r="C63" s="37"/>
      <c r="D63" s="211" t="s">
        <v>19</v>
      </c>
      <c r="E63" s="36"/>
      <c r="F63" s="35">
        <f t="shared" si="1"/>
        <v>10</v>
      </c>
      <c r="G63" s="35">
        <v>0</v>
      </c>
      <c r="H63" s="35">
        <v>10</v>
      </c>
      <c r="I63" s="35">
        <v>0</v>
      </c>
      <c r="J63" s="35">
        <v>0</v>
      </c>
      <c r="K63" s="245">
        <v>5</v>
      </c>
      <c r="L63" s="35">
        <v>0</v>
      </c>
      <c r="M63" s="35">
        <v>9</v>
      </c>
      <c r="N63" s="35">
        <v>0</v>
      </c>
      <c r="O63" s="35">
        <v>1</v>
      </c>
      <c r="P63" s="245">
        <v>10</v>
      </c>
      <c r="Q63" s="35">
        <v>0</v>
      </c>
      <c r="R63" s="35">
        <v>0</v>
      </c>
      <c r="S63" s="35">
        <v>0</v>
      </c>
      <c r="T63" s="35">
        <v>10</v>
      </c>
      <c r="U63" s="245">
        <v>0</v>
      </c>
    </row>
    <row r="64" spans="1:21" ht="12" customHeight="1">
      <c r="A64" s="139"/>
      <c r="B64" s="139"/>
      <c r="C64" s="34"/>
      <c r="D64" s="212"/>
      <c r="E64" s="33"/>
      <c r="F64" s="38">
        <f t="shared" si="1"/>
        <v>1</v>
      </c>
      <c r="G64" s="31">
        <f t="shared" ref="G64:T64" si="33">IF(G63=0,0,G63/$F63)</f>
        <v>0</v>
      </c>
      <c r="H64" s="31">
        <f t="shared" si="33"/>
        <v>1</v>
      </c>
      <c r="I64" s="31">
        <f t="shared" si="33"/>
        <v>0</v>
      </c>
      <c r="J64" s="31">
        <f t="shared" si="33"/>
        <v>0</v>
      </c>
      <c r="K64" s="246"/>
      <c r="L64" s="31">
        <f t="shared" si="33"/>
        <v>0</v>
      </c>
      <c r="M64" s="31">
        <f t="shared" si="33"/>
        <v>0.9</v>
      </c>
      <c r="N64" s="31">
        <f t="shared" si="33"/>
        <v>0</v>
      </c>
      <c r="O64" s="31">
        <f t="shared" si="33"/>
        <v>0.1</v>
      </c>
      <c r="P64" s="246"/>
      <c r="Q64" s="31">
        <f t="shared" si="33"/>
        <v>0</v>
      </c>
      <c r="R64" s="31">
        <f t="shared" si="33"/>
        <v>0</v>
      </c>
      <c r="S64" s="31">
        <f t="shared" si="33"/>
        <v>0</v>
      </c>
      <c r="T64" s="31">
        <f t="shared" si="33"/>
        <v>1</v>
      </c>
      <c r="U64" s="246"/>
    </row>
    <row r="65" spans="1:21" ht="12" customHeight="1">
      <c r="A65" s="139"/>
      <c r="B65" s="139"/>
      <c r="C65" s="37"/>
      <c r="D65" s="211" t="s">
        <v>18</v>
      </c>
      <c r="E65" s="36"/>
      <c r="F65" s="35">
        <f t="shared" si="1"/>
        <v>17</v>
      </c>
      <c r="G65" s="35">
        <v>0</v>
      </c>
      <c r="H65" s="35">
        <v>15</v>
      </c>
      <c r="I65" s="35">
        <v>0</v>
      </c>
      <c r="J65" s="35">
        <v>2</v>
      </c>
      <c r="K65" s="245">
        <v>5.1333333333333337</v>
      </c>
      <c r="L65" s="35">
        <v>0</v>
      </c>
      <c r="M65" s="35">
        <v>14</v>
      </c>
      <c r="N65" s="35">
        <v>1</v>
      </c>
      <c r="O65" s="35">
        <v>2</v>
      </c>
      <c r="P65" s="245">
        <v>10</v>
      </c>
      <c r="Q65" s="35">
        <v>2</v>
      </c>
      <c r="R65" s="35">
        <v>0</v>
      </c>
      <c r="S65" s="35">
        <v>0</v>
      </c>
      <c r="T65" s="35">
        <v>15</v>
      </c>
      <c r="U65" s="245">
        <v>0</v>
      </c>
    </row>
    <row r="66" spans="1:21" ht="12" customHeight="1">
      <c r="A66" s="139"/>
      <c r="B66" s="139"/>
      <c r="C66" s="34"/>
      <c r="D66" s="212"/>
      <c r="E66" s="33"/>
      <c r="F66" s="38">
        <f t="shared" si="1"/>
        <v>1</v>
      </c>
      <c r="G66" s="31">
        <f t="shared" ref="G66:T66" si="34">IF(G65=0,0,G65/$F65)</f>
        <v>0</v>
      </c>
      <c r="H66" s="31">
        <f t="shared" si="34"/>
        <v>0.88235294117647056</v>
      </c>
      <c r="I66" s="31">
        <f t="shared" si="34"/>
        <v>0</v>
      </c>
      <c r="J66" s="31">
        <f t="shared" si="34"/>
        <v>0.11764705882352941</v>
      </c>
      <c r="K66" s="246"/>
      <c r="L66" s="31">
        <f t="shared" si="34"/>
        <v>0</v>
      </c>
      <c r="M66" s="31">
        <f t="shared" si="34"/>
        <v>0.82352941176470584</v>
      </c>
      <c r="N66" s="31">
        <f t="shared" si="34"/>
        <v>5.8823529411764705E-2</v>
      </c>
      <c r="O66" s="31">
        <f t="shared" si="34"/>
        <v>0.11764705882352941</v>
      </c>
      <c r="P66" s="246"/>
      <c r="Q66" s="31">
        <f t="shared" si="34"/>
        <v>0.11764705882352941</v>
      </c>
      <c r="R66" s="31">
        <f t="shared" si="34"/>
        <v>0</v>
      </c>
      <c r="S66" s="31">
        <f t="shared" si="34"/>
        <v>0</v>
      </c>
      <c r="T66" s="31">
        <f t="shared" si="34"/>
        <v>0.88235294117647056</v>
      </c>
      <c r="U66" s="246"/>
    </row>
    <row r="67" spans="1:21" ht="12" customHeight="1">
      <c r="A67" s="139"/>
      <c r="B67" s="139"/>
      <c r="C67" s="37"/>
      <c r="D67" s="211" t="s">
        <v>17</v>
      </c>
      <c r="E67" s="36"/>
      <c r="F67" s="35">
        <f t="shared" si="1"/>
        <v>4</v>
      </c>
      <c r="G67" s="35">
        <v>0</v>
      </c>
      <c r="H67" s="35">
        <v>2</v>
      </c>
      <c r="I67" s="35">
        <v>1</v>
      </c>
      <c r="J67" s="35">
        <v>1</v>
      </c>
      <c r="K67" s="245">
        <v>34.333333333333336</v>
      </c>
      <c r="L67" s="35">
        <v>0</v>
      </c>
      <c r="M67" s="35">
        <v>2</v>
      </c>
      <c r="N67" s="35">
        <v>0</v>
      </c>
      <c r="O67" s="35">
        <v>2</v>
      </c>
      <c r="P67" s="245">
        <v>10</v>
      </c>
      <c r="Q67" s="35">
        <v>0</v>
      </c>
      <c r="R67" s="35">
        <v>0</v>
      </c>
      <c r="S67" s="35">
        <v>0</v>
      </c>
      <c r="T67" s="35">
        <v>4</v>
      </c>
      <c r="U67" s="245">
        <v>0</v>
      </c>
    </row>
    <row r="68" spans="1:21" ht="12" customHeight="1">
      <c r="A68" s="139"/>
      <c r="B68" s="140"/>
      <c r="C68" s="34"/>
      <c r="D68" s="212"/>
      <c r="E68" s="33"/>
      <c r="F68" s="38">
        <f t="shared" si="1"/>
        <v>1</v>
      </c>
      <c r="G68" s="31">
        <f t="shared" ref="G68:T68" si="35">IF(G67=0,0,G67/$F67)</f>
        <v>0</v>
      </c>
      <c r="H68" s="31">
        <f t="shared" si="35"/>
        <v>0.5</v>
      </c>
      <c r="I68" s="31">
        <f t="shared" si="35"/>
        <v>0.25</v>
      </c>
      <c r="J68" s="31">
        <f t="shared" si="35"/>
        <v>0.25</v>
      </c>
      <c r="K68" s="246"/>
      <c r="L68" s="31">
        <f t="shared" si="35"/>
        <v>0</v>
      </c>
      <c r="M68" s="31">
        <f t="shared" si="35"/>
        <v>0.5</v>
      </c>
      <c r="N68" s="31">
        <f t="shared" si="35"/>
        <v>0</v>
      </c>
      <c r="O68" s="31">
        <f t="shared" si="35"/>
        <v>0.5</v>
      </c>
      <c r="P68" s="246"/>
      <c r="Q68" s="31">
        <f t="shared" si="35"/>
        <v>0</v>
      </c>
      <c r="R68" s="31">
        <f t="shared" si="35"/>
        <v>0</v>
      </c>
      <c r="S68" s="31">
        <f t="shared" si="35"/>
        <v>0</v>
      </c>
      <c r="T68" s="31">
        <f t="shared" si="35"/>
        <v>1</v>
      </c>
      <c r="U68" s="246"/>
    </row>
    <row r="69" spans="1:21" ht="12" customHeight="1">
      <c r="A69" s="139"/>
      <c r="B69" s="138" t="s">
        <v>16</v>
      </c>
      <c r="C69" s="37"/>
      <c r="D69" s="211" t="s">
        <v>15</v>
      </c>
      <c r="E69" s="36"/>
      <c r="F69" s="35">
        <f t="shared" si="1"/>
        <v>499</v>
      </c>
      <c r="G69" s="35">
        <f t="shared" ref="G69:T69" si="36">SUM(G71,G73,G75,G77,G79,G81,G83,G85,G87,G89,G91,G93,G95,G97,G99)</f>
        <v>3</v>
      </c>
      <c r="H69" s="35">
        <f t="shared" si="36"/>
        <v>419</v>
      </c>
      <c r="I69" s="35">
        <f t="shared" si="36"/>
        <v>13</v>
      </c>
      <c r="J69" s="35">
        <f t="shared" si="36"/>
        <v>64</v>
      </c>
      <c r="K69" s="245">
        <v>10.391727489999999</v>
      </c>
      <c r="L69" s="35">
        <f t="shared" si="36"/>
        <v>2</v>
      </c>
      <c r="M69" s="35">
        <f t="shared" si="36"/>
        <v>396</v>
      </c>
      <c r="N69" s="35">
        <f t="shared" si="36"/>
        <v>13</v>
      </c>
      <c r="O69" s="35">
        <f t="shared" si="36"/>
        <v>88</v>
      </c>
      <c r="P69" s="245">
        <v>10.391727489999999</v>
      </c>
      <c r="Q69" s="35">
        <f t="shared" si="36"/>
        <v>29</v>
      </c>
      <c r="R69" s="35">
        <f t="shared" si="36"/>
        <v>5</v>
      </c>
      <c r="S69" s="35">
        <f t="shared" si="36"/>
        <v>12</v>
      </c>
      <c r="T69" s="35">
        <f t="shared" si="36"/>
        <v>453</v>
      </c>
      <c r="U69" s="245">
        <v>9.4782608699999997</v>
      </c>
    </row>
    <row r="70" spans="1:21" ht="12" customHeight="1">
      <c r="A70" s="139"/>
      <c r="B70" s="139"/>
      <c r="C70" s="34"/>
      <c r="D70" s="212"/>
      <c r="E70" s="33"/>
      <c r="F70" s="38">
        <f t="shared" si="1"/>
        <v>1.0000000000000002</v>
      </c>
      <c r="G70" s="31">
        <f t="shared" ref="G70:T70" si="37">IF(G69=0,0,G69/$F69)</f>
        <v>6.0120240480961923E-3</v>
      </c>
      <c r="H70" s="31">
        <f t="shared" si="37"/>
        <v>0.83967935871743482</v>
      </c>
      <c r="I70" s="31">
        <f t="shared" si="37"/>
        <v>2.6052104208416832E-2</v>
      </c>
      <c r="J70" s="31">
        <f t="shared" si="37"/>
        <v>0.12825651302605209</v>
      </c>
      <c r="K70" s="246"/>
      <c r="L70" s="31">
        <f t="shared" si="37"/>
        <v>4.0080160320641279E-3</v>
      </c>
      <c r="M70" s="31">
        <f t="shared" si="37"/>
        <v>0.79358717434869741</v>
      </c>
      <c r="N70" s="31">
        <f t="shared" si="37"/>
        <v>2.6052104208416832E-2</v>
      </c>
      <c r="O70" s="31">
        <f t="shared" si="37"/>
        <v>0.17635270541082165</v>
      </c>
      <c r="P70" s="246"/>
      <c r="Q70" s="31">
        <f t="shared" si="37"/>
        <v>5.8116232464929862E-2</v>
      </c>
      <c r="R70" s="31">
        <f t="shared" si="37"/>
        <v>1.002004008016032E-2</v>
      </c>
      <c r="S70" s="31">
        <f t="shared" si="37"/>
        <v>2.4048096192384769E-2</v>
      </c>
      <c r="T70" s="31">
        <f t="shared" si="37"/>
        <v>0.90781563126252507</v>
      </c>
      <c r="U70" s="246"/>
    </row>
    <row r="71" spans="1:21" ht="12" customHeight="1">
      <c r="A71" s="139"/>
      <c r="B71" s="139"/>
      <c r="C71" s="37"/>
      <c r="D71" s="211" t="s">
        <v>117</v>
      </c>
      <c r="E71" s="36"/>
      <c r="F71" s="35">
        <f t="shared" si="1"/>
        <v>3</v>
      </c>
      <c r="G71" s="35">
        <v>0</v>
      </c>
      <c r="H71" s="35">
        <v>3</v>
      </c>
      <c r="I71" s="35">
        <v>0</v>
      </c>
      <c r="J71" s="35">
        <v>0</v>
      </c>
      <c r="K71" s="245">
        <v>5</v>
      </c>
      <c r="L71" s="35">
        <v>0</v>
      </c>
      <c r="M71" s="35">
        <v>3</v>
      </c>
      <c r="N71" s="35">
        <v>0</v>
      </c>
      <c r="O71" s="35">
        <v>0</v>
      </c>
      <c r="P71" s="245">
        <v>10</v>
      </c>
      <c r="Q71" s="35">
        <v>0</v>
      </c>
      <c r="R71" s="35">
        <v>0</v>
      </c>
      <c r="S71" s="35">
        <v>0</v>
      </c>
      <c r="T71" s="35">
        <v>3</v>
      </c>
      <c r="U71" s="245">
        <v>0</v>
      </c>
    </row>
    <row r="72" spans="1:21" ht="12" customHeight="1">
      <c r="A72" s="139"/>
      <c r="B72" s="139"/>
      <c r="C72" s="34"/>
      <c r="D72" s="212"/>
      <c r="E72" s="33"/>
      <c r="F72" s="38">
        <f t="shared" ref="F72:F100" si="38">SUM(G72:J72,L72:O72,Q72:T72)/3</f>
        <v>1</v>
      </c>
      <c r="G72" s="31">
        <f t="shared" ref="G72:T72" si="39">IF(G71=0,0,G71/$F71)</f>
        <v>0</v>
      </c>
      <c r="H72" s="31">
        <f t="shared" si="39"/>
        <v>1</v>
      </c>
      <c r="I72" s="31">
        <f t="shared" si="39"/>
        <v>0</v>
      </c>
      <c r="J72" s="31">
        <f t="shared" si="39"/>
        <v>0</v>
      </c>
      <c r="K72" s="246"/>
      <c r="L72" s="31">
        <f t="shared" si="39"/>
        <v>0</v>
      </c>
      <c r="M72" s="31">
        <f t="shared" si="39"/>
        <v>1</v>
      </c>
      <c r="N72" s="31">
        <f t="shared" si="39"/>
        <v>0</v>
      </c>
      <c r="O72" s="31">
        <f t="shared" si="39"/>
        <v>0</v>
      </c>
      <c r="P72" s="246"/>
      <c r="Q72" s="31">
        <f t="shared" si="39"/>
        <v>0</v>
      </c>
      <c r="R72" s="31">
        <f t="shared" si="39"/>
        <v>0</v>
      </c>
      <c r="S72" s="31">
        <f t="shared" si="39"/>
        <v>0</v>
      </c>
      <c r="T72" s="31">
        <f t="shared" si="39"/>
        <v>1</v>
      </c>
      <c r="U72" s="246"/>
    </row>
    <row r="73" spans="1:21" ht="12" customHeight="1">
      <c r="A73" s="139"/>
      <c r="B73" s="139"/>
      <c r="C73" s="37"/>
      <c r="D73" s="211" t="s">
        <v>13</v>
      </c>
      <c r="E73" s="36"/>
      <c r="F73" s="35">
        <f t="shared" si="38"/>
        <v>46</v>
      </c>
      <c r="G73" s="35">
        <v>1</v>
      </c>
      <c r="H73" s="35">
        <v>40</v>
      </c>
      <c r="I73" s="35">
        <v>0</v>
      </c>
      <c r="J73" s="35">
        <v>5</v>
      </c>
      <c r="K73" s="245">
        <v>4.9268292682926829</v>
      </c>
      <c r="L73" s="35">
        <v>1</v>
      </c>
      <c r="M73" s="35">
        <v>36</v>
      </c>
      <c r="N73" s="35">
        <v>0</v>
      </c>
      <c r="O73" s="35">
        <v>9</v>
      </c>
      <c r="P73" s="245">
        <v>9.5675675675675684</v>
      </c>
      <c r="Q73" s="35">
        <v>1</v>
      </c>
      <c r="R73" s="35">
        <v>0</v>
      </c>
      <c r="S73" s="35">
        <v>0</v>
      </c>
      <c r="T73" s="35">
        <v>45</v>
      </c>
      <c r="U73" s="245">
        <v>0</v>
      </c>
    </row>
    <row r="74" spans="1:21" ht="12" customHeight="1">
      <c r="A74" s="139"/>
      <c r="B74" s="139"/>
      <c r="C74" s="34"/>
      <c r="D74" s="212"/>
      <c r="E74" s="33"/>
      <c r="F74" s="38">
        <f t="shared" si="38"/>
        <v>1</v>
      </c>
      <c r="G74" s="31">
        <f t="shared" ref="G74:T74" si="40">IF(G73=0,0,G73/$F73)</f>
        <v>2.1739130434782608E-2</v>
      </c>
      <c r="H74" s="31">
        <f t="shared" si="40"/>
        <v>0.86956521739130432</v>
      </c>
      <c r="I74" s="31">
        <f t="shared" si="40"/>
        <v>0</v>
      </c>
      <c r="J74" s="31">
        <f t="shared" si="40"/>
        <v>0.10869565217391304</v>
      </c>
      <c r="K74" s="246"/>
      <c r="L74" s="31">
        <f t="shared" si="40"/>
        <v>2.1739130434782608E-2</v>
      </c>
      <c r="M74" s="31">
        <f t="shared" si="40"/>
        <v>0.78260869565217395</v>
      </c>
      <c r="N74" s="31">
        <f t="shared" si="40"/>
        <v>0</v>
      </c>
      <c r="O74" s="31">
        <f t="shared" si="40"/>
        <v>0.19565217391304349</v>
      </c>
      <c r="P74" s="246"/>
      <c r="Q74" s="31">
        <f t="shared" si="40"/>
        <v>2.1739130434782608E-2</v>
      </c>
      <c r="R74" s="31">
        <f t="shared" si="40"/>
        <v>0</v>
      </c>
      <c r="S74" s="31">
        <f t="shared" si="40"/>
        <v>0</v>
      </c>
      <c r="T74" s="31">
        <f t="shared" si="40"/>
        <v>0.97826086956521741</v>
      </c>
      <c r="U74" s="246"/>
    </row>
    <row r="75" spans="1:21" ht="12" customHeight="1">
      <c r="A75" s="139"/>
      <c r="B75" s="139"/>
      <c r="C75" s="37"/>
      <c r="D75" s="211" t="s">
        <v>12</v>
      </c>
      <c r="E75" s="36"/>
      <c r="F75" s="35">
        <f t="shared" si="38"/>
        <v>16</v>
      </c>
      <c r="G75" s="35">
        <v>0</v>
      </c>
      <c r="H75" s="35">
        <v>14</v>
      </c>
      <c r="I75" s="35">
        <v>0</v>
      </c>
      <c r="J75" s="35">
        <v>2</v>
      </c>
      <c r="K75" s="245">
        <v>5</v>
      </c>
      <c r="L75" s="35">
        <v>0</v>
      </c>
      <c r="M75" s="35">
        <v>13</v>
      </c>
      <c r="N75" s="35">
        <v>2</v>
      </c>
      <c r="O75" s="35">
        <v>1</v>
      </c>
      <c r="P75" s="245">
        <v>10.666666666666666</v>
      </c>
      <c r="Q75" s="35">
        <v>1</v>
      </c>
      <c r="R75" s="35">
        <v>0</v>
      </c>
      <c r="S75" s="35">
        <v>0</v>
      </c>
      <c r="T75" s="35">
        <v>15</v>
      </c>
      <c r="U75" s="245">
        <v>0</v>
      </c>
    </row>
    <row r="76" spans="1:21" ht="12" customHeight="1">
      <c r="A76" s="139"/>
      <c r="B76" s="139"/>
      <c r="C76" s="34"/>
      <c r="D76" s="212"/>
      <c r="E76" s="33"/>
      <c r="F76" s="38">
        <f t="shared" si="38"/>
        <v>1</v>
      </c>
      <c r="G76" s="31">
        <f t="shared" ref="G76:T76" si="41">IF(G75=0,0,G75/$F75)</f>
        <v>0</v>
      </c>
      <c r="H76" s="31">
        <f t="shared" si="41"/>
        <v>0.875</v>
      </c>
      <c r="I76" s="31">
        <f t="shared" si="41"/>
        <v>0</v>
      </c>
      <c r="J76" s="31">
        <f t="shared" si="41"/>
        <v>0.125</v>
      </c>
      <c r="K76" s="246"/>
      <c r="L76" s="31">
        <f t="shared" si="41"/>
        <v>0</v>
      </c>
      <c r="M76" s="31">
        <f t="shared" si="41"/>
        <v>0.8125</v>
      </c>
      <c r="N76" s="31">
        <f t="shared" si="41"/>
        <v>0.125</v>
      </c>
      <c r="O76" s="31">
        <f t="shared" si="41"/>
        <v>6.25E-2</v>
      </c>
      <c r="P76" s="246"/>
      <c r="Q76" s="31">
        <f t="shared" si="41"/>
        <v>6.25E-2</v>
      </c>
      <c r="R76" s="31">
        <f t="shared" si="41"/>
        <v>0</v>
      </c>
      <c r="S76" s="31">
        <f t="shared" si="41"/>
        <v>0</v>
      </c>
      <c r="T76" s="31">
        <f t="shared" si="41"/>
        <v>0.9375</v>
      </c>
      <c r="U76" s="246"/>
    </row>
    <row r="77" spans="1:21" ht="12" customHeight="1">
      <c r="A77" s="139"/>
      <c r="B77" s="139"/>
      <c r="C77" s="37"/>
      <c r="D77" s="211" t="s">
        <v>11</v>
      </c>
      <c r="E77" s="36"/>
      <c r="F77" s="35">
        <f t="shared" si="38"/>
        <v>13</v>
      </c>
      <c r="G77" s="35">
        <v>0</v>
      </c>
      <c r="H77" s="35">
        <v>13</v>
      </c>
      <c r="I77" s="35">
        <v>0</v>
      </c>
      <c r="J77" s="35">
        <v>0</v>
      </c>
      <c r="K77" s="245">
        <v>5</v>
      </c>
      <c r="L77" s="35">
        <v>0</v>
      </c>
      <c r="M77" s="35">
        <v>11</v>
      </c>
      <c r="N77" s="35">
        <v>1</v>
      </c>
      <c r="O77" s="35">
        <v>1</v>
      </c>
      <c r="P77" s="245">
        <v>10</v>
      </c>
      <c r="Q77" s="35">
        <v>0</v>
      </c>
      <c r="R77" s="35">
        <v>0</v>
      </c>
      <c r="S77" s="35">
        <v>0</v>
      </c>
      <c r="T77" s="35">
        <v>13</v>
      </c>
      <c r="U77" s="245">
        <v>0</v>
      </c>
    </row>
    <row r="78" spans="1:21" ht="12" customHeight="1">
      <c r="A78" s="139"/>
      <c r="B78" s="139"/>
      <c r="C78" s="34"/>
      <c r="D78" s="212"/>
      <c r="E78" s="33"/>
      <c r="F78" s="38">
        <f t="shared" si="38"/>
        <v>1</v>
      </c>
      <c r="G78" s="31">
        <f t="shared" ref="G78:T78" si="42">IF(G77=0,0,G77/$F77)</f>
        <v>0</v>
      </c>
      <c r="H78" s="31">
        <f t="shared" si="42"/>
        <v>1</v>
      </c>
      <c r="I78" s="31">
        <f t="shared" si="42"/>
        <v>0</v>
      </c>
      <c r="J78" s="31">
        <f t="shared" si="42"/>
        <v>0</v>
      </c>
      <c r="K78" s="246"/>
      <c r="L78" s="31">
        <f t="shared" si="42"/>
        <v>0</v>
      </c>
      <c r="M78" s="31">
        <f t="shared" si="42"/>
        <v>0.84615384615384615</v>
      </c>
      <c r="N78" s="31">
        <f t="shared" si="42"/>
        <v>7.6923076923076927E-2</v>
      </c>
      <c r="O78" s="31">
        <f t="shared" si="42"/>
        <v>7.6923076923076927E-2</v>
      </c>
      <c r="P78" s="246"/>
      <c r="Q78" s="31">
        <f t="shared" si="42"/>
        <v>0</v>
      </c>
      <c r="R78" s="31">
        <f t="shared" si="42"/>
        <v>0</v>
      </c>
      <c r="S78" s="31">
        <f t="shared" si="42"/>
        <v>0</v>
      </c>
      <c r="T78" s="31">
        <f t="shared" si="42"/>
        <v>1</v>
      </c>
      <c r="U78" s="246"/>
    </row>
    <row r="79" spans="1:21" ht="12" customHeight="1">
      <c r="A79" s="139"/>
      <c r="B79" s="139"/>
      <c r="C79" s="37"/>
      <c r="D79" s="211" t="s">
        <v>10</v>
      </c>
      <c r="E79" s="36"/>
      <c r="F79" s="35">
        <f t="shared" si="38"/>
        <v>24</v>
      </c>
      <c r="G79" s="35">
        <v>2</v>
      </c>
      <c r="H79" s="35">
        <v>17</v>
      </c>
      <c r="I79" s="35">
        <v>0</v>
      </c>
      <c r="J79" s="35">
        <v>5</v>
      </c>
      <c r="K79" s="245">
        <v>4.6315789473684212</v>
      </c>
      <c r="L79" s="35">
        <v>1</v>
      </c>
      <c r="M79" s="35">
        <v>19</v>
      </c>
      <c r="N79" s="35">
        <v>0</v>
      </c>
      <c r="O79" s="35">
        <v>4</v>
      </c>
      <c r="P79" s="245">
        <v>9.3000000000000007</v>
      </c>
      <c r="Q79" s="35">
        <v>2</v>
      </c>
      <c r="R79" s="35">
        <v>0</v>
      </c>
      <c r="S79" s="35">
        <v>1</v>
      </c>
      <c r="T79" s="35">
        <v>21</v>
      </c>
      <c r="U79" s="245">
        <v>13.666666666666666</v>
      </c>
    </row>
    <row r="80" spans="1:21" ht="12" customHeight="1">
      <c r="A80" s="139"/>
      <c r="B80" s="139"/>
      <c r="C80" s="34"/>
      <c r="D80" s="212"/>
      <c r="E80" s="33"/>
      <c r="F80" s="38">
        <f t="shared" si="38"/>
        <v>1</v>
      </c>
      <c r="G80" s="31">
        <f t="shared" ref="G80:T80" si="43">IF(G79=0,0,G79/$F79)</f>
        <v>8.3333333333333329E-2</v>
      </c>
      <c r="H80" s="31">
        <f t="shared" si="43"/>
        <v>0.70833333333333337</v>
      </c>
      <c r="I80" s="31">
        <f t="shared" si="43"/>
        <v>0</v>
      </c>
      <c r="J80" s="31">
        <f t="shared" si="43"/>
        <v>0.20833333333333334</v>
      </c>
      <c r="K80" s="246"/>
      <c r="L80" s="31">
        <f t="shared" si="43"/>
        <v>4.1666666666666664E-2</v>
      </c>
      <c r="M80" s="31">
        <f t="shared" si="43"/>
        <v>0.79166666666666663</v>
      </c>
      <c r="N80" s="31">
        <f t="shared" si="43"/>
        <v>0</v>
      </c>
      <c r="O80" s="31">
        <f t="shared" si="43"/>
        <v>0.16666666666666666</v>
      </c>
      <c r="P80" s="246"/>
      <c r="Q80" s="31">
        <f t="shared" si="43"/>
        <v>8.3333333333333329E-2</v>
      </c>
      <c r="R80" s="31">
        <f t="shared" si="43"/>
        <v>0</v>
      </c>
      <c r="S80" s="31">
        <f t="shared" si="43"/>
        <v>4.1666666666666664E-2</v>
      </c>
      <c r="T80" s="31">
        <f t="shared" si="43"/>
        <v>0.875</v>
      </c>
      <c r="U80" s="246"/>
    </row>
    <row r="81" spans="1:21" ht="12" customHeight="1">
      <c r="A81" s="139"/>
      <c r="B81" s="139"/>
      <c r="C81" s="37"/>
      <c r="D81" s="211" t="s">
        <v>9</v>
      </c>
      <c r="E81" s="36"/>
      <c r="F81" s="35">
        <f t="shared" si="38"/>
        <v>127</v>
      </c>
      <c r="G81" s="35">
        <v>0</v>
      </c>
      <c r="H81" s="35">
        <v>105</v>
      </c>
      <c r="I81" s="35">
        <v>2</v>
      </c>
      <c r="J81" s="35">
        <v>20</v>
      </c>
      <c r="K81" s="245">
        <v>5.1121495327102799</v>
      </c>
      <c r="L81" s="35">
        <v>0</v>
      </c>
      <c r="M81" s="35">
        <v>94</v>
      </c>
      <c r="N81" s="35">
        <v>6</v>
      </c>
      <c r="O81" s="35">
        <v>27</v>
      </c>
      <c r="P81" s="245">
        <v>10.039999999999999</v>
      </c>
      <c r="Q81" s="35">
        <v>10</v>
      </c>
      <c r="R81" s="35">
        <v>2</v>
      </c>
      <c r="S81" s="35">
        <v>5</v>
      </c>
      <c r="T81" s="35">
        <v>110</v>
      </c>
      <c r="U81" s="245">
        <v>8.7058823529411757</v>
      </c>
    </row>
    <row r="82" spans="1:21" ht="12" customHeight="1">
      <c r="A82" s="139"/>
      <c r="B82" s="139"/>
      <c r="C82" s="34"/>
      <c r="D82" s="212"/>
      <c r="E82" s="33"/>
      <c r="F82" s="38">
        <f t="shared" si="38"/>
        <v>1</v>
      </c>
      <c r="G82" s="31">
        <f t="shared" ref="G82:T82" si="44">IF(G81=0,0,G81/$F81)</f>
        <v>0</v>
      </c>
      <c r="H82" s="31">
        <f t="shared" si="44"/>
        <v>0.82677165354330706</v>
      </c>
      <c r="I82" s="31">
        <f t="shared" si="44"/>
        <v>1.5748031496062992E-2</v>
      </c>
      <c r="J82" s="31">
        <f t="shared" si="44"/>
        <v>0.15748031496062992</v>
      </c>
      <c r="K82" s="246"/>
      <c r="L82" s="31">
        <f t="shared" si="44"/>
        <v>0</v>
      </c>
      <c r="M82" s="31">
        <f t="shared" si="44"/>
        <v>0.74015748031496065</v>
      </c>
      <c r="N82" s="31">
        <f t="shared" si="44"/>
        <v>4.7244094488188976E-2</v>
      </c>
      <c r="O82" s="31">
        <f t="shared" si="44"/>
        <v>0.2125984251968504</v>
      </c>
      <c r="P82" s="246"/>
      <c r="Q82" s="31">
        <f t="shared" si="44"/>
        <v>7.874015748031496E-2</v>
      </c>
      <c r="R82" s="31">
        <f t="shared" si="44"/>
        <v>1.5748031496062992E-2</v>
      </c>
      <c r="S82" s="31">
        <f t="shared" si="44"/>
        <v>3.937007874015748E-2</v>
      </c>
      <c r="T82" s="31">
        <f t="shared" si="44"/>
        <v>0.86614173228346458</v>
      </c>
      <c r="U82" s="246"/>
    </row>
    <row r="83" spans="1:21" ht="12" customHeight="1">
      <c r="A83" s="139"/>
      <c r="B83" s="139"/>
      <c r="C83" s="37"/>
      <c r="D83" s="211" t="s">
        <v>8</v>
      </c>
      <c r="E83" s="36"/>
      <c r="F83" s="35">
        <f t="shared" si="38"/>
        <v>19</v>
      </c>
      <c r="G83" s="35">
        <v>0</v>
      </c>
      <c r="H83" s="35">
        <v>7</v>
      </c>
      <c r="I83" s="35">
        <v>5</v>
      </c>
      <c r="J83" s="35">
        <v>7</v>
      </c>
      <c r="K83" s="245">
        <v>7.416666666666667</v>
      </c>
      <c r="L83" s="35">
        <v>0</v>
      </c>
      <c r="M83" s="35">
        <v>7</v>
      </c>
      <c r="N83" s="35">
        <v>1</v>
      </c>
      <c r="O83" s="35">
        <v>11</v>
      </c>
      <c r="P83" s="245">
        <v>10.25</v>
      </c>
      <c r="Q83" s="35">
        <v>0</v>
      </c>
      <c r="R83" s="35">
        <v>0</v>
      </c>
      <c r="S83" s="35">
        <v>3</v>
      </c>
      <c r="T83" s="35">
        <v>16</v>
      </c>
      <c r="U83" s="245">
        <v>10.666666666666666</v>
      </c>
    </row>
    <row r="84" spans="1:21" ht="12" customHeight="1">
      <c r="A84" s="139"/>
      <c r="B84" s="139"/>
      <c r="C84" s="34"/>
      <c r="D84" s="212"/>
      <c r="E84" s="33"/>
      <c r="F84" s="38">
        <f t="shared" si="38"/>
        <v>1</v>
      </c>
      <c r="G84" s="31">
        <f t="shared" ref="G84:T84" si="45">IF(G83=0,0,G83/$F83)</f>
        <v>0</v>
      </c>
      <c r="H84" s="31">
        <f t="shared" si="45"/>
        <v>0.36842105263157893</v>
      </c>
      <c r="I84" s="31">
        <f t="shared" si="45"/>
        <v>0.26315789473684209</v>
      </c>
      <c r="J84" s="31">
        <f t="shared" si="45"/>
        <v>0.36842105263157893</v>
      </c>
      <c r="K84" s="246"/>
      <c r="L84" s="31">
        <f t="shared" si="45"/>
        <v>0</v>
      </c>
      <c r="M84" s="31">
        <f t="shared" si="45"/>
        <v>0.36842105263157893</v>
      </c>
      <c r="N84" s="31">
        <f t="shared" si="45"/>
        <v>5.2631578947368418E-2</v>
      </c>
      <c r="O84" s="31">
        <f t="shared" si="45"/>
        <v>0.57894736842105265</v>
      </c>
      <c r="P84" s="246"/>
      <c r="Q84" s="31">
        <f t="shared" si="45"/>
        <v>0</v>
      </c>
      <c r="R84" s="31">
        <f t="shared" si="45"/>
        <v>0</v>
      </c>
      <c r="S84" s="31">
        <f t="shared" si="45"/>
        <v>0.15789473684210525</v>
      </c>
      <c r="T84" s="31">
        <f t="shared" si="45"/>
        <v>0.84210526315789469</v>
      </c>
      <c r="U84" s="246"/>
    </row>
    <row r="85" spans="1:21" ht="12" customHeight="1">
      <c r="A85" s="139"/>
      <c r="B85" s="139"/>
      <c r="C85" s="37"/>
      <c r="D85" s="211" t="s">
        <v>7</v>
      </c>
      <c r="E85" s="36"/>
      <c r="F85" s="35">
        <f t="shared" si="38"/>
        <v>10</v>
      </c>
      <c r="G85" s="35">
        <v>0</v>
      </c>
      <c r="H85" s="35">
        <v>7</v>
      </c>
      <c r="I85" s="35">
        <v>0</v>
      </c>
      <c r="J85" s="35">
        <v>3</v>
      </c>
      <c r="K85" s="245">
        <v>5</v>
      </c>
      <c r="L85" s="35">
        <v>0</v>
      </c>
      <c r="M85" s="35">
        <v>7</v>
      </c>
      <c r="N85" s="35">
        <v>0</v>
      </c>
      <c r="O85" s="35">
        <v>3</v>
      </c>
      <c r="P85" s="245">
        <v>10</v>
      </c>
      <c r="Q85" s="35">
        <v>0</v>
      </c>
      <c r="R85" s="35">
        <v>1</v>
      </c>
      <c r="S85" s="35">
        <v>0</v>
      </c>
      <c r="T85" s="35">
        <v>9</v>
      </c>
      <c r="U85" s="245">
        <v>5</v>
      </c>
    </row>
    <row r="86" spans="1:21" ht="12" customHeight="1">
      <c r="A86" s="139"/>
      <c r="B86" s="139"/>
      <c r="C86" s="34"/>
      <c r="D86" s="212"/>
      <c r="E86" s="33"/>
      <c r="F86" s="38">
        <f t="shared" si="38"/>
        <v>1</v>
      </c>
      <c r="G86" s="31">
        <f t="shared" ref="G86:T86" si="46">IF(G85=0,0,G85/$F85)</f>
        <v>0</v>
      </c>
      <c r="H86" s="31">
        <f t="shared" si="46"/>
        <v>0.7</v>
      </c>
      <c r="I86" s="31">
        <f t="shared" si="46"/>
        <v>0</v>
      </c>
      <c r="J86" s="31">
        <f t="shared" si="46"/>
        <v>0.3</v>
      </c>
      <c r="K86" s="246"/>
      <c r="L86" s="31">
        <f t="shared" si="46"/>
        <v>0</v>
      </c>
      <c r="M86" s="31">
        <f t="shared" si="46"/>
        <v>0.7</v>
      </c>
      <c r="N86" s="31">
        <f t="shared" si="46"/>
        <v>0</v>
      </c>
      <c r="O86" s="31">
        <f t="shared" si="46"/>
        <v>0.3</v>
      </c>
      <c r="P86" s="246"/>
      <c r="Q86" s="31">
        <f t="shared" si="46"/>
        <v>0</v>
      </c>
      <c r="R86" s="31">
        <f t="shared" si="46"/>
        <v>0.1</v>
      </c>
      <c r="S86" s="31">
        <f t="shared" si="46"/>
        <v>0</v>
      </c>
      <c r="T86" s="31">
        <f t="shared" si="46"/>
        <v>0.9</v>
      </c>
      <c r="U86" s="246"/>
    </row>
    <row r="87" spans="1:21" ht="13.5" customHeight="1">
      <c r="A87" s="139"/>
      <c r="B87" s="139"/>
      <c r="C87" s="37"/>
      <c r="D87" s="228" t="s">
        <v>116</v>
      </c>
      <c r="E87" s="36"/>
      <c r="F87" s="35">
        <f t="shared" si="38"/>
        <v>7</v>
      </c>
      <c r="G87" s="35">
        <v>0</v>
      </c>
      <c r="H87" s="35">
        <v>4</v>
      </c>
      <c r="I87" s="35">
        <v>2</v>
      </c>
      <c r="J87" s="35">
        <v>1</v>
      </c>
      <c r="K87" s="245">
        <v>6.666666666666667</v>
      </c>
      <c r="L87" s="35">
        <v>0</v>
      </c>
      <c r="M87" s="35">
        <v>6</v>
      </c>
      <c r="N87" s="35">
        <v>0</v>
      </c>
      <c r="O87" s="35">
        <v>1</v>
      </c>
      <c r="P87" s="245">
        <v>10</v>
      </c>
      <c r="Q87" s="35">
        <v>0</v>
      </c>
      <c r="R87" s="35">
        <v>0</v>
      </c>
      <c r="S87" s="35">
        <v>0</v>
      </c>
      <c r="T87" s="35">
        <v>7</v>
      </c>
      <c r="U87" s="245">
        <v>0</v>
      </c>
    </row>
    <row r="88" spans="1:21" ht="13.5" customHeight="1">
      <c r="A88" s="139"/>
      <c r="B88" s="139"/>
      <c r="C88" s="34"/>
      <c r="D88" s="212"/>
      <c r="E88" s="33"/>
      <c r="F88" s="38">
        <f t="shared" si="38"/>
        <v>1</v>
      </c>
      <c r="G88" s="31">
        <f t="shared" ref="G88:T88" si="47">IF(G87=0,0,G87/$F87)</f>
        <v>0</v>
      </c>
      <c r="H88" s="31">
        <f t="shared" si="47"/>
        <v>0.5714285714285714</v>
      </c>
      <c r="I88" s="31">
        <f t="shared" si="47"/>
        <v>0.2857142857142857</v>
      </c>
      <c r="J88" s="31">
        <f t="shared" si="47"/>
        <v>0.14285714285714285</v>
      </c>
      <c r="K88" s="246"/>
      <c r="L88" s="31">
        <f t="shared" si="47"/>
        <v>0</v>
      </c>
      <c r="M88" s="31">
        <f t="shared" si="47"/>
        <v>0.8571428571428571</v>
      </c>
      <c r="N88" s="31">
        <f t="shared" si="47"/>
        <v>0</v>
      </c>
      <c r="O88" s="31">
        <f t="shared" si="47"/>
        <v>0.14285714285714285</v>
      </c>
      <c r="P88" s="246"/>
      <c r="Q88" s="31">
        <f t="shared" si="47"/>
        <v>0</v>
      </c>
      <c r="R88" s="31">
        <f t="shared" si="47"/>
        <v>0</v>
      </c>
      <c r="S88" s="31">
        <f t="shared" si="47"/>
        <v>0</v>
      </c>
      <c r="T88" s="31">
        <f t="shared" si="47"/>
        <v>1</v>
      </c>
      <c r="U88" s="246"/>
    </row>
    <row r="89" spans="1:21" ht="12" customHeight="1">
      <c r="A89" s="139"/>
      <c r="B89" s="139"/>
      <c r="C89" s="37"/>
      <c r="D89" s="211" t="s">
        <v>5</v>
      </c>
      <c r="E89" s="36"/>
      <c r="F89" s="35">
        <f t="shared" si="38"/>
        <v>23</v>
      </c>
      <c r="G89" s="35">
        <v>0</v>
      </c>
      <c r="H89" s="35">
        <v>21</v>
      </c>
      <c r="I89" s="35">
        <v>0</v>
      </c>
      <c r="J89" s="35">
        <v>2</v>
      </c>
      <c r="K89" s="245">
        <v>5</v>
      </c>
      <c r="L89" s="35">
        <v>0</v>
      </c>
      <c r="M89" s="35">
        <v>21</v>
      </c>
      <c r="N89" s="35">
        <v>0</v>
      </c>
      <c r="O89" s="35">
        <v>2</v>
      </c>
      <c r="P89" s="245">
        <v>10</v>
      </c>
      <c r="Q89" s="35">
        <v>1</v>
      </c>
      <c r="R89" s="35">
        <v>0</v>
      </c>
      <c r="S89" s="35">
        <v>0</v>
      </c>
      <c r="T89" s="35">
        <v>22</v>
      </c>
      <c r="U89" s="245">
        <v>0</v>
      </c>
    </row>
    <row r="90" spans="1:21" ht="12" customHeight="1">
      <c r="A90" s="139"/>
      <c r="B90" s="139"/>
      <c r="C90" s="34"/>
      <c r="D90" s="212"/>
      <c r="E90" s="33"/>
      <c r="F90" s="38">
        <f t="shared" si="38"/>
        <v>1</v>
      </c>
      <c r="G90" s="31">
        <f t="shared" ref="G90:T90" si="48">IF(G89=0,0,G89/$F89)</f>
        <v>0</v>
      </c>
      <c r="H90" s="31">
        <f t="shared" si="48"/>
        <v>0.91304347826086951</v>
      </c>
      <c r="I90" s="31">
        <f t="shared" si="48"/>
        <v>0</v>
      </c>
      <c r="J90" s="31">
        <f t="shared" si="48"/>
        <v>8.6956521739130432E-2</v>
      </c>
      <c r="K90" s="246"/>
      <c r="L90" s="31">
        <f t="shared" si="48"/>
        <v>0</v>
      </c>
      <c r="M90" s="31">
        <f t="shared" si="48"/>
        <v>0.91304347826086951</v>
      </c>
      <c r="N90" s="31">
        <f t="shared" si="48"/>
        <v>0</v>
      </c>
      <c r="O90" s="31">
        <f t="shared" si="48"/>
        <v>8.6956521739130432E-2</v>
      </c>
      <c r="P90" s="246"/>
      <c r="Q90" s="31">
        <f t="shared" si="48"/>
        <v>4.3478260869565216E-2</v>
      </c>
      <c r="R90" s="31">
        <f t="shared" si="48"/>
        <v>0</v>
      </c>
      <c r="S90" s="31">
        <f t="shared" si="48"/>
        <v>0</v>
      </c>
      <c r="T90" s="31">
        <f t="shared" si="48"/>
        <v>0.95652173913043481</v>
      </c>
      <c r="U90" s="246"/>
    </row>
    <row r="91" spans="1:21" ht="12" customHeight="1">
      <c r="A91" s="139"/>
      <c r="B91" s="139"/>
      <c r="C91" s="37"/>
      <c r="D91" s="211" t="s">
        <v>4</v>
      </c>
      <c r="E91" s="36"/>
      <c r="F91" s="35">
        <f t="shared" si="38"/>
        <v>15</v>
      </c>
      <c r="G91" s="35">
        <v>0</v>
      </c>
      <c r="H91" s="35">
        <v>11</v>
      </c>
      <c r="I91" s="35">
        <v>1</v>
      </c>
      <c r="J91" s="35">
        <v>3</v>
      </c>
      <c r="K91" s="245">
        <v>5.416666666666667</v>
      </c>
      <c r="L91" s="35">
        <v>0</v>
      </c>
      <c r="M91" s="35">
        <v>11</v>
      </c>
      <c r="N91" s="35">
        <v>0</v>
      </c>
      <c r="O91" s="35">
        <v>4</v>
      </c>
      <c r="P91" s="245">
        <v>10</v>
      </c>
      <c r="Q91" s="35">
        <v>0</v>
      </c>
      <c r="R91" s="35">
        <v>0</v>
      </c>
      <c r="S91" s="35">
        <v>0</v>
      </c>
      <c r="T91" s="35">
        <v>15</v>
      </c>
      <c r="U91" s="245">
        <v>0</v>
      </c>
    </row>
    <row r="92" spans="1:21" ht="12" customHeight="1">
      <c r="A92" s="139"/>
      <c r="B92" s="139"/>
      <c r="C92" s="34"/>
      <c r="D92" s="212"/>
      <c r="E92" s="33"/>
      <c r="F92" s="38">
        <f t="shared" si="38"/>
        <v>1</v>
      </c>
      <c r="G92" s="31">
        <f t="shared" ref="G92:T92" si="49">IF(G91=0,0,G91/$F91)</f>
        <v>0</v>
      </c>
      <c r="H92" s="31">
        <f t="shared" si="49"/>
        <v>0.73333333333333328</v>
      </c>
      <c r="I92" s="31">
        <f t="shared" si="49"/>
        <v>6.6666666666666666E-2</v>
      </c>
      <c r="J92" s="31">
        <f t="shared" si="49"/>
        <v>0.2</v>
      </c>
      <c r="K92" s="246"/>
      <c r="L92" s="31">
        <f t="shared" si="49"/>
        <v>0</v>
      </c>
      <c r="M92" s="31">
        <f t="shared" si="49"/>
        <v>0.73333333333333328</v>
      </c>
      <c r="N92" s="31">
        <f t="shared" si="49"/>
        <v>0</v>
      </c>
      <c r="O92" s="31">
        <f t="shared" si="49"/>
        <v>0.26666666666666666</v>
      </c>
      <c r="P92" s="246"/>
      <c r="Q92" s="31">
        <f t="shared" si="49"/>
        <v>0</v>
      </c>
      <c r="R92" s="31">
        <f t="shared" si="49"/>
        <v>0</v>
      </c>
      <c r="S92" s="31">
        <f t="shared" si="49"/>
        <v>0</v>
      </c>
      <c r="T92" s="31">
        <f t="shared" si="49"/>
        <v>1</v>
      </c>
      <c r="U92" s="246"/>
    </row>
    <row r="93" spans="1:21" ht="12" customHeight="1">
      <c r="A93" s="139"/>
      <c r="B93" s="139"/>
      <c r="C93" s="37"/>
      <c r="D93" s="211" t="s">
        <v>3</v>
      </c>
      <c r="E93" s="36"/>
      <c r="F93" s="35">
        <f t="shared" si="38"/>
        <v>16</v>
      </c>
      <c r="G93" s="35">
        <v>0</v>
      </c>
      <c r="H93" s="35">
        <v>13</v>
      </c>
      <c r="I93" s="35">
        <v>0</v>
      </c>
      <c r="J93" s="35">
        <v>3</v>
      </c>
      <c r="K93" s="245">
        <v>5</v>
      </c>
      <c r="L93" s="35">
        <v>0</v>
      </c>
      <c r="M93" s="35">
        <v>10</v>
      </c>
      <c r="N93" s="35">
        <v>0</v>
      </c>
      <c r="O93" s="35">
        <v>6</v>
      </c>
      <c r="P93" s="245">
        <v>10</v>
      </c>
      <c r="Q93" s="35">
        <v>0</v>
      </c>
      <c r="R93" s="35">
        <v>1</v>
      </c>
      <c r="S93" s="35">
        <v>0</v>
      </c>
      <c r="T93" s="35">
        <v>15</v>
      </c>
      <c r="U93" s="245">
        <v>5</v>
      </c>
    </row>
    <row r="94" spans="1:21" ht="12" customHeight="1">
      <c r="A94" s="139"/>
      <c r="B94" s="139"/>
      <c r="C94" s="34"/>
      <c r="D94" s="212"/>
      <c r="E94" s="33"/>
      <c r="F94" s="38">
        <f t="shared" si="38"/>
        <v>1</v>
      </c>
      <c r="G94" s="31">
        <f t="shared" ref="G94:T94" si="50">IF(G93=0,0,G93/$F93)</f>
        <v>0</v>
      </c>
      <c r="H94" s="31">
        <f t="shared" si="50"/>
        <v>0.8125</v>
      </c>
      <c r="I94" s="31">
        <f t="shared" si="50"/>
        <v>0</v>
      </c>
      <c r="J94" s="31">
        <f t="shared" si="50"/>
        <v>0.1875</v>
      </c>
      <c r="K94" s="246"/>
      <c r="L94" s="31">
        <f t="shared" si="50"/>
        <v>0</v>
      </c>
      <c r="M94" s="31">
        <f t="shared" si="50"/>
        <v>0.625</v>
      </c>
      <c r="N94" s="31">
        <f t="shared" si="50"/>
        <v>0</v>
      </c>
      <c r="O94" s="31">
        <f t="shared" si="50"/>
        <v>0.375</v>
      </c>
      <c r="P94" s="246"/>
      <c r="Q94" s="31">
        <f t="shared" si="50"/>
        <v>0</v>
      </c>
      <c r="R94" s="31">
        <f t="shared" si="50"/>
        <v>6.25E-2</v>
      </c>
      <c r="S94" s="31">
        <f t="shared" si="50"/>
        <v>0</v>
      </c>
      <c r="T94" s="31">
        <f t="shared" si="50"/>
        <v>0.9375</v>
      </c>
      <c r="U94" s="246"/>
    </row>
    <row r="95" spans="1:21" ht="12" customHeight="1">
      <c r="A95" s="139"/>
      <c r="B95" s="139"/>
      <c r="C95" s="37"/>
      <c r="D95" s="211" t="s">
        <v>2</v>
      </c>
      <c r="E95" s="36"/>
      <c r="F95" s="35">
        <f t="shared" si="38"/>
        <v>127</v>
      </c>
      <c r="G95" s="35">
        <v>0</v>
      </c>
      <c r="H95" s="35">
        <v>117</v>
      </c>
      <c r="I95" s="35">
        <v>2</v>
      </c>
      <c r="J95" s="35">
        <v>8</v>
      </c>
      <c r="K95" s="245">
        <v>5.0840336134453779</v>
      </c>
      <c r="L95" s="35">
        <v>0</v>
      </c>
      <c r="M95" s="35">
        <v>110</v>
      </c>
      <c r="N95" s="35">
        <v>2</v>
      </c>
      <c r="O95" s="35">
        <v>15</v>
      </c>
      <c r="P95" s="245">
        <v>10.089285714285714</v>
      </c>
      <c r="Q95" s="35">
        <v>10</v>
      </c>
      <c r="R95" s="35">
        <v>1</v>
      </c>
      <c r="S95" s="35">
        <v>2</v>
      </c>
      <c r="T95" s="35">
        <v>114</v>
      </c>
      <c r="U95" s="245">
        <v>1.9230769230769231</v>
      </c>
    </row>
    <row r="96" spans="1:21" ht="12" customHeight="1">
      <c r="A96" s="139"/>
      <c r="B96" s="139"/>
      <c r="C96" s="34"/>
      <c r="D96" s="212"/>
      <c r="E96" s="33"/>
      <c r="F96" s="38">
        <f t="shared" si="38"/>
        <v>1</v>
      </c>
      <c r="G96" s="31">
        <f t="shared" ref="G96:T96" si="51">IF(G95=0,0,G95/$F95)</f>
        <v>0</v>
      </c>
      <c r="H96" s="31">
        <f t="shared" si="51"/>
        <v>0.92125984251968507</v>
      </c>
      <c r="I96" s="31">
        <f t="shared" si="51"/>
        <v>1.5748031496062992E-2</v>
      </c>
      <c r="J96" s="31">
        <f t="shared" si="51"/>
        <v>6.2992125984251968E-2</v>
      </c>
      <c r="K96" s="246"/>
      <c r="L96" s="31">
        <f t="shared" si="51"/>
        <v>0</v>
      </c>
      <c r="M96" s="31">
        <f t="shared" si="51"/>
        <v>0.86614173228346458</v>
      </c>
      <c r="N96" s="31">
        <f t="shared" si="51"/>
        <v>1.5748031496062992E-2</v>
      </c>
      <c r="O96" s="31">
        <f t="shared" si="51"/>
        <v>0.11811023622047244</v>
      </c>
      <c r="P96" s="246"/>
      <c r="Q96" s="31">
        <f t="shared" si="51"/>
        <v>7.874015748031496E-2</v>
      </c>
      <c r="R96" s="31">
        <f t="shared" si="51"/>
        <v>7.874015748031496E-3</v>
      </c>
      <c r="S96" s="31">
        <f t="shared" si="51"/>
        <v>1.5748031496062992E-2</v>
      </c>
      <c r="T96" s="31">
        <f t="shared" si="51"/>
        <v>0.89763779527559051</v>
      </c>
      <c r="U96" s="246"/>
    </row>
    <row r="97" spans="1:21" ht="12" customHeight="1">
      <c r="A97" s="139"/>
      <c r="B97" s="139"/>
      <c r="C97" s="37"/>
      <c r="D97" s="211" t="s">
        <v>1</v>
      </c>
      <c r="E97" s="36"/>
      <c r="F97" s="35">
        <f t="shared" si="38"/>
        <v>19</v>
      </c>
      <c r="G97" s="35">
        <v>0</v>
      </c>
      <c r="H97" s="35">
        <v>14</v>
      </c>
      <c r="I97" s="35">
        <v>1</v>
      </c>
      <c r="J97" s="35">
        <v>4</v>
      </c>
      <c r="K97" s="245">
        <v>16.666666666666668</v>
      </c>
      <c r="L97" s="35">
        <v>0</v>
      </c>
      <c r="M97" s="35">
        <v>16</v>
      </c>
      <c r="N97" s="35">
        <v>1</v>
      </c>
      <c r="O97" s="35">
        <v>2</v>
      </c>
      <c r="P97" s="245">
        <v>20</v>
      </c>
      <c r="Q97" s="35">
        <v>0</v>
      </c>
      <c r="R97" s="35">
        <v>0</v>
      </c>
      <c r="S97" s="35">
        <v>1</v>
      </c>
      <c r="T97" s="35">
        <v>18</v>
      </c>
      <c r="U97" s="245">
        <v>180</v>
      </c>
    </row>
    <row r="98" spans="1:21" ht="12" customHeight="1">
      <c r="A98" s="139"/>
      <c r="B98" s="139"/>
      <c r="C98" s="34"/>
      <c r="D98" s="212"/>
      <c r="E98" s="33"/>
      <c r="F98" s="38">
        <f t="shared" si="38"/>
        <v>1</v>
      </c>
      <c r="G98" s="31">
        <f t="shared" ref="G98:T98" si="52">IF(G97=0,0,G97/$F97)</f>
        <v>0</v>
      </c>
      <c r="H98" s="31">
        <f t="shared" si="52"/>
        <v>0.73684210526315785</v>
      </c>
      <c r="I98" s="31">
        <f t="shared" si="52"/>
        <v>5.2631578947368418E-2</v>
      </c>
      <c r="J98" s="31">
        <f t="shared" si="52"/>
        <v>0.21052631578947367</v>
      </c>
      <c r="K98" s="246"/>
      <c r="L98" s="31">
        <f t="shared" si="52"/>
        <v>0</v>
      </c>
      <c r="M98" s="31">
        <f t="shared" si="52"/>
        <v>0.84210526315789469</v>
      </c>
      <c r="N98" s="31">
        <f t="shared" si="52"/>
        <v>5.2631578947368418E-2</v>
      </c>
      <c r="O98" s="31">
        <f t="shared" si="52"/>
        <v>0.10526315789473684</v>
      </c>
      <c r="P98" s="246"/>
      <c r="Q98" s="31">
        <f t="shared" si="52"/>
        <v>0</v>
      </c>
      <c r="R98" s="31">
        <f t="shared" si="52"/>
        <v>0</v>
      </c>
      <c r="S98" s="31">
        <f t="shared" si="52"/>
        <v>5.2631578947368418E-2</v>
      </c>
      <c r="T98" s="31">
        <f t="shared" si="52"/>
        <v>0.94736842105263153</v>
      </c>
      <c r="U98" s="246"/>
    </row>
    <row r="99" spans="1:21" ht="12.75" customHeight="1">
      <c r="A99" s="139"/>
      <c r="B99" s="139"/>
      <c r="C99" s="37"/>
      <c r="D99" s="211" t="s">
        <v>0</v>
      </c>
      <c r="E99" s="36"/>
      <c r="F99" s="35">
        <f t="shared" si="38"/>
        <v>34</v>
      </c>
      <c r="G99" s="35">
        <v>0</v>
      </c>
      <c r="H99" s="35">
        <v>33</v>
      </c>
      <c r="I99" s="35">
        <v>0</v>
      </c>
      <c r="J99" s="35">
        <v>1</v>
      </c>
      <c r="K99" s="245">
        <v>5</v>
      </c>
      <c r="L99" s="35">
        <v>0</v>
      </c>
      <c r="M99" s="35">
        <v>32</v>
      </c>
      <c r="N99" s="35">
        <v>0</v>
      </c>
      <c r="O99" s="35">
        <v>2</v>
      </c>
      <c r="P99" s="245">
        <v>9.84375</v>
      </c>
      <c r="Q99" s="35">
        <v>4</v>
      </c>
      <c r="R99" s="35">
        <v>0</v>
      </c>
      <c r="S99" s="35">
        <v>0</v>
      </c>
      <c r="T99" s="35">
        <v>30</v>
      </c>
      <c r="U99" s="245">
        <v>0</v>
      </c>
    </row>
    <row r="100" spans="1:21" ht="12.75" customHeight="1">
      <c r="A100" s="140"/>
      <c r="B100" s="140"/>
      <c r="C100" s="34"/>
      <c r="D100" s="212"/>
      <c r="E100" s="33"/>
      <c r="F100" s="32">
        <f t="shared" si="38"/>
        <v>1</v>
      </c>
      <c r="G100" s="31">
        <f t="shared" ref="G100:T100" si="53">IF(G99=0,0,G99/$F99)</f>
        <v>0</v>
      </c>
      <c r="H100" s="31">
        <f t="shared" si="53"/>
        <v>0.97058823529411764</v>
      </c>
      <c r="I100" s="31">
        <f t="shared" si="53"/>
        <v>0</v>
      </c>
      <c r="J100" s="31">
        <f t="shared" si="53"/>
        <v>2.9411764705882353E-2</v>
      </c>
      <c r="K100" s="246"/>
      <c r="L100" s="31">
        <f t="shared" si="53"/>
        <v>0</v>
      </c>
      <c r="M100" s="31">
        <f t="shared" si="53"/>
        <v>0.94117647058823528</v>
      </c>
      <c r="N100" s="31">
        <f t="shared" si="53"/>
        <v>0</v>
      </c>
      <c r="O100" s="31">
        <f t="shared" si="53"/>
        <v>5.8823529411764705E-2</v>
      </c>
      <c r="P100" s="246"/>
      <c r="Q100" s="31">
        <f t="shared" si="53"/>
        <v>0.11764705882352941</v>
      </c>
      <c r="R100" s="31">
        <f t="shared" si="53"/>
        <v>0</v>
      </c>
      <c r="S100" s="31">
        <f t="shared" si="53"/>
        <v>0</v>
      </c>
      <c r="T100" s="31">
        <f t="shared" si="53"/>
        <v>0.88235294117647056</v>
      </c>
      <c r="U100" s="246"/>
    </row>
  </sheetData>
  <mergeCells count="213">
    <mergeCell ref="D97:D98"/>
    <mergeCell ref="K97:K98"/>
    <mergeCell ref="P97:P98"/>
    <mergeCell ref="U97:U98"/>
    <mergeCell ref="D99:D100"/>
    <mergeCell ref="K99:K100"/>
    <mergeCell ref="P99:P100"/>
    <mergeCell ref="U99:U100"/>
    <mergeCell ref="D93:D94"/>
    <mergeCell ref="K93:K94"/>
    <mergeCell ref="P93:P94"/>
    <mergeCell ref="U93:U94"/>
    <mergeCell ref="D95:D96"/>
    <mergeCell ref="K95:K96"/>
    <mergeCell ref="P95:P96"/>
    <mergeCell ref="U95:U96"/>
    <mergeCell ref="D89:D90"/>
    <mergeCell ref="K89:K90"/>
    <mergeCell ref="P89:P90"/>
    <mergeCell ref="U89:U90"/>
    <mergeCell ref="D91:D92"/>
    <mergeCell ref="K91:K92"/>
    <mergeCell ref="P91:P92"/>
    <mergeCell ref="U91:U92"/>
    <mergeCell ref="D85:D86"/>
    <mergeCell ref="K85:K86"/>
    <mergeCell ref="P85:P86"/>
    <mergeCell ref="U85:U86"/>
    <mergeCell ref="D87:D88"/>
    <mergeCell ref="K87:K88"/>
    <mergeCell ref="P87:P88"/>
    <mergeCell ref="U87:U88"/>
    <mergeCell ref="U83:U84"/>
    <mergeCell ref="D77:D78"/>
    <mergeCell ref="K77:K78"/>
    <mergeCell ref="P77:P78"/>
    <mergeCell ref="U77:U78"/>
    <mergeCell ref="D79:D80"/>
    <mergeCell ref="K79:K80"/>
    <mergeCell ref="P79:P80"/>
    <mergeCell ref="U79:U80"/>
    <mergeCell ref="K73:K74"/>
    <mergeCell ref="P73:P74"/>
    <mergeCell ref="U73:U74"/>
    <mergeCell ref="D75:D76"/>
    <mergeCell ref="K75:K76"/>
    <mergeCell ref="P75:P76"/>
    <mergeCell ref="U75:U76"/>
    <mergeCell ref="B69:B100"/>
    <mergeCell ref="D69:D70"/>
    <mergeCell ref="K69:K70"/>
    <mergeCell ref="P69:P70"/>
    <mergeCell ref="U69:U70"/>
    <mergeCell ref="D71:D72"/>
    <mergeCell ref="K71:K72"/>
    <mergeCell ref="P71:P72"/>
    <mergeCell ref="U71:U72"/>
    <mergeCell ref="D73:D74"/>
    <mergeCell ref="D81:D82"/>
    <mergeCell ref="K81:K82"/>
    <mergeCell ref="P81:P82"/>
    <mergeCell ref="U81:U82"/>
    <mergeCell ref="D83:D84"/>
    <mergeCell ref="K83:K84"/>
    <mergeCell ref="P83:P84"/>
    <mergeCell ref="D65:D66"/>
    <mergeCell ref="K65:K66"/>
    <mergeCell ref="P65:P66"/>
    <mergeCell ref="U65:U66"/>
    <mergeCell ref="D67:D68"/>
    <mergeCell ref="K67:K68"/>
    <mergeCell ref="P67:P68"/>
    <mergeCell ref="U67:U68"/>
    <mergeCell ref="D61:D62"/>
    <mergeCell ref="K61:K62"/>
    <mergeCell ref="P61:P62"/>
    <mergeCell ref="U61:U62"/>
    <mergeCell ref="D63:D64"/>
    <mergeCell ref="K63:K64"/>
    <mergeCell ref="P63:P64"/>
    <mergeCell ref="U63:U64"/>
    <mergeCell ref="D57:D58"/>
    <mergeCell ref="K57:K58"/>
    <mergeCell ref="P57:P58"/>
    <mergeCell ref="U57:U58"/>
    <mergeCell ref="D59:D60"/>
    <mergeCell ref="K59:K60"/>
    <mergeCell ref="P59:P60"/>
    <mergeCell ref="U59:U60"/>
    <mergeCell ref="D53:D54"/>
    <mergeCell ref="K53:K54"/>
    <mergeCell ref="P53:P54"/>
    <mergeCell ref="U53:U54"/>
    <mergeCell ref="D55:D56"/>
    <mergeCell ref="K55:K56"/>
    <mergeCell ref="P55:P56"/>
    <mergeCell ref="U55:U56"/>
    <mergeCell ref="D49:D50"/>
    <mergeCell ref="K49:K50"/>
    <mergeCell ref="P49:P50"/>
    <mergeCell ref="U49:U50"/>
    <mergeCell ref="D51:D52"/>
    <mergeCell ref="K51:K52"/>
    <mergeCell ref="P51:P52"/>
    <mergeCell ref="U51:U52"/>
    <mergeCell ref="D45:D46"/>
    <mergeCell ref="K45:K46"/>
    <mergeCell ref="P45:P46"/>
    <mergeCell ref="U45:U46"/>
    <mergeCell ref="D47:D48"/>
    <mergeCell ref="K47:K48"/>
    <mergeCell ref="P47:P48"/>
    <mergeCell ref="U47:U48"/>
    <mergeCell ref="D41:D42"/>
    <mergeCell ref="K41:K42"/>
    <mergeCell ref="P41:P42"/>
    <mergeCell ref="U41:U42"/>
    <mergeCell ref="D43:D44"/>
    <mergeCell ref="K43:K44"/>
    <mergeCell ref="P43:P44"/>
    <mergeCell ref="U43:U44"/>
    <mergeCell ref="D37:D38"/>
    <mergeCell ref="K37:K38"/>
    <mergeCell ref="P37:P38"/>
    <mergeCell ref="U37:U38"/>
    <mergeCell ref="D39:D40"/>
    <mergeCell ref="K39:K40"/>
    <mergeCell ref="P39:P40"/>
    <mergeCell ref="U39:U40"/>
    <mergeCell ref="K33:K34"/>
    <mergeCell ref="P33:P34"/>
    <mergeCell ref="U33:U34"/>
    <mergeCell ref="D35:D36"/>
    <mergeCell ref="K35:K36"/>
    <mergeCell ref="P35:P36"/>
    <mergeCell ref="U35:U36"/>
    <mergeCell ref="D29:D30"/>
    <mergeCell ref="K29:K30"/>
    <mergeCell ref="P29:P30"/>
    <mergeCell ref="U29:U30"/>
    <mergeCell ref="D31:D32"/>
    <mergeCell ref="K31:K32"/>
    <mergeCell ref="P31:P32"/>
    <mergeCell ref="U31:U32"/>
    <mergeCell ref="Q5:Q6"/>
    <mergeCell ref="A19:A100"/>
    <mergeCell ref="B19:B68"/>
    <mergeCell ref="D19:D20"/>
    <mergeCell ref="K19:K20"/>
    <mergeCell ref="P19:P20"/>
    <mergeCell ref="U19:U20"/>
    <mergeCell ref="D25:D26"/>
    <mergeCell ref="K25:K26"/>
    <mergeCell ref="P25:P26"/>
    <mergeCell ref="U25:U26"/>
    <mergeCell ref="D27:D28"/>
    <mergeCell ref="K27:K28"/>
    <mergeCell ref="P27:P28"/>
    <mergeCell ref="U27:U28"/>
    <mergeCell ref="D21:D22"/>
    <mergeCell ref="K21:K22"/>
    <mergeCell ref="P21:P22"/>
    <mergeCell ref="U21:U22"/>
    <mergeCell ref="D23:D24"/>
    <mergeCell ref="K23:K24"/>
    <mergeCell ref="P23:P24"/>
    <mergeCell ref="U23:U24"/>
    <mergeCell ref="D33:D34"/>
    <mergeCell ref="K13:K14"/>
    <mergeCell ref="P13:P14"/>
    <mergeCell ref="U13:U14"/>
    <mergeCell ref="B15:E16"/>
    <mergeCell ref="K15:K16"/>
    <mergeCell ref="P15:P16"/>
    <mergeCell ref="U15:U16"/>
    <mergeCell ref="A9:A18"/>
    <mergeCell ref="B9:E10"/>
    <mergeCell ref="K9:K10"/>
    <mergeCell ref="P9:P10"/>
    <mergeCell ref="U9:U10"/>
    <mergeCell ref="B11:E12"/>
    <mergeCell ref="K11:K12"/>
    <mergeCell ref="P11:P12"/>
    <mergeCell ref="U11:U12"/>
    <mergeCell ref="B13:E14"/>
    <mergeCell ref="B17:E18"/>
    <mergeCell ref="K17:K18"/>
    <mergeCell ref="P17:P18"/>
    <mergeCell ref="U17:U18"/>
    <mergeCell ref="R5:R6"/>
    <mergeCell ref="S5:S6"/>
    <mergeCell ref="T5:T6"/>
    <mergeCell ref="U5:U6"/>
    <mergeCell ref="A7:E8"/>
    <mergeCell ref="K7:K8"/>
    <mergeCell ref="P7:P8"/>
    <mergeCell ref="U7:U8"/>
    <mergeCell ref="K5:K6"/>
    <mergeCell ref="L5:L6"/>
    <mergeCell ref="M5:M6"/>
    <mergeCell ref="N5:N6"/>
    <mergeCell ref="O5:O6"/>
    <mergeCell ref="P5:P6"/>
    <mergeCell ref="A3:E6"/>
    <mergeCell ref="F3:F6"/>
    <mergeCell ref="G3:U3"/>
    <mergeCell ref="G4:K4"/>
    <mergeCell ref="L4:P4"/>
    <mergeCell ref="Q4:U4"/>
    <mergeCell ref="G5:G6"/>
    <mergeCell ref="H5:H6"/>
    <mergeCell ref="I5:I6"/>
    <mergeCell ref="J5:J6"/>
  </mergeCells>
  <phoneticPr fontId="4"/>
  <pageMargins left="0.59055118110236227" right="0.19685039370078741" top="0.39370078740157483" bottom="0.39370078740157483" header="0.51181102362204722" footer="0.51181102362204722"/>
  <pageSetup paperSize="9" scale="68" firstPageNumber="40" orientation="portrait" useFirstPageNumber="1"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V104"/>
  <sheetViews>
    <sheetView showGridLines="0" view="pageBreakPreview" zoomScaleNormal="100" zoomScaleSheetLayoutView="100" workbookViewId="0">
      <selection activeCell="H3" sqref="H3:J6"/>
    </sheetView>
  </sheetViews>
  <sheetFormatPr defaultRowHeight="13.5"/>
  <cols>
    <col min="1" max="2" width="2.625" style="4" customWidth="1"/>
    <col min="3" max="3" width="1.375" style="4" customWidth="1"/>
    <col min="4" max="4" width="27.625" style="4" customWidth="1"/>
    <col min="5" max="5" width="1.375" style="4" customWidth="1"/>
    <col min="6" max="13" width="10.625" style="3" customWidth="1"/>
    <col min="14" max="14" width="9" style="79"/>
    <col min="15" max="16384" width="9" style="3"/>
  </cols>
  <sheetData>
    <row r="1" spans="1:22" ht="14.25">
      <c r="A1" s="18" t="s">
        <v>659</v>
      </c>
    </row>
    <row r="2" spans="1:22">
      <c r="L2" s="40"/>
      <c r="M2" s="40" t="s">
        <v>515</v>
      </c>
    </row>
    <row r="3" spans="1:22" ht="13.5" customHeight="1">
      <c r="A3" s="213" t="s">
        <v>63</v>
      </c>
      <c r="B3" s="214"/>
      <c r="C3" s="214"/>
      <c r="D3" s="214"/>
      <c r="E3" s="215"/>
      <c r="F3" s="161" t="s">
        <v>126</v>
      </c>
      <c r="G3" s="176" t="s">
        <v>226</v>
      </c>
      <c r="H3" s="234" t="s">
        <v>225</v>
      </c>
      <c r="I3" s="234"/>
      <c r="J3" s="235"/>
      <c r="K3" s="204" t="s">
        <v>224</v>
      </c>
      <c r="L3" s="204" t="s">
        <v>223</v>
      </c>
      <c r="M3" s="197" t="s">
        <v>222</v>
      </c>
    </row>
    <row r="4" spans="1:22" ht="13.5" customHeight="1">
      <c r="A4" s="216"/>
      <c r="B4" s="217"/>
      <c r="C4" s="217"/>
      <c r="D4" s="217"/>
      <c r="E4" s="218"/>
      <c r="F4" s="165"/>
      <c r="G4" s="209"/>
      <c r="H4" s="176" t="s">
        <v>221</v>
      </c>
      <c r="I4" s="50"/>
      <c r="J4" s="50"/>
      <c r="K4" s="209"/>
      <c r="L4" s="209"/>
      <c r="M4" s="198"/>
    </row>
    <row r="5" spans="1:22" ht="40.5" customHeight="1">
      <c r="A5" s="216"/>
      <c r="B5" s="217"/>
      <c r="C5" s="217"/>
      <c r="D5" s="217"/>
      <c r="E5" s="218"/>
      <c r="F5" s="165"/>
      <c r="G5" s="209"/>
      <c r="H5" s="238"/>
      <c r="I5" s="204" t="s">
        <v>220</v>
      </c>
      <c r="J5" s="204" t="s">
        <v>219</v>
      </c>
      <c r="K5" s="209"/>
      <c r="L5" s="209"/>
      <c r="M5" s="198"/>
    </row>
    <row r="6" spans="1:22" ht="36" customHeight="1">
      <c r="A6" s="219"/>
      <c r="B6" s="220"/>
      <c r="C6" s="220"/>
      <c r="D6" s="220"/>
      <c r="E6" s="221"/>
      <c r="F6" s="162"/>
      <c r="G6" s="210"/>
      <c r="H6" s="178"/>
      <c r="I6" s="210"/>
      <c r="J6" s="210"/>
      <c r="K6" s="210"/>
      <c r="L6" s="210"/>
      <c r="M6" s="199"/>
      <c r="N6" s="79" t="s">
        <v>494</v>
      </c>
    </row>
    <row r="7" spans="1:22" ht="12" customHeight="1">
      <c r="A7" s="152" t="s">
        <v>49</v>
      </c>
      <c r="B7" s="153"/>
      <c r="C7" s="153"/>
      <c r="D7" s="153"/>
      <c r="E7" s="154"/>
      <c r="F7" s="35">
        <f t="shared" ref="F7:F10" si="0">SUM(G7,K7,L7)</f>
        <v>690</v>
      </c>
      <c r="G7" s="35">
        <f t="shared" ref="G7:L7" si="1">SUM(G9,G11,G13,G15,G17)</f>
        <v>142</v>
      </c>
      <c r="H7" s="35">
        <f>SUM(H9,H11,H13,H15,H17)</f>
        <v>1086</v>
      </c>
      <c r="I7" s="35">
        <f t="shared" si="1"/>
        <v>377</v>
      </c>
      <c r="J7" s="35">
        <f t="shared" si="1"/>
        <v>709</v>
      </c>
      <c r="K7" s="35">
        <f t="shared" si="1"/>
        <v>528</v>
      </c>
      <c r="L7" s="35">
        <f t="shared" si="1"/>
        <v>20</v>
      </c>
      <c r="M7" s="252">
        <f>IF(N7=0,0,H7/N7*100)</f>
        <v>1.6205810812827361</v>
      </c>
      <c r="N7" s="79">
        <v>67013</v>
      </c>
    </row>
    <row r="8" spans="1:22" ht="12" customHeight="1">
      <c r="A8" s="155"/>
      <c r="B8" s="156"/>
      <c r="C8" s="156"/>
      <c r="D8" s="156"/>
      <c r="E8" s="157"/>
      <c r="F8" s="38">
        <f t="shared" si="0"/>
        <v>1</v>
      </c>
      <c r="G8" s="31">
        <f>IF(G7=0,0,G7/$F7)</f>
        <v>0.20579710144927535</v>
      </c>
      <c r="H8" s="31">
        <f t="shared" ref="H8:H10" si="2">SUM(I8:J8)</f>
        <v>1</v>
      </c>
      <c r="I8" s="31">
        <f>IF(I7=0,0,I7/$H7)</f>
        <v>0.34714548802946593</v>
      </c>
      <c r="J8" s="31">
        <f>IF(J7=0,0,J7/$H7)</f>
        <v>0.65285451197053412</v>
      </c>
      <c r="K8" s="31">
        <f>IF(K7=0,0,K7/$F7)</f>
        <v>0.76521739130434785</v>
      </c>
      <c r="L8" s="31">
        <f>IF(L7=0,0,L7/$F7)</f>
        <v>2.8985507246376812E-2</v>
      </c>
      <c r="M8" s="253"/>
    </row>
    <row r="9" spans="1:22" ht="12" customHeight="1">
      <c r="A9" s="141" t="s">
        <v>48</v>
      </c>
      <c r="B9" s="222" t="s">
        <v>47</v>
      </c>
      <c r="C9" s="223"/>
      <c r="D9" s="223"/>
      <c r="E9" s="224"/>
      <c r="F9" s="35">
        <f t="shared" si="0"/>
        <v>127</v>
      </c>
      <c r="G9" s="35">
        <v>13</v>
      </c>
      <c r="H9" s="35">
        <f>SUM(I9:J9)</f>
        <v>23</v>
      </c>
      <c r="I9" s="35">
        <v>5</v>
      </c>
      <c r="J9" s="35">
        <v>18</v>
      </c>
      <c r="K9" s="35">
        <v>108</v>
      </c>
      <c r="L9" s="35">
        <v>6</v>
      </c>
      <c r="M9" s="207">
        <f t="shared" ref="M9" si="3">IF(N9=0,0,H9/N9*100)</f>
        <v>1.2700165654334623</v>
      </c>
      <c r="N9" s="79">
        <v>1811</v>
      </c>
    </row>
    <row r="10" spans="1:22" ht="12" customHeight="1">
      <c r="A10" s="142"/>
      <c r="B10" s="225"/>
      <c r="C10" s="226"/>
      <c r="D10" s="226"/>
      <c r="E10" s="227"/>
      <c r="F10" s="38">
        <f t="shared" si="0"/>
        <v>1</v>
      </c>
      <c r="G10" s="31">
        <f>IF(G9=0,0,G9/$F9)</f>
        <v>0.10236220472440945</v>
      </c>
      <c r="H10" s="31">
        <f t="shared" si="2"/>
        <v>1</v>
      </c>
      <c r="I10" s="31">
        <f>IF(I9=0,0,I9/$H9)</f>
        <v>0.21739130434782608</v>
      </c>
      <c r="J10" s="31">
        <f>IF(J9=0,0,J9/$H9)</f>
        <v>0.78260869565217395</v>
      </c>
      <c r="K10" s="31">
        <f>IF(K9=0,0,K9/$F9)</f>
        <v>0.85039370078740162</v>
      </c>
      <c r="L10" s="31">
        <f>IF(L9=0,0,L9/$F9)</f>
        <v>4.7244094488188976E-2</v>
      </c>
      <c r="M10" s="251"/>
      <c r="T10" s="110"/>
      <c r="U10" s="110"/>
      <c r="V10"/>
    </row>
    <row r="11" spans="1:22" ht="12" customHeight="1">
      <c r="A11" s="142"/>
      <c r="B11" s="222" t="s">
        <v>46</v>
      </c>
      <c r="C11" s="223"/>
      <c r="D11" s="223"/>
      <c r="E11" s="224"/>
      <c r="F11" s="35">
        <f t="shared" ref="F11:F74" si="4">SUM(G11,K11,L11)</f>
        <v>100</v>
      </c>
      <c r="G11" s="35">
        <v>14</v>
      </c>
      <c r="H11" s="35">
        <f t="shared" ref="H11:H74" si="5">SUM(I11:J11)</f>
        <v>58</v>
      </c>
      <c r="I11" s="35">
        <v>30</v>
      </c>
      <c r="J11" s="35">
        <v>28</v>
      </c>
      <c r="K11" s="35">
        <v>82</v>
      </c>
      <c r="L11" s="35">
        <v>4</v>
      </c>
      <c r="M11" s="207">
        <f t="shared" ref="M11" si="6">IF(N11=0,0,H11/N11*100)</f>
        <v>1.5574650912996777</v>
      </c>
      <c r="N11" s="79">
        <v>3724</v>
      </c>
      <c r="V11"/>
    </row>
    <row r="12" spans="1:22" ht="12" customHeight="1">
      <c r="A12" s="142"/>
      <c r="B12" s="225"/>
      <c r="C12" s="226"/>
      <c r="D12" s="226"/>
      <c r="E12" s="227"/>
      <c r="F12" s="38">
        <f t="shared" si="4"/>
        <v>1</v>
      </c>
      <c r="G12" s="31">
        <f t="shared" ref="G12" si="7">IF(G11=0,0,G11/$F11)</f>
        <v>0.14000000000000001</v>
      </c>
      <c r="H12" s="31">
        <f t="shared" si="5"/>
        <v>1</v>
      </c>
      <c r="I12" s="31">
        <f t="shared" ref="I12" si="8">IF(I11=0,0,I11/$H11)</f>
        <v>0.51724137931034486</v>
      </c>
      <c r="J12" s="31">
        <f t="shared" ref="J12" si="9">IF(J11=0,0,J11/$H11)</f>
        <v>0.48275862068965519</v>
      </c>
      <c r="K12" s="31">
        <f t="shared" ref="K12" si="10">IF(K11=0,0,K11/$F11)</f>
        <v>0.82</v>
      </c>
      <c r="L12" s="31">
        <f t="shared" ref="L12" si="11">IF(L11=0,0,L11/$F11)</f>
        <v>0.04</v>
      </c>
      <c r="M12" s="251"/>
      <c r="T12" s="109"/>
      <c r="U12" s="109"/>
      <c r="V12"/>
    </row>
    <row r="13" spans="1:22" ht="12" customHeight="1">
      <c r="A13" s="142"/>
      <c r="B13" s="222" t="s">
        <v>45</v>
      </c>
      <c r="C13" s="223"/>
      <c r="D13" s="223"/>
      <c r="E13" s="224"/>
      <c r="F13" s="35">
        <f t="shared" si="4"/>
        <v>199</v>
      </c>
      <c r="G13" s="35">
        <v>42</v>
      </c>
      <c r="H13" s="35">
        <f t="shared" si="5"/>
        <v>281</v>
      </c>
      <c r="I13" s="35">
        <v>104</v>
      </c>
      <c r="J13" s="35">
        <v>177</v>
      </c>
      <c r="K13" s="35">
        <v>151</v>
      </c>
      <c r="L13" s="35">
        <v>6</v>
      </c>
      <c r="M13" s="207">
        <f t="shared" ref="M13" si="12">IF(N13=0,0,H13/N13*100)</f>
        <v>1.3707317073170733</v>
      </c>
      <c r="N13" s="79">
        <v>20500</v>
      </c>
      <c r="V13"/>
    </row>
    <row r="14" spans="1:22" ht="12" customHeight="1">
      <c r="A14" s="142"/>
      <c r="B14" s="225"/>
      <c r="C14" s="226"/>
      <c r="D14" s="226"/>
      <c r="E14" s="227"/>
      <c r="F14" s="38">
        <f t="shared" si="4"/>
        <v>1</v>
      </c>
      <c r="G14" s="31">
        <f t="shared" ref="G14" si="13">IF(G13=0,0,G13/$F13)</f>
        <v>0.21105527638190955</v>
      </c>
      <c r="H14" s="31">
        <f t="shared" si="5"/>
        <v>1</v>
      </c>
      <c r="I14" s="31">
        <f t="shared" ref="I14" si="14">IF(I13=0,0,I13/$H13)</f>
        <v>0.37010676156583627</v>
      </c>
      <c r="J14" s="31">
        <f t="shared" ref="J14" si="15">IF(J13=0,0,J13/$H13)</f>
        <v>0.62989323843416367</v>
      </c>
      <c r="K14" s="31">
        <f t="shared" ref="K14" si="16">IF(K13=0,0,K13/$F13)</f>
        <v>0.75879396984924619</v>
      </c>
      <c r="L14" s="31">
        <f t="shared" ref="L14" si="17">IF(L13=0,0,L13/$F13)</f>
        <v>3.015075376884422E-2</v>
      </c>
      <c r="M14" s="251"/>
      <c r="T14" s="109"/>
      <c r="U14" s="109"/>
      <c r="V14"/>
    </row>
    <row r="15" spans="1:22" ht="12" customHeight="1">
      <c r="A15" s="142"/>
      <c r="B15" s="222" t="s">
        <v>44</v>
      </c>
      <c r="C15" s="223"/>
      <c r="D15" s="223"/>
      <c r="E15" s="224"/>
      <c r="F15" s="35">
        <f t="shared" si="4"/>
        <v>55</v>
      </c>
      <c r="G15" s="35">
        <v>17</v>
      </c>
      <c r="H15" s="35">
        <f t="shared" si="5"/>
        <v>232</v>
      </c>
      <c r="I15" s="35">
        <v>67</v>
      </c>
      <c r="J15" s="35">
        <v>165</v>
      </c>
      <c r="K15" s="35">
        <v>37</v>
      </c>
      <c r="L15" s="35">
        <v>1</v>
      </c>
      <c r="M15" s="207">
        <f t="shared" ref="M15" si="18">IF(N15=0,0,H15/N15*100)</f>
        <v>2.090278403459771</v>
      </c>
      <c r="N15" s="79">
        <v>11099</v>
      </c>
      <c r="V15"/>
    </row>
    <row r="16" spans="1:22" ht="12" customHeight="1">
      <c r="A16" s="142"/>
      <c r="B16" s="225"/>
      <c r="C16" s="226"/>
      <c r="D16" s="226"/>
      <c r="E16" s="227"/>
      <c r="F16" s="38">
        <f t="shared" si="4"/>
        <v>1</v>
      </c>
      <c r="G16" s="31">
        <f t="shared" ref="G16" si="19">IF(G15=0,0,G15/$F15)</f>
        <v>0.30909090909090908</v>
      </c>
      <c r="H16" s="31">
        <f t="shared" si="5"/>
        <v>1</v>
      </c>
      <c r="I16" s="31">
        <f t="shared" ref="I16" si="20">IF(I15=0,0,I15/$H15)</f>
        <v>0.28879310344827586</v>
      </c>
      <c r="J16" s="31">
        <f t="shared" ref="J16" si="21">IF(J15=0,0,J15/$H15)</f>
        <v>0.71120689655172409</v>
      </c>
      <c r="K16" s="31">
        <f t="shared" ref="K16" si="22">IF(K15=0,0,K15/$F15)</f>
        <v>0.67272727272727273</v>
      </c>
      <c r="L16" s="31">
        <f t="shared" ref="L16" si="23">IF(L15=0,0,L15/$F15)</f>
        <v>1.8181818181818181E-2</v>
      </c>
      <c r="M16" s="251"/>
      <c r="T16" s="109"/>
      <c r="U16" s="109"/>
      <c r="V16"/>
    </row>
    <row r="17" spans="1:22" ht="12" customHeight="1">
      <c r="A17" s="142"/>
      <c r="B17" s="222" t="s">
        <v>43</v>
      </c>
      <c r="C17" s="223"/>
      <c r="D17" s="223"/>
      <c r="E17" s="224"/>
      <c r="F17" s="35">
        <f t="shared" si="4"/>
        <v>209</v>
      </c>
      <c r="G17" s="35">
        <v>56</v>
      </c>
      <c r="H17" s="35">
        <f t="shared" si="5"/>
        <v>492</v>
      </c>
      <c r="I17" s="35">
        <v>171</v>
      </c>
      <c r="J17" s="35">
        <v>321</v>
      </c>
      <c r="K17" s="35">
        <v>150</v>
      </c>
      <c r="L17" s="35">
        <v>3</v>
      </c>
      <c r="M17" s="207">
        <f t="shared" ref="M17" si="24">IF(N17=0,0,H17/N17*100)</f>
        <v>1.6466414538639178</v>
      </c>
      <c r="N17" s="79">
        <v>29879</v>
      </c>
      <c r="V17"/>
    </row>
    <row r="18" spans="1:22" ht="12" customHeight="1">
      <c r="A18" s="143"/>
      <c r="B18" s="225"/>
      <c r="C18" s="226"/>
      <c r="D18" s="226"/>
      <c r="E18" s="227"/>
      <c r="F18" s="38">
        <f t="shared" si="4"/>
        <v>1</v>
      </c>
      <c r="G18" s="31">
        <f t="shared" ref="G18" si="25">IF(G17=0,0,G17/$F17)</f>
        <v>0.26794258373205743</v>
      </c>
      <c r="H18" s="31">
        <f t="shared" si="5"/>
        <v>1</v>
      </c>
      <c r="I18" s="31">
        <f t="shared" ref="I18" si="26">IF(I17=0,0,I17/$H17)</f>
        <v>0.34756097560975607</v>
      </c>
      <c r="J18" s="31">
        <f t="shared" ref="J18" si="27">IF(J17=0,0,J17/$H17)</f>
        <v>0.65243902439024393</v>
      </c>
      <c r="K18" s="31">
        <f t="shared" ref="K18" si="28">IF(K17=0,0,K17/$F17)</f>
        <v>0.71770334928229662</v>
      </c>
      <c r="L18" s="31">
        <f t="shared" ref="L18" si="29">IF(L17=0,0,L17/$F17)</f>
        <v>1.4354066985645933E-2</v>
      </c>
      <c r="M18" s="251"/>
      <c r="T18" s="109"/>
      <c r="U18" s="109"/>
      <c r="V18"/>
    </row>
    <row r="19" spans="1:22" ht="12" customHeight="1">
      <c r="A19" s="138" t="s">
        <v>42</v>
      </c>
      <c r="B19" s="138" t="s">
        <v>41</v>
      </c>
      <c r="C19" s="37"/>
      <c r="D19" s="211" t="s">
        <v>15</v>
      </c>
      <c r="E19" s="36"/>
      <c r="F19" s="35">
        <f>SUM(F21,F23,F25,F27,F29,F31,F33,F35,F37,F39,F41,F43,F45,F47,F49,F51,F53,F55,F57,F59,F61,F63,F65,F67)</f>
        <v>191</v>
      </c>
      <c r="G19" s="35">
        <f>SUM(G21,G23,G25,G27,G29,G31,G33,G35,G37,G39,G41,G43,G45,G47,G49,G51,G53,G55,G57,G59,G61,G63,G65,G67)</f>
        <v>50</v>
      </c>
      <c r="H19" s="35">
        <f>SUM(I19:J19)</f>
        <v>430</v>
      </c>
      <c r="I19" s="35">
        <f>SUM(I21,I23,I25,I27,I29,I31,I33,I35,I37,I39,I41,I43,I45,I47,I49,I51,I53,I55,I57,I59,I61,I63,I65,I67)</f>
        <v>183</v>
      </c>
      <c r="J19" s="35">
        <f>SUM(J21,J23,J25,J27,J29,J31,J33,J35,J37,J39,J41,J43,J45,J47,J49,J51,J53,J55,J57,J59,J61,J63,J65,J67)</f>
        <v>247</v>
      </c>
      <c r="K19" s="35">
        <f>SUM(K21,K23,K25,K27,K29,K31,K33,K35,K37,K39,K41,K43,K45,K47,K49,K51,K53,K55,K57,K59,K61,K63,K65,K67)</f>
        <v>135</v>
      </c>
      <c r="L19" s="35">
        <f>SUM(L21,L23,L25,L27,L29,L31,L33,L35,L37,L39,L41,L43,L45,L47,L49,L51,L53,L55,L57,L59,L61,L63,L65,L67)</f>
        <v>6</v>
      </c>
      <c r="M19" s="207">
        <f t="shared" ref="M19" si="30">IF(N19=0,0,H19/N19*100)</f>
        <v>1.2584874736595646</v>
      </c>
      <c r="N19" s="79">
        <v>34168</v>
      </c>
      <c r="V19"/>
    </row>
    <row r="20" spans="1:22" ht="12" customHeight="1">
      <c r="A20" s="139"/>
      <c r="B20" s="139"/>
      <c r="C20" s="34"/>
      <c r="D20" s="212"/>
      <c r="E20" s="33"/>
      <c r="F20" s="38">
        <f t="shared" si="4"/>
        <v>1</v>
      </c>
      <c r="G20" s="31">
        <f t="shared" ref="G20" si="31">IF(G19=0,0,G19/$F19)</f>
        <v>0.26178010471204188</v>
      </c>
      <c r="H20" s="31">
        <f t="shared" si="5"/>
        <v>1</v>
      </c>
      <c r="I20" s="31">
        <f t="shared" ref="I20" si="32">IF(I19=0,0,I19/$H19)</f>
        <v>0.42558139534883721</v>
      </c>
      <c r="J20" s="31">
        <f t="shared" ref="J20" si="33">IF(J19=0,0,J19/$H19)</f>
        <v>0.57441860465116279</v>
      </c>
      <c r="K20" s="31">
        <f t="shared" ref="K20" si="34">IF(K19=0,0,K19/$F19)</f>
        <v>0.70680628272251311</v>
      </c>
      <c r="L20" s="31">
        <f t="shared" ref="L20" si="35">IF(L19=0,0,L19/$F19)</f>
        <v>3.1413612565445025E-2</v>
      </c>
      <c r="M20" s="251"/>
      <c r="T20" s="109"/>
      <c r="U20" s="109"/>
      <c r="V20"/>
    </row>
    <row r="21" spans="1:22" ht="12" customHeight="1">
      <c r="A21" s="139"/>
      <c r="B21" s="139"/>
      <c r="C21" s="37"/>
      <c r="D21" s="211" t="s">
        <v>358</v>
      </c>
      <c r="E21" s="36"/>
      <c r="F21" s="35">
        <f t="shared" si="4"/>
        <v>31</v>
      </c>
      <c r="G21" s="35">
        <v>4</v>
      </c>
      <c r="H21" s="35">
        <f t="shared" si="5"/>
        <v>77</v>
      </c>
      <c r="I21" s="35">
        <v>15</v>
      </c>
      <c r="J21" s="35">
        <v>62</v>
      </c>
      <c r="K21" s="35">
        <v>27</v>
      </c>
      <c r="L21" s="35">
        <v>0</v>
      </c>
      <c r="M21" s="207">
        <f t="shared" ref="M21" si="36">IF(N21=0,0,H21/N21*100)</f>
        <v>1.3113079019073568</v>
      </c>
      <c r="N21" s="79">
        <v>5872</v>
      </c>
      <c r="V21"/>
    </row>
    <row r="22" spans="1:22" ht="12" customHeight="1">
      <c r="A22" s="139"/>
      <c r="B22" s="139"/>
      <c r="C22" s="34"/>
      <c r="D22" s="212"/>
      <c r="E22" s="33"/>
      <c r="F22" s="38">
        <f t="shared" si="4"/>
        <v>1</v>
      </c>
      <c r="G22" s="31">
        <f t="shared" ref="G22" si="37">IF(G21=0,0,G21/$F21)</f>
        <v>0.12903225806451613</v>
      </c>
      <c r="H22" s="31">
        <f t="shared" si="5"/>
        <v>1</v>
      </c>
      <c r="I22" s="31">
        <f t="shared" ref="I22" si="38">IF(I21=0,0,I21/$H21)</f>
        <v>0.19480519480519481</v>
      </c>
      <c r="J22" s="31">
        <f t="shared" ref="J22" si="39">IF(J21=0,0,J21/$H21)</f>
        <v>0.80519480519480524</v>
      </c>
      <c r="K22" s="31">
        <f t="shared" ref="K22" si="40">IF(K21=0,0,K21/$F21)</f>
        <v>0.87096774193548387</v>
      </c>
      <c r="L22" s="31">
        <f t="shared" ref="L22" si="41">IF(L21=0,0,L21/$F21)</f>
        <v>0</v>
      </c>
      <c r="M22" s="251"/>
      <c r="T22" s="110"/>
      <c r="U22" s="110"/>
      <c r="V22"/>
    </row>
    <row r="23" spans="1:22" ht="12" customHeight="1">
      <c r="A23" s="139"/>
      <c r="B23" s="139"/>
      <c r="C23" s="37"/>
      <c r="D23" s="211" t="s">
        <v>359</v>
      </c>
      <c r="E23" s="36"/>
      <c r="F23" s="35">
        <f t="shared" si="4"/>
        <v>4</v>
      </c>
      <c r="G23" s="35">
        <v>1</v>
      </c>
      <c r="H23" s="35">
        <f t="shared" si="5"/>
        <v>2</v>
      </c>
      <c r="I23" s="35">
        <v>0</v>
      </c>
      <c r="J23" s="35">
        <v>2</v>
      </c>
      <c r="K23" s="35">
        <v>1</v>
      </c>
      <c r="L23" s="35">
        <v>2</v>
      </c>
      <c r="M23" s="207">
        <f t="shared" ref="M23" si="42">IF(N23=0,0,H23/N23*100)</f>
        <v>0.54347826086956519</v>
      </c>
      <c r="N23" s="79">
        <v>368</v>
      </c>
      <c r="V23"/>
    </row>
    <row r="24" spans="1:22" ht="12" customHeight="1">
      <c r="A24" s="139"/>
      <c r="B24" s="139"/>
      <c r="C24" s="34"/>
      <c r="D24" s="212"/>
      <c r="E24" s="33"/>
      <c r="F24" s="38">
        <f t="shared" si="4"/>
        <v>1</v>
      </c>
      <c r="G24" s="31">
        <f t="shared" ref="G24" si="43">IF(G23=0,0,G23/$F23)</f>
        <v>0.25</v>
      </c>
      <c r="H24" s="31">
        <f t="shared" si="5"/>
        <v>1</v>
      </c>
      <c r="I24" s="31">
        <f t="shared" ref="I24" si="44">IF(I23=0,0,I23/$H23)</f>
        <v>0</v>
      </c>
      <c r="J24" s="31">
        <f t="shared" ref="J24" si="45">IF(J23=0,0,J23/$H23)</f>
        <v>1</v>
      </c>
      <c r="K24" s="31">
        <f t="shared" ref="K24" si="46">IF(K23=0,0,K23/$F23)</f>
        <v>0.25</v>
      </c>
      <c r="L24" s="31">
        <f t="shared" ref="L24" si="47">IF(L23=0,0,L23/$F23)</f>
        <v>0.5</v>
      </c>
      <c r="M24" s="251"/>
      <c r="T24" s="108"/>
      <c r="U24" s="109"/>
      <c r="V24"/>
    </row>
    <row r="25" spans="1:22" ht="12" customHeight="1">
      <c r="A25" s="139"/>
      <c r="B25" s="139"/>
      <c r="C25" s="37"/>
      <c r="D25" s="211" t="s">
        <v>360</v>
      </c>
      <c r="E25" s="36"/>
      <c r="F25" s="35">
        <f t="shared" si="4"/>
        <v>12</v>
      </c>
      <c r="G25" s="35">
        <v>2</v>
      </c>
      <c r="H25" s="35">
        <f t="shared" si="5"/>
        <v>7</v>
      </c>
      <c r="I25" s="35">
        <v>0</v>
      </c>
      <c r="J25" s="35">
        <v>7</v>
      </c>
      <c r="K25" s="35">
        <v>10</v>
      </c>
      <c r="L25" s="35">
        <v>0</v>
      </c>
      <c r="M25" s="207">
        <f t="shared" ref="M25" si="48">IF(N25=0,0,H25/N25*100)</f>
        <v>0.57995028997514497</v>
      </c>
      <c r="N25" s="79">
        <v>1207</v>
      </c>
      <c r="V25"/>
    </row>
    <row r="26" spans="1:22" ht="12" customHeight="1">
      <c r="A26" s="139"/>
      <c r="B26" s="139"/>
      <c r="C26" s="34"/>
      <c r="D26" s="212"/>
      <c r="E26" s="33"/>
      <c r="F26" s="38">
        <f t="shared" si="4"/>
        <v>1</v>
      </c>
      <c r="G26" s="31">
        <f t="shared" ref="G26" si="49">IF(G25=0,0,G25/$F25)</f>
        <v>0.16666666666666666</v>
      </c>
      <c r="H26" s="31">
        <f t="shared" si="5"/>
        <v>1</v>
      </c>
      <c r="I26" s="31">
        <f t="shared" ref="I26" si="50">IF(I25=0,0,I25/$H25)</f>
        <v>0</v>
      </c>
      <c r="J26" s="31">
        <f t="shared" ref="J26" si="51">IF(J25=0,0,J25/$H25)</f>
        <v>1</v>
      </c>
      <c r="K26" s="31">
        <f t="shared" ref="K26" si="52">IF(K25=0,0,K25/$F25)</f>
        <v>0.83333333333333337</v>
      </c>
      <c r="L26" s="31">
        <f t="shared" ref="L26" si="53">IF(L25=0,0,L25/$F25)</f>
        <v>0</v>
      </c>
      <c r="M26" s="251"/>
      <c r="T26" s="108"/>
      <c r="U26" s="109"/>
      <c r="V26"/>
    </row>
    <row r="27" spans="1:22" ht="12" customHeight="1">
      <c r="A27" s="139"/>
      <c r="B27" s="139"/>
      <c r="C27" s="37"/>
      <c r="D27" s="211" t="s">
        <v>361</v>
      </c>
      <c r="E27" s="36"/>
      <c r="F27" s="35">
        <f t="shared" si="4"/>
        <v>1</v>
      </c>
      <c r="G27" s="35">
        <v>0</v>
      </c>
      <c r="H27" s="35">
        <f t="shared" si="5"/>
        <v>0</v>
      </c>
      <c r="I27" s="35">
        <v>0</v>
      </c>
      <c r="J27" s="35">
        <v>0</v>
      </c>
      <c r="K27" s="35">
        <v>1</v>
      </c>
      <c r="L27" s="35">
        <v>0</v>
      </c>
      <c r="M27" s="207">
        <f t="shared" ref="M27" si="54">IF(N27=0,0,H27/N27*100)</f>
        <v>0</v>
      </c>
      <c r="N27" s="79">
        <v>33</v>
      </c>
      <c r="V27"/>
    </row>
    <row r="28" spans="1:22" ht="12" customHeight="1">
      <c r="A28" s="139"/>
      <c r="B28" s="139"/>
      <c r="C28" s="34"/>
      <c r="D28" s="212"/>
      <c r="E28" s="33"/>
      <c r="F28" s="38">
        <f t="shared" si="4"/>
        <v>1</v>
      </c>
      <c r="G28" s="31">
        <f t="shared" ref="G28" si="55">IF(G27=0,0,G27/$F27)</f>
        <v>0</v>
      </c>
      <c r="H28" s="31">
        <f t="shared" si="5"/>
        <v>0</v>
      </c>
      <c r="I28" s="31">
        <f t="shared" ref="I28" si="56">IF(I27=0,0,I27/$H27)</f>
        <v>0</v>
      </c>
      <c r="J28" s="31">
        <f t="shared" ref="J28" si="57">IF(J27=0,0,J27/$H27)</f>
        <v>0</v>
      </c>
      <c r="K28" s="31">
        <f t="shared" ref="K28" si="58">IF(K27=0,0,K27/$F27)</f>
        <v>1</v>
      </c>
      <c r="L28" s="31">
        <f t="shared" ref="L28" si="59">IF(L27=0,0,L27/$F27)</f>
        <v>0</v>
      </c>
      <c r="M28" s="251"/>
      <c r="T28" s="108"/>
      <c r="U28" s="109"/>
      <c r="V28"/>
    </row>
    <row r="29" spans="1:22" ht="12" customHeight="1">
      <c r="A29" s="139"/>
      <c r="B29" s="139"/>
      <c r="C29" s="37"/>
      <c r="D29" s="211" t="s">
        <v>362</v>
      </c>
      <c r="E29" s="36"/>
      <c r="F29" s="35">
        <f t="shared" si="4"/>
        <v>5</v>
      </c>
      <c r="G29" s="35">
        <v>1</v>
      </c>
      <c r="H29" s="35">
        <f t="shared" si="5"/>
        <v>2</v>
      </c>
      <c r="I29" s="35">
        <v>1</v>
      </c>
      <c r="J29" s="35">
        <v>1</v>
      </c>
      <c r="K29" s="35">
        <v>4</v>
      </c>
      <c r="L29" s="35">
        <v>0</v>
      </c>
      <c r="M29" s="207">
        <f t="shared" ref="M29" si="60">IF(N29=0,0,H29/N29*100)</f>
        <v>0.31595576619273302</v>
      </c>
      <c r="N29" s="79">
        <v>633</v>
      </c>
      <c r="V29"/>
    </row>
    <row r="30" spans="1:22" ht="12" customHeight="1">
      <c r="A30" s="139"/>
      <c r="B30" s="139"/>
      <c r="C30" s="34"/>
      <c r="D30" s="212"/>
      <c r="E30" s="33"/>
      <c r="F30" s="38">
        <f t="shared" si="4"/>
        <v>1</v>
      </c>
      <c r="G30" s="31">
        <f t="shared" ref="G30" si="61">IF(G29=0,0,G29/$F29)</f>
        <v>0.2</v>
      </c>
      <c r="H30" s="31">
        <f t="shared" si="5"/>
        <v>1</v>
      </c>
      <c r="I30" s="31">
        <f t="shared" ref="I30" si="62">IF(I29=0,0,I29/$H29)</f>
        <v>0.5</v>
      </c>
      <c r="J30" s="31">
        <f t="shared" ref="J30" si="63">IF(J29=0,0,J29/$H29)</f>
        <v>0.5</v>
      </c>
      <c r="K30" s="31">
        <f t="shared" ref="K30" si="64">IF(K29=0,0,K29/$F29)</f>
        <v>0.8</v>
      </c>
      <c r="L30" s="31">
        <f t="shared" ref="L30" si="65">IF(L29=0,0,L29/$F29)</f>
        <v>0</v>
      </c>
      <c r="M30" s="251"/>
      <c r="T30" s="108"/>
      <c r="U30" s="109"/>
      <c r="V30"/>
    </row>
    <row r="31" spans="1:22" ht="12" customHeight="1">
      <c r="A31" s="139"/>
      <c r="B31" s="139"/>
      <c r="C31" s="37"/>
      <c r="D31" s="211" t="s">
        <v>363</v>
      </c>
      <c r="E31" s="36"/>
      <c r="F31" s="35">
        <f t="shared" si="4"/>
        <v>1</v>
      </c>
      <c r="G31" s="35">
        <v>0</v>
      </c>
      <c r="H31" s="35">
        <f t="shared" si="5"/>
        <v>0</v>
      </c>
      <c r="I31" s="35">
        <v>0</v>
      </c>
      <c r="J31" s="35">
        <v>0</v>
      </c>
      <c r="K31" s="35">
        <v>1</v>
      </c>
      <c r="L31" s="35">
        <v>0</v>
      </c>
      <c r="M31" s="207">
        <f t="shared" ref="M31" si="66">IF(N31=0,0,H31/N31*100)</f>
        <v>0</v>
      </c>
      <c r="N31" s="79">
        <v>18</v>
      </c>
      <c r="V31"/>
    </row>
    <row r="32" spans="1:22" ht="12" customHeight="1">
      <c r="A32" s="139"/>
      <c r="B32" s="139"/>
      <c r="C32" s="34"/>
      <c r="D32" s="212"/>
      <c r="E32" s="33"/>
      <c r="F32" s="38">
        <f t="shared" si="4"/>
        <v>1</v>
      </c>
      <c r="G32" s="31">
        <f t="shared" ref="G32" si="67">IF(G31=0,0,G31/$F31)</f>
        <v>0</v>
      </c>
      <c r="H32" s="31">
        <f t="shared" si="5"/>
        <v>0</v>
      </c>
      <c r="I32" s="31">
        <f t="shared" ref="I32" si="68">IF(I31=0,0,I31/$H31)</f>
        <v>0</v>
      </c>
      <c r="J32" s="31">
        <f t="shared" ref="J32" si="69">IF(J31=0,0,J31/$H31)</f>
        <v>0</v>
      </c>
      <c r="K32" s="31">
        <f t="shared" ref="K32" si="70">IF(K31=0,0,K31/$F31)</f>
        <v>1</v>
      </c>
      <c r="L32" s="31">
        <f t="shared" ref="L32" si="71">IF(L31=0,0,L31/$F31)</f>
        <v>0</v>
      </c>
      <c r="M32" s="251"/>
      <c r="T32" s="108"/>
      <c r="U32" s="109"/>
      <c r="V32"/>
    </row>
    <row r="33" spans="1:22" ht="12" customHeight="1">
      <c r="A33" s="139"/>
      <c r="B33" s="139"/>
      <c r="C33" s="37"/>
      <c r="D33" s="211" t="s">
        <v>364</v>
      </c>
      <c r="E33" s="36"/>
      <c r="F33" s="35">
        <f t="shared" si="4"/>
        <v>3</v>
      </c>
      <c r="G33" s="35">
        <v>1</v>
      </c>
      <c r="H33" s="35">
        <f t="shared" si="5"/>
        <v>11</v>
      </c>
      <c r="I33" s="35">
        <v>5</v>
      </c>
      <c r="J33" s="35">
        <v>6</v>
      </c>
      <c r="K33" s="35">
        <v>2</v>
      </c>
      <c r="L33" s="35">
        <v>0</v>
      </c>
      <c r="M33" s="207">
        <f t="shared" ref="M33" si="72">IF(N33=0,0,H33/N33*100)</f>
        <v>3.9426523297491038</v>
      </c>
      <c r="N33" s="79">
        <v>279</v>
      </c>
      <c r="V33"/>
    </row>
    <row r="34" spans="1:22" ht="12" customHeight="1">
      <c r="A34" s="139"/>
      <c r="B34" s="139"/>
      <c r="C34" s="34"/>
      <c r="D34" s="212"/>
      <c r="E34" s="33"/>
      <c r="F34" s="38">
        <f t="shared" si="4"/>
        <v>1</v>
      </c>
      <c r="G34" s="31">
        <f t="shared" ref="G34" si="73">IF(G33=0,0,G33/$F33)</f>
        <v>0.33333333333333331</v>
      </c>
      <c r="H34" s="31">
        <f t="shared" si="5"/>
        <v>1</v>
      </c>
      <c r="I34" s="31">
        <f t="shared" ref="I34" si="74">IF(I33=0,0,I33/$H33)</f>
        <v>0.45454545454545453</v>
      </c>
      <c r="J34" s="31">
        <f t="shared" ref="J34" si="75">IF(J33=0,0,J33/$H33)</f>
        <v>0.54545454545454541</v>
      </c>
      <c r="K34" s="31">
        <f t="shared" ref="K34" si="76">IF(K33=0,0,K33/$F33)</f>
        <v>0.66666666666666663</v>
      </c>
      <c r="L34" s="31">
        <f t="shared" ref="L34" si="77">IF(L33=0,0,L33/$F33)</f>
        <v>0</v>
      </c>
      <c r="M34" s="251"/>
      <c r="T34" s="108"/>
      <c r="U34" s="109"/>
      <c r="V34"/>
    </row>
    <row r="35" spans="1:22" ht="12" customHeight="1">
      <c r="A35" s="139"/>
      <c r="B35" s="139"/>
      <c r="C35" s="37"/>
      <c r="D35" s="211" t="s">
        <v>365</v>
      </c>
      <c r="E35" s="36"/>
      <c r="F35" s="35">
        <f t="shared" si="4"/>
        <v>10</v>
      </c>
      <c r="G35" s="35">
        <v>5</v>
      </c>
      <c r="H35" s="35">
        <f t="shared" si="5"/>
        <v>80</v>
      </c>
      <c r="I35" s="35">
        <v>12</v>
      </c>
      <c r="J35" s="35">
        <v>68</v>
      </c>
      <c r="K35" s="35">
        <v>4</v>
      </c>
      <c r="L35" s="35">
        <v>1</v>
      </c>
      <c r="M35" s="207">
        <f t="shared" ref="M35" si="78">IF(N35=0,0,H35/N35*100)</f>
        <v>2.9250457038391224</v>
      </c>
      <c r="N35" s="79">
        <v>2735</v>
      </c>
      <c r="V35"/>
    </row>
    <row r="36" spans="1:22" ht="12" customHeight="1">
      <c r="A36" s="139"/>
      <c r="B36" s="139"/>
      <c r="C36" s="34"/>
      <c r="D36" s="212"/>
      <c r="E36" s="33"/>
      <c r="F36" s="38">
        <f t="shared" si="4"/>
        <v>1</v>
      </c>
      <c r="G36" s="31">
        <f t="shared" ref="G36" si="79">IF(G35=0,0,G35/$F35)</f>
        <v>0.5</v>
      </c>
      <c r="H36" s="31">
        <f t="shared" si="5"/>
        <v>1</v>
      </c>
      <c r="I36" s="31">
        <f t="shared" ref="I36" si="80">IF(I35=0,0,I35/$H35)</f>
        <v>0.15</v>
      </c>
      <c r="J36" s="31">
        <f t="shared" ref="J36" si="81">IF(J35=0,0,J35/$H35)</f>
        <v>0.85</v>
      </c>
      <c r="K36" s="31">
        <f t="shared" ref="K36" si="82">IF(K35=0,0,K35/$F35)</f>
        <v>0.4</v>
      </c>
      <c r="L36" s="31">
        <f t="shared" ref="L36" si="83">IF(L35=0,0,L35/$F35)</f>
        <v>0.1</v>
      </c>
      <c r="M36" s="251"/>
      <c r="T36" s="108"/>
      <c r="U36" s="109"/>
      <c r="V36"/>
    </row>
    <row r="37" spans="1:22" ht="12" customHeight="1">
      <c r="A37" s="139"/>
      <c r="B37" s="139"/>
      <c r="C37" s="37"/>
      <c r="D37" s="211" t="s">
        <v>366</v>
      </c>
      <c r="E37" s="36"/>
      <c r="F37" s="35">
        <f t="shared" si="4"/>
        <v>1</v>
      </c>
      <c r="G37" s="35">
        <v>0</v>
      </c>
      <c r="H37" s="35">
        <f t="shared" si="5"/>
        <v>0</v>
      </c>
      <c r="I37" s="35">
        <v>0</v>
      </c>
      <c r="J37" s="35">
        <v>0</v>
      </c>
      <c r="K37" s="35">
        <v>1</v>
      </c>
      <c r="L37" s="35">
        <v>0</v>
      </c>
      <c r="M37" s="207">
        <f t="shared" ref="M37" si="84">IF(N37=0,0,H37/N37*100)</f>
        <v>0</v>
      </c>
      <c r="N37" s="79">
        <v>12</v>
      </c>
      <c r="V37"/>
    </row>
    <row r="38" spans="1:22" ht="12" customHeight="1">
      <c r="A38" s="139"/>
      <c r="B38" s="139"/>
      <c r="C38" s="34"/>
      <c r="D38" s="212"/>
      <c r="E38" s="33"/>
      <c r="F38" s="38">
        <f t="shared" si="4"/>
        <v>1</v>
      </c>
      <c r="G38" s="31">
        <f t="shared" ref="G38" si="85">IF(G37=0,0,G37/$F37)</f>
        <v>0</v>
      </c>
      <c r="H38" s="31">
        <f t="shared" si="5"/>
        <v>0</v>
      </c>
      <c r="I38" s="31">
        <f t="shared" ref="I38" si="86">IF(I37=0,0,I37/$H37)</f>
        <v>0</v>
      </c>
      <c r="J38" s="31">
        <f t="shared" ref="J38" si="87">IF(J37=0,0,J37/$H37)</f>
        <v>0</v>
      </c>
      <c r="K38" s="31">
        <f t="shared" ref="K38" si="88">IF(K37=0,0,K37/$F37)</f>
        <v>1</v>
      </c>
      <c r="L38" s="31">
        <f t="shared" ref="L38" si="89">IF(L37=0,0,L37/$F37)</f>
        <v>0</v>
      </c>
      <c r="M38" s="251"/>
      <c r="T38" s="108"/>
      <c r="U38" s="109"/>
      <c r="V38"/>
    </row>
    <row r="39" spans="1:22" ht="12" customHeight="1">
      <c r="A39" s="139"/>
      <c r="B39" s="139"/>
      <c r="C39" s="37"/>
      <c r="D39" s="211" t="s">
        <v>367</v>
      </c>
      <c r="E39" s="36"/>
      <c r="F39" s="35">
        <f t="shared" si="4"/>
        <v>5</v>
      </c>
      <c r="G39" s="35">
        <v>1</v>
      </c>
      <c r="H39" s="35">
        <f t="shared" si="5"/>
        <v>1</v>
      </c>
      <c r="I39" s="35">
        <v>0</v>
      </c>
      <c r="J39" s="35">
        <v>1</v>
      </c>
      <c r="K39" s="35">
        <v>4</v>
      </c>
      <c r="L39" s="35">
        <v>0</v>
      </c>
      <c r="M39" s="207">
        <f t="shared" ref="M39" si="90">IF(N39=0,0,H39/N39*100)</f>
        <v>0.11350737797956867</v>
      </c>
      <c r="N39" s="79">
        <v>881</v>
      </c>
      <c r="V39"/>
    </row>
    <row r="40" spans="1:22" ht="12" customHeight="1">
      <c r="A40" s="139"/>
      <c r="B40" s="139"/>
      <c r="C40" s="34"/>
      <c r="D40" s="212"/>
      <c r="E40" s="33"/>
      <c r="F40" s="38">
        <f t="shared" si="4"/>
        <v>1</v>
      </c>
      <c r="G40" s="31">
        <f t="shared" ref="G40" si="91">IF(G39=0,0,G39/$F39)</f>
        <v>0.2</v>
      </c>
      <c r="H40" s="31">
        <f t="shared" si="5"/>
        <v>1</v>
      </c>
      <c r="I40" s="31">
        <f t="shared" ref="I40" si="92">IF(I39=0,0,I39/$H39)</f>
        <v>0</v>
      </c>
      <c r="J40" s="31">
        <f t="shared" ref="J40" si="93">IF(J39=0,0,J39/$H39)</f>
        <v>1</v>
      </c>
      <c r="K40" s="31">
        <f t="shared" ref="K40" si="94">IF(K39=0,0,K39/$F39)</f>
        <v>0.8</v>
      </c>
      <c r="L40" s="31">
        <f t="shared" ref="L40" si="95">IF(L39=0,0,L39/$F39)</f>
        <v>0</v>
      </c>
      <c r="M40" s="251"/>
      <c r="T40" s="108"/>
      <c r="U40" s="109"/>
      <c r="V40"/>
    </row>
    <row r="41" spans="1:22" ht="12" customHeight="1">
      <c r="A41" s="139"/>
      <c r="B41" s="139"/>
      <c r="C41" s="37"/>
      <c r="D41" s="211" t="s">
        <v>368</v>
      </c>
      <c r="E41" s="36"/>
      <c r="F41" s="35">
        <f t="shared" si="4"/>
        <v>1</v>
      </c>
      <c r="G41" s="35">
        <v>0</v>
      </c>
      <c r="H41" s="35">
        <f t="shared" si="5"/>
        <v>0</v>
      </c>
      <c r="I41" s="35">
        <v>0</v>
      </c>
      <c r="J41" s="35">
        <v>0</v>
      </c>
      <c r="K41" s="35">
        <v>1</v>
      </c>
      <c r="L41" s="35">
        <v>0</v>
      </c>
      <c r="M41" s="207">
        <f t="shared" ref="M41" si="96">IF(N41=0,0,H41/N41*100)</f>
        <v>0</v>
      </c>
      <c r="N41" s="79">
        <v>8</v>
      </c>
      <c r="V41"/>
    </row>
    <row r="42" spans="1:22" ht="12" customHeight="1">
      <c r="A42" s="139"/>
      <c r="B42" s="139"/>
      <c r="C42" s="34"/>
      <c r="D42" s="212"/>
      <c r="E42" s="33"/>
      <c r="F42" s="38">
        <f t="shared" si="4"/>
        <v>1</v>
      </c>
      <c r="G42" s="31">
        <f t="shared" ref="G42" si="97">IF(G41=0,0,G41/$F41)</f>
        <v>0</v>
      </c>
      <c r="H42" s="31">
        <f t="shared" si="5"/>
        <v>0</v>
      </c>
      <c r="I42" s="31">
        <f t="shared" ref="I42" si="98">IF(I41=0,0,I41/$H41)</f>
        <v>0</v>
      </c>
      <c r="J42" s="31">
        <f t="shared" ref="J42" si="99">IF(J41=0,0,J41/$H41)</f>
        <v>0</v>
      </c>
      <c r="K42" s="31">
        <f t="shared" ref="K42" si="100">IF(K41=0,0,K41/$F41)</f>
        <v>1</v>
      </c>
      <c r="L42" s="31">
        <f t="shared" ref="L42" si="101">IF(L41=0,0,L41/$F41)</f>
        <v>0</v>
      </c>
      <c r="M42" s="251"/>
      <c r="T42" s="108"/>
      <c r="U42" s="109"/>
      <c r="V42"/>
    </row>
    <row r="43" spans="1:22" ht="12" customHeight="1">
      <c r="A43" s="139"/>
      <c r="B43" s="139"/>
      <c r="C43" s="37"/>
      <c r="D43" s="211" t="s">
        <v>369</v>
      </c>
      <c r="E43" s="36"/>
      <c r="F43" s="35">
        <f t="shared" si="4"/>
        <v>3</v>
      </c>
      <c r="G43" s="35">
        <v>1</v>
      </c>
      <c r="H43" s="35">
        <f t="shared" si="5"/>
        <v>2</v>
      </c>
      <c r="I43" s="35">
        <v>0</v>
      </c>
      <c r="J43" s="35">
        <v>2</v>
      </c>
      <c r="K43" s="35">
        <v>2</v>
      </c>
      <c r="L43" s="35">
        <v>0</v>
      </c>
      <c r="M43" s="207">
        <f t="shared" ref="M43" si="102">IF(N43=0,0,H43/N43*100)</f>
        <v>0.5617977528089888</v>
      </c>
      <c r="N43" s="79">
        <v>356</v>
      </c>
      <c r="V43"/>
    </row>
    <row r="44" spans="1:22" ht="12" customHeight="1">
      <c r="A44" s="139"/>
      <c r="B44" s="139"/>
      <c r="C44" s="34"/>
      <c r="D44" s="212"/>
      <c r="E44" s="33"/>
      <c r="F44" s="38">
        <f t="shared" si="4"/>
        <v>1</v>
      </c>
      <c r="G44" s="31">
        <f t="shared" ref="G44" si="103">IF(G43=0,0,G43/$F43)</f>
        <v>0.33333333333333331</v>
      </c>
      <c r="H44" s="31">
        <f t="shared" si="5"/>
        <v>1</v>
      </c>
      <c r="I44" s="31">
        <f t="shared" ref="I44" si="104">IF(I43=0,0,I43/$H43)</f>
        <v>0</v>
      </c>
      <c r="J44" s="31">
        <f t="shared" ref="J44" si="105">IF(J43=0,0,J43/$H43)</f>
        <v>1</v>
      </c>
      <c r="K44" s="31">
        <f t="shared" ref="K44" si="106">IF(K43=0,0,K43/$F43)</f>
        <v>0.66666666666666663</v>
      </c>
      <c r="L44" s="31">
        <f t="shared" ref="L44" si="107">IF(L43=0,0,L43/$F43)</f>
        <v>0</v>
      </c>
      <c r="M44" s="251"/>
      <c r="T44" s="108"/>
      <c r="U44" s="109"/>
      <c r="V44"/>
    </row>
    <row r="45" spans="1:22" ht="12" customHeight="1">
      <c r="A45" s="139"/>
      <c r="B45" s="139"/>
      <c r="C45" s="37"/>
      <c r="D45" s="211" t="s">
        <v>370</v>
      </c>
      <c r="E45" s="36"/>
      <c r="F45" s="35">
        <f t="shared" si="4"/>
        <v>6</v>
      </c>
      <c r="G45" s="35">
        <v>2</v>
      </c>
      <c r="H45" s="35">
        <f t="shared" si="5"/>
        <v>22</v>
      </c>
      <c r="I45" s="35">
        <v>15</v>
      </c>
      <c r="J45" s="35">
        <v>7</v>
      </c>
      <c r="K45" s="35">
        <v>4</v>
      </c>
      <c r="L45" s="35">
        <v>0</v>
      </c>
      <c r="M45" s="207">
        <f t="shared" ref="M45" si="108">IF(N45=0,0,H45/N45*100)</f>
        <v>1.5363128491620111</v>
      </c>
      <c r="N45" s="79">
        <v>1432</v>
      </c>
      <c r="V45"/>
    </row>
    <row r="46" spans="1:22" ht="12" customHeight="1">
      <c r="A46" s="139"/>
      <c r="B46" s="139"/>
      <c r="C46" s="34"/>
      <c r="D46" s="212"/>
      <c r="E46" s="33"/>
      <c r="F46" s="38">
        <f t="shared" si="4"/>
        <v>1</v>
      </c>
      <c r="G46" s="31">
        <f t="shared" ref="G46" si="109">IF(G45=0,0,G45/$F45)</f>
        <v>0.33333333333333331</v>
      </c>
      <c r="H46" s="31">
        <f t="shared" si="5"/>
        <v>1</v>
      </c>
      <c r="I46" s="31">
        <f t="shared" ref="I46" si="110">IF(I45=0,0,I45/$H45)</f>
        <v>0.68181818181818177</v>
      </c>
      <c r="J46" s="31">
        <f t="shared" ref="J46" si="111">IF(J45=0,0,J45/$H45)</f>
        <v>0.31818181818181818</v>
      </c>
      <c r="K46" s="31">
        <f t="shared" ref="K46" si="112">IF(K45=0,0,K45/$F45)</f>
        <v>0.66666666666666663</v>
      </c>
      <c r="L46" s="31">
        <f t="shared" ref="L46" si="113">IF(L45=0,0,L45/$F45)</f>
        <v>0</v>
      </c>
      <c r="M46" s="251"/>
      <c r="T46" s="108"/>
      <c r="U46" s="109"/>
      <c r="V46"/>
    </row>
    <row r="47" spans="1:22" ht="12" customHeight="1">
      <c r="A47" s="139"/>
      <c r="B47" s="139"/>
      <c r="C47" s="37"/>
      <c r="D47" s="211" t="s">
        <v>371</v>
      </c>
      <c r="E47" s="36"/>
      <c r="F47" s="35">
        <f>SUM(G47,K47,L47)</f>
        <v>2</v>
      </c>
      <c r="G47" s="35">
        <v>0</v>
      </c>
      <c r="H47" s="35">
        <f t="shared" si="5"/>
        <v>0</v>
      </c>
      <c r="I47" s="35">
        <v>0</v>
      </c>
      <c r="J47" s="35">
        <v>0</v>
      </c>
      <c r="K47" s="35">
        <v>2</v>
      </c>
      <c r="L47" s="35">
        <v>0</v>
      </c>
      <c r="M47" s="207">
        <f t="shared" ref="M47" si="114">IF(N47=0,0,H47/N47*100)</f>
        <v>0</v>
      </c>
      <c r="N47" s="79">
        <v>198</v>
      </c>
      <c r="V47"/>
    </row>
    <row r="48" spans="1:22" ht="12" customHeight="1">
      <c r="A48" s="139"/>
      <c r="B48" s="139"/>
      <c r="C48" s="34"/>
      <c r="D48" s="212"/>
      <c r="E48" s="33"/>
      <c r="F48" s="38">
        <f t="shared" si="4"/>
        <v>1</v>
      </c>
      <c r="G48" s="31">
        <f t="shared" ref="G48" si="115">IF(G47=0,0,G47/$F47)</f>
        <v>0</v>
      </c>
      <c r="H48" s="31">
        <f t="shared" si="5"/>
        <v>0</v>
      </c>
      <c r="I48" s="31">
        <f t="shared" ref="I48" si="116">IF(I47=0,0,I47/$H47)</f>
        <v>0</v>
      </c>
      <c r="J48" s="31">
        <f t="shared" ref="J48" si="117">IF(J47=0,0,J47/$H47)</f>
        <v>0</v>
      </c>
      <c r="K48" s="31">
        <f t="shared" ref="K48" si="118">IF(K47=0,0,K47/$F47)</f>
        <v>1</v>
      </c>
      <c r="L48" s="31">
        <f t="shared" ref="L48" si="119">IF(L47=0,0,L47/$F47)</f>
        <v>0</v>
      </c>
      <c r="M48" s="251"/>
      <c r="T48" s="108"/>
      <c r="U48" s="109"/>
      <c r="V48"/>
    </row>
    <row r="49" spans="1:22" ht="12" customHeight="1">
      <c r="A49" s="139"/>
      <c r="B49" s="139"/>
      <c r="C49" s="37"/>
      <c r="D49" s="211" t="s">
        <v>372</v>
      </c>
      <c r="E49" s="36"/>
      <c r="F49" s="35">
        <f t="shared" si="4"/>
        <v>2</v>
      </c>
      <c r="G49" s="35">
        <v>1</v>
      </c>
      <c r="H49" s="35">
        <f t="shared" si="5"/>
        <v>21</v>
      </c>
      <c r="I49" s="35">
        <v>11</v>
      </c>
      <c r="J49" s="35">
        <v>10</v>
      </c>
      <c r="K49" s="35">
        <v>1</v>
      </c>
      <c r="L49" s="35">
        <v>0</v>
      </c>
      <c r="M49" s="207">
        <f t="shared" ref="M49" si="120">IF(N49=0,0,H49/N49*100)</f>
        <v>3.7701974865350087</v>
      </c>
      <c r="N49" s="79">
        <v>557</v>
      </c>
      <c r="V49"/>
    </row>
    <row r="50" spans="1:22" ht="12" customHeight="1">
      <c r="A50" s="139"/>
      <c r="B50" s="139"/>
      <c r="C50" s="34"/>
      <c r="D50" s="212"/>
      <c r="E50" s="33"/>
      <c r="F50" s="38">
        <f t="shared" si="4"/>
        <v>1</v>
      </c>
      <c r="G50" s="31">
        <f t="shared" ref="G50" si="121">IF(G49=0,0,G49/$F49)</f>
        <v>0.5</v>
      </c>
      <c r="H50" s="31">
        <f t="shared" si="5"/>
        <v>1</v>
      </c>
      <c r="I50" s="31">
        <f t="shared" ref="I50" si="122">IF(I49=0,0,I49/$H49)</f>
        <v>0.52380952380952384</v>
      </c>
      <c r="J50" s="31">
        <f t="shared" ref="J50" si="123">IF(J49=0,0,J49/$H49)</f>
        <v>0.47619047619047616</v>
      </c>
      <c r="K50" s="31">
        <f t="shared" ref="K50" si="124">IF(K49=0,0,K49/$F49)</f>
        <v>0.5</v>
      </c>
      <c r="L50" s="31">
        <f t="shared" ref="L50" si="125">IF(L49=0,0,L49/$F49)</f>
        <v>0</v>
      </c>
      <c r="M50" s="251"/>
      <c r="T50" s="108"/>
      <c r="U50" s="109"/>
      <c r="V50"/>
    </row>
    <row r="51" spans="1:22" ht="12" customHeight="1">
      <c r="A51" s="139"/>
      <c r="B51" s="139"/>
      <c r="C51" s="37"/>
      <c r="D51" s="211" t="s">
        <v>373</v>
      </c>
      <c r="E51" s="36"/>
      <c r="F51" s="35">
        <f t="shared" si="4"/>
        <v>11</v>
      </c>
      <c r="G51" s="35">
        <v>3</v>
      </c>
      <c r="H51" s="35">
        <f t="shared" si="5"/>
        <v>4</v>
      </c>
      <c r="I51" s="35">
        <v>0</v>
      </c>
      <c r="J51" s="35">
        <v>4</v>
      </c>
      <c r="K51" s="35">
        <v>8</v>
      </c>
      <c r="L51" s="35">
        <v>0</v>
      </c>
      <c r="M51" s="207">
        <f t="shared" ref="M51" si="126">IF(N51=0,0,H51/N51*100)</f>
        <v>0.43243243243243246</v>
      </c>
      <c r="N51" s="79">
        <v>925</v>
      </c>
      <c r="V51"/>
    </row>
    <row r="52" spans="1:22" ht="12" customHeight="1">
      <c r="A52" s="139"/>
      <c r="B52" s="139"/>
      <c r="C52" s="34"/>
      <c r="D52" s="212"/>
      <c r="E52" s="33"/>
      <c r="F52" s="38">
        <f t="shared" si="4"/>
        <v>1</v>
      </c>
      <c r="G52" s="31">
        <f t="shared" ref="G52" si="127">IF(G51=0,0,G51/$F51)</f>
        <v>0.27272727272727271</v>
      </c>
      <c r="H52" s="31">
        <f t="shared" si="5"/>
        <v>1</v>
      </c>
      <c r="I52" s="31">
        <f t="shared" ref="I52" si="128">IF(I51=0,0,I51/$H51)</f>
        <v>0</v>
      </c>
      <c r="J52" s="31">
        <f t="shared" ref="J52" si="129">IF(J51=0,0,J51/$H51)</f>
        <v>1</v>
      </c>
      <c r="K52" s="31">
        <f t="shared" ref="K52" si="130">IF(K51=0,0,K51/$F51)</f>
        <v>0.72727272727272729</v>
      </c>
      <c r="L52" s="31">
        <f t="shared" ref="L52" si="131">IF(L51=0,0,L51/$F51)</f>
        <v>0</v>
      </c>
      <c r="M52" s="251"/>
      <c r="T52" s="108"/>
      <c r="U52" s="109"/>
      <c r="V52"/>
    </row>
    <row r="53" spans="1:22" ht="12" customHeight="1">
      <c r="A53" s="139"/>
      <c r="B53" s="139"/>
      <c r="C53" s="37"/>
      <c r="D53" s="211" t="s">
        <v>374</v>
      </c>
      <c r="E53" s="36"/>
      <c r="F53" s="35">
        <f t="shared" si="4"/>
        <v>4</v>
      </c>
      <c r="G53" s="35">
        <v>1</v>
      </c>
      <c r="H53" s="35">
        <f t="shared" si="5"/>
        <v>71</v>
      </c>
      <c r="I53" s="35">
        <v>47</v>
      </c>
      <c r="J53" s="35">
        <v>24</v>
      </c>
      <c r="K53" s="35">
        <v>3</v>
      </c>
      <c r="L53" s="35">
        <v>0</v>
      </c>
      <c r="M53" s="207">
        <f t="shared" ref="M53" si="132">IF(N53=0,0,H53/N53*100)</f>
        <v>5.7583130575831305</v>
      </c>
      <c r="N53" s="79">
        <v>1233</v>
      </c>
      <c r="V53"/>
    </row>
    <row r="54" spans="1:22" ht="12" customHeight="1">
      <c r="A54" s="139"/>
      <c r="B54" s="139"/>
      <c r="C54" s="34"/>
      <c r="D54" s="212"/>
      <c r="E54" s="33"/>
      <c r="F54" s="38">
        <f t="shared" si="4"/>
        <v>1</v>
      </c>
      <c r="G54" s="31">
        <f t="shared" ref="G54" si="133">IF(G53=0,0,G53/$F53)</f>
        <v>0.25</v>
      </c>
      <c r="H54" s="31">
        <f t="shared" si="5"/>
        <v>1</v>
      </c>
      <c r="I54" s="31">
        <f t="shared" ref="I54" si="134">IF(I53=0,0,I53/$H53)</f>
        <v>0.6619718309859155</v>
      </c>
      <c r="J54" s="31">
        <f t="shared" ref="J54" si="135">IF(J53=0,0,J53/$H53)</f>
        <v>0.3380281690140845</v>
      </c>
      <c r="K54" s="31">
        <f t="shared" ref="K54" si="136">IF(K53=0,0,K53/$F53)</f>
        <v>0.75</v>
      </c>
      <c r="L54" s="31">
        <f t="shared" ref="L54" si="137">IF(L53=0,0,L53/$F53)</f>
        <v>0</v>
      </c>
      <c r="M54" s="251"/>
      <c r="T54" s="108"/>
      <c r="U54" s="109"/>
      <c r="V54"/>
    </row>
    <row r="55" spans="1:22" ht="12" customHeight="1">
      <c r="A55" s="139"/>
      <c r="B55" s="139"/>
      <c r="C55" s="37"/>
      <c r="D55" s="211" t="s">
        <v>375</v>
      </c>
      <c r="E55" s="36"/>
      <c r="F55" s="35">
        <f t="shared" si="4"/>
        <v>20</v>
      </c>
      <c r="G55" s="35">
        <v>11</v>
      </c>
      <c r="H55" s="35">
        <f t="shared" si="5"/>
        <v>58</v>
      </c>
      <c r="I55" s="35">
        <v>42</v>
      </c>
      <c r="J55" s="35">
        <v>16</v>
      </c>
      <c r="K55" s="35">
        <v>9</v>
      </c>
      <c r="L55" s="35">
        <v>0</v>
      </c>
      <c r="M55" s="207">
        <f t="shared" ref="M55" si="138">IF(N55=0,0,H55/N55*100)</f>
        <v>2.2162781811234238</v>
      </c>
      <c r="N55" s="79">
        <v>2617</v>
      </c>
      <c r="V55"/>
    </row>
    <row r="56" spans="1:22" ht="12" customHeight="1">
      <c r="A56" s="139"/>
      <c r="B56" s="139"/>
      <c r="C56" s="34"/>
      <c r="D56" s="212"/>
      <c r="E56" s="33"/>
      <c r="F56" s="38">
        <f t="shared" si="4"/>
        <v>1</v>
      </c>
      <c r="G56" s="31">
        <f t="shared" ref="G56" si="139">IF(G55=0,0,G55/$F55)</f>
        <v>0.55000000000000004</v>
      </c>
      <c r="H56" s="31">
        <f t="shared" si="5"/>
        <v>1</v>
      </c>
      <c r="I56" s="31">
        <f t="shared" ref="I56" si="140">IF(I55=0,0,I55/$H55)</f>
        <v>0.72413793103448276</v>
      </c>
      <c r="J56" s="31">
        <f t="shared" ref="J56" si="141">IF(J55=0,0,J55/$H55)</f>
        <v>0.27586206896551724</v>
      </c>
      <c r="K56" s="31">
        <f t="shared" ref="K56" si="142">IF(K55=0,0,K55/$F55)</f>
        <v>0.45</v>
      </c>
      <c r="L56" s="31">
        <f t="shared" ref="L56" si="143">IF(L55=0,0,L55/$F55)</f>
        <v>0</v>
      </c>
      <c r="M56" s="251"/>
      <c r="T56" s="108"/>
      <c r="U56" s="109"/>
      <c r="V56"/>
    </row>
    <row r="57" spans="1:22" ht="12" customHeight="1">
      <c r="A57" s="139"/>
      <c r="B57" s="139"/>
      <c r="C57" s="37"/>
      <c r="D57" s="211" t="s">
        <v>376</v>
      </c>
      <c r="E57" s="36"/>
      <c r="F57" s="35">
        <f t="shared" si="4"/>
        <v>5</v>
      </c>
      <c r="G57" s="35">
        <v>3</v>
      </c>
      <c r="H57" s="35">
        <f t="shared" si="5"/>
        <v>10</v>
      </c>
      <c r="I57" s="35">
        <v>1</v>
      </c>
      <c r="J57" s="35">
        <v>9</v>
      </c>
      <c r="K57" s="35">
        <v>2</v>
      </c>
      <c r="L57" s="35">
        <v>0</v>
      </c>
      <c r="M57" s="207">
        <f t="shared" ref="M57" si="144">IF(N57=0,0,H57/N57*100)</f>
        <v>2.1141649048625792</v>
      </c>
      <c r="N57" s="79">
        <v>473</v>
      </c>
      <c r="V57"/>
    </row>
    <row r="58" spans="1:22" ht="12" customHeight="1">
      <c r="A58" s="139"/>
      <c r="B58" s="139"/>
      <c r="C58" s="34"/>
      <c r="D58" s="212"/>
      <c r="E58" s="33"/>
      <c r="F58" s="38">
        <f t="shared" si="4"/>
        <v>1</v>
      </c>
      <c r="G58" s="31">
        <f t="shared" ref="G58" si="145">IF(G57=0,0,G57/$F57)</f>
        <v>0.6</v>
      </c>
      <c r="H58" s="31">
        <f t="shared" si="5"/>
        <v>1</v>
      </c>
      <c r="I58" s="31">
        <f t="shared" ref="I58" si="146">IF(I57=0,0,I57/$H57)</f>
        <v>0.1</v>
      </c>
      <c r="J58" s="31">
        <f t="shared" ref="J58" si="147">IF(J57=0,0,J57/$H57)</f>
        <v>0.9</v>
      </c>
      <c r="K58" s="31">
        <f t="shared" ref="K58" si="148">IF(K57=0,0,K57/$F57)</f>
        <v>0.4</v>
      </c>
      <c r="L58" s="31">
        <f t="shared" ref="L58" si="149">IF(L57=0,0,L57/$F57)</f>
        <v>0</v>
      </c>
      <c r="M58" s="251"/>
      <c r="T58" s="108"/>
      <c r="U58" s="109"/>
      <c r="V58"/>
    </row>
    <row r="59" spans="1:22" ht="12.75" customHeight="1">
      <c r="A59" s="139"/>
      <c r="B59" s="139"/>
      <c r="C59" s="37"/>
      <c r="D59" s="211" t="s">
        <v>377</v>
      </c>
      <c r="E59" s="36"/>
      <c r="F59" s="35">
        <f t="shared" si="4"/>
        <v>21</v>
      </c>
      <c r="G59" s="35">
        <v>3</v>
      </c>
      <c r="H59" s="35">
        <f t="shared" si="5"/>
        <v>8</v>
      </c>
      <c r="I59" s="35">
        <v>2</v>
      </c>
      <c r="J59" s="35">
        <v>6</v>
      </c>
      <c r="K59" s="35">
        <v>17</v>
      </c>
      <c r="L59" s="35">
        <v>1</v>
      </c>
      <c r="M59" s="207">
        <f t="shared" ref="M59" si="150">IF(N59=0,0,H59/N59*100)</f>
        <v>0.12890750886239125</v>
      </c>
      <c r="N59" s="79">
        <v>6206</v>
      </c>
      <c r="V59"/>
    </row>
    <row r="60" spans="1:22" ht="12.75" customHeight="1">
      <c r="A60" s="139"/>
      <c r="B60" s="139"/>
      <c r="C60" s="34"/>
      <c r="D60" s="212"/>
      <c r="E60" s="33"/>
      <c r="F60" s="38">
        <f t="shared" si="4"/>
        <v>1</v>
      </c>
      <c r="G60" s="31">
        <f t="shared" ref="G60" si="151">IF(G59=0,0,G59/$F59)</f>
        <v>0.14285714285714285</v>
      </c>
      <c r="H60" s="31">
        <f t="shared" si="5"/>
        <v>1</v>
      </c>
      <c r="I60" s="31">
        <f t="shared" ref="I60" si="152">IF(I59=0,0,I59/$H59)</f>
        <v>0.25</v>
      </c>
      <c r="J60" s="31">
        <f t="shared" ref="J60" si="153">IF(J59=0,0,J59/$H59)</f>
        <v>0.75</v>
      </c>
      <c r="K60" s="31">
        <f t="shared" ref="K60" si="154">IF(K59=0,0,K59/$F59)</f>
        <v>0.80952380952380953</v>
      </c>
      <c r="L60" s="31">
        <f t="shared" ref="L60" si="155">IF(L59=0,0,L59/$F59)</f>
        <v>4.7619047619047616E-2</v>
      </c>
      <c r="M60" s="251"/>
      <c r="T60" s="108"/>
      <c r="U60" s="109"/>
      <c r="V60"/>
    </row>
    <row r="61" spans="1:22" ht="12" customHeight="1">
      <c r="A61" s="139"/>
      <c r="B61" s="139"/>
      <c r="C61" s="37"/>
      <c r="D61" s="211" t="s">
        <v>20</v>
      </c>
      <c r="E61" s="36"/>
      <c r="F61" s="35">
        <f t="shared" si="4"/>
        <v>12</v>
      </c>
      <c r="G61" s="35">
        <v>3</v>
      </c>
      <c r="H61" s="35">
        <f t="shared" si="5"/>
        <v>7</v>
      </c>
      <c r="I61" s="35">
        <v>0</v>
      </c>
      <c r="J61" s="35">
        <v>7</v>
      </c>
      <c r="K61" s="35">
        <v>9</v>
      </c>
      <c r="L61" s="35">
        <v>0</v>
      </c>
      <c r="M61" s="207">
        <f t="shared" ref="M61" si="156">IF(N61=0,0,H61/N61*100)</f>
        <v>0.38482682792743267</v>
      </c>
      <c r="N61" s="79">
        <v>1819</v>
      </c>
      <c r="V61"/>
    </row>
    <row r="62" spans="1:22" ht="12" customHeight="1">
      <c r="A62" s="139"/>
      <c r="B62" s="139"/>
      <c r="C62" s="34"/>
      <c r="D62" s="212"/>
      <c r="E62" s="33"/>
      <c r="F62" s="38">
        <f t="shared" si="4"/>
        <v>1</v>
      </c>
      <c r="G62" s="31">
        <f t="shared" ref="G62" si="157">IF(G61=0,0,G61/$F61)</f>
        <v>0.25</v>
      </c>
      <c r="H62" s="31">
        <f t="shared" si="5"/>
        <v>1</v>
      </c>
      <c r="I62" s="31">
        <f t="shared" ref="I62" si="158">IF(I61=0,0,I61/$H61)</f>
        <v>0</v>
      </c>
      <c r="J62" s="31">
        <f t="shared" ref="J62" si="159">IF(J61=0,0,J61/$H61)</f>
        <v>1</v>
      </c>
      <c r="K62" s="31">
        <f t="shared" ref="K62" si="160">IF(K61=0,0,K61/$F61)</f>
        <v>0.75</v>
      </c>
      <c r="L62" s="31">
        <f t="shared" ref="L62" si="161">IF(L61=0,0,L61/$F61)</f>
        <v>0</v>
      </c>
      <c r="M62" s="251"/>
      <c r="T62" s="108"/>
      <c r="U62" s="109"/>
      <c r="V62"/>
    </row>
    <row r="63" spans="1:22" ht="12" customHeight="1">
      <c r="A63" s="139"/>
      <c r="B63" s="139"/>
      <c r="C63" s="37"/>
      <c r="D63" s="211" t="s">
        <v>378</v>
      </c>
      <c r="E63" s="36"/>
      <c r="F63" s="35">
        <f t="shared" si="4"/>
        <v>10</v>
      </c>
      <c r="G63" s="35">
        <v>2</v>
      </c>
      <c r="H63" s="35">
        <f t="shared" si="5"/>
        <v>14</v>
      </c>
      <c r="I63" s="35">
        <v>5</v>
      </c>
      <c r="J63" s="35">
        <v>9</v>
      </c>
      <c r="K63" s="35">
        <v>7</v>
      </c>
      <c r="L63" s="35">
        <v>1</v>
      </c>
      <c r="M63" s="207">
        <f t="shared" ref="M63" si="162">IF(N63=0,0,H63/N63*100)</f>
        <v>0.68126520681265212</v>
      </c>
      <c r="N63" s="79">
        <v>2055</v>
      </c>
      <c r="V63"/>
    </row>
    <row r="64" spans="1:22" ht="12" customHeight="1">
      <c r="A64" s="139"/>
      <c r="B64" s="139"/>
      <c r="C64" s="34"/>
      <c r="D64" s="212"/>
      <c r="E64" s="33"/>
      <c r="F64" s="38">
        <f t="shared" si="4"/>
        <v>0.99999999999999989</v>
      </c>
      <c r="G64" s="31">
        <f t="shared" ref="G64" si="163">IF(G63=0,0,G63/$F63)</f>
        <v>0.2</v>
      </c>
      <c r="H64" s="31">
        <f t="shared" si="5"/>
        <v>1</v>
      </c>
      <c r="I64" s="31">
        <f t="shared" ref="I64" si="164">IF(I63=0,0,I63/$H63)</f>
        <v>0.35714285714285715</v>
      </c>
      <c r="J64" s="31">
        <f t="shared" ref="J64" si="165">IF(J63=0,0,J63/$H63)</f>
        <v>0.6428571428571429</v>
      </c>
      <c r="K64" s="31">
        <f t="shared" ref="K64" si="166">IF(K63=0,0,K63/$F63)</f>
        <v>0.7</v>
      </c>
      <c r="L64" s="31">
        <f t="shared" ref="L64" si="167">IF(L63=0,0,L63/$F63)</f>
        <v>0.1</v>
      </c>
      <c r="M64" s="251"/>
      <c r="T64" s="108"/>
      <c r="U64" s="109"/>
      <c r="V64"/>
    </row>
    <row r="65" spans="1:22" ht="12" customHeight="1">
      <c r="A65" s="139"/>
      <c r="B65" s="139"/>
      <c r="C65" s="37"/>
      <c r="D65" s="211" t="s">
        <v>379</v>
      </c>
      <c r="E65" s="36"/>
      <c r="F65" s="35">
        <f t="shared" si="4"/>
        <v>17</v>
      </c>
      <c r="G65" s="35">
        <v>4</v>
      </c>
      <c r="H65" s="35">
        <f t="shared" si="5"/>
        <v>32</v>
      </c>
      <c r="I65" s="35">
        <v>26</v>
      </c>
      <c r="J65" s="35">
        <v>6</v>
      </c>
      <c r="K65" s="35">
        <v>13</v>
      </c>
      <c r="L65" s="35">
        <v>0</v>
      </c>
      <c r="M65" s="207">
        <f t="shared" ref="M65" si="168">IF(N65=0,0,H65/N65*100)</f>
        <v>0.89037284362826941</v>
      </c>
      <c r="N65" s="79">
        <v>3594</v>
      </c>
      <c r="V65"/>
    </row>
    <row r="66" spans="1:22" ht="12" customHeight="1">
      <c r="A66" s="139"/>
      <c r="B66" s="139"/>
      <c r="C66" s="34"/>
      <c r="D66" s="212"/>
      <c r="E66" s="33"/>
      <c r="F66" s="38">
        <f t="shared" si="4"/>
        <v>1</v>
      </c>
      <c r="G66" s="31">
        <f t="shared" ref="G66" si="169">IF(G65=0,0,G65/$F65)</f>
        <v>0.23529411764705882</v>
      </c>
      <c r="H66" s="31">
        <f t="shared" si="5"/>
        <v>1</v>
      </c>
      <c r="I66" s="31">
        <f t="shared" ref="I66" si="170">IF(I65=0,0,I65/$H65)</f>
        <v>0.8125</v>
      </c>
      <c r="J66" s="31">
        <f t="shared" ref="J66" si="171">IF(J65=0,0,J65/$H65)</f>
        <v>0.1875</v>
      </c>
      <c r="K66" s="31">
        <f t="shared" ref="K66" si="172">IF(K65=0,0,K65/$F65)</f>
        <v>0.76470588235294112</v>
      </c>
      <c r="L66" s="31">
        <f t="shared" ref="L66" si="173">IF(L65=0,0,L65/$F65)</f>
        <v>0</v>
      </c>
      <c r="M66" s="251"/>
      <c r="T66" s="108"/>
      <c r="U66" s="109"/>
      <c r="V66"/>
    </row>
    <row r="67" spans="1:22" ht="12" customHeight="1">
      <c r="A67" s="139"/>
      <c r="B67" s="139"/>
      <c r="C67" s="37"/>
      <c r="D67" s="211" t="s">
        <v>380</v>
      </c>
      <c r="E67" s="36"/>
      <c r="F67" s="35">
        <f t="shared" si="4"/>
        <v>4</v>
      </c>
      <c r="G67" s="35">
        <v>1</v>
      </c>
      <c r="H67" s="35">
        <f t="shared" si="5"/>
        <v>1</v>
      </c>
      <c r="I67" s="35">
        <v>1</v>
      </c>
      <c r="J67" s="35">
        <v>0</v>
      </c>
      <c r="K67" s="35">
        <v>2</v>
      </c>
      <c r="L67" s="35">
        <v>1</v>
      </c>
      <c r="M67" s="207">
        <f t="shared" ref="M67" si="174">IF(N67=0,0,H67/N67*100)</f>
        <v>0.15220700152207001</v>
      </c>
      <c r="N67" s="79">
        <v>657</v>
      </c>
      <c r="V67"/>
    </row>
    <row r="68" spans="1:22" ht="12" customHeight="1">
      <c r="A68" s="139"/>
      <c r="B68" s="140"/>
      <c r="C68" s="34"/>
      <c r="D68" s="212"/>
      <c r="E68" s="33"/>
      <c r="F68" s="38">
        <f t="shared" si="4"/>
        <v>1</v>
      </c>
      <c r="G68" s="31">
        <f t="shared" ref="G68" si="175">IF(G67=0,0,G67/$F67)</f>
        <v>0.25</v>
      </c>
      <c r="H68" s="31">
        <f t="shared" si="5"/>
        <v>1</v>
      </c>
      <c r="I68" s="31">
        <f t="shared" ref="I68" si="176">IF(I67=0,0,I67/$H67)</f>
        <v>1</v>
      </c>
      <c r="J68" s="31">
        <f t="shared" ref="J68" si="177">IF(J67=0,0,J67/$H67)</f>
        <v>0</v>
      </c>
      <c r="K68" s="31">
        <f t="shared" ref="K68" si="178">IF(K67=0,0,K67/$F67)</f>
        <v>0.5</v>
      </c>
      <c r="L68" s="31">
        <f t="shared" ref="L68" si="179">IF(L67=0,0,L67/$F67)</f>
        <v>0.25</v>
      </c>
      <c r="M68" s="251"/>
      <c r="T68" s="108"/>
      <c r="U68" s="109"/>
      <c r="V68"/>
    </row>
    <row r="69" spans="1:22" ht="12" customHeight="1">
      <c r="A69" s="139"/>
      <c r="B69" s="138" t="s">
        <v>16</v>
      </c>
      <c r="C69" s="37"/>
      <c r="D69" s="211" t="s">
        <v>15</v>
      </c>
      <c r="E69" s="36"/>
      <c r="F69" s="35">
        <f>SUM(F71,F73,F75,F77,F79,F81,F83,F85,F87,F89,F91,F93,F95,F97,F99)</f>
        <v>499</v>
      </c>
      <c r="G69" s="35">
        <f>SUM(G71,G73,G75,G77,G79,G81,G83,G85,G87,G89,G91,G93,G95,G97,G99)</f>
        <v>92</v>
      </c>
      <c r="H69" s="35">
        <f t="shared" si="5"/>
        <v>656</v>
      </c>
      <c r="I69" s="35">
        <f>SUM(I71,I73,I75,I77,I79,I81,I83,I85,I87,I89,I91,I93,I95,I97,I99)</f>
        <v>194</v>
      </c>
      <c r="J69" s="35">
        <f>SUM(J71,J73,J75,J77,J79,J81,J83,J85,J87,J89,J91,J93,J95,J97,J99)</f>
        <v>462</v>
      </c>
      <c r="K69" s="35">
        <f>SUM(K71,K73,K75,K77,K79,K81,K83,K85,K87,K89,K91,K93,K95,K97,K99)</f>
        <v>393</v>
      </c>
      <c r="L69" s="35">
        <f>SUM(L71,L73,L75,L77,L79,L81,L83,L85,L87,L89,L91,L93,L95,L97,L99)</f>
        <v>14</v>
      </c>
      <c r="M69" s="207">
        <f t="shared" ref="M69" si="180">IF(N69=0,0,H69/N69*100)</f>
        <v>1.9972598569036382</v>
      </c>
      <c r="N69" s="79">
        <v>32845</v>
      </c>
      <c r="V69"/>
    </row>
    <row r="70" spans="1:22" ht="12" customHeight="1">
      <c r="A70" s="139"/>
      <c r="B70" s="139"/>
      <c r="C70" s="34"/>
      <c r="D70" s="212"/>
      <c r="E70" s="33"/>
      <c r="F70" s="38">
        <f t="shared" si="4"/>
        <v>1</v>
      </c>
      <c r="G70" s="31">
        <f t="shared" ref="G70" si="181">IF(G69=0,0,G69/$F69)</f>
        <v>0.18436873747494989</v>
      </c>
      <c r="H70" s="31">
        <f t="shared" si="5"/>
        <v>1</v>
      </c>
      <c r="I70" s="31">
        <f t="shared" ref="I70" si="182">IF(I69=0,0,I69/$H69)</f>
        <v>0.29573170731707316</v>
      </c>
      <c r="J70" s="31">
        <f t="shared" ref="J70" si="183">IF(J69=0,0,J69/$H69)</f>
        <v>0.70426829268292679</v>
      </c>
      <c r="K70" s="31">
        <f t="shared" ref="K70" si="184">IF(K69=0,0,K69/$F69)</f>
        <v>0.78757515030060121</v>
      </c>
      <c r="L70" s="31">
        <f t="shared" ref="L70" si="185">IF(L69=0,0,L69/$F69)</f>
        <v>2.8056112224448898E-2</v>
      </c>
      <c r="M70" s="251"/>
      <c r="T70" s="108"/>
      <c r="U70" s="109"/>
      <c r="V70"/>
    </row>
    <row r="71" spans="1:22" ht="12" customHeight="1">
      <c r="A71" s="139"/>
      <c r="B71" s="139"/>
      <c r="C71" s="37"/>
      <c r="D71" s="211" t="s">
        <v>117</v>
      </c>
      <c r="E71" s="36"/>
      <c r="F71" s="35">
        <f t="shared" si="4"/>
        <v>3</v>
      </c>
      <c r="G71" s="35">
        <v>0</v>
      </c>
      <c r="H71" s="35">
        <f t="shared" si="5"/>
        <v>0</v>
      </c>
      <c r="I71" s="35">
        <v>0</v>
      </c>
      <c r="J71" s="35">
        <v>0</v>
      </c>
      <c r="K71" s="35">
        <v>3</v>
      </c>
      <c r="L71" s="35">
        <v>0</v>
      </c>
      <c r="M71" s="207">
        <f t="shared" ref="M71" si="186">IF(N71=0,0,H71/N71*100)</f>
        <v>0</v>
      </c>
      <c r="N71" s="79">
        <v>57</v>
      </c>
      <c r="V71"/>
    </row>
    <row r="72" spans="1:22" ht="12" customHeight="1">
      <c r="A72" s="139"/>
      <c r="B72" s="139"/>
      <c r="C72" s="34"/>
      <c r="D72" s="212"/>
      <c r="E72" s="33"/>
      <c r="F72" s="38">
        <f t="shared" si="4"/>
        <v>1</v>
      </c>
      <c r="G72" s="31">
        <f t="shared" ref="G72" si="187">IF(G71=0,0,G71/$F71)</f>
        <v>0</v>
      </c>
      <c r="H72" s="31">
        <f t="shared" si="5"/>
        <v>0</v>
      </c>
      <c r="I72" s="31">
        <f t="shared" ref="I72" si="188">IF(I71=0,0,I71/$H71)</f>
        <v>0</v>
      </c>
      <c r="J72" s="31">
        <f t="shared" ref="J72" si="189">IF(J71=0,0,J71/$H71)</f>
        <v>0</v>
      </c>
      <c r="K72" s="31">
        <f t="shared" ref="K72" si="190">IF(K71=0,0,K71/$F71)</f>
        <v>1</v>
      </c>
      <c r="L72" s="31">
        <f t="shared" ref="L72" si="191">IF(L71=0,0,L71/$F71)</f>
        <v>0</v>
      </c>
      <c r="M72" s="251"/>
      <c r="V72"/>
    </row>
    <row r="73" spans="1:22" ht="12" customHeight="1">
      <c r="A73" s="139"/>
      <c r="B73" s="139"/>
      <c r="C73" s="37"/>
      <c r="D73" s="211" t="s">
        <v>13</v>
      </c>
      <c r="E73" s="36"/>
      <c r="F73" s="35">
        <f t="shared" si="4"/>
        <v>46</v>
      </c>
      <c r="G73" s="35">
        <v>4</v>
      </c>
      <c r="H73" s="35">
        <f t="shared" si="5"/>
        <v>11</v>
      </c>
      <c r="I73" s="35">
        <v>8</v>
      </c>
      <c r="J73" s="35">
        <v>3</v>
      </c>
      <c r="K73" s="35">
        <v>40</v>
      </c>
      <c r="L73" s="35">
        <v>2</v>
      </c>
      <c r="M73" s="207">
        <f t="shared" ref="M73" si="192">IF(N73=0,0,H73/N73*100)</f>
        <v>0.54808171400099648</v>
      </c>
      <c r="N73" s="79">
        <v>2007</v>
      </c>
      <c r="V73"/>
    </row>
    <row r="74" spans="1:22" ht="12" customHeight="1">
      <c r="A74" s="139"/>
      <c r="B74" s="139"/>
      <c r="C74" s="34"/>
      <c r="D74" s="212"/>
      <c r="E74" s="33"/>
      <c r="F74" s="38">
        <f t="shared" si="4"/>
        <v>1</v>
      </c>
      <c r="G74" s="31">
        <f t="shared" ref="G74" si="193">IF(G73=0,0,G73/$F73)</f>
        <v>8.6956521739130432E-2</v>
      </c>
      <c r="H74" s="31">
        <f t="shared" si="5"/>
        <v>1</v>
      </c>
      <c r="I74" s="31">
        <f t="shared" ref="I74" si="194">IF(I73=0,0,I73/$H73)</f>
        <v>0.72727272727272729</v>
      </c>
      <c r="J74" s="31">
        <f t="shared" ref="J74" si="195">IF(J73=0,0,J73/$H73)</f>
        <v>0.27272727272727271</v>
      </c>
      <c r="K74" s="31">
        <f t="shared" ref="K74" si="196">IF(K73=0,0,K73/$F73)</f>
        <v>0.86956521739130432</v>
      </c>
      <c r="L74" s="31">
        <f t="shared" ref="L74" si="197">IF(L73=0,0,L73/$F73)</f>
        <v>4.3478260869565216E-2</v>
      </c>
      <c r="M74" s="251"/>
      <c r="T74" s="108"/>
      <c r="U74" s="109"/>
      <c r="V74"/>
    </row>
    <row r="75" spans="1:22" ht="12" customHeight="1">
      <c r="A75" s="139"/>
      <c r="B75" s="139"/>
      <c r="C75" s="37"/>
      <c r="D75" s="211" t="s">
        <v>12</v>
      </c>
      <c r="E75" s="36"/>
      <c r="F75" s="35">
        <f t="shared" ref="F75:F100" si="198">SUM(G75,K75,L75)</f>
        <v>16</v>
      </c>
      <c r="G75" s="35">
        <v>6</v>
      </c>
      <c r="H75" s="35">
        <f t="shared" ref="H75:H100" si="199">SUM(I75:J75)</f>
        <v>35</v>
      </c>
      <c r="I75" s="35">
        <v>31</v>
      </c>
      <c r="J75" s="35">
        <v>4</v>
      </c>
      <c r="K75" s="35">
        <v>9</v>
      </c>
      <c r="L75" s="35">
        <v>1</v>
      </c>
      <c r="M75" s="207">
        <f t="shared" ref="M75" si="200">IF(N75=0,0,H75/N75*100)</f>
        <v>4.521963824289406</v>
      </c>
      <c r="N75" s="79">
        <v>774</v>
      </c>
      <c r="V75"/>
    </row>
    <row r="76" spans="1:22" ht="12" customHeight="1">
      <c r="A76" s="139"/>
      <c r="B76" s="139"/>
      <c r="C76" s="34"/>
      <c r="D76" s="212"/>
      <c r="E76" s="33"/>
      <c r="F76" s="38">
        <f t="shared" si="198"/>
        <v>1</v>
      </c>
      <c r="G76" s="31">
        <f t="shared" ref="G76" si="201">IF(G75=0,0,G75/$F75)</f>
        <v>0.375</v>
      </c>
      <c r="H76" s="31">
        <f t="shared" si="199"/>
        <v>1</v>
      </c>
      <c r="I76" s="31">
        <f t="shared" ref="I76" si="202">IF(I75=0,0,I75/$H75)</f>
        <v>0.88571428571428568</v>
      </c>
      <c r="J76" s="31">
        <f t="shared" ref="J76" si="203">IF(J75=0,0,J75/$H75)</f>
        <v>0.11428571428571428</v>
      </c>
      <c r="K76" s="31">
        <f t="shared" ref="K76" si="204">IF(K75=0,0,K75/$F75)</f>
        <v>0.5625</v>
      </c>
      <c r="L76" s="31">
        <f t="shared" ref="L76" si="205">IF(L75=0,0,L75/$F75)</f>
        <v>6.25E-2</v>
      </c>
      <c r="M76" s="251"/>
      <c r="T76" s="108"/>
      <c r="U76" s="109"/>
      <c r="V76"/>
    </row>
    <row r="77" spans="1:22" ht="12" customHeight="1">
      <c r="A77" s="139"/>
      <c r="B77" s="139"/>
      <c r="C77" s="37"/>
      <c r="D77" s="211" t="s">
        <v>11</v>
      </c>
      <c r="E77" s="36"/>
      <c r="F77" s="35">
        <f t="shared" si="198"/>
        <v>13</v>
      </c>
      <c r="G77" s="35">
        <v>3</v>
      </c>
      <c r="H77" s="35">
        <f t="shared" si="199"/>
        <v>9</v>
      </c>
      <c r="I77" s="35">
        <v>4</v>
      </c>
      <c r="J77" s="35">
        <v>5</v>
      </c>
      <c r="K77" s="35">
        <v>10</v>
      </c>
      <c r="L77" s="35">
        <v>0</v>
      </c>
      <c r="M77" s="207">
        <f t="shared" ref="M77" si="206">IF(N77=0,0,H77/N77*100)</f>
        <v>1.4516129032258065</v>
      </c>
      <c r="N77" s="79">
        <v>620</v>
      </c>
      <c r="V77"/>
    </row>
    <row r="78" spans="1:22" ht="12" customHeight="1">
      <c r="A78" s="139"/>
      <c r="B78" s="139"/>
      <c r="C78" s="34"/>
      <c r="D78" s="212"/>
      <c r="E78" s="33"/>
      <c r="F78" s="38">
        <f t="shared" si="198"/>
        <v>1</v>
      </c>
      <c r="G78" s="31">
        <f t="shared" ref="G78" si="207">IF(G77=0,0,G77/$F77)</f>
        <v>0.23076923076923078</v>
      </c>
      <c r="H78" s="31">
        <f t="shared" si="199"/>
        <v>1</v>
      </c>
      <c r="I78" s="31">
        <f t="shared" ref="I78" si="208">IF(I77=0,0,I77/$H77)</f>
        <v>0.44444444444444442</v>
      </c>
      <c r="J78" s="31">
        <f t="shared" ref="J78" si="209">IF(J77=0,0,J77/$H77)</f>
        <v>0.55555555555555558</v>
      </c>
      <c r="K78" s="31">
        <f t="shared" ref="K78" si="210">IF(K77=0,0,K77/$F77)</f>
        <v>0.76923076923076927</v>
      </c>
      <c r="L78" s="31">
        <f t="shared" ref="L78" si="211">IF(L77=0,0,L77/$F77)</f>
        <v>0</v>
      </c>
      <c r="M78" s="251"/>
      <c r="T78" s="108"/>
      <c r="U78" s="109"/>
      <c r="V78"/>
    </row>
    <row r="79" spans="1:22" ht="12" customHeight="1">
      <c r="A79" s="139"/>
      <c r="B79" s="139"/>
      <c r="C79" s="37"/>
      <c r="D79" s="211" t="s">
        <v>10</v>
      </c>
      <c r="E79" s="36"/>
      <c r="F79" s="35">
        <f t="shared" si="198"/>
        <v>24</v>
      </c>
      <c r="G79" s="35">
        <v>4</v>
      </c>
      <c r="H79" s="35">
        <f t="shared" si="199"/>
        <v>6</v>
      </c>
      <c r="I79" s="35">
        <v>2</v>
      </c>
      <c r="J79" s="35">
        <v>4</v>
      </c>
      <c r="K79" s="35">
        <v>19</v>
      </c>
      <c r="L79" s="35">
        <v>1</v>
      </c>
      <c r="M79" s="207">
        <f t="shared" ref="M79" si="212">IF(N79=0,0,H79/N79*100)</f>
        <v>0.36719706242350064</v>
      </c>
      <c r="N79" s="79">
        <v>1634</v>
      </c>
      <c r="V79"/>
    </row>
    <row r="80" spans="1:22" ht="12" customHeight="1">
      <c r="A80" s="139"/>
      <c r="B80" s="139"/>
      <c r="C80" s="34"/>
      <c r="D80" s="212"/>
      <c r="E80" s="33"/>
      <c r="F80" s="38">
        <f t="shared" si="198"/>
        <v>0.99999999999999989</v>
      </c>
      <c r="G80" s="31">
        <f t="shared" ref="G80" si="213">IF(G79=0,0,G79/$F79)</f>
        <v>0.16666666666666666</v>
      </c>
      <c r="H80" s="31">
        <f t="shared" si="199"/>
        <v>1</v>
      </c>
      <c r="I80" s="31">
        <f t="shared" ref="I80" si="214">IF(I79=0,0,I79/$H79)</f>
        <v>0.33333333333333331</v>
      </c>
      <c r="J80" s="31">
        <f t="shared" ref="J80" si="215">IF(J79=0,0,J79/$H79)</f>
        <v>0.66666666666666663</v>
      </c>
      <c r="K80" s="31">
        <f t="shared" ref="K80" si="216">IF(K79=0,0,K79/$F79)</f>
        <v>0.79166666666666663</v>
      </c>
      <c r="L80" s="31">
        <f t="shared" ref="L80" si="217">IF(L79=0,0,L79/$F79)</f>
        <v>4.1666666666666664E-2</v>
      </c>
      <c r="M80" s="251"/>
      <c r="T80" s="108"/>
      <c r="U80" s="109"/>
      <c r="V80"/>
    </row>
    <row r="81" spans="1:22" ht="12" customHeight="1">
      <c r="A81" s="139"/>
      <c r="B81" s="139"/>
      <c r="C81" s="37"/>
      <c r="D81" s="211" t="s">
        <v>9</v>
      </c>
      <c r="E81" s="36"/>
      <c r="F81" s="35">
        <f t="shared" si="198"/>
        <v>127</v>
      </c>
      <c r="G81" s="35">
        <v>7</v>
      </c>
      <c r="H81" s="35">
        <f t="shared" si="199"/>
        <v>14</v>
      </c>
      <c r="I81" s="35">
        <v>3</v>
      </c>
      <c r="J81" s="35">
        <v>11</v>
      </c>
      <c r="K81" s="35">
        <v>118</v>
      </c>
      <c r="L81" s="35">
        <v>2</v>
      </c>
      <c r="M81" s="207">
        <f t="shared" ref="M81" si="218">IF(N81=0,0,H81/N81*100)</f>
        <v>0.29307096504082059</v>
      </c>
      <c r="N81" s="79">
        <v>4777</v>
      </c>
      <c r="V81"/>
    </row>
    <row r="82" spans="1:22" ht="12" customHeight="1">
      <c r="A82" s="139"/>
      <c r="B82" s="139"/>
      <c r="C82" s="34"/>
      <c r="D82" s="212"/>
      <c r="E82" s="33"/>
      <c r="F82" s="38">
        <f t="shared" si="198"/>
        <v>1</v>
      </c>
      <c r="G82" s="31">
        <f t="shared" ref="G82" si="219">IF(G81=0,0,G81/$F81)</f>
        <v>5.5118110236220472E-2</v>
      </c>
      <c r="H82" s="31">
        <f t="shared" si="199"/>
        <v>1</v>
      </c>
      <c r="I82" s="31">
        <f t="shared" ref="I82" si="220">IF(I81=0,0,I81/$H81)</f>
        <v>0.21428571428571427</v>
      </c>
      <c r="J82" s="31">
        <f t="shared" ref="J82" si="221">IF(J81=0,0,J81/$H81)</f>
        <v>0.7857142857142857</v>
      </c>
      <c r="K82" s="31">
        <f t="shared" ref="K82" si="222">IF(K81=0,0,K81/$F81)</f>
        <v>0.92913385826771655</v>
      </c>
      <c r="L82" s="31">
        <f t="shared" ref="L82" si="223">IF(L81=0,0,L81/$F81)</f>
        <v>1.5748031496062992E-2</v>
      </c>
      <c r="M82" s="251"/>
      <c r="T82" s="108"/>
      <c r="U82" s="109"/>
      <c r="V82"/>
    </row>
    <row r="83" spans="1:22" ht="12" customHeight="1">
      <c r="A83" s="139"/>
      <c r="B83" s="139"/>
      <c r="C83" s="37"/>
      <c r="D83" s="211" t="s">
        <v>8</v>
      </c>
      <c r="E83" s="36"/>
      <c r="F83" s="35">
        <f t="shared" si="198"/>
        <v>19</v>
      </c>
      <c r="G83" s="35">
        <v>6</v>
      </c>
      <c r="H83" s="35">
        <f t="shared" si="199"/>
        <v>35</v>
      </c>
      <c r="I83" s="35">
        <v>12</v>
      </c>
      <c r="J83" s="35">
        <v>23</v>
      </c>
      <c r="K83" s="35">
        <v>12</v>
      </c>
      <c r="L83" s="35">
        <v>1</v>
      </c>
      <c r="M83" s="207">
        <f t="shared" ref="M83" si="224">IF(N83=0,0,H83/N83*100)</f>
        <v>3.4619188921859543</v>
      </c>
      <c r="N83" s="79">
        <v>1011</v>
      </c>
      <c r="V83"/>
    </row>
    <row r="84" spans="1:22" ht="12" customHeight="1">
      <c r="A84" s="139"/>
      <c r="B84" s="139"/>
      <c r="C84" s="34"/>
      <c r="D84" s="212"/>
      <c r="E84" s="33"/>
      <c r="F84" s="38">
        <f t="shared" si="198"/>
        <v>1</v>
      </c>
      <c r="G84" s="31">
        <f t="shared" ref="G84" si="225">IF(G83=0,0,G83/$F83)</f>
        <v>0.31578947368421051</v>
      </c>
      <c r="H84" s="31">
        <f t="shared" si="199"/>
        <v>1</v>
      </c>
      <c r="I84" s="31">
        <f t="shared" ref="I84" si="226">IF(I83=0,0,I83/$H83)</f>
        <v>0.34285714285714286</v>
      </c>
      <c r="J84" s="31">
        <f t="shared" ref="J84" si="227">IF(J83=0,0,J83/$H83)</f>
        <v>0.65714285714285714</v>
      </c>
      <c r="K84" s="31">
        <f t="shared" ref="K84" si="228">IF(K83=0,0,K83/$F83)</f>
        <v>0.63157894736842102</v>
      </c>
      <c r="L84" s="31">
        <f t="shared" ref="L84" si="229">IF(L83=0,0,L83/$F83)</f>
        <v>5.2631578947368418E-2</v>
      </c>
      <c r="M84" s="251"/>
      <c r="T84" s="108"/>
      <c r="U84" s="109"/>
      <c r="V84"/>
    </row>
    <row r="85" spans="1:22" ht="12" customHeight="1">
      <c r="A85" s="139"/>
      <c r="B85" s="139"/>
      <c r="C85" s="37"/>
      <c r="D85" s="211" t="s">
        <v>7</v>
      </c>
      <c r="E85" s="36"/>
      <c r="F85" s="35">
        <f t="shared" si="198"/>
        <v>10</v>
      </c>
      <c r="G85" s="35">
        <v>2</v>
      </c>
      <c r="H85" s="35">
        <f t="shared" si="199"/>
        <v>2</v>
      </c>
      <c r="I85" s="35">
        <v>1</v>
      </c>
      <c r="J85" s="35">
        <v>1</v>
      </c>
      <c r="K85" s="35">
        <v>8</v>
      </c>
      <c r="L85" s="35">
        <v>0</v>
      </c>
      <c r="M85" s="207">
        <f t="shared" ref="M85" si="230">IF(N85=0,0,H85/N85*100)</f>
        <v>1.9230769230769231</v>
      </c>
      <c r="N85" s="79">
        <v>104</v>
      </c>
      <c r="V85"/>
    </row>
    <row r="86" spans="1:22" ht="12" customHeight="1">
      <c r="A86" s="139"/>
      <c r="B86" s="139"/>
      <c r="C86" s="34"/>
      <c r="D86" s="212"/>
      <c r="E86" s="33"/>
      <c r="F86" s="38">
        <f t="shared" si="198"/>
        <v>1</v>
      </c>
      <c r="G86" s="31">
        <f t="shared" ref="G86" si="231">IF(G85=0,0,G85/$F85)</f>
        <v>0.2</v>
      </c>
      <c r="H86" s="31">
        <f t="shared" si="199"/>
        <v>1</v>
      </c>
      <c r="I86" s="31">
        <f t="shared" ref="I86" si="232">IF(I85=0,0,I85/$H85)</f>
        <v>0.5</v>
      </c>
      <c r="J86" s="31">
        <f t="shared" ref="J86" si="233">IF(J85=0,0,J85/$H85)</f>
        <v>0.5</v>
      </c>
      <c r="K86" s="31">
        <f t="shared" ref="K86" si="234">IF(K85=0,0,K85/$F85)</f>
        <v>0.8</v>
      </c>
      <c r="L86" s="31">
        <f t="shared" ref="L86" si="235">IF(L85=0,0,L85/$F85)</f>
        <v>0</v>
      </c>
      <c r="M86" s="251"/>
      <c r="T86" s="108"/>
      <c r="U86" s="109"/>
      <c r="V86"/>
    </row>
    <row r="87" spans="1:22" ht="13.5" customHeight="1">
      <c r="A87" s="139"/>
      <c r="B87" s="139"/>
      <c r="C87" s="37"/>
      <c r="D87" s="228" t="s">
        <v>116</v>
      </c>
      <c r="E87" s="36"/>
      <c r="F87" s="35">
        <f t="shared" si="198"/>
        <v>7</v>
      </c>
      <c r="G87" s="35">
        <v>3</v>
      </c>
      <c r="H87" s="35">
        <f t="shared" si="199"/>
        <v>31</v>
      </c>
      <c r="I87" s="35">
        <v>14</v>
      </c>
      <c r="J87" s="35">
        <v>17</v>
      </c>
      <c r="K87" s="35">
        <v>3</v>
      </c>
      <c r="L87" s="35">
        <v>1</v>
      </c>
      <c r="M87" s="207">
        <f t="shared" ref="M87" si="236">IF(N87=0,0,H87/N87*100)</f>
        <v>9.4224924012158056</v>
      </c>
      <c r="N87" s="79">
        <v>329</v>
      </c>
      <c r="V87"/>
    </row>
    <row r="88" spans="1:22" ht="13.5" customHeight="1">
      <c r="A88" s="139"/>
      <c r="B88" s="139"/>
      <c r="C88" s="34"/>
      <c r="D88" s="212"/>
      <c r="E88" s="33"/>
      <c r="F88" s="38">
        <f t="shared" si="198"/>
        <v>1</v>
      </c>
      <c r="G88" s="31">
        <f t="shared" ref="G88" si="237">IF(G87=0,0,G87/$F87)</f>
        <v>0.42857142857142855</v>
      </c>
      <c r="H88" s="31">
        <f t="shared" si="199"/>
        <v>1</v>
      </c>
      <c r="I88" s="31">
        <f t="shared" ref="I88" si="238">IF(I87=0,0,I87/$H87)</f>
        <v>0.45161290322580644</v>
      </c>
      <c r="J88" s="31">
        <f t="shared" ref="J88" si="239">IF(J87=0,0,J87/$H87)</f>
        <v>0.54838709677419351</v>
      </c>
      <c r="K88" s="31">
        <f t="shared" ref="K88" si="240">IF(K87=0,0,K87/$F87)</f>
        <v>0.42857142857142855</v>
      </c>
      <c r="L88" s="31">
        <f t="shared" ref="L88" si="241">IF(L87=0,0,L87/$F87)</f>
        <v>0.14285714285714285</v>
      </c>
      <c r="M88" s="251"/>
      <c r="T88" s="108"/>
      <c r="U88" s="109"/>
      <c r="V88"/>
    </row>
    <row r="89" spans="1:22" ht="12" customHeight="1">
      <c r="A89" s="139"/>
      <c r="B89" s="139"/>
      <c r="C89" s="37"/>
      <c r="D89" s="211" t="s">
        <v>5</v>
      </c>
      <c r="E89" s="36"/>
      <c r="F89" s="35">
        <f t="shared" si="198"/>
        <v>23</v>
      </c>
      <c r="G89" s="35">
        <v>0</v>
      </c>
      <c r="H89" s="35">
        <f t="shared" si="199"/>
        <v>0</v>
      </c>
      <c r="I89" s="35">
        <v>0</v>
      </c>
      <c r="J89" s="35">
        <v>0</v>
      </c>
      <c r="K89" s="35">
        <v>22</v>
      </c>
      <c r="L89" s="35">
        <v>1</v>
      </c>
      <c r="M89" s="207">
        <f t="shared" ref="M89" si="242">IF(N89=0,0,H89/N89*100)</f>
        <v>0</v>
      </c>
      <c r="N89" s="79">
        <v>866</v>
      </c>
      <c r="V89"/>
    </row>
    <row r="90" spans="1:22" ht="12" customHeight="1">
      <c r="A90" s="139"/>
      <c r="B90" s="139"/>
      <c r="C90" s="34"/>
      <c r="D90" s="212"/>
      <c r="E90" s="33"/>
      <c r="F90" s="38">
        <f t="shared" si="198"/>
        <v>1</v>
      </c>
      <c r="G90" s="31">
        <f t="shared" ref="G90" si="243">IF(G89=0,0,G89/$F89)</f>
        <v>0</v>
      </c>
      <c r="H90" s="31">
        <f t="shared" si="199"/>
        <v>0</v>
      </c>
      <c r="I90" s="31">
        <f t="shared" ref="I90" si="244">IF(I89=0,0,I89/$H89)</f>
        <v>0</v>
      </c>
      <c r="J90" s="31">
        <f t="shared" ref="J90" si="245">IF(J89=0,0,J89/$H89)</f>
        <v>0</v>
      </c>
      <c r="K90" s="31">
        <f t="shared" ref="K90" si="246">IF(K89=0,0,K89/$F89)</f>
        <v>0.95652173913043481</v>
      </c>
      <c r="L90" s="31">
        <f t="shared" ref="L90" si="247">IF(L89=0,0,L89/$F89)</f>
        <v>4.3478260869565216E-2</v>
      </c>
      <c r="M90" s="251"/>
      <c r="T90" s="108"/>
      <c r="U90" s="109"/>
      <c r="V90"/>
    </row>
    <row r="91" spans="1:22" ht="12" customHeight="1">
      <c r="A91" s="139"/>
      <c r="B91" s="139"/>
      <c r="C91" s="37"/>
      <c r="D91" s="211" t="s">
        <v>4</v>
      </c>
      <c r="E91" s="36"/>
      <c r="F91" s="35">
        <f t="shared" si="198"/>
        <v>15</v>
      </c>
      <c r="G91" s="35">
        <v>2</v>
      </c>
      <c r="H91" s="35">
        <f t="shared" si="199"/>
        <v>8</v>
      </c>
      <c r="I91" s="35">
        <v>0</v>
      </c>
      <c r="J91" s="35">
        <v>8</v>
      </c>
      <c r="K91" s="35">
        <v>11</v>
      </c>
      <c r="L91" s="35">
        <v>2</v>
      </c>
      <c r="M91" s="207">
        <f t="shared" ref="M91" si="248">IF(N91=0,0,H91/N91*100)</f>
        <v>2.507836990595611</v>
      </c>
      <c r="N91" s="79">
        <v>319</v>
      </c>
      <c r="V91"/>
    </row>
    <row r="92" spans="1:22" ht="12" customHeight="1">
      <c r="A92" s="139"/>
      <c r="B92" s="139"/>
      <c r="C92" s="34"/>
      <c r="D92" s="212"/>
      <c r="E92" s="33"/>
      <c r="F92" s="38">
        <f t="shared" si="198"/>
        <v>0.99999999999999989</v>
      </c>
      <c r="G92" s="31">
        <f t="shared" ref="G92" si="249">IF(G91=0,0,G91/$F91)</f>
        <v>0.13333333333333333</v>
      </c>
      <c r="H92" s="31">
        <f t="shared" si="199"/>
        <v>1</v>
      </c>
      <c r="I92" s="31">
        <f t="shared" ref="I92" si="250">IF(I91=0,0,I91/$H91)</f>
        <v>0</v>
      </c>
      <c r="J92" s="31">
        <f t="shared" ref="J92" si="251">IF(J91=0,0,J91/$H91)</f>
        <v>1</v>
      </c>
      <c r="K92" s="31">
        <f t="shared" ref="K92" si="252">IF(K91=0,0,K91/$F91)</f>
        <v>0.73333333333333328</v>
      </c>
      <c r="L92" s="31">
        <f t="shared" ref="L92" si="253">IF(L91=0,0,L91/$F91)</f>
        <v>0.13333333333333333</v>
      </c>
      <c r="M92" s="251"/>
      <c r="T92" s="108"/>
      <c r="U92" s="109"/>
      <c r="V92"/>
    </row>
    <row r="93" spans="1:22" ht="12" customHeight="1">
      <c r="A93" s="139"/>
      <c r="B93" s="139"/>
      <c r="C93" s="37"/>
      <c r="D93" s="211" t="s">
        <v>3</v>
      </c>
      <c r="E93" s="36"/>
      <c r="F93" s="35">
        <f t="shared" si="198"/>
        <v>16</v>
      </c>
      <c r="G93" s="35">
        <v>8</v>
      </c>
      <c r="H93" s="35">
        <f t="shared" si="199"/>
        <v>69</v>
      </c>
      <c r="I93" s="35">
        <v>19</v>
      </c>
      <c r="J93" s="35">
        <v>50</v>
      </c>
      <c r="K93" s="35">
        <v>8</v>
      </c>
      <c r="L93" s="35">
        <v>0</v>
      </c>
      <c r="M93" s="207">
        <f t="shared" ref="M93" si="254">IF(N93=0,0,H93/N93*100)</f>
        <v>4.225352112676056</v>
      </c>
      <c r="N93" s="79">
        <v>1633</v>
      </c>
      <c r="V93"/>
    </row>
    <row r="94" spans="1:22" ht="12" customHeight="1">
      <c r="A94" s="139"/>
      <c r="B94" s="139"/>
      <c r="C94" s="34"/>
      <c r="D94" s="212"/>
      <c r="E94" s="33"/>
      <c r="F94" s="38">
        <f t="shared" si="198"/>
        <v>1</v>
      </c>
      <c r="G94" s="31">
        <f t="shared" ref="G94" si="255">IF(G93=0,0,G93/$F93)</f>
        <v>0.5</v>
      </c>
      <c r="H94" s="31">
        <f t="shared" si="199"/>
        <v>1</v>
      </c>
      <c r="I94" s="31">
        <f t="shared" ref="I94" si="256">IF(I93=0,0,I93/$H93)</f>
        <v>0.27536231884057971</v>
      </c>
      <c r="J94" s="31">
        <f t="shared" ref="J94" si="257">IF(J93=0,0,J93/$H93)</f>
        <v>0.72463768115942029</v>
      </c>
      <c r="K94" s="31">
        <f t="shared" ref="K94" si="258">IF(K93=0,0,K93/$F93)</f>
        <v>0.5</v>
      </c>
      <c r="L94" s="31">
        <f t="shared" ref="L94" si="259">IF(L93=0,0,L93/$F93)</f>
        <v>0</v>
      </c>
      <c r="M94" s="251"/>
      <c r="T94" s="108"/>
      <c r="U94" s="109"/>
      <c r="V94"/>
    </row>
    <row r="95" spans="1:22" ht="12" customHeight="1">
      <c r="A95" s="139"/>
      <c r="B95" s="139"/>
      <c r="C95" s="37"/>
      <c r="D95" s="211" t="s">
        <v>2</v>
      </c>
      <c r="E95" s="36"/>
      <c r="F95" s="35">
        <f t="shared" si="198"/>
        <v>127</v>
      </c>
      <c r="G95" s="35">
        <v>41</v>
      </c>
      <c r="H95" s="35">
        <f t="shared" si="199"/>
        <v>426</v>
      </c>
      <c r="I95" s="35">
        <v>98</v>
      </c>
      <c r="J95" s="35">
        <v>328</v>
      </c>
      <c r="K95" s="35">
        <v>83</v>
      </c>
      <c r="L95" s="35">
        <v>3</v>
      </c>
      <c r="M95" s="207">
        <f t="shared" ref="M95" si="260">IF(N95=0,0,H95/N95*100)</f>
        <v>3.1684641130531794</v>
      </c>
      <c r="N95" s="79">
        <v>13445</v>
      </c>
      <c r="V95"/>
    </row>
    <row r="96" spans="1:22" ht="12" customHeight="1">
      <c r="A96" s="139"/>
      <c r="B96" s="139"/>
      <c r="C96" s="34"/>
      <c r="D96" s="212"/>
      <c r="E96" s="33"/>
      <c r="F96" s="38">
        <f t="shared" si="198"/>
        <v>0.99999999999999989</v>
      </c>
      <c r="G96" s="31">
        <f t="shared" ref="G96" si="261">IF(G95=0,0,G95/$F95)</f>
        <v>0.32283464566929132</v>
      </c>
      <c r="H96" s="31">
        <f t="shared" si="199"/>
        <v>1</v>
      </c>
      <c r="I96" s="31">
        <f t="shared" ref="I96" si="262">IF(I95=0,0,I95/$H95)</f>
        <v>0.2300469483568075</v>
      </c>
      <c r="J96" s="31">
        <f t="shared" ref="J96" si="263">IF(J95=0,0,J95/$H95)</f>
        <v>0.7699530516431925</v>
      </c>
      <c r="K96" s="31">
        <f t="shared" ref="K96" si="264">IF(K95=0,0,K95/$F95)</f>
        <v>0.65354330708661412</v>
      </c>
      <c r="L96" s="31">
        <f t="shared" ref="L96" si="265">IF(L95=0,0,L95/$F95)</f>
        <v>2.3622047244094488E-2</v>
      </c>
      <c r="M96" s="251"/>
      <c r="T96" s="108"/>
      <c r="U96" s="109"/>
      <c r="V96"/>
    </row>
    <row r="97" spans="1:22" ht="12" customHeight="1">
      <c r="A97" s="139"/>
      <c r="B97" s="139"/>
      <c r="C97" s="37"/>
      <c r="D97" s="211" t="s">
        <v>1</v>
      </c>
      <c r="E97" s="36"/>
      <c r="F97" s="35">
        <f t="shared" si="198"/>
        <v>19</v>
      </c>
      <c r="G97" s="35">
        <v>3</v>
      </c>
      <c r="H97" s="35">
        <f t="shared" si="199"/>
        <v>7</v>
      </c>
      <c r="I97" s="35">
        <v>2</v>
      </c>
      <c r="J97" s="35">
        <v>5</v>
      </c>
      <c r="K97" s="35">
        <v>16</v>
      </c>
      <c r="L97" s="35">
        <v>0</v>
      </c>
      <c r="M97" s="207">
        <f t="shared" ref="M97" si="266">IF(N97=0,0,H97/N97*100)</f>
        <v>0.35105315947843529</v>
      </c>
      <c r="N97" s="79">
        <v>1994</v>
      </c>
      <c r="V97"/>
    </row>
    <row r="98" spans="1:22" ht="12" customHeight="1">
      <c r="A98" s="139"/>
      <c r="B98" s="139"/>
      <c r="C98" s="34"/>
      <c r="D98" s="212"/>
      <c r="E98" s="33"/>
      <c r="F98" s="38">
        <f t="shared" si="198"/>
        <v>1</v>
      </c>
      <c r="G98" s="31">
        <f t="shared" ref="G98" si="267">IF(G97=0,0,G97/$F97)</f>
        <v>0.15789473684210525</v>
      </c>
      <c r="H98" s="31">
        <f t="shared" si="199"/>
        <v>1</v>
      </c>
      <c r="I98" s="31">
        <f t="shared" ref="I98" si="268">IF(I97=0,0,I97/$H97)</f>
        <v>0.2857142857142857</v>
      </c>
      <c r="J98" s="31">
        <f t="shared" ref="J98" si="269">IF(J97=0,0,J97/$H97)</f>
        <v>0.7142857142857143</v>
      </c>
      <c r="K98" s="31">
        <f t="shared" ref="K98" si="270">IF(K97=0,0,K97/$F97)</f>
        <v>0.84210526315789469</v>
      </c>
      <c r="L98" s="31">
        <f t="shared" ref="L98" si="271">IF(L97=0,0,L97/$F97)</f>
        <v>0</v>
      </c>
      <c r="M98" s="251"/>
      <c r="T98" s="108"/>
      <c r="U98" s="109"/>
      <c r="V98"/>
    </row>
    <row r="99" spans="1:22" ht="12.75" customHeight="1">
      <c r="A99" s="139"/>
      <c r="B99" s="139"/>
      <c r="C99" s="37"/>
      <c r="D99" s="211" t="s">
        <v>0</v>
      </c>
      <c r="E99" s="36"/>
      <c r="F99" s="35">
        <f t="shared" si="198"/>
        <v>34</v>
      </c>
      <c r="G99" s="35">
        <v>3</v>
      </c>
      <c r="H99" s="35">
        <f t="shared" si="199"/>
        <v>3</v>
      </c>
      <c r="I99" s="35">
        <v>0</v>
      </c>
      <c r="J99" s="35">
        <v>3</v>
      </c>
      <c r="K99" s="35">
        <v>31</v>
      </c>
      <c r="L99" s="35">
        <v>0</v>
      </c>
      <c r="M99" s="207">
        <f t="shared" ref="M99" si="272">IF(N99=0,0,H99/N99*100)</f>
        <v>9.1603053435114504E-2</v>
      </c>
      <c r="N99" s="79">
        <v>3275</v>
      </c>
      <c r="V99"/>
    </row>
    <row r="100" spans="1:22" ht="12.75" customHeight="1">
      <c r="A100" s="140"/>
      <c r="B100" s="140"/>
      <c r="C100" s="34"/>
      <c r="D100" s="212"/>
      <c r="E100" s="33"/>
      <c r="F100" s="32">
        <f t="shared" si="198"/>
        <v>1</v>
      </c>
      <c r="G100" s="31">
        <f t="shared" ref="G100" si="273">IF(G99=0,0,G99/$F99)</f>
        <v>8.8235294117647065E-2</v>
      </c>
      <c r="H100" s="31">
        <f t="shared" si="199"/>
        <v>1</v>
      </c>
      <c r="I100" s="31">
        <f t="shared" ref="I100:J100" si="274">IF(I99=0,0,I99/$H99)</f>
        <v>0</v>
      </c>
      <c r="J100" s="31">
        <f t="shared" si="274"/>
        <v>1</v>
      </c>
      <c r="K100" s="31">
        <f t="shared" ref="K100:L100" si="275">IF(K99=0,0,K99/$F99)</f>
        <v>0.91176470588235292</v>
      </c>
      <c r="L100" s="31">
        <f t="shared" si="275"/>
        <v>0</v>
      </c>
      <c r="M100" s="251"/>
      <c r="T100" s="108"/>
      <c r="U100" s="109"/>
      <c r="V100"/>
    </row>
    <row r="101" spans="1:22">
      <c r="V101"/>
    </row>
    <row r="102" spans="1:22">
      <c r="T102" s="108"/>
      <c r="U102" s="109"/>
      <c r="V102"/>
    </row>
    <row r="103" spans="1:22">
      <c r="V103"/>
    </row>
    <row r="104" spans="1:22">
      <c r="I104" s="49"/>
    </row>
  </sheetData>
  <sortState ref="T10:V103">
    <sortCondition ref="V10:V103"/>
  </sortState>
  <mergeCells count="108">
    <mergeCell ref="M95:M96"/>
    <mergeCell ref="M97:M98"/>
    <mergeCell ref="M99:M100"/>
    <mergeCell ref="M69:M70"/>
    <mergeCell ref="M71:M72"/>
    <mergeCell ref="M73:M74"/>
    <mergeCell ref="M75:M76"/>
    <mergeCell ref="M53:M54"/>
    <mergeCell ref="M55:M56"/>
    <mergeCell ref="M57:M58"/>
    <mergeCell ref="M59:M60"/>
    <mergeCell ref="M61:M62"/>
    <mergeCell ref="M63:M64"/>
    <mergeCell ref="M77:M78"/>
    <mergeCell ref="M79:M80"/>
    <mergeCell ref="M81:M82"/>
    <mergeCell ref="M83:M84"/>
    <mergeCell ref="M85:M86"/>
    <mergeCell ref="M87:M88"/>
    <mergeCell ref="M89:M90"/>
    <mergeCell ref="M91:M92"/>
    <mergeCell ref="M93:M94"/>
    <mergeCell ref="M33:M34"/>
    <mergeCell ref="M35:M36"/>
    <mergeCell ref="M37:M38"/>
    <mergeCell ref="M39:M40"/>
    <mergeCell ref="M65:M66"/>
    <mergeCell ref="M67:M68"/>
    <mergeCell ref="A19:A100"/>
    <mergeCell ref="D37:D38"/>
    <mergeCell ref="M41:M42"/>
    <mergeCell ref="M43:M44"/>
    <mergeCell ref="M45:M46"/>
    <mergeCell ref="M47:M48"/>
    <mergeCell ref="M49:M50"/>
    <mergeCell ref="M51:M52"/>
    <mergeCell ref="M29:M30"/>
    <mergeCell ref="M31:M32"/>
    <mergeCell ref="D31:D32"/>
    <mergeCell ref="D81:D82"/>
    <mergeCell ref="D57:D58"/>
    <mergeCell ref="D35:D36"/>
    <mergeCell ref="D33:D34"/>
    <mergeCell ref="D25:D26"/>
    <mergeCell ref="D27:D28"/>
    <mergeCell ref="D29:D30"/>
    <mergeCell ref="J5:J6"/>
    <mergeCell ref="A3:E6"/>
    <mergeCell ref="F3:F6"/>
    <mergeCell ref="A7:E8"/>
    <mergeCell ref="A9:A18"/>
    <mergeCell ref="B9:E10"/>
    <mergeCell ref="B11:E12"/>
    <mergeCell ref="B13:E14"/>
    <mergeCell ref="M27:M28"/>
    <mergeCell ref="L3:L6"/>
    <mergeCell ref="M7:M8"/>
    <mergeCell ref="M9:M10"/>
    <mergeCell ref="M11:M12"/>
    <mergeCell ref="M13:M14"/>
    <mergeCell ref="M15:M16"/>
    <mergeCell ref="M3:M6"/>
    <mergeCell ref="M17:M18"/>
    <mergeCell ref="M19:M20"/>
    <mergeCell ref="M21:M22"/>
    <mergeCell ref="M23:M24"/>
    <mergeCell ref="M25:M26"/>
    <mergeCell ref="D19:D20"/>
    <mergeCell ref="D21:D22"/>
    <mergeCell ref="D23:D24"/>
    <mergeCell ref="D49:D50"/>
    <mergeCell ref="D51:D52"/>
    <mergeCell ref="D95:D96"/>
    <mergeCell ref="D55:D56"/>
    <mergeCell ref="B69:B100"/>
    <mergeCell ref="D69:D70"/>
    <mergeCell ref="D85:D86"/>
    <mergeCell ref="D87:D88"/>
    <mergeCell ref="D53:D54"/>
    <mergeCell ref="B19:B68"/>
    <mergeCell ref="D67:D68"/>
    <mergeCell ref="D83:D84"/>
    <mergeCell ref="D47:D48"/>
    <mergeCell ref="D99:D100"/>
    <mergeCell ref="G3:G6"/>
    <mergeCell ref="H4:H6"/>
    <mergeCell ref="I5:I6"/>
    <mergeCell ref="D39:D40"/>
    <mergeCell ref="D41:D42"/>
    <mergeCell ref="D43:D44"/>
    <mergeCell ref="D45:D46"/>
    <mergeCell ref="K3:K6"/>
    <mergeCell ref="D97:D98"/>
    <mergeCell ref="B15:E16"/>
    <mergeCell ref="B17:E18"/>
    <mergeCell ref="H3:J3"/>
    <mergeCell ref="D89:D90"/>
    <mergeCell ref="D59:D60"/>
    <mergeCell ref="D61:D62"/>
    <mergeCell ref="D63:D64"/>
    <mergeCell ref="D65:D66"/>
    <mergeCell ref="D91:D92"/>
    <mergeCell ref="D93:D94"/>
    <mergeCell ref="D71:D72"/>
    <mergeCell ref="D73:D74"/>
    <mergeCell ref="D75:D76"/>
    <mergeCell ref="D77:D78"/>
    <mergeCell ref="D79:D80"/>
  </mergeCells>
  <phoneticPr fontId="4"/>
  <pageMargins left="0.59055118110236227" right="0.19685039370078741" top="0.39370078740157483" bottom="0.39370078740157483" header="0.51181102362204722" footer="0.51181102362204722"/>
  <pageSetup paperSize="9" scale="69" firstPageNumber="40" orientation="portrait" useFirstPageNumber="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T100"/>
  <sheetViews>
    <sheetView showGridLines="0" view="pageBreakPreview" topLeftCell="A82" zoomScaleNormal="100" zoomScaleSheetLayoutView="100" workbookViewId="0">
      <selection activeCell="L17" sqref="L17"/>
    </sheetView>
  </sheetViews>
  <sheetFormatPr defaultRowHeight="13.5"/>
  <cols>
    <col min="1" max="2" width="2.625" style="4" customWidth="1"/>
    <col min="3" max="3" width="1.375" style="4" customWidth="1"/>
    <col min="4" max="4" width="27.625" style="4" customWidth="1"/>
    <col min="5" max="5" width="1.375" style="4" customWidth="1"/>
    <col min="6" max="19" width="7.625" style="3" customWidth="1"/>
    <col min="20" max="16384" width="9" style="3"/>
  </cols>
  <sheetData>
    <row r="1" spans="1:20" ht="14.25">
      <c r="A1" s="18" t="s">
        <v>660</v>
      </c>
    </row>
    <row r="2" spans="1:20" ht="18.75" customHeight="1">
      <c r="A2" s="113" t="s">
        <v>591</v>
      </c>
      <c r="Q2" s="40"/>
      <c r="S2" s="40" t="s">
        <v>513</v>
      </c>
    </row>
    <row r="3" spans="1:20" ht="18.75" customHeight="1">
      <c r="A3" s="213" t="s">
        <v>63</v>
      </c>
      <c r="B3" s="214"/>
      <c r="C3" s="214"/>
      <c r="D3" s="214"/>
      <c r="E3" s="215"/>
      <c r="F3" s="254" t="s">
        <v>126</v>
      </c>
      <c r="G3" s="176" t="s">
        <v>584</v>
      </c>
      <c r="H3" s="234" t="s">
        <v>583</v>
      </c>
      <c r="I3" s="234"/>
      <c r="J3" s="234"/>
      <c r="K3" s="234"/>
      <c r="L3" s="234"/>
      <c r="M3" s="234"/>
      <c r="N3" s="234"/>
      <c r="O3" s="234"/>
      <c r="P3" s="234"/>
      <c r="Q3" s="235"/>
      <c r="R3" s="204" t="s">
        <v>231</v>
      </c>
      <c r="S3" s="204" t="s">
        <v>127</v>
      </c>
    </row>
    <row r="4" spans="1:20" ht="22.5" customHeight="1">
      <c r="A4" s="216"/>
      <c r="B4" s="217"/>
      <c r="C4" s="217"/>
      <c r="D4" s="217"/>
      <c r="E4" s="218"/>
      <c r="F4" s="165"/>
      <c r="G4" s="209"/>
      <c r="H4" s="203" t="s">
        <v>215</v>
      </c>
      <c r="I4" s="234"/>
      <c r="J4" s="234"/>
      <c r="K4" s="234"/>
      <c r="L4" s="234"/>
      <c r="M4" s="234"/>
      <c r="N4" s="235"/>
      <c r="O4" s="204" t="s">
        <v>150</v>
      </c>
      <c r="P4" s="204" t="s">
        <v>149</v>
      </c>
      <c r="Q4" s="204" t="s">
        <v>141</v>
      </c>
      <c r="R4" s="209"/>
      <c r="S4" s="209"/>
    </row>
    <row r="5" spans="1:20" ht="14.25" customHeight="1">
      <c r="A5" s="216"/>
      <c r="B5" s="217"/>
      <c r="C5" s="217"/>
      <c r="D5" s="217"/>
      <c r="E5" s="218"/>
      <c r="F5" s="165"/>
      <c r="G5" s="209"/>
      <c r="H5" s="209" t="s">
        <v>585</v>
      </c>
      <c r="I5" s="209" t="s">
        <v>586</v>
      </c>
      <c r="J5" s="209" t="s">
        <v>587</v>
      </c>
      <c r="K5" s="209" t="s">
        <v>588</v>
      </c>
      <c r="L5" s="209" t="s">
        <v>589</v>
      </c>
      <c r="M5" s="209" t="s">
        <v>355</v>
      </c>
      <c r="N5" s="209" t="s">
        <v>636</v>
      </c>
      <c r="O5" s="209"/>
      <c r="P5" s="209"/>
      <c r="Q5" s="209"/>
      <c r="R5" s="209"/>
      <c r="S5" s="209"/>
    </row>
    <row r="6" spans="1:20" ht="39" customHeight="1">
      <c r="A6" s="219"/>
      <c r="B6" s="220"/>
      <c r="C6" s="220"/>
      <c r="D6" s="220"/>
      <c r="E6" s="221"/>
      <c r="F6" s="162"/>
      <c r="G6" s="210"/>
      <c r="H6" s="210"/>
      <c r="I6" s="210"/>
      <c r="J6" s="210"/>
      <c r="K6" s="210"/>
      <c r="L6" s="210"/>
      <c r="M6" s="210"/>
      <c r="N6" s="210"/>
      <c r="O6" s="210"/>
      <c r="P6" s="210"/>
      <c r="Q6" s="210"/>
      <c r="R6" s="210"/>
      <c r="S6" s="210"/>
    </row>
    <row r="7" spans="1:20" ht="12" customHeight="1">
      <c r="A7" s="152" t="s">
        <v>49</v>
      </c>
      <c r="B7" s="153"/>
      <c r="C7" s="153"/>
      <c r="D7" s="153"/>
      <c r="E7" s="154"/>
      <c r="F7" s="35">
        <f>SUM(F9,F11,F13,F15,F17)</f>
        <v>916</v>
      </c>
      <c r="G7" s="35">
        <f>SUM(G9,G11,G13,G15,G17)</f>
        <v>29</v>
      </c>
      <c r="H7" s="35">
        <f>SUM(H9,H11,H13,H15,H17)</f>
        <v>7</v>
      </c>
      <c r="I7" s="35">
        <f t="shared" ref="I7:S7" si="0">SUM(I9,I11,I13,I15,I17)</f>
        <v>2</v>
      </c>
      <c r="J7" s="35">
        <f t="shared" si="0"/>
        <v>0</v>
      </c>
      <c r="K7" s="35">
        <f t="shared" ref="K7:L7" si="1">SUM(K9,K11,K13,K15,K17)</f>
        <v>1</v>
      </c>
      <c r="L7" s="35">
        <f t="shared" si="1"/>
        <v>0</v>
      </c>
      <c r="M7" s="35">
        <f>SUM(M9,M11,M13,M15,M17)</f>
        <v>19</v>
      </c>
      <c r="N7" s="245">
        <v>6.1</v>
      </c>
      <c r="O7" s="35">
        <f t="shared" ref="O7" si="2">SUM(O9,O11,O13,O15,O17)</f>
        <v>24</v>
      </c>
      <c r="P7" s="35">
        <f t="shared" ref="P7:Q7" si="3">SUM(P9,P11,P13,P15,P17)</f>
        <v>4</v>
      </c>
      <c r="Q7" s="35">
        <f t="shared" si="3"/>
        <v>1</v>
      </c>
      <c r="R7" s="35">
        <f t="shared" si="0"/>
        <v>843</v>
      </c>
      <c r="S7" s="35">
        <f t="shared" si="0"/>
        <v>44</v>
      </c>
    </row>
    <row r="8" spans="1:20" ht="12" customHeight="1">
      <c r="A8" s="155"/>
      <c r="B8" s="156"/>
      <c r="C8" s="156"/>
      <c r="D8" s="156"/>
      <c r="E8" s="157"/>
      <c r="F8" s="38">
        <f>SUM(G8,R8,S8)</f>
        <v>1</v>
      </c>
      <c r="G8" s="31">
        <f>IF(G7=0,0,G7/$F7)</f>
        <v>3.1659388646288207E-2</v>
      </c>
      <c r="H8" s="31">
        <f t="shared" ref="H8:M8" si="4">IF(H7=0,0,H7/$G7)</f>
        <v>0.2413793103448276</v>
      </c>
      <c r="I8" s="31">
        <f t="shared" si="4"/>
        <v>6.8965517241379309E-2</v>
      </c>
      <c r="J8" s="31">
        <f t="shared" si="4"/>
        <v>0</v>
      </c>
      <c r="K8" s="31">
        <f t="shared" si="4"/>
        <v>3.4482758620689655E-2</v>
      </c>
      <c r="L8" s="31">
        <f t="shared" si="4"/>
        <v>0</v>
      </c>
      <c r="M8" s="31">
        <f t="shared" si="4"/>
        <v>0.65517241379310343</v>
      </c>
      <c r="N8" s="246"/>
      <c r="O8" s="31">
        <f>IF(O7=0,0,O7/$F7)</f>
        <v>2.6200873362445413E-2</v>
      </c>
      <c r="P8" s="31">
        <f>IF(P7=0,0,P7/$F7)</f>
        <v>4.3668122270742356E-3</v>
      </c>
      <c r="Q8" s="31">
        <f>IF(Q7=0,0,Q7/$F7)</f>
        <v>1.0917030567685589E-3</v>
      </c>
      <c r="R8" s="31">
        <f>IF(R7=0,0,R7/$F7)</f>
        <v>0.92030567685589515</v>
      </c>
      <c r="S8" s="31">
        <f>IF(S7=0,0,S7/$F7)</f>
        <v>4.8034934497816595E-2</v>
      </c>
      <c r="T8" s="41"/>
    </row>
    <row r="9" spans="1:20" ht="12" customHeight="1">
      <c r="A9" s="141" t="s">
        <v>48</v>
      </c>
      <c r="B9" s="222" t="s">
        <v>47</v>
      </c>
      <c r="C9" s="223"/>
      <c r="D9" s="223"/>
      <c r="E9" s="224"/>
      <c r="F9" s="35">
        <f>SUM(G9,R9,S9)</f>
        <v>289</v>
      </c>
      <c r="G9" s="35">
        <f>SUM(O9:Q9)</f>
        <v>17</v>
      </c>
      <c r="H9" s="35">
        <v>3</v>
      </c>
      <c r="I9" s="35">
        <v>2</v>
      </c>
      <c r="J9" s="35">
        <v>0</v>
      </c>
      <c r="K9" s="35">
        <v>0</v>
      </c>
      <c r="L9" s="35">
        <v>0</v>
      </c>
      <c r="M9" s="35">
        <v>12</v>
      </c>
      <c r="N9" s="245">
        <v>5</v>
      </c>
      <c r="O9" s="35">
        <v>14</v>
      </c>
      <c r="P9" s="35">
        <v>2</v>
      </c>
      <c r="Q9" s="35">
        <v>1</v>
      </c>
      <c r="R9" s="35">
        <v>249</v>
      </c>
      <c r="S9" s="35">
        <v>23</v>
      </c>
    </row>
    <row r="10" spans="1:20" ht="12" customHeight="1">
      <c r="A10" s="142"/>
      <c r="B10" s="225"/>
      <c r="C10" s="226"/>
      <c r="D10" s="226"/>
      <c r="E10" s="227"/>
      <c r="F10" s="38">
        <f>SUM(G10,R10,S10)</f>
        <v>1</v>
      </c>
      <c r="G10" s="31">
        <f>IF(G9=0,0,G9/$F9)</f>
        <v>5.8823529411764705E-2</v>
      </c>
      <c r="H10" s="31">
        <f t="shared" ref="H10:O10" si="5">IF(H9=0,0,H9/$G9)</f>
        <v>0.17647058823529413</v>
      </c>
      <c r="I10" s="31">
        <f t="shared" si="5"/>
        <v>0.11764705882352941</v>
      </c>
      <c r="J10" s="31">
        <f t="shared" si="5"/>
        <v>0</v>
      </c>
      <c r="K10" s="31">
        <f t="shared" si="5"/>
        <v>0</v>
      </c>
      <c r="L10" s="31">
        <f t="shared" si="5"/>
        <v>0</v>
      </c>
      <c r="M10" s="31">
        <f t="shared" si="5"/>
        <v>0.70588235294117652</v>
      </c>
      <c r="N10" s="246"/>
      <c r="O10" s="31">
        <f t="shared" si="5"/>
        <v>0.82352941176470584</v>
      </c>
      <c r="P10" s="31">
        <f t="shared" ref="P10:Q10" si="6">IF(P9=0,0,P9/$G9)</f>
        <v>0.11764705882352941</v>
      </c>
      <c r="Q10" s="31">
        <f t="shared" si="6"/>
        <v>5.8823529411764705E-2</v>
      </c>
      <c r="R10" s="31">
        <f>IF(R9=0,0,R9/$F9)</f>
        <v>0.86159169550173009</v>
      </c>
      <c r="S10" s="31">
        <f>IF(S9=0,0,S9/$F9)</f>
        <v>7.9584775086505188E-2</v>
      </c>
    </row>
    <row r="11" spans="1:20" ht="12" customHeight="1">
      <c r="A11" s="142"/>
      <c r="B11" s="222" t="s">
        <v>46</v>
      </c>
      <c r="C11" s="223"/>
      <c r="D11" s="223"/>
      <c r="E11" s="224"/>
      <c r="F11" s="35">
        <f t="shared" ref="F11:F18" si="7">SUM(G11,R11,S11)</f>
        <v>129</v>
      </c>
      <c r="G11" s="35">
        <f t="shared" ref="G11" si="8">SUM(O11:Q11)</f>
        <v>1</v>
      </c>
      <c r="H11" s="35">
        <v>0</v>
      </c>
      <c r="I11" s="35">
        <v>0</v>
      </c>
      <c r="J11" s="35">
        <v>0</v>
      </c>
      <c r="K11" s="35">
        <v>0</v>
      </c>
      <c r="L11" s="35">
        <v>0</v>
      </c>
      <c r="M11" s="35">
        <v>1</v>
      </c>
      <c r="N11" s="245" t="s">
        <v>629</v>
      </c>
      <c r="O11" s="35">
        <v>1</v>
      </c>
      <c r="P11" s="35">
        <v>0</v>
      </c>
      <c r="Q11" s="35">
        <v>0</v>
      </c>
      <c r="R11" s="35">
        <v>121</v>
      </c>
      <c r="S11" s="35">
        <v>7</v>
      </c>
    </row>
    <row r="12" spans="1:20" ht="12" customHeight="1">
      <c r="A12" s="142"/>
      <c r="B12" s="225"/>
      <c r="C12" s="226"/>
      <c r="D12" s="226"/>
      <c r="E12" s="227"/>
      <c r="F12" s="38">
        <f t="shared" si="7"/>
        <v>1</v>
      </c>
      <c r="G12" s="31">
        <f t="shared" ref="G12" si="9">IF(G11=0,0,G11/$F11)</f>
        <v>7.7519379844961239E-3</v>
      </c>
      <c r="H12" s="31">
        <f t="shared" ref="H12" si="10">IF(H11=0,0,H11/$G11)</f>
        <v>0</v>
      </c>
      <c r="I12" s="31">
        <f t="shared" ref="I12" si="11">IF(I11=0,0,I11/$G11)</f>
        <v>0</v>
      </c>
      <c r="J12" s="31">
        <f t="shared" ref="J12" si="12">IF(J11=0,0,J11/$G11)</f>
        <v>0</v>
      </c>
      <c r="K12" s="31">
        <f t="shared" ref="K12" si="13">IF(K11=0,0,K11/$G11)</f>
        <v>0</v>
      </c>
      <c r="L12" s="31">
        <f t="shared" ref="L12" si="14">IF(L11=0,0,L11/$G11)</f>
        <v>0</v>
      </c>
      <c r="M12" s="31">
        <f t="shared" ref="M12" si="15">IF(M11=0,0,M11/$G11)</f>
        <v>1</v>
      </c>
      <c r="N12" s="246"/>
      <c r="O12" s="31">
        <f t="shared" ref="O12" si="16">IF(O11=0,0,O11/$G11)</f>
        <v>1</v>
      </c>
      <c r="P12" s="31">
        <f t="shared" ref="P12" si="17">IF(P11=0,0,P11/$G11)</f>
        <v>0</v>
      </c>
      <c r="Q12" s="31">
        <f t="shared" ref="Q12" si="18">IF(Q11=0,0,Q11/$G11)</f>
        <v>0</v>
      </c>
      <c r="R12" s="31">
        <f t="shared" ref="R12" si="19">IF(R11=0,0,R11/$F11)</f>
        <v>0.93798449612403101</v>
      </c>
      <c r="S12" s="31">
        <f t="shared" ref="S12" si="20">IF(S11=0,0,S11/$F11)</f>
        <v>5.4263565891472867E-2</v>
      </c>
    </row>
    <row r="13" spans="1:20" ht="12" customHeight="1">
      <c r="A13" s="142"/>
      <c r="B13" s="222" t="s">
        <v>45</v>
      </c>
      <c r="C13" s="223"/>
      <c r="D13" s="223"/>
      <c r="E13" s="224"/>
      <c r="F13" s="35">
        <f t="shared" si="7"/>
        <v>220</v>
      </c>
      <c r="G13" s="35">
        <f t="shared" ref="G13" si="21">SUM(O13:Q13)</f>
        <v>3</v>
      </c>
      <c r="H13" s="35">
        <v>1</v>
      </c>
      <c r="I13" s="35">
        <v>0</v>
      </c>
      <c r="J13" s="35">
        <v>0</v>
      </c>
      <c r="K13" s="35">
        <v>0</v>
      </c>
      <c r="L13" s="35">
        <v>0</v>
      </c>
      <c r="M13" s="35">
        <v>2</v>
      </c>
      <c r="N13" s="245">
        <v>5</v>
      </c>
      <c r="O13" s="35">
        <v>3</v>
      </c>
      <c r="P13" s="35">
        <v>0</v>
      </c>
      <c r="Q13" s="35">
        <v>0</v>
      </c>
      <c r="R13" s="35">
        <v>212</v>
      </c>
      <c r="S13" s="35">
        <v>5</v>
      </c>
    </row>
    <row r="14" spans="1:20" ht="12" customHeight="1">
      <c r="A14" s="142"/>
      <c r="B14" s="225"/>
      <c r="C14" s="226"/>
      <c r="D14" s="226"/>
      <c r="E14" s="227"/>
      <c r="F14" s="38">
        <f t="shared" si="7"/>
        <v>1</v>
      </c>
      <c r="G14" s="31">
        <f t="shared" ref="G14" si="22">IF(G13=0,0,G13/$F13)</f>
        <v>1.3636363636363636E-2</v>
      </c>
      <c r="H14" s="31">
        <f t="shared" ref="H14" si="23">IF(H13=0,0,H13/$G13)</f>
        <v>0.33333333333333331</v>
      </c>
      <c r="I14" s="31">
        <f t="shared" ref="I14" si="24">IF(I13=0,0,I13/$G13)</f>
        <v>0</v>
      </c>
      <c r="J14" s="31">
        <f t="shared" ref="J14" si="25">IF(J13=0,0,J13/$G13)</f>
        <v>0</v>
      </c>
      <c r="K14" s="31">
        <f t="shared" ref="K14" si="26">IF(K13=0,0,K13/$G13)</f>
        <v>0</v>
      </c>
      <c r="L14" s="31">
        <f t="shared" ref="L14" si="27">IF(L13=0,0,L13/$G13)</f>
        <v>0</v>
      </c>
      <c r="M14" s="31">
        <f t="shared" ref="M14" si="28">IF(M13=0,0,M13/$G13)</f>
        <v>0.66666666666666663</v>
      </c>
      <c r="N14" s="246"/>
      <c r="O14" s="31">
        <f t="shared" ref="O14" si="29">IF(O13=0,0,O13/$G13)</f>
        <v>1</v>
      </c>
      <c r="P14" s="31">
        <f t="shared" ref="P14" si="30">IF(P13=0,0,P13/$G13)</f>
        <v>0</v>
      </c>
      <c r="Q14" s="31">
        <f t="shared" ref="Q14" si="31">IF(Q13=0,0,Q13/$G13)</f>
        <v>0</v>
      </c>
      <c r="R14" s="31">
        <f t="shared" ref="R14" si="32">IF(R13=0,0,R13/$F13)</f>
        <v>0.96363636363636362</v>
      </c>
      <c r="S14" s="31">
        <f t="shared" ref="S14" si="33">IF(S13=0,0,S13/$F13)</f>
        <v>2.2727272727272728E-2</v>
      </c>
    </row>
    <row r="15" spans="1:20" ht="12" customHeight="1">
      <c r="A15" s="142"/>
      <c r="B15" s="222" t="s">
        <v>44</v>
      </c>
      <c r="C15" s="223"/>
      <c r="D15" s="223"/>
      <c r="E15" s="224"/>
      <c r="F15" s="35">
        <f t="shared" si="7"/>
        <v>57</v>
      </c>
      <c r="G15" s="35">
        <f t="shared" ref="G15" si="34">SUM(O15:Q15)</f>
        <v>2</v>
      </c>
      <c r="H15" s="35">
        <v>1</v>
      </c>
      <c r="I15" s="35">
        <v>0</v>
      </c>
      <c r="J15" s="35">
        <v>0</v>
      </c>
      <c r="K15" s="35">
        <v>0</v>
      </c>
      <c r="L15" s="35">
        <v>0</v>
      </c>
      <c r="M15" s="35">
        <v>1</v>
      </c>
      <c r="N15" s="245">
        <v>1</v>
      </c>
      <c r="O15" s="35">
        <v>2</v>
      </c>
      <c r="P15" s="35">
        <v>0</v>
      </c>
      <c r="Q15" s="35">
        <v>0</v>
      </c>
      <c r="R15" s="35">
        <v>53</v>
      </c>
      <c r="S15" s="35">
        <v>2</v>
      </c>
    </row>
    <row r="16" spans="1:20" ht="12" customHeight="1">
      <c r="A16" s="142"/>
      <c r="B16" s="225"/>
      <c r="C16" s="226"/>
      <c r="D16" s="226"/>
      <c r="E16" s="227"/>
      <c r="F16" s="38">
        <f t="shared" si="7"/>
        <v>1</v>
      </c>
      <c r="G16" s="31">
        <f t="shared" ref="G16" si="35">IF(G15=0,0,G15/$F15)</f>
        <v>3.5087719298245612E-2</v>
      </c>
      <c r="H16" s="31">
        <f t="shared" ref="H16" si="36">IF(H15=0,0,H15/$G15)</f>
        <v>0.5</v>
      </c>
      <c r="I16" s="31">
        <f t="shared" ref="I16" si="37">IF(I15=0,0,I15/$G15)</f>
        <v>0</v>
      </c>
      <c r="J16" s="31">
        <f t="shared" ref="J16" si="38">IF(J15=0,0,J15/$G15)</f>
        <v>0</v>
      </c>
      <c r="K16" s="31">
        <f t="shared" ref="K16" si="39">IF(K15=0,0,K15/$G15)</f>
        <v>0</v>
      </c>
      <c r="L16" s="31">
        <f t="shared" ref="L16" si="40">IF(L15=0,0,L15/$G15)</f>
        <v>0</v>
      </c>
      <c r="M16" s="31">
        <f t="shared" ref="M16" si="41">IF(M15=0,0,M15/$G15)</f>
        <v>0.5</v>
      </c>
      <c r="N16" s="246"/>
      <c r="O16" s="31">
        <f t="shared" ref="O16" si="42">IF(O15=0,0,O15/$G15)</f>
        <v>1</v>
      </c>
      <c r="P16" s="31">
        <f t="shared" ref="P16" si="43">IF(P15=0,0,P15/$G15)</f>
        <v>0</v>
      </c>
      <c r="Q16" s="31">
        <f t="shared" ref="Q16" si="44">IF(Q15=0,0,Q15/$G15)</f>
        <v>0</v>
      </c>
      <c r="R16" s="31">
        <f t="shared" ref="R16" si="45">IF(R15=0,0,R15/$F15)</f>
        <v>0.92982456140350878</v>
      </c>
      <c r="S16" s="31">
        <f t="shared" ref="S16" si="46">IF(S15=0,0,S15/$F15)</f>
        <v>3.5087719298245612E-2</v>
      </c>
    </row>
    <row r="17" spans="1:19" ht="12" customHeight="1">
      <c r="A17" s="142"/>
      <c r="B17" s="222" t="s">
        <v>43</v>
      </c>
      <c r="C17" s="223"/>
      <c r="D17" s="223"/>
      <c r="E17" s="224"/>
      <c r="F17" s="35">
        <f t="shared" si="7"/>
        <v>221</v>
      </c>
      <c r="G17" s="35">
        <f t="shared" ref="G17" si="47">SUM(O17:Q17)</f>
        <v>6</v>
      </c>
      <c r="H17" s="35">
        <v>2</v>
      </c>
      <c r="I17" s="35">
        <v>0</v>
      </c>
      <c r="J17" s="35">
        <v>0</v>
      </c>
      <c r="K17" s="35">
        <v>1</v>
      </c>
      <c r="L17" s="35">
        <v>0</v>
      </c>
      <c r="M17" s="35">
        <v>3</v>
      </c>
      <c r="N17" s="245">
        <v>10</v>
      </c>
      <c r="O17" s="35">
        <v>4</v>
      </c>
      <c r="P17" s="35">
        <v>2</v>
      </c>
      <c r="Q17" s="35">
        <v>0</v>
      </c>
      <c r="R17" s="35">
        <v>208</v>
      </c>
      <c r="S17" s="35">
        <v>7</v>
      </c>
    </row>
    <row r="18" spans="1:19" ht="12" customHeight="1">
      <c r="A18" s="143"/>
      <c r="B18" s="225"/>
      <c r="C18" s="226"/>
      <c r="D18" s="226"/>
      <c r="E18" s="227"/>
      <c r="F18" s="38">
        <f t="shared" si="7"/>
        <v>1</v>
      </c>
      <c r="G18" s="31">
        <f t="shared" ref="G18" si="48">IF(G17=0,0,G17/$F17)</f>
        <v>2.7149321266968326E-2</v>
      </c>
      <c r="H18" s="31">
        <f t="shared" ref="H18:O18" si="49">IF(H17=0,0,H17/$G17)</f>
        <v>0.33333333333333331</v>
      </c>
      <c r="I18" s="31">
        <f t="shared" si="49"/>
        <v>0</v>
      </c>
      <c r="J18" s="31">
        <f t="shared" si="49"/>
        <v>0</v>
      </c>
      <c r="K18" s="31">
        <f t="shared" si="49"/>
        <v>0.16666666666666666</v>
      </c>
      <c r="L18" s="31">
        <f t="shared" si="49"/>
        <v>0</v>
      </c>
      <c r="M18" s="31">
        <f t="shared" si="49"/>
        <v>0.5</v>
      </c>
      <c r="N18" s="246"/>
      <c r="O18" s="31">
        <f t="shared" si="49"/>
        <v>0.66666666666666663</v>
      </c>
      <c r="P18" s="31">
        <f t="shared" ref="P18" si="50">IF(P17=0,0,P17/$G17)</f>
        <v>0.33333333333333331</v>
      </c>
      <c r="Q18" s="31">
        <f t="shared" ref="Q18" si="51">IF(Q17=0,0,Q17/$G17)</f>
        <v>0</v>
      </c>
      <c r="R18" s="31">
        <f t="shared" ref="R18:S18" si="52">IF(R17=0,0,R17/$F17)</f>
        <v>0.94117647058823528</v>
      </c>
      <c r="S18" s="31">
        <f t="shared" si="52"/>
        <v>3.1674208144796379E-2</v>
      </c>
    </row>
    <row r="19" spans="1:19" ht="12" customHeight="1">
      <c r="A19" s="138" t="s">
        <v>42</v>
      </c>
      <c r="B19" s="138" t="s">
        <v>41</v>
      </c>
      <c r="C19" s="37"/>
      <c r="D19" s="211" t="s">
        <v>15</v>
      </c>
      <c r="E19" s="36"/>
      <c r="F19" s="35">
        <f t="shared" ref="F19:S19" si="53">SUM(F21,F23,F25,F27,F29,F31,F33,F35,F37,F39,F41,F43,F45,F47,F49,F51,F53,F55,F57,F59,F61,F63,F65,F67)</f>
        <v>224</v>
      </c>
      <c r="G19" s="35">
        <f t="shared" si="53"/>
        <v>11</v>
      </c>
      <c r="H19" s="35">
        <f t="shared" si="53"/>
        <v>4</v>
      </c>
      <c r="I19" s="35">
        <f t="shared" si="53"/>
        <v>0</v>
      </c>
      <c r="J19" s="35">
        <f t="shared" si="53"/>
        <v>0</v>
      </c>
      <c r="K19" s="35">
        <f t="shared" si="53"/>
        <v>1</v>
      </c>
      <c r="L19" s="35">
        <f t="shared" si="53"/>
        <v>0</v>
      </c>
      <c r="M19" s="35">
        <f t="shared" si="53"/>
        <v>6</v>
      </c>
      <c r="N19" s="245">
        <v>7.2</v>
      </c>
      <c r="O19" s="35">
        <f t="shared" si="53"/>
        <v>11</v>
      </c>
      <c r="P19" s="35">
        <f t="shared" si="53"/>
        <v>0</v>
      </c>
      <c r="Q19" s="35">
        <f t="shared" si="53"/>
        <v>0</v>
      </c>
      <c r="R19" s="35">
        <f t="shared" si="53"/>
        <v>202</v>
      </c>
      <c r="S19" s="35">
        <f t="shared" si="53"/>
        <v>11</v>
      </c>
    </row>
    <row r="20" spans="1:19" ht="12" customHeight="1">
      <c r="A20" s="139"/>
      <c r="B20" s="139"/>
      <c r="C20" s="34"/>
      <c r="D20" s="212"/>
      <c r="E20" s="33"/>
      <c r="F20" s="38">
        <f t="shared" ref="F20:F22" si="54">SUM(G20,R20,S20)</f>
        <v>1</v>
      </c>
      <c r="G20" s="31">
        <f t="shared" ref="G20" si="55">IF(G19=0,0,G19/$F19)</f>
        <v>4.9107142857142856E-2</v>
      </c>
      <c r="H20" s="31">
        <f t="shared" ref="H20" si="56">IF(H19=0,0,H19/$G19)</f>
        <v>0.36363636363636365</v>
      </c>
      <c r="I20" s="31">
        <f t="shared" ref="I20" si="57">IF(I19=0,0,I19/$G19)</f>
        <v>0</v>
      </c>
      <c r="J20" s="31">
        <f t="shared" ref="J20" si="58">IF(J19=0,0,J19/$G19)</f>
        <v>0</v>
      </c>
      <c r="K20" s="31">
        <f t="shared" ref="K20" si="59">IF(K19=0,0,K19/$G19)</f>
        <v>9.0909090909090912E-2</v>
      </c>
      <c r="L20" s="31">
        <f t="shared" ref="L20" si="60">IF(L19=0,0,L19/$G19)</f>
        <v>0</v>
      </c>
      <c r="M20" s="31">
        <f t="shared" ref="M20" si="61">IF(M19=0,0,M19/$G19)</f>
        <v>0.54545454545454541</v>
      </c>
      <c r="N20" s="246"/>
      <c r="O20" s="31">
        <f t="shared" ref="O20" si="62">IF(O19=0,0,O19/$G19)</f>
        <v>1</v>
      </c>
      <c r="P20" s="31">
        <f t="shared" ref="P20" si="63">IF(P19=0,0,P19/$G19)</f>
        <v>0</v>
      </c>
      <c r="Q20" s="31">
        <f t="shared" ref="Q20" si="64">IF(Q19=0,0,Q19/$G19)</f>
        <v>0</v>
      </c>
      <c r="R20" s="31">
        <f t="shared" ref="R20" si="65">IF(R19=0,0,R19/$F19)</f>
        <v>0.9017857142857143</v>
      </c>
      <c r="S20" s="31">
        <f t="shared" ref="S20" si="66">IF(S19=0,0,S19/$F19)</f>
        <v>4.9107142857142856E-2</v>
      </c>
    </row>
    <row r="21" spans="1:19" ht="12" customHeight="1">
      <c r="A21" s="139"/>
      <c r="B21" s="139"/>
      <c r="C21" s="37"/>
      <c r="D21" s="211" t="s">
        <v>40</v>
      </c>
      <c r="E21" s="36"/>
      <c r="F21" s="35">
        <f t="shared" si="54"/>
        <v>38</v>
      </c>
      <c r="G21" s="35">
        <f>SUM(O21:Q21)</f>
        <v>3</v>
      </c>
      <c r="H21" s="35">
        <v>1</v>
      </c>
      <c r="I21" s="35">
        <v>0</v>
      </c>
      <c r="J21" s="35">
        <v>0</v>
      </c>
      <c r="K21" s="35">
        <v>0</v>
      </c>
      <c r="L21" s="35">
        <v>0</v>
      </c>
      <c r="M21" s="35">
        <v>2</v>
      </c>
      <c r="N21" s="245">
        <v>1</v>
      </c>
      <c r="O21" s="35">
        <v>3</v>
      </c>
      <c r="P21" s="35">
        <v>0</v>
      </c>
      <c r="Q21" s="35">
        <v>0</v>
      </c>
      <c r="R21" s="35">
        <v>34</v>
      </c>
      <c r="S21" s="35">
        <v>1</v>
      </c>
    </row>
    <row r="22" spans="1:19" ht="12" customHeight="1">
      <c r="A22" s="139"/>
      <c r="B22" s="139"/>
      <c r="C22" s="34"/>
      <c r="D22" s="212"/>
      <c r="E22" s="33"/>
      <c r="F22" s="38">
        <f t="shared" si="54"/>
        <v>1</v>
      </c>
      <c r="G22" s="31">
        <f t="shared" ref="G22" si="67">IF(G21=0,0,G21/$F21)</f>
        <v>7.8947368421052627E-2</v>
      </c>
      <c r="H22" s="31">
        <f t="shared" ref="H22" si="68">IF(H21=0,0,H21/$G21)</f>
        <v>0.33333333333333331</v>
      </c>
      <c r="I22" s="31">
        <f t="shared" ref="I22" si="69">IF(I21=0,0,I21/$G21)</f>
        <v>0</v>
      </c>
      <c r="J22" s="31">
        <f t="shared" ref="J22" si="70">IF(J21=0,0,J21/$G21)</f>
        <v>0</v>
      </c>
      <c r="K22" s="31">
        <f t="shared" ref="K22" si="71">IF(K21=0,0,K21/$G21)</f>
        <v>0</v>
      </c>
      <c r="L22" s="31">
        <f t="shared" ref="L22" si="72">IF(L21=0,0,L21/$G21)</f>
        <v>0</v>
      </c>
      <c r="M22" s="31">
        <f t="shared" ref="M22" si="73">IF(M21=0,0,M21/$G21)</f>
        <v>0.66666666666666663</v>
      </c>
      <c r="N22" s="246"/>
      <c r="O22" s="31">
        <f t="shared" ref="O22" si="74">IF(O21=0,0,O21/$G21)</f>
        <v>1</v>
      </c>
      <c r="P22" s="31">
        <f t="shared" ref="P22" si="75">IF(P21=0,0,P21/$G21)</f>
        <v>0</v>
      </c>
      <c r="Q22" s="31">
        <f t="shared" ref="Q22" si="76">IF(Q21=0,0,Q21/$G21)</f>
        <v>0</v>
      </c>
      <c r="R22" s="31">
        <f t="shared" ref="R22" si="77">IF(R21=0,0,R21/$F21)</f>
        <v>0.89473684210526316</v>
      </c>
      <c r="S22" s="31">
        <f t="shared" ref="S22" si="78">IF(S21=0,0,S21/$F21)</f>
        <v>2.6315789473684209E-2</v>
      </c>
    </row>
    <row r="23" spans="1:19" ht="12" customHeight="1">
      <c r="A23" s="139"/>
      <c r="B23" s="139"/>
      <c r="C23" s="37"/>
      <c r="D23" s="211" t="s">
        <v>39</v>
      </c>
      <c r="E23" s="36"/>
      <c r="F23" s="35">
        <f t="shared" ref="F23:F86" si="79">SUM(G23,R23,S23)</f>
        <v>5</v>
      </c>
      <c r="G23" s="35">
        <f t="shared" ref="G23" si="80">SUM(O23:Q23)</f>
        <v>0</v>
      </c>
      <c r="H23" s="35">
        <v>0</v>
      </c>
      <c r="I23" s="35">
        <v>0</v>
      </c>
      <c r="J23" s="35">
        <v>0</v>
      </c>
      <c r="K23" s="35">
        <v>0</v>
      </c>
      <c r="L23" s="35">
        <v>0</v>
      </c>
      <c r="M23" s="35">
        <v>0</v>
      </c>
      <c r="N23" s="245" t="s">
        <v>629</v>
      </c>
      <c r="O23" s="35">
        <v>0</v>
      </c>
      <c r="P23" s="35">
        <v>0</v>
      </c>
      <c r="Q23" s="35">
        <v>0</v>
      </c>
      <c r="R23" s="35">
        <v>4</v>
      </c>
      <c r="S23" s="35">
        <v>1</v>
      </c>
    </row>
    <row r="24" spans="1:19" ht="12" customHeight="1">
      <c r="A24" s="139"/>
      <c r="B24" s="139"/>
      <c r="C24" s="34"/>
      <c r="D24" s="212"/>
      <c r="E24" s="33"/>
      <c r="F24" s="38">
        <f t="shared" si="79"/>
        <v>1</v>
      </c>
      <c r="G24" s="31">
        <f t="shared" ref="G24" si="81">IF(G23=0,0,G23/$F23)</f>
        <v>0</v>
      </c>
      <c r="H24" s="31">
        <f t="shared" ref="H24" si="82">IF(H23=0,0,H23/$G23)</f>
        <v>0</v>
      </c>
      <c r="I24" s="31">
        <f t="shared" ref="I24" si="83">IF(I23=0,0,I23/$G23)</f>
        <v>0</v>
      </c>
      <c r="J24" s="31">
        <f t="shared" ref="J24" si="84">IF(J23=0,0,J23/$G23)</f>
        <v>0</v>
      </c>
      <c r="K24" s="31">
        <f t="shared" ref="K24" si="85">IF(K23=0,0,K23/$G23)</f>
        <v>0</v>
      </c>
      <c r="L24" s="31">
        <f t="shared" ref="L24" si="86">IF(L23=0,0,L23/$G23)</f>
        <v>0</v>
      </c>
      <c r="M24" s="31">
        <f t="shared" ref="M24" si="87">IF(M23=0,0,M23/$G23)</f>
        <v>0</v>
      </c>
      <c r="N24" s="246"/>
      <c r="O24" s="31">
        <f t="shared" ref="O24" si="88">IF(O23=0,0,O23/$G23)</f>
        <v>0</v>
      </c>
      <c r="P24" s="31">
        <f t="shared" ref="P24" si="89">IF(P23=0,0,P23/$G23)</f>
        <v>0</v>
      </c>
      <c r="Q24" s="31">
        <f t="shared" ref="Q24" si="90">IF(Q23=0,0,Q23/$G23)</f>
        <v>0</v>
      </c>
      <c r="R24" s="31">
        <f t="shared" ref="R24" si="91">IF(R23=0,0,R23/$F23)</f>
        <v>0.8</v>
      </c>
      <c r="S24" s="31">
        <f t="shared" ref="S24" si="92">IF(S23=0,0,S23/$F23)</f>
        <v>0.2</v>
      </c>
    </row>
    <row r="25" spans="1:19" ht="12" customHeight="1">
      <c r="A25" s="139"/>
      <c r="B25" s="139"/>
      <c r="C25" s="37"/>
      <c r="D25" s="211" t="s">
        <v>38</v>
      </c>
      <c r="E25" s="36"/>
      <c r="F25" s="35">
        <f t="shared" si="79"/>
        <v>14</v>
      </c>
      <c r="G25" s="35">
        <f t="shared" ref="G25" si="93">SUM(O25:Q25)</f>
        <v>0</v>
      </c>
      <c r="H25" s="35">
        <v>0</v>
      </c>
      <c r="I25" s="35">
        <v>0</v>
      </c>
      <c r="J25" s="35">
        <v>0</v>
      </c>
      <c r="K25" s="35">
        <v>0</v>
      </c>
      <c r="L25" s="35">
        <v>0</v>
      </c>
      <c r="M25" s="35">
        <v>0</v>
      </c>
      <c r="N25" s="245" t="s">
        <v>629</v>
      </c>
      <c r="O25" s="35">
        <v>0</v>
      </c>
      <c r="P25" s="35">
        <v>0</v>
      </c>
      <c r="Q25" s="35">
        <v>0</v>
      </c>
      <c r="R25" s="35">
        <v>14</v>
      </c>
      <c r="S25" s="35">
        <v>0</v>
      </c>
    </row>
    <row r="26" spans="1:19" ht="12" customHeight="1">
      <c r="A26" s="139"/>
      <c r="B26" s="139"/>
      <c r="C26" s="34"/>
      <c r="D26" s="212"/>
      <c r="E26" s="33"/>
      <c r="F26" s="38">
        <f t="shared" si="79"/>
        <v>1</v>
      </c>
      <c r="G26" s="31">
        <f t="shared" ref="G26" si="94">IF(G25=0,0,G25/$F25)</f>
        <v>0</v>
      </c>
      <c r="H26" s="31">
        <f t="shared" ref="H26" si="95">IF(H25=0,0,H25/$G25)</f>
        <v>0</v>
      </c>
      <c r="I26" s="31">
        <f t="shared" ref="I26" si="96">IF(I25=0,0,I25/$G25)</f>
        <v>0</v>
      </c>
      <c r="J26" s="31">
        <f t="shared" ref="J26" si="97">IF(J25=0,0,J25/$G25)</f>
        <v>0</v>
      </c>
      <c r="K26" s="31">
        <f t="shared" ref="K26" si="98">IF(K25=0,0,K25/$G25)</f>
        <v>0</v>
      </c>
      <c r="L26" s="31">
        <f t="shared" ref="L26" si="99">IF(L25=0,0,L25/$G25)</f>
        <v>0</v>
      </c>
      <c r="M26" s="31">
        <f t="shared" ref="M26" si="100">IF(M25=0,0,M25/$G25)</f>
        <v>0</v>
      </c>
      <c r="N26" s="246"/>
      <c r="O26" s="31">
        <f t="shared" ref="O26" si="101">IF(O25=0,0,O25/$G25)</f>
        <v>0</v>
      </c>
      <c r="P26" s="31">
        <f t="shared" ref="P26" si="102">IF(P25=0,0,P25/$G25)</f>
        <v>0</v>
      </c>
      <c r="Q26" s="31">
        <f t="shared" ref="Q26" si="103">IF(Q25=0,0,Q25/$G25)</f>
        <v>0</v>
      </c>
      <c r="R26" s="31">
        <f t="shared" ref="R26" si="104">IF(R25=0,0,R25/$F25)</f>
        <v>1</v>
      </c>
      <c r="S26" s="31">
        <f t="shared" ref="S26" si="105">IF(S25=0,0,S25/$F25)</f>
        <v>0</v>
      </c>
    </row>
    <row r="27" spans="1:19" ht="12" customHeight="1">
      <c r="A27" s="139"/>
      <c r="B27" s="139"/>
      <c r="C27" s="37"/>
      <c r="D27" s="211" t="s">
        <v>37</v>
      </c>
      <c r="E27" s="36"/>
      <c r="F27" s="35">
        <f t="shared" si="79"/>
        <v>1</v>
      </c>
      <c r="G27" s="35">
        <f t="shared" ref="G27" si="106">SUM(O27:Q27)</f>
        <v>0</v>
      </c>
      <c r="H27" s="35">
        <v>0</v>
      </c>
      <c r="I27" s="35">
        <v>0</v>
      </c>
      <c r="J27" s="35">
        <v>0</v>
      </c>
      <c r="K27" s="35">
        <v>0</v>
      </c>
      <c r="L27" s="35">
        <v>0</v>
      </c>
      <c r="M27" s="35">
        <v>0</v>
      </c>
      <c r="N27" s="245" t="s">
        <v>629</v>
      </c>
      <c r="O27" s="35">
        <v>0</v>
      </c>
      <c r="P27" s="35">
        <v>0</v>
      </c>
      <c r="Q27" s="35">
        <v>0</v>
      </c>
      <c r="R27" s="35">
        <v>1</v>
      </c>
      <c r="S27" s="35">
        <v>0</v>
      </c>
    </row>
    <row r="28" spans="1:19" ht="12" customHeight="1">
      <c r="A28" s="139"/>
      <c r="B28" s="139"/>
      <c r="C28" s="34"/>
      <c r="D28" s="212"/>
      <c r="E28" s="33"/>
      <c r="F28" s="38">
        <f t="shared" si="79"/>
        <v>1</v>
      </c>
      <c r="G28" s="31">
        <f t="shared" ref="G28" si="107">IF(G27=0,0,G27/$F27)</f>
        <v>0</v>
      </c>
      <c r="H28" s="31">
        <f t="shared" ref="H28" si="108">IF(H27=0,0,H27/$G27)</f>
        <v>0</v>
      </c>
      <c r="I28" s="31">
        <f t="shared" ref="I28" si="109">IF(I27=0,0,I27/$G27)</f>
        <v>0</v>
      </c>
      <c r="J28" s="31">
        <f t="shared" ref="J28" si="110">IF(J27=0,0,J27/$G27)</f>
        <v>0</v>
      </c>
      <c r="K28" s="31">
        <f t="shared" ref="K28" si="111">IF(K27=0,0,K27/$G27)</f>
        <v>0</v>
      </c>
      <c r="L28" s="31">
        <f t="shared" ref="L28" si="112">IF(L27=0,0,L27/$G27)</f>
        <v>0</v>
      </c>
      <c r="M28" s="31">
        <f t="shared" ref="M28" si="113">IF(M27=0,0,M27/$G27)</f>
        <v>0</v>
      </c>
      <c r="N28" s="246"/>
      <c r="O28" s="31">
        <f t="shared" ref="O28" si="114">IF(O27=0,0,O27/$G27)</f>
        <v>0</v>
      </c>
      <c r="P28" s="31">
        <f t="shared" ref="P28" si="115">IF(P27=0,0,P27/$G27)</f>
        <v>0</v>
      </c>
      <c r="Q28" s="31">
        <f t="shared" ref="Q28" si="116">IF(Q27=0,0,Q27/$G27)</f>
        <v>0</v>
      </c>
      <c r="R28" s="31">
        <f t="shared" ref="R28" si="117">IF(R27=0,0,R27/$F27)</f>
        <v>1</v>
      </c>
      <c r="S28" s="31">
        <f t="shared" ref="S28" si="118">IF(S27=0,0,S27/$F27)</f>
        <v>0</v>
      </c>
    </row>
    <row r="29" spans="1:19" ht="12" customHeight="1">
      <c r="A29" s="139"/>
      <c r="B29" s="139"/>
      <c r="C29" s="37"/>
      <c r="D29" s="211" t="s">
        <v>36</v>
      </c>
      <c r="E29" s="36"/>
      <c r="F29" s="35">
        <f t="shared" si="79"/>
        <v>6</v>
      </c>
      <c r="G29" s="35">
        <f t="shared" ref="G29" si="119">SUM(O29:Q29)</f>
        <v>0</v>
      </c>
      <c r="H29" s="35">
        <v>0</v>
      </c>
      <c r="I29" s="35">
        <v>0</v>
      </c>
      <c r="J29" s="35">
        <v>0</v>
      </c>
      <c r="K29" s="35">
        <v>0</v>
      </c>
      <c r="L29" s="35">
        <v>0</v>
      </c>
      <c r="M29" s="35">
        <v>0</v>
      </c>
      <c r="N29" s="245" t="s">
        <v>629</v>
      </c>
      <c r="O29" s="35">
        <v>0</v>
      </c>
      <c r="P29" s="35">
        <v>0</v>
      </c>
      <c r="Q29" s="35">
        <v>0</v>
      </c>
      <c r="R29" s="35">
        <v>6</v>
      </c>
      <c r="S29" s="35">
        <v>0</v>
      </c>
    </row>
    <row r="30" spans="1:19" ht="12" customHeight="1">
      <c r="A30" s="139"/>
      <c r="B30" s="139"/>
      <c r="C30" s="34"/>
      <c r="D30" s="212"/>
      <c r="E30" s="33"/>
      <c r="F30" s="38">
        <f t="shared" si="79"/>
        <v>1</v>
      </c>
      <c r="G30" s="31">
        <f t="shared" ref="G30" si="120">IF(G29=0,0,G29/$F29)</f>
        <v>0</v>
      </c>
      <c r="H30" s="31">
        <f t="shared" ref="H30" si="121">IF(H29=0,0,H29/$G29)</f>
        <v>0</v>
      </c>
      <c r="I30" s="31">
        <f t="shared" ref="I30" si="122">IF(I29=0,0,I29/$G29)</f>
        <v>0</v>
      </c>
      <c r="J30" s="31">
        <f t="shared" ref="J30" si="123">IF(J29=0,0,J29/$G29)</f>
        <v>0</v>
      </c>
      <c r="K30" s="31">
        <f t="shared" ref="K30" si="124">IF(K29=0,0,K29/$G29)</f>
        <v>0</v>
      </c>
      <c r="L30" s="31">
        <f t="shared" ref="L30" si="125">IF(L29=0,0,L29/$G29)</f>
        <v>0</v>
      </c>
      <c r="M30" s="31">
        <f t="shared" ref="M30" si="126">IF(M29=0,0,M29/$G29)</f>
        <v>0</v>
      </c>
      <c r="N30" s="246"/>
      <c r="O30" s="31">
        <f t="shared" ref="O30" si="127">IF(O29=0,0,O29/$G29)</f>
        <v>0</v>
      </c>
      <c r="P30" s="31">
        <f t="shared" ref="P30" si="128">IF(P29=0,0,P29/$G29)</f>
        <v>0</v>
      </c>
      <c r="Q30" s="31">
        <f t="shared" ref="Q30" si="129">IF(Q29=0,0,Q29/$G29)</f>
        <v>0</v>
      </c>
      <c r="R30" s="31">
        <f t="shared" ref="R30" si="130">IF(R29=0,0,R29/$F29)</f>
        <v>1</v>
      </c>
      <c r="S30" s="31">
        <f t="shared" ref="S30" si="131">IF(S29=0,0,S29/$F29)</f>
        <v>0</v>
      </c>
    </row>
    <row r="31" spans="1:19" ht="12" customHeight="1">
      <c r="A31" s="139"/>
      <c r="B31" s="139"/>
      <c r="C31" s="37"/>
      <c r="D31" s="211" t="s">
        <v>35</v>
      </c>
      <c r="E31" s="36"/>
      <c r="F31" s="35">
        <f t="shared" si="79"/>
        <v>3</v>
      </c>
      <c r="G31" s="35">
        <f t="shared" ref="G31" si="132">SUM(O31:Q31)</f>
        <v>0</v>
      </c>
      <c r="H31" s="35">
        <v>0</v>
      </c>
      <c r="I31" s="35">
        <v>0</v>
      </c>
      <c r="J31" s="35">
        <v>0</v>
      </c>
      <c r="K31" s="35">
        <v>0</v>
      </c>
      <c r="L31" s="35">
        <v>0</v>
      </c>
      <c r="M31" s="35">
        <v>0</v>
      </c>
      <c r="N31" s="245" t="s">
        <v>629</v>
      </c>
      <c r="O31" s="35">
        <v>0</v>
      </c>
      <c r="P31" s="35">
        <v>0</v>
      </c>
      <c r="Q31" s="35">
        <v>0</v>
      </c>
      <c r="R31" s="35">
        <v>3</v>
      </c>
      <c r="S31" s="35">
        <v>0</v>
      </c>
    </row>
    <row r="32" spans="1:19" ht="12" customHeight="1">
      <c r="A32" s="139"/>
      <c r="B32" s="139"/>
      <c r="C32" s="34"/>
      <c r="D32" s="212"/>
      <c r="E32" s="33"/>
      <c r="F32" s="38">
        <f t="shared" si="79"/>
        <v>1</v>
      </c>
      <c r="G32" s="31">
        <f t="shared" ref="G32" si="133">IF(G31=0,0,G31/$F31)</f>
        <v>0</v>
      </c>
      <c r="H32" s="31">
        <f t="shared" ref="H32" si="134">IF(H31=0,0,H31/$G31)</f>
        <v>0</v>
      </c>
      <c r="I32" s="31">
        <f t="shared" ref="I32" si="135">IF(I31=0,0,I31/$G31)</f>
        <v>0</v>
      </c>
      <c r="J32" s="31">
        <f t="shared" ref="J32" si="136">IF(J31=0,0,J31/$G31)</f>
        <v>0</v>
      </c>
      <c r="K32" s="31">
        <f t="shared" ref="K32" si="137">IF(K31=0,0,K31/$G31)</f>
        <v>0</v>
      </c>
      <c r="L32" s="31">
        <f t="shared" ref="L32" si="138">IF(L31=0,0,L31/$G31)</f>
        <v>0</v>
      </c>
      <c r="M32" s="31">
        <f t="shared" ref="M32" si="139">IF(M31=0,0,M31/$G31)</f>
        <v>0</v>
      </c>
      <c r="N32" s="246"/>
      <c r="O32" s="31">
        <f t="shared" ref="O32" si="140">IF(O31=0,0,O31/$G31)</f>
        <v>0</v>
      </c>
      <c r="P32" s="31">
        <f t="shared" ref="P32" si="141">IF(P31=0,0,P31/$G31)</f>
        <v>0</v>
      </c>
      <c r="Q32" s="31">
        <f t="shared" ref="Q32" si="142">IF(Q31=0,0,Q31/$G31)</f>
        <v>0</v>
      </c>
      <c r="R32" s="31">
        <f t="shared" ref="R32" si="143">IF(R31=0,0,R31/$F31)</f>
        <v>1</v>
      </c>
      <c r="S32" s="31">
        <f t="shared" ref="S32" si="144">IF(S31=0,0,S31/$F31)</f>
        <v>0</v>
      </c>
    </row>
    <row r="33" spans="1:19" ht="12" customHeight="1">
      <c r="A33" s="139"/>
      <c r="B33" s="139"/>
      <c r="C33" s="37"/>
      <c r="D33" s="211" t="s">
        <v>34</v>
      </c>
      <c r="E33" s="36"/>
      <c r="F33" s="35">
        <f t="shared" si="79"/>
        <v>3</v>
      </c>
      <c r="G33" s="35">
        <f t="shared" ref="G33" si="145">SUM(O33:Q33)</f>
        <v>0</v>
      </c>
      <c r="H33" s="35">
        <v>0</v>
      </c>
      <c r="I33" s="35">
        <v>0</v>
      </c>
      <c r="J33" s="35">
        <v>0</v>
      </c>
      <c r="K33" s="35">
        <v>0</v>
      </c>
      <c r="L33" s="35">
        <v>0</v>
      </c>
      <c r="M33" s="35">
        <v>0</v>
      </c>
      <c r="N33" s="245" t="s">
        <v>629</v>
      </c>
      <c r="O33" s="35">
        <v>0</v>
      </c>
      <c r="P33" s="35">
        <v>0</v>
      </c>
      <c r="Q33" s="35">
        <v>0</v>
      </c>
      <c r="R33" s="35">
        <v>3</v>
      </c>
      <c r="S33" s="35">
        <v>0</v>
      </c>
    </row>
    <row r="34" spans="1:19" ht="12" customHeight="1">
      <c r="A34" s="139"/>
      <c r="B34" s="139"/>
      <c r="C34" s="34"/>
      <c r="D34" s="212"/>
      <c r="E34" s="33"/>
      <c r="F34" s="38">
        <f t="shared" si="79"/>
        <v>1</v>
      </c>
      <c r="G34" s="31">
        <f t="shared" ref="G34" si="146">IF(G33=0,0,G33/$F33)</f>
        <v>0</v>
      </c>
      <c r="H34" s="31">
        <f t="shared" ref="H34" si="147">IF(H33=0,0,H33/$G33)</f>
        <v>0</v>
      </c>
      <c r="I34" s="31">
        <f t="shared" ref="I34" si="148">IF(I33=0,0,I33/$G33)</f>
        <v>0</v>
      </c>
      <c r="J34" s="31">
        <f t="shared" ref="J34" si="149">IF(J33=0,0,J33/$G33)</f>
        <v>0</v>
      </c>
      <c r="K34" s="31">
        <f t="shared" ref="K34" si="150">IF(K33=0,0,K33/$G33)</f>
        <v>0</v>
      </c>
      <c r="L34" s="31">
        <f t="shared" ref="L34" si="151">IF(L33=0,0,L33/$G33)</f>
        <v>0</v>
      </c>
      <c r="M34" s="31">
        <f t="shared" ref="M34" si="152">IF(M33=0,0,M33/$G33)</f>
        <v>0</v>
      </c>
      <c r="N34" s="246"/>
      <c r="O34" s="31">
        <f t="shared" ref="O34" si="153">IF(O33=0,0,O33/$G33)</f>
        <v>0</v>
      </c>
      <c r="P34" s="31">
        <f t="shared" ref="P34" si="154">IF(P33=0,0,P33/$G33)</f>
        <v>0</v>
      </c>
      <c r="Q34" s="31">
        <f t="shared" ref="Q34" si="155">IF(Q33=0,0,Q33/$G33)</f>
        <v>0</v>
      </c>
      <c r="R34" s="31">
        <f t="shared" ref="R34" si="156">IF(R33=0,0,R33/$F33)</f>
        <v>1</v>
      </c>
      <c r="S34" s="31">
        <f t="shared" ref="S34" si="157">IF(S33=0,0,S33/$F33)</f>
        <v>0</v>
      </c>
    </row>
    <row r="35" spans="1:19" ht="12" customHeight="1">
      <c r="A35" s="139"/>
      <c r="B35" s="139"/>
      <c r="C35" s="37"/>
      <c r="D35" s="211" t="s">
        <v>33</v>
      </c>
      <c r="E35" s="36"/>
      <c r="F35" s="35">
        <f t="shared" si="79"/>
        <v>10</v>
      </c>
      <c r="G35" s="35">
        <f t="shared" ref="G35" si="158">SUM(O35:Q35)</f>
        <v>2</v>
      </c>
      <c r="H35" s="35">
        <v>2</v>
      </c>
      <c r="I35" s="35">
        <v>0</v>
      </c>
      <c r="J35" s="35">
        <v>0</v>
      </c>
      <c r="K35" s="35">
        <v>0</v>
      </c>
      <c r="L35" s="35">
        <v>0</v>
      </c>
      <c r="M35" s="35">
        <v>0</v>
      </c>
      <c r="N35" s="245">
        <v>5</v>
      </c>
      <c r="O35" s="35">
        <v>2</v>
      </c>
      <c r="P35" s="35">
        <v>0</v>
      </c>
      <c r="Q35" s="35">
        <v>0</v>
      </c>
      <c r="R35" s="35">
        <v>8</v>
      </c>
      <c r="S35" s="35">
        <v>0</v>
      </c>
    </row>
    <row r="36" spans="1:19" ht="12" customHeight="1">
      <c r="A36" s="139"/>
      <c r="B36" s="139"/>
      <c r="C36" s="34"/>
      <c r="D36" s="212"/>
      <c r="E36" s="33"/>
      <c r="F36" s="38">
        <f t="shared" si="79"/>
        <v>1</v>
      </c>
      <c r="G36" s="31">
        <f t="shared" ref="G36" si="159">IF(G35=0,0,G35/$F35)</f>
        <v>0.2</v>
      </c>
      <c r="H36" s="31">
        <f t="shared" ref="H36" si="160">IF(H35=0,0,H35/$G35)</f>
        <v>1</v>
      </c>
      <c r="I36" s="31">
        <f t="shared" ref="I36" si="161">IF(I35=0,0,I35/$G35)</f>
        <v>0</v>
      </c>
      <c r="J36" s="31">
        <f t="shared" ref="J36" si="162">IF(J35=0,0,J35/$G35)</f>
        <v>0</v>
      </c>
      <c r="K36" s="31">
        <f t="shared" ref="K36" si="163">IF(K35=0,0,K35/$G35)</f>
        <v>0</v>
      </c>
      <c r="L36" s="31">
        <f t="shared" ref="L36" si="164">IF(L35=0,0,L35/$G35)</f>
        <v>0</v>
      </c>
      <c r="M36" s="31">
        <f t="shared" ref="M36" si="165">IF(M35=0,0,M35/$G35)</f>
        <v>0</v>
      </c>
      <c r="N36" s="246"/>
      <c r="O36" s="31">
        <f t="shared" ref="O36" si="166">IF(O35=0,0,O35/$G35)</f>
        <v>1</v>
      </c>
      <c r="P36" s="31">
        <f t="shared" ref="P36" si="167">IF(P35=0,0,P35/$G35)</f>
        <v>0</v>
      </c>
      <c r="Q36" s="31">
        <f t="shared" ref="Q36" si="168">IF(Q35=0,0,Q35/$G35)</f>
        <v>0</v>
      </c>
      <c r="R36" s="31">
        <f t="shared" ref="R36" si="169">IF(R35=0,0,R35/$F35)</f>
        <v>0.8</v>
      </c>
      <c r="S36" s="31">
        <f t="shared" ref="S36" si="170">IF(S35=0,0,S35/$F35)</f>
        <v>0</v>
      </c>
    </row>
    <row r="37" spans="1:19" ht="12" customHeight="1">
      <c r="A37" s="139"/>
      <c r="B37" s="139"/>
      <c r="C37" s="37"/>
      <c r="D37" s="211" t="s">
        <v>32</v>
      </c>
      <c r="E37" s="36"/>
      <c r="F37" s="35">
        <f t="shared" si="79"/>
        <v>1</v>
      </c>
      <c r="G37" s="35">
        <f t="shared" ref="G37" si="171">SUM(O37:Q37)</f>
        <v>0</v>
      </c>
      <c r="H37" s="35">
        <v>0</v>
      </c>
      <c r="I37" s="35">
        <v>0</v>
      </c>
      <c r="J37" s="35">
        <v>0</v>
      </c>
      <c r="K37" s="35">
        <v>0</v>
      </c>
      <c r="L37" s="35">
        <v>0</v>
      </c>
      <c r="M37" s="35">
        <v>0</v>
      </c>
      <c r="N37" s="245" t="s">
        <v>629</v>
      </c>
      <c r="O37" s="35">
        <v>0</v>
      </c>
      <c r="P37" s="35">
        <v>0</v>
      </c>
      <c r="Q37" s="35">
        <v>0</v>
      </c>
      <c r="R37" s="35">
        <v>1</v>
      </c>
      <c r="S37" s="35">
        <v>0</v>
      </c>
    </row>
    <row r="38" spans="1:19" ht="12" customHeight="1">
      <c r="A38" s="139"/>
      <c r="B38" s="139"/>
      <c r="C38" s="34"/>
      <c r="D38" s="212"/>
      <c r="E38" s="33"/>
      <c r="F38" s="38">
        <f t="shared" si="79"/>
        <v>1</v>
      </c>
      <c r="G38" s="31">
        <f t="shared" ref="G38" si="172">IF(G37=0,0,G37/$F37)</f>
        <v>0</v>
      </c>
      <c r="H38" s="31">
        <f t="shared" ref="H38" si="173">IF(H37=0,0,H37/$G37)</f>
        <v>0</v>
      </c>
      <c r="I38" s="31">
        <f t="shared" ref="I38" si="174">IF(I37=0,0,I37/$G37)</f>
        <v>0</v>
      </c>
      <c r="J38" s="31">
        <f t="shared" ref="J38" si="175">IF(J37=0,0,J37/$G37)</f>
        <v>0</v>
      </c>
      <c r="K38" s="31">
        <f t="shared" ref="K38" si="176">IF(K37=0,0,K37/$G37)</f>
        <v>0</v>
      </c>
      <c r="L38" s="31">
        <f t="shared" ref="L38" si="177">IF(L37=0,0,L37/$G37)</f>
        <v>0</v>
      </c>
      <c r="M38" s="31">
        <f t="shared" ref="M38" si="178">IF(M37=0,0,M37/$G37)</f>
        <v>0</v>
      </c>
      <c r="N38" s="246"/>
      <c r="O38" s="31">
        <f t="shared" ref="O38" si="179">IF(O37=0,0,O37/$G37)</f>
        <v>0</v>
      </c>
      <c r="P38" s="31">
        <f t="shared" ref="P38" si="180">IF(P37=0,0,P37/$G37)</f>
        <v>0</v>
      </c>
      <c r="Q38" s="31">
        <f t="shared" ref="Q38" si="181">IF(Q37=0,0,Q37/$G37)</f>
        <v>0</v>
      </c>
      <c r="R38" s="31">
        <f t="shared" ref="R38" si="182">IF(R37=0,0,R37/$F37)</f>
        <v>1</v>
      </c>
      <c r="S38" s="31">
        <f t="shared" ref="S38" si="183">IF(S37=0,0,S37/$F37)</f>
        <v>0</v>
      </c>
    </row>
    <row r="39" spans="1:19" ht="12" customHeight="1">
      <c r="A39" s="139"/>
      <c r="B39" s="139"/>
      <c r="C39" s="37"/>
      <c r="D39" s="211" t="s">
        <v>31</v>
      </c>
      <c r="E39" s="36"/>
      <c r="F39" s="35">
        <f t="shared" si="79"/>
        <v>6</v>
      </c>
      <c r="G39" s="35">
        <f t="shared" ref="G39" si="184">SUM(O39:Q39)</f>
        <v>0</v>
      </c>
      <c r="H39" s="35">
        <v>0</v>
      </c>
      <c r="I39" s="35">
        <v>0</v>
      </c>
      <c r="J39" s="35">
        <v>0</v>
      </c>
      <c r="K39" s="35">
        <v>0</v>
      </c>
      <c r="L39" s="35">
        <v>0</v>
      </c>
      <c r="M39" s="35">
        <v>0</v>
      </c>
      <c r="N39" s="245" t="s">
        <v>629</v>
      </c>
      <c r="O39" s="35">
        <v>0</v>
      </c>
      <c r="P39" s="35">
        <v>0</v>
      </c>
      <c r="Q39" s="35">
        <v>0</v>
      </c>
      <c r="R39" s="35">
        <v>6</v>
      </c>
      <c r="S39" s="35">
        <v>0</v>
      </c>
    </row>
    <row r="40" spans="1:19" ht="12" customHeight="1">
      <c r="A40" s="139"/>
      <c r="B40" s="139"/>
      <c r="C40" s="34"/>
      <c r="D40" s="212"/>
      <c r="E40" s="33"/>
      <c r="F40" s="38">
        <f t="shared" si="79"/>
        <v>1</v>
      </c>
      <c r="G40" s="31">
        <f t="shared" ref="G40" si="185">IF(G39=0,0,G39/$F39)</f>
        <v>0</v>
      </c>
      <c r="H40" s="31">
        <f t="shared" ref="H40" si="186">IF(H39=0,0,H39/$G39)</f>
        <v>0</v>
      </c>
      <c r="I40" s="31">
        <f t="shared" ref="I40" si="187">IF(I39=0,0,I39/$G39)</f>
        <v>0</v>
      </c>
      <c r="J40" s="31">
        <f t="shared" ref="J40" si="188">IF(J39=0,0,J39/$G39)</f>
        <v>0</v>
      </c>
      <c r="K40" s="31">
        <f t="shared" ref="K40" si="189">IF(K39=0,0,K39/$G39)</f>
        <v>0</v>
      </c>
      <c r="L40" s="31">
        <f t="shared" ref="L40" si="190">IF(L39=0,0,L39/$G39)</f>
        <v>0</v>
      </c>
      <c r="M40" s="31">
        <f t="shared" ref="M40" si="191">IF(M39=0,0,M39/$G39)</f>
        <v>0</v>
      </c>
      <c r="N40" s="246"/>
      <c r="O40" s="31">
        <f t="shared" ref="O40" si="192">IF(O39=0,0,O39/$G39)</f>
        <v>0</v>
      </c>
      <c r="P40" s="31">
        <f t="shared" ref="P40" si="193">IF(P39=0,0,P39/$G39)</f>
        <v>0</v>
      </c>
      <c r="Q40" s="31">
        <f t="shared" ref="Q40" si="194">IF(Q39=0,0,Q39/$G39)</f>
        <v>0</v>
      </c>
      <c r="R40" s="31">
        <f t="shared" ref="R40" si="195">IF(R39=0,0,R39/$F39)</f>
        <v>1</v>
      </c>
      <c r="S40" s="31">
        <f t="shared" ref="S40" si="196">IF(S39=0,0,S39/$F39)</f>
        <v>0</v>
      </c>
    </row>
    <row r="41" spans="1:19" ht="12" customHeight="1">
      <c r="A41" s="139"/>
      <c r="B41" s="139"/>
      <c r="C41" s="37"/>
      <c r="D41" s="211" t="s">
        <v>30</v>
      </c>
      <c r="E41" s="36"/>
      <c r="F41" s="35">
        <f t="shared" si="79"/>
        <v>1</v>
      </c>
      <c r="G41" s="35">
        <f t="shared" ref="G41" si="197">SUM(O41:Q41)</f>
        <v>0</v>
      </c>
      <c r="H41" s="35">
        <v>0</v>
      </c>
      <c r="I41" s="35">
        <v>0</v>
      </c>
      <c r="J41" s="35">
        <v>0</v>
      </c>
      <c r="K41" s="35">
        <v>0</v>
      </c>
      <c r="L41" s="35">
        <v>0</v>
      </c>
      <c r="M41" s="35">
        <v>0</v>
      </c>
      <c r="N41" s="245" t="s">
        <v>629</v>
      </c>
      <c r="O41" s="35">
        <v>0</v>
      </c>
      <c r="P41" s="35">
        <v>0</v>
      </c>
      <c r="Q41" s="35">
        <v>0</v>
      </c>
      <c r="R41" s="35">
        <v>1</v>
      </c>
      <c r="S41" s="35">
        <v>0</v>
      </c>
    </row>
    <row r="42" spans="1:19" ht="12" customHeight="1">
      <c r="A42" s="139"/>
      <c r="B42" s="139"/>
      <c r="C42" s="34"/>
      <c r="D42" s="212"/>
      <c r="E42" s="33"/>
      <c r="F42" s="38">
        <f t="shared" si="79"/>
        <v>1</v>
      </c>
      <c r="G42" s="31">
        <f t="shared" ref="G42" si="198">IF(G41=0,0,G41/$F41)</f>
        <v>0</v>
      </c>
      <c r="H42" s="31">
        <f t="shared" ref="H42" si="199">IF(H41=0,0,H41/$G41)</f>
        <v>0</v>
      </c>
      <c r="I42" s="31">
        <f t="shared" ref="I42" si="200">IF(I41=0,0,I41/$G41)</f>
        <v>0</v>
      </c>
      <c r="J42" s="31">
        <f t="shared" ref="J42" si="201">IF(J41=0,0,J41/$G41)</f>
        <v>0</v>
      </c>
      <c r="K42" s="31">
        <f t="shared" ref="K42" si="202">IF(K41=0,0,K41/$G41)</f>
        <v>0</v>
      </c>
      <c r="L42" s="31">
        <f t="shared" ref="L42" si="203">IF(L41=0,0,L41/$G41)</f>
        <v>0</v>
      </c>
      <c r="M42" s="31">
        <f t="shared" ref="M42" si="204">IF(M41=0,0,M41/$G41)</f>
        <v>0</v>
      </c>
      <c r="N42" s="246"/>
      <c r="O42" s="31">
        <f t="shared" ref="O42" si="205">IF(O41=0,0,O41/$G41)</f>
        <v>0</v>
      </c>
      <c r="P42" s="31">
        <f t="shared" ref="P42" si="206">IF(P41=0,0,P41/$G41)</f>
        <v>0</v>
      </c>
      <c r="Q42" s="31">
        <f t="shared" ref="Q42" si="207">IF(Q41=0,0,Q41/$G41)</f>
        <v>0</v>
      </c>
      <c r="R42" s="31">
        <f t="shared" ref="R42" si="208">IF(R41=0,0,R41/$F41)</f>
        <v>1</v>
      </c>
      <c r="S42" s="31">
        <f t="shared" ref="S42" si="209">IF(S41=0,0,S41/$F41)</f>
        <v>0</v>
      </c>
    </row>
    <row r="43" spans="1:19" ht="12" customHeight="1">
      <c r="A43" s="139"/>
      <c r="B43" s="139"/>
      <c r="C43" s="37"/>
      <c r="D43" s="211" t="s">
        <v>29</v>
      </c>
      <c r="E43" s="36"/>
      <c r="F43" s="35">
        <f t="shared" si="79"/>
        <v>3</v>
      </c>
      <c r="G43" s="35">
        <f t="shared" ref="G43" si="210">SUM(O43:Q43)</f>
        <v>0</v>
      </c>
      <c r="H43" s="35">
        <v>0</v>
      </c>
      <c r="I43" s="35">
        <v>0</v>
      </c>
      <c r="J43" s="35">
        <v>0</v>
      </c>
      <c r="K43" s="35">
        <v>0</v>
      </c>
      <c r="L43" s="35">
        <v>0</v>
      </c>
      <c r="M43" s="35">
        <v>0</v>
      </c>
      <c r="N43" s="245" t="s">
        <v>629</v>
      </c>
      <c r="O43" s="35">
        <v>0</v>
      </c>
      <c r="P43" s="35">
        <v>0</v>
      </c>
      <c r="Q43" s="35">
        <v>0</v>
      </c>
      <c r="R43" s="35">
        <v>3</v>
      </c>
      <c r="S43" s="35">
        <v>0</v>
      </c>
    </row>
    <row r="44" spans="1:19" ht="12" customHeight="1">
      <c r="A44" s="139"/>
      <c r="B44" s="139"/>
      <c r="C44" s="34"/>
      <c r="D44" s="212"/>
      <c r="E44" s="33"/>
      <c r="F44" s="38">
        <f t="shared" si="79"/>
        <v>1</v>
      </c>
      <c r="G44" s="31">
        <f t="shared" ref="G44" si="211">IF(G43=0,0,G43/$F43)</f>
        <v>0</v>
      </c>
      <c r="H44" s="31">
        <f t="shared" ref="H44" si="212">IF(H43=0,0,H43/$G43)</f>
        <v>0</v>
      </c>
      <c r="I44" s="31">
        <f t="shared" ref="I44" si="213">IF(I43=0,0,I43/$G43)</f>
        <v>0</v>
      </c>
      <c r="J44" s="31">
        <f t="shared" ref="J44" si="214">IF(J43=0,0,J43/$G43)</f>
        <v>0</v>
      </c>
      <c r="K44" s="31">
        <f t="shared" ref="K44" si="215">IF(K43=0,0,K43/$G43)</f>
        <v>0</v>
      </c>
      <c r="L44" s="31">
        <f t="shared" ref="L44" si="216">IF(L43=0,0,L43/$G43)</f>
        <v>0</v>
      </c>
      <c r="M44" s="31">
        <f t="shared" ref="M44" si="217">IF(M43=0,0,M43/$G43)</f>
        <v>0</v>
      </c>
      <c r="N44" s="246"/>
      <c r="O44" s="31">
        <f t="shared" ref="O44" si="218">IF(O43=0,0,O43/$G43)</f>
        <v>0</v>
      </c>
      <c r="P44" s="31">
        <f t="shared" ref="P44" si="219">IF(P43=0,0,P43/$G43)</f>
        <v>0</v>
      </c>
      <c r="Q44" s="31">
        <f t="shared" ref="Q44" si="220">IF(Q43=0,0,Q43/$G43)</f>
        <v>0</v>
      </c>
      <c r="R44" s="31">
        <f t="shared" ref="R44" si="221">IF(R43=0,0,R43/$F43)</f>
        <v>1</v>
      </c>
      <c r="S44" s="31">
        <f t="shared" ref="S44" si="222">IF(S43=0,0,S43/$F43)</f>
        <v>0</v>
      </c>
    </row>
    <row r="45" spans="1:19" ht="12" customHeight="1">
      <c r="A45" s="139"/>
      <c r="B45" s="139"/>
      <c r="C45" s="37"/>
      <c r="D45" s="211" t="s">
        <v>28</v>
      </c>
      <c r="E45" s="36"/>
      <c r="F45" s="35">
        <f t="shared" si="79"/>
        <v>8</v>
      </c>
      <c r="G45" s="35">
        <f t="shared" ref="G45" si="223">SUM(O45:Q45)</f>
        <v>2</v>
      </c>
      <c r="H45" s="35">
        <v>0</v>
      </c>
      <c r="I45" s="35">
        <v>0</v>
      </c>
      <c r="J45" s="35">
        <v>0</v>
      </c>
      <c r="K45" s="35">
        <v>1</v>
      </c>
      <c r="L45" s="35">
        <v>0</v>
      </c>
      <c r="M45" s="35">
        <v>1</v>
      </c>
      <c r="N45" s="245">
        <v>20</v>
      </c>
      <c r="O45" s="35">
        <v>2</v>
      </c>
      <c r="P45" s="35">
        <v>0</v>
      </c>
      <c r="Q45" s="35">
        <v>0</v>
      </c>
      <c r="R45" s="35">
        <v>5</v>
      </c>
      <c r="S45" s="35">
        <v>1</v>
      </c>
    </row>
    <row r="46" spans="1:19" ht="12" customHeight="1">
      <c r="A46" s="139"/>
      <c r="B46" s="139"/>
      <c r="C46" s="34"/>
      <c r="D46" s="212"/>
      <c r="E46" s="33"/>
      <c r="F46" s="38">
        <f t="shared" si="79"/>
        <v>1</v>
      </c>
      <c r="G46" s="31">
        <f t="shared" ref="G46" si="224">IF(G45=0,0,G45/$F45)</f>
        <v>0.25</v>
      </c>
      <c r="H46" s="31">
        <f t="shared" ref="H46" si="225">IF(H45=0,0,H45/$G45)</f>
        <v>0</v>
      </c>
      <c r="I46" s="31">
        <f t="shared" ref="I46" si="226">IF(I45=0,0,I45/$G45)</f>
        <v>0</v>
      </c>
      <c r="J46" s="31">
        <f t="shared" ref="J46" si="227">IF(J45=0,0,J45/$G45)</f>
        <v>0</v>
      </c>
      <c r="K46" s="31">
        <f t="shared" ref="K46" si="228">IF(K45=0,0,K45/$G45)</f>
        <v>0.5</v>
      </c>
      <c r="L46" s="31">
        <f t="shared" ref="L46" si="229">IF(L45=0,0,L45/$G45)</f>
        <v>0</v>
      </c>
      <c r="M46" s="31">
        <f t="shared" ref="M46" si="230">IF(M45=0,0,M45/$G45)</f>
        <v>0.5</v>
      </c>
      <c r="N46" s="246"/>
      <c r="O46" s="31">
        <f t="shared" ref="O46" si="231">IF(O45=0,0,O45/$G45)</f>
        <v>1</v>
      </c>
      <c r="P46" s="31">
        <f t="shared" ref="P46" si="232">IF(P45=0,0,P45/$G45)</f>
        <v>0</v>
      </c>
      <c r="Q46" s="31">
        <f t="shared" ref="Q46" si="233">IF(Q45=0,0,Q45/$G45)</f>
        <v>0</v>
      </c>
      <c r="R46" s="31">
        <f t="shared" ref="R46" si="234">IF(R45=0,0,R45/$F45)</f>
        <v>0.625</v>
      </c>
      <c r="S46" s="31">
        <f t="shared" ref="S46" si="235">IF(S45=0,0,S45/$F45)</f>
        <v>0.125</v>
      </c>
    </row>
    <row r="47" spans="1:19" ht="12" customHeight="1">
      <c r="A47" s="139"/>
      <c r="B47" s="139"/>
      <c r="C47" s="37"/>
      <c r="D47" s="211" t="s">
        <v>27</v>
      </c>
      <c r="E47" s="36"/>
      <c r="F47" s="35">
        <f t="shared" si="79"/>
        <v>3</v>
      </c>
      <c r="G47" s="35">
        <f t="shared" ref="G47" si="236">SUM(O47:Q47)</f>
        <v>0</v>
      </c>
      <c r="H47" s="35">
        <v>0</v>
      </c>
      <c r="I47" s="35">
        <v>0</v>
      </c>
      <c r="J47" s="35">
        <v>0</v>
      </c>
      <c r="K47" s="35">
        <v>0</v>
      </c>
      <c r="L47" s="35">
        <v>0</v>
      </c>
      <c r="M47" s="35">
        <v>0</v>
      </c>
      <c r="N47" s="245" t="s">
        <v>629</v>
      </c>
      <c r="O47" s="35">
        <v>0</v>
      </c>
      <c r="P47" s="35">
        <v>0</v>
      </c>
      <c r="Q47" s="35">
        <v>0</v>
      </c>
      <c r="R47" s="35">
        <v>3</v>
      </c>
      <c r="S47" s="35">
        <v>0</v>
      </c>
    </row>
    <row r="48" spans="1:19" ht="12" customHeight="1">
      <c r="A48" s="139"/>
      <c r="B48" s="139"/>
      <c r="C48" s="34"/>
      <c r="D48" s="212"/>
      <c r="E48" s="33"/>
      <c r="F48" s="38">
        <f t="shared" si="79"/>
        <v>1</v>
      </c>
      <c r="G48" s="31">
        <f t="shared" ref="G48" si="237">IF(G47=0,0,G47/$F47)</f>
        <v>0</v>
      </c>
      <c r="H48" s="31">
        <f t="shared" ref="H48" si="238">IF(H47=0,0,H47/$G47)</f>
        <v>0</v>
      </c>
      <c r="I48" s="31">
        <f t="shared" ref="I48" si="239">IF(I47=0,0,I47/$G47)</f>
        <v>0</v>
      </c>
      <c r="J48" s="31">
        <f t="shared" ref="J48" si="240">IF(J47=0,0,J47/$G47)</f>
        <v>0</v>
      </c>
      <c r="K48" s="31">
        <f t="shared" ref="K48" si="241">IF(K47=0,0,K47/$G47)</f>
        <v>0</v>
      </c>
      <c r="L48" s="31">
        <f t="shared" ref="L48" si="242">IF(L47=0,0,L47/$G47)</f>
        <v>0</v>
      </c>
      <c r="M48" s="31">
        <f t="shared" ref="M48" si="243">IF(M47=0,0,M47/$G47)</f>
        <v>0</v>
      </c>
      <c r="N48" s="246"/>
      <c r="O48" s="31">
        <f t="shared" ref="O48" si="244">IF(O47=0,0,O47/$G47)</f>
        <v>0</v>
      </c>
      <c r="P48" s="31">
        <f t="shared" ref="P48" si="245">IF(P47=0,0,P47/$G47)</f>
        <v>0</v>
      </c>
      <c r="Q48" s="31">
        <f t="shared" ref="Q48" si="246">IF(Q47=0,0,Q47/$G47)</f>
        <v>0</v>
      </c>
      <c r="R48" s="31">
        <f t="shared" ref="R48" si="247">IF(R47=0,0,R47/$F47)</f>
        <v>1</v>
      </c>
      <c r="S48" s="31">
        <f t="shared" ref="S48" si="248">IF(S47=0,0,S47/$F47)</f>
        <v>0</v>
      </c>
    </row>
    <row r="49" spans="1:19" ht="12" customHeight="1">
      <c r="A49" s="139"/>
      <c r="B49" s="139"/>
      <c r="C49" s="37"/>
      <c r="D49" s="211" t="s">
        <v>26</v>
      </c>
      <c r="E49" s="36"/>
      <c r="F49" s="35">
        <f t="shared" si="79"/>
        <v>2</v>
      </c>
      <c r="G49" s="35">
        <f t="shared" ref="G49" si="249">SUM(O49:Q49)</f>
        <v>0</v>
      </c>
      <c r="H49" s="35">
        <v>0</v>
      </c>
      <c r="I49" s="35">
        <v>0</v>
      </c>
      <c r="J49" s="35">
        <v>0</v>
      </c>
      <c r="K49" s="35">
        <v>0</v>
      </c>
      <c r="L49" s="35">
        <v>0</v>
      </c>
      <c r="M49" s="35">
        <v>0</v>
      </c>
      <c r="N49" s="245" t="s">
        <v>629</v>
      </c>
      <c r="O49" s="35">
        <v>0</v>
      </c>
      <c r="P49" s="35">
        <v>0</v>
      </c>
      <c r="Q49" s="35">
        <v>0</v>
      </c>
      <c r="R49" s="35">
        <v>2</v>
      </c>
      <c r="S49" s="35">
        <v>0</v>
      </c>
    </row>
    <row r="50" spans="1:19" ht="12" customHeight="1">
      <c r="A50" s="139"/>
      <c r="B50" s="139"/>
      <c r="C50" s="34"/>
      <c r="D50" s="212"/>
      <c r="E50" s="33"/>
      <c r="F50" s="38">
        <f t="shared" si="79"/>
        <v>1</v>
      </c>
      <c r="G50" s="31">
        <f t="shared" ref="G50" si="250">IF(G49=0,0,G49/$F49)</f>
        <v>0</v>
      </c>
      <c r="H50" s="31">
        <f t="shared" ref="H50" si="251">IF(H49=0,0,H49/$G49)</f>
        <v>0</v>
      </c>
      <c r="I50" s="31">
        <f t="shared" ref="I50" si="252">IF(I49=0,0,I49/$G49)</f>
        <v>0</v>
      </c>
      <c r="J50" s="31">
        <f t="shared" ref="J50" si="253">IF(J49=0,0,J49/$G49)</f>
        <v>0</v>
      </c>
      <c r="K50" s="31">
        <f t="shared" ref="K50" si="254">IF(K49=0,0,K49/$G49)</f>
        <v>0</v>
      </c>
      <c r="L50" s="31">
        <f t="shared" ref="L50" si="255">IF(L49=0,0,L49/$G49)</f>
        <v>0</v>
      </c>
      <c r="M50" s="31">
        <f t="shared" ref="M50" si="256">IF(M49=0,0,M49/$G49)</f>
        <v>0</v>
      </c>
      <c r="N50" s="246"/>
      <c r="O50" s="31">
        <f t="shared" ref="O50" si="257">IF(O49=0,0,O49/$G49)</f>
        <v>0</v>
      </c>
      <c r="P50" s="31">
        <f t="shared" ref="P50" si="258">IF(P49=0,0,P49/$G49)</f>
        <v>0</v>
      </c>
      <c r="Q50" s="31">
        <f t="shared" ref="Q50" si="259">IF(Q49=0,0,Q49/$G49)</f>
        <v>0</v>
      </c>
      <c r="R50" s="31">
        <f t="shared" ref="R50" si="260">IF(R49=0,0,R49/$F49)</f>
        <v>1</v>
      </c>
      <c r="S50" s="31">
        <f t="shared" ref="S50" si="261">IF(S49=0,0,S49/$F49)</f>
        <v>0</v>
      </c>
    </row>
    <row r="51" spans="1:19" ht="12" customHeight="1">
      <c r="A51" s="139"/>
      <c r="B51" s="139"/>
      <c r="C51" s="37"/>
      <c r="D51" s="211" t="s">
        <v>25</v>
      </c>
      <c r="E51" s="36"/>
      <c r="F51" s="35">
        <f t="shared" si="79"/>
        <v>15</v>
      </c>
      <c r="G51" s="35">
        <f t="shared" ref="G51" si="262">SUM(O51:Q51)</f>
        <v>0</v>
      </c>
      <c r="H51" s="35">
        <v>0</v>
      </c>
      <c r="I51" s="35">
        <v>0</v>
      </c>
      <c r="J51" s="35">
        <v>0</v>
      </c>
      <c r="K51" s="35">
        <v>0</v>
      </c>
      <c r="L51" s="35">
        <v>0</v>
      </c>
      <c r="M51" s="35">
        <v>0</v>
      </c>
      <c r="N51" s="245" t="s">
        <v>629</v>
      </c>
      <c r="O51" s="35">
        <v>0</v>
      </c>
      <c r="P51" s="35">
        <v>0</v>
      </c>
      <c r="Q51" s="35">
        <v>0</v>
      </c>
      <c r="R51" s="35">
        <v>15</v>
      </c>
      <c r="S51" s="35">
        <v>0</v>
      </c>
    </row>
    <row r="52" spans="1:19" ht="12" customHeight="1">
      <c r="A52" s="139"/>
      <c r="B52" s="139"/>
      <c r="C52" s="34"/>
      <c r="D52" s="212"/>
      <c r="E52" s="33"/>
      <c r="F52" s="38">
        <f t="shared" si="79"/>
        <v>1</v>
      </c>
      <c r="G52" s="31">
        <f t="shared" ref="G52" si="263">IF(G51=0,0,G51/$F51)</f>
        <v>0</v>
      </c>
      <c r="H52" s="31">
        <f t="shared" ref="H52" si="264">IF(H51=0,0,H51/$G51)</f>
        <v>0</v>
      </c>
      <c r="I52" s="31">
        <f t="shared" ref="I52" si="265">IF(I51=0,0,I51/$G51)</f>
        <v>0</v>
      </c>
      <c r="J52" s="31">
        <f t="shared" ref="J52" si="266">IF(J51=0,0,J51/$G51)</f>
        <v>0</v>
      </c>
      <c r="K52" s="31">
        <f t="shared" ref="K52" si="267">IF(K51=0,0,K51/$G51)</f>
        <v>0</v>
      </c>
      <c r="L52" s="31">
        <f t="shared" ref="L52" si="268">IF(L51=0,0,L51/$G51)</f>
        <v>0</v>
      </c>
      <c r="M52" s="31">
        <f t="shared" ref="M52" si="269">IF(M51=0,0,M51/$G51)</f>
        <v>0</v>
      </c>
      <c r="N52" s="246"/>
      <c r="O52" s="31">
        <f t="shared" ref="O52" si="270">IF(O51=0,0,O51/$G51)</f>
        <v>0</v>
      </c>
      <c r="P52" s="31">
        <f t="shared" ref="P52" si="271">IF(P51=0,0,P51/$G51)</f>
        <v>0</v>
      </c>
      <c r="Q52" s="31">
        <f t="shared" ref="Q52" si="272">IF(Q51=0,0,Q51/$G51)</f>
        <v>0</v>
      </c>
      <c r="R52" s="31">
        <f t="shared" ref="R52" si="273">IF(R51=0,0,R51/$F51)</f>
        <v>1</v>
      </c>
      <c r="S52" s="31">
        <f t="shared" ref="S52" si="274">IF(S51=0,0,S51/$F51)</f>
        <v>0</v>
      </c>
    </row>
    <row r="53" spans="1:19" ht="12" customHeight="1">
      <c r="A53" s="139"/>
      <c r="B53" s="139"/>
      <c r="C53" s="37"/>
      <c r="D53" s="211" t="s">
        <v>24</v>
      </c>
      <c r="E53" s="36"/>
      <c r="F53" s="35">
        <f t="shared" si="79"/>
        <v>4</v>
      </c>
      <c r="G53" s="35">
        <f t="shared" ref="G53" si="275">SUM(O53:Q53)</f>
        <v>0</v>
      </c>
      <c r="H53" s="35">
        <v>0</v>
      </c>
      <c r="I53" s="35">
        <v>0</v>
      </c>
      <c r="J53" s="35">
        <v>0</v>
      </c>
      <c r="K53" s="35">
        <v>0</v>
      </c>
      <c r="L53" s="35">
        <v>0</v>
      </c>
      <c r="M53" s="35">
        <v>0</v>
      </c>
      <c r="N53" s="245" t="s">
        <v>629</v>
      </c>
      <c r="O53" s="35">
        <v>0</v>
      </c>
      <c r="P53" s="35">
        <v>0</v>
      </c>
      <c r="Q53" s="35">
        <v>0</v>
      </c>
      <c r="R53" s="35">
        <v>4</v>
      </c>
      <c r="S53" s="35">
        <v>0</v>
      </c>
    </row>
    <row r="54" spans="1:19" ht="12" customHeight="1">
      <c r="A54" s="139"/>
      <c r="B54" s="139"/>
      <c r="C54" s="34"/>
      <c r="D54" s="212"/>
      <c r="E54" s="33"/>
      <c r="F54" s="38">
        <f t="shared" si="79"/>
        <v>1</v>
      </c>
      <c r="G54" s="31">
        <f t="shared" ref="G54" si="276">IF(G53=0,0,G53/$F53)</f>
        <v>0</v>
      </c>
      <c r="H54" s="31">
        <f t="shared" ref="H54" si="277">IF(H53=0,0,H53/$G53)</f>
        <v>0</v>
      </c>
      <c r="I54" s="31">
        <f t="shared" ref="I54" si="278">IF(I53=0,0,I53/$G53)</f>
        <v>0</v>
      </c>
      <c r="J54" s="31">
        <f t="shared" ref="J54" si="279">IF(J53=0,0,J53/$G53)</f>
        <v>0</v>
      </c>
      <c r="K54" s="31">
        <f t="shared" ref="K54" si="280">IF(K53=0,0,K53/$G53)</f>
        <v>0</v>
      </c>
      <c r="L54" s="31">
        <f t="shared" ref="L54" si="281">IF(L53=0,0,L53/$G53)</f>
        <v>0</v>
      </c>
      <c r="M54" s="31">
        <f t="shared" ref="M54" si="282">IF(M53=0,0,M53/$G53)</f>
        <v>0</v>
      </c>
      <c r="N54" s="246"/>
      <c r="O54" s="31">
        <f t="shared" ref="O54" si="283">IF(O53=0,0,O53/$G53)</f>
        <v>0</v>
      </c>
      <c r="P54" s="31">
        <f t="shared" ref="P54" si="284">IF(P53=0,0,P53/$G53)</f>
        <v>0</v>
      </c>
      <c r="Q54" s="31">
        <f t="shared" ref="Q54" si="285">IF(Q53=0,0,Q53/$G53)</f>
        <v>0</v>
      </c>
      <c r="R54" s="31">
        <f t="shared" ref="R54" si="286">IF(R53=0,0,R53/$F53)</f>
        <v>1</v>
      </c>
      <c r="S54" s="31">
        <f t="shared" ref="S54" si="287">IF(S53=0,0,S53/$F53)</f>
        <v>0</v>
      </c>
    </row>
    <row r="55" spans="1:19" ht="12" customHeight="1">
      <c r="A55" s="139"/>
      <c r="B55" s="139"/>
      <c r="C55" s="37"/>
      <c r="D55" s="211" t="s">
        <v>23</v>
      </c>
      <c r="E55" s="36"/>
      <c r="F55" s="35">
        <f t="shared" si="79"/>
        <v>26</v>
      </c>
      <c r="G55" s="35">
        <f t="shared" ref="G55" si="288">SUM(O55:Q55)</f>
        <v>1</v>
      </c>
      <c r="H55" s="35">
        <v>0</v>
      </c>
      <c r="I55" s="35">
        <v>0</v>
      </c>
      <c r="J55" s="35">
        <v>0</v>
      </c>
      <c r="K55" s="35">
        <v>0</v>
      </c>
      <c r="L55" s="35">
        <v>0</v>
      </c>
      <c r="M55" s="35">
        <v>1</v>
      </c>
      <c r="N55" s="245" t="s">
        <v>629</v>
      </c>
      <c r="O55" s="35">
        <v>1</v>
      </c>
      <c r="P55" s="35">
        <v>0</v>
      </c>
      <c r="Q55" s="35">
        <v>0</v>
      </c>
      <c r="R55" s="35">
        <v>22</v>
      </c>
      <c r="S55" s="35">
        <v>3</v>
      </c>
    </row>
    <row r="56" spans="1:19" ht="12" customHeight="1">
      <c r="A56" s="139"/>
      <c r="B56" s="139"/>
      <c r="C56" s="34"/>
      <c r="D56" s="212"/>
      <c r="E56" s="33"/>
      <c r="F56" s="38">
        <f t="shared" si="79"/>
        <v>1</v>
      </c>
      <c r="G56" s="31">
        <f t="shared" ref="G56" si="289">IF(G55=0,0,G55/$F55)</f>
        <v>3.8461538461538464E-2</v>
      </c>
      <c r="H56" s="31">
        <f t="shared" ref="H56" si="290">IF(H55=0,0,H55/$G55)</f>
        <v>0</v>
      </c>
      <c r="I56" s="31">
        <f t="shared" ref="I56" si="291">IF(I55=0,0,I55/$G55)</f>
        <v>0</v>
      </c>
      <c r="J56" s="31">
        <f t="shared" ref="J56" si="292">IF(J55=0,0,J55/$G55)</f>
        <v>0</v>
      </c>
      <c r="K56" s="31">
        <f t="shared" ref="K56" si="293">IF(K55=0,0,K55/$G55)</f>
        <v>0</v>
      </c>
      <c r="L56" s="31">
        <f t="shared" ref="L56" si="294">IF(L55=0,0,L55/$G55)</f>
        <v>0</v>
      </c>
      <c r="M56" s="31">
        <f t="shared" ref="M56" si="295">IF(M55=0,0,M55/$G55)</f>
        <v>1</v>
      </c>
      <c r="N56" s="246"/>
      <c r="O56" s="31">
        <f t="shared" ref="O56" si="296">IF(O55=0,0,O55/$G55)</f>
        <v>1</v>
      </c>
      <c r="P56" s="31">
        <f t="shared" ref="P56" si="297">IF(P55=0,0,P55/$G55)</f>
        <v>0</v>
      </c>
      <c r="Q56" s="31">
        <f t="shared" ref="Q56" si="298">IF(Q55=0,0,Q55/$G55)</f>
        <v>0</v>
      </c>
      <c r="R56" s="31">
        <f t="shared" ref="R56" si="299">IF(R55=0,0,R55/$F55)</f>
        <v>0.84615384615384615</v>
      </c>
      <c r="S56" s="31">
        <f t="shared" ref="S56" si="300">IF(S55=0,0,S55/$F55)</f>
        <v>0.11538461538461539</v>
      </c>
    </row>
    <row r="57" spans="1:19" ht="12" customHeight="1">
      <c r="A57" s="139"/>
      <c r="B57" s="139"/>
      <c r="C57" s="37"/>
      <c r="D57" s="211" t="s">
        <v>22</v>
      </c>
      <c r="E57" s="36"/>
      <c r="F57" s="35">
        <f t="shared" si="79"/>
        <v>5</v>
      </c>
      <c r="G57" s="35">
        <f t="shared" ref="G57" si="301">SUM(O57:Q57)</f>
        <v>0</v>
      </c>
      <c r="H57" s="35">
        <v>0</v>
      </c>
      <c r="I57" s="35">
        <v>0</v>
      </c>
      <c r="J57" s="35">
        <v>0</v>
      </c>
      <c r="K57" s="35">
        <v>0</v>
      </c>
      <c r="L57" s="35">
        <v>0</v>
      </c>
      <c r="M57" s="35">
        <v>0</v>
      </c>
      <c r="N57" s="245" t="s">
        <v>629</v>
      </c>
      <c r="O57" s="35">
        <v>0</v>
      </c>
      <c r="P57" s="35">
        <v>0</v>
      </c>
      <c r="Q57" s="35">
        <v>0</v>
      </c>
      <c r="R57" s="35">
        <v>5</v>
      </c>
      <c r="S57" s="35">
        <v>0</v>
      </c>
    </row>
    <row r="58" spans="1:19" ht="12" customHeight="1">
      <c r="A58" s="139"/>
      <c r="B58" s="139"/>
      <c r="C58" s="34"/>
      <c r="D58" s="212"/>
      <c r="E58" s="33"/>
      <c r="F58" s="38">
        <f t="shared" si="79"/>
        <v>1</v>
      </c>
      <c r="G58" s="31">
        <f t="shared" ref="G58" si="302">IF(G57=0,0,G57/$F57)</f>
        <v>0</v>
      </c>
      <c r="H58" s="31">
        <f t="shared" ref="H58" si="303">IF(H57=0,0,H57/$G57)</f>
        <v>0</v>
      </c>
      <c r="I58" s="31">
        <f t="shared" ref="I58" si="304">IF(I57=0,0,I57/$G57)</f>
        <v>0</v>
      </c>
      <c r="J58" s="31">
        <f t="shared" ref="J58" si="305">IF(J57=0,0,J57/$G57)</f>
        <v>0</v>
      </c>
      <c r="K58" s="31">
        <f t="shared" ref="K58" si="306">IF(K57=0,0,K57/$G57)</f>
        <v>0</v>
      </c>
      <c r="L58" s="31">
        <f t="shared" ref="L58" si="307">IF(L57=0,0,L57/$G57)</f>
        <v>0</v>
      </c>
      <c r="M58" s="31">
        <f t="shared" ref="M58" si="308">IF(M57=0,0,M57/$G57)</f>
        <v>0</v>
      </c>
      <c r="N58" s="246"/>
      <c r="O58" s="31">
        <f t="shared" ref="O58" si="309">IF(O57=0,0,O57/$G57)</f>
        <v>0</v>
      </c>
      <c r="P58" s="31">
        <f t="shared" ref="P58" si="310">IF(P57=0,0,P57/$G57)</f>
        <v>0</v>
      </c>
      <c r="Q58" s="31">
        <f t="shared" ref="Q58" si="311">IF(Q57=0,0,Q57/$G57)</f>
        <v>0</v>
      </c>
      <c r="R58" s="31">
        <f t="shared" ref="R58" si="312">IF(R57=0,0,R57/$F57)</f>
        <v>1</v>
      </c>
      <c r="S58" s="31">
        <f t="shared" ref="S58" si="313">IF(S57=0,0,S57/$F57)</f>
        <v>0</v>
      </c>
    </row>
    <row r="59" spans="1:19" ht="12.75" customHeight="1">
      <c r="A59" s="139"/>
      <c r="B59" s="139"/>
      <c r="C59" s="37"/>
      <c r="D59" s="211" t="s">
        <v>21</v>
      </c>
      <c r="E59" s="36"/>
      <c r="F59" s="35">
        <f t="shared" si="79"/>
        <v>23</v>
      </c>
      <c r="G59" s="35">
        <f t="shared" ref="G59" si="314">SUM(O59:Q59)</f>
        <v>2</v>
      </c>
      <c r="H59" s="35">
        <v>1</v>
      </c>
      <c r="I59" s="35">
        <v>0</v>
      </c>
      <c r="J59" s="35">
        <v>0</v>
      </c>
      <c r="K59" s="35">
        <v>0</v>
      </c>
      <c r="L59" s="35">
        <v>0</v>
      </c>
      <c r="M59" s="35">
        <v>1</v>
      </c>
      <c r="N59" s="245">
        <v>5</v>
      </c>
      <c r="O59" s="35">
        <v>2</v>
      </c>
      <c r="P59" s="35">
        <v>0</v>
      </c>
      <c r="Q59" s="35">
        <v>0</v>
      </c>
      <c r="R59" s="35">
        <v>18</v>
      </c>
      <c r="S59" s="35">
        <v>3</v>
      </c>
    </row>
    <row r="60" spans="1:19" ht="12.75" customHeight="1">
      <c r="A60" s="139"/>
      <c r="B60" s="139"/>
      <c r="C60" s="34"/>
      <c r="D60" s="212"/>
      <c r="E60" s="33"/>
      <c r="F60" s="38">
        <f t="shared" si="79"/>
        <v>1</v>
      </c>
      <c r="G60" s="31">
        <f t="shared" ref="G60" si="315">IF(G59=0,0,G59/$F59)</f>
        <v>8.6956521739130432E-2</v>
      </c>
      <c r="H60" s="31">
        <f t="shared" ref="H60" si="316">IF(H59=0,0,H59/$G59)</f>
        <v>0.5</v>
      </c>
      <c r="I60" s="31">
        <f t="shared" ref="I60" si="317">IF(I59=0,0,I59/$G59)</f>
        <v>0</v>
      </c>
      <c r="J60" s="31">
        <f t="shared" ref="J60" si="318">IF(J59=0,0,J59/$G59)</f>
        <v>0</v>
      </c>
      <c r="K60" s="31">
        <f t="shared" ref="K60" si="319">IF(K59=0,0,K59/$G59)</f>
        <v>0</v>
      </c>
      <c r="L60" s="31">
        <f t="shared" ref="L60" si="320">IF(L59=0,0,L59/$G59)</f>
        <v>0</v>
      </c>
      <c r="M60" s="31">
        <f t="shared" ref="M60" si="321">IF(M59=0,0,M59/$G59)</f>
        <v>0.5</v>
      </c>
      <c r="N60" s="246"/>
      <c r="O60" s="31">
        <f t="shared" ref="O60" si="322">IF(O59=0,0,O59/$G59)</f>
        <v>1</v>
      </c>
      <c r="P60" s="31">
        <f t="shared" ref="P60" si="323">IF(P59=0,0,P59/$G59)</f>
        <v>0</v>
      </c>
      <c r="Q60" s="31">
        <f t="shared" ref="Q60" si="324">IF(Q59=0,0,Q59/$G59)</f>
        <v>0</v>
      </c>
      <c r="R60" s="31">
        <f t="shared" ref="R60" si="325">IF(R59=0,0,R59/$F59)</f>
        <v>0.78260869565217395</v>
      </c>
      <c r="S60" s="31">
        <f t="shared" ref="S60" si="326">IF(S59=0,0,S59/$F59)</f>
        <v>0.13043478260869565</v>
      </c>
    </row>
    <row r="61" spans="1:19" ht="12" customHeight="1">
      <c r="A61" s="139"/>
      <c r="B61" s="139"/>
      <c r="C61" s="37"/>
      <c r="D61" s="211" t="s">
        <v>20</v>
      </c>
      <c r="E61" s="36"/>
      <c r="F61" s="35">
        <f t="shared" si="79"/>
        <v>14</v>
      </c>
      <c r="G61" s="35">
        <f t="shared" ref="G61" si="327">SUM(O61:Q61)</f>
        <v>1</v>
      </c>
      <c r="H61" s="35">
        <v>0</v>
      </c>
      <c r="I61" s="35">
        <v>0</v>
      </c>
      <c r="J61" s="35">
        <v>0</v>
      </c>
      <c r="K61" s="35">
        <v>0</v>
      </c>
      <c r="L61" s="35">
        <v>0</v>
      </c>
      <c r="M61" s="35">
        <v>1</v>
      </c>
      <c r="N61" s="245" t="s">
        <v>629</v>
      </c>
      <c r="O61" s="35">
        <v>1</v>
      </c>
      <c r="P61" s="35">
        <v>0</v>
      </c>
      <c r="Q61" s="35">
        <v>0</v>
      </c>
      <c r="R61" s="35">
        <v>13</v>
      </c>
      <c r="S61" s="35">
        <v>0</v>
      </c>
    </row>
    <row r="62" spans="1:19" ht="12" customHeight="1">
      <c r="A62" s="139"/>
      <c r="B62" s="139"/>
      <c r="C62" s="34"/>
      <c r="D62" s="212"/>
      <c r="E62" s="33"/>
      <c r="F62" s="38">
        <f t="shared" si="79"/>
        <v>1</v>
      </c>
      <c r="G62" s="31">
        <f t="shared" ref="G62" si="328">IF(G61=0,0,G61/$F61)</f>
        <v>7.1428571428571425E-2</v>
      </c>
      <c r="H62" s="31">
        <f t="shared" ref="H62" si="329">IF(H61=0,0,H61/$G61)</f>
        <v>0</v>
      </c>
      <c r="I62" s="31">
        <f t="shared" ref="I62" si="330">IF(I61=0,0,I61/$G61)</f>
        <v>0</v>
      </c>
      <c r="J62" s="31">
        <f t="shared" ref="J62" si="331">IF(J61=0,0,J61/$G61)</f>
        <v>0</v>
      </c>
      <c r="K62" s="31">
        <f t="shared" ref="K62" si="332">IF(K61=0,0,K61/$G61)</f>
        <v>0</v>
      </c>
      <c r="L62" s="31">
        <f t="shared" ref="L62" si="333">IF(L61=0,0,L61/$G61)</f>
        <v>0</v>
      </c>
      <c r="M62" s="31">
        <f t="shared" ref="M62" si="334">IF(M61=0,0,M61/$G61)</f>
        <v>1</v>
      </c>
      <c r="N62" s="246"/>
      <c r="O62" s="31">
        <f t="shared" ref="O62" si="335">IF(O61=0,0,O61/$G61)</f>
        <v>1</v>
      </c>
      <c r="P62" s="31">
        <f t="shared" ref="P62" si="336">IF(P61=0,0,P61/$G61)</f>
        <v>0</v>
      </c>
      <c r="Q62" s="31">
        <f t="shared" ref="Q62" si="337">IF(Q61=0,0,Q61/$G61)</f>
        <v>0</v>
      </c>
      <c r="R62" s="31">
        <f t="shared" ref="R62" si="338">IF(R61=0,0,R61/$F61)</f>
        <v>0.9285714285714286</v>
      </c>
      <c r="S62" s="31">
        <f t="shared" ref="S62" si="339">IF(S61=0,0,S61/$F61)</f>
        <v>0</v>
      </c>
    </row>
    <row r="63" spans="1:19" ht="12" customHeight="1">
      <c r="A63" s="139"/>
      <c r="B63" s="139"/>
      <c r="C63" s="37"/>
      <c r="D63" s="211" t="s">
        <v>19</v>
      </c>
      <c r="E63" s="36"/>
      <c r="F63" s="35">
        <f t="shared" si="79"/>
        <v>10</v>
      </c>
      <c r="G63" s="35">
        <f t="shared" ref="G63" si="340">SUM(O63:Q63)</f>
        <v>0</v>
      </c>
      <c r="H63" s="35">
        <v>0</v>
      </c>
      <c r="I63" s="35">
        <v>0</v>
      </c>
      <c r="J63" s="35">
        <v>0</v>
      </c>
      <c r="K63" s="35">
        <v>0</v>
      </c>
      <c r="L63" s="35">
        <v>0</v>
      </c>
      <c r="M63" s="35">
        <v>0</v>
      </c>
      <c r="N63" s="245" t="s">
        <v>629</v>
      </c>
      <c r="O63" s="35">
        <v>0</v>
      </c>
      <c r="P63" s="35">
        <v>0</v>
      </c>
      <c r="Q63" s="35">
        <v>0</v>
      </c>
      <c r="R63" s="35">
        <v>9</v>
      </c>
      <c r="S63" s="35">
        <v>1</v>
      </c>
    </row>
    <row r="64" spans="1:19" ht="12" customHeight="1">
      <c r="A64" s="139"/>
      <c r="B64" s="139"/>
      <c r="C64" s="34"/>
      <c r="D64" s="212"/>
      <c r="E64" s="33"/>
      <c r="F64" s="38">
        <f t="shared" si="79"/>
        <v>1</v>
      </c>
      <c r="G64" s="31">
        <f t="shared" ref="G64" si="341">IF(G63=0,0,G63/$F63)</f>
        <v>0</v>
      </c>
      <c r="H64" s="31">
        <f t="shared" ref="H64" si="342">IF(H63=0,0,H63/$G63)</f>
        <v>0</v>
      </c>
      <c r="I64" s="31">
        <f t="shared" ref="I64" si="343">IF(I63=0,0,I63/$G63)</f>
        <v>0</v>
      </c>
      <c r="J64" s="31">
        <f t="shared" ref="J64" si="344">IF(J63=0,0,J63/$G63)</f>
        <v>0</v>
      </c>
      <c r="K64" s="31">
        <f t="shared" ref="K64" si="345">IF(K63=0,0,K63/$G63)</f>
        <v>0</v>
      </c>
      <c r="L64" s="31">
        <f t="shared" ref="L64" si="346">IF(L63=0,0,L63/$G63)</f>
        <v>0</v>
      </c>
      <c r="M64" s="31">
        <f t="shared" ref="M64" si="347">IF(M63=0,0,M63/$G63)</f>
        <v>0</v>
      </c>
      <c r="N64" s="246"/>
      <c r="O64" s="31">
        <f t="shared" ref="O64" si="348">IF(O63=0,0,O63/$G63)</f>
        <v>0</v>
      </c>
      <c r="P64" s="31">
        <f t="shared" ref="P64" si="349">IF(P63=0,0,P63/$G63)</f>
        <v>0</v>
      </c>
      <c r="Q64" s="31">
        <f t="shared" ref="Q64" si="350">IF(Q63=0,0,Q63/$G63)</f>
        <v>0</v>
      </c>
      <c r="R64" s="31">
        <f t="shared" ref="R64" si="351">IF(R63=0,0,R63/$F63)</f>
        <v>0.9</v>
      </c>
      <c r="S64" s="31">
        <f t="shared" ref="S64" si="352">IF(S63=0,0,S63/$F63)</f>
        <v>0.1</v>
      </c>
    </row>
    <row r="65" spans="1:19" ht="12" customHeight="1">
      <c r="A65" s="139"/>
      <c r="B65" s="139"/>
      <c r="C65" s="37"/>
      <c r="D65" s="211" t="s">
        <v>18</v>
      </c>
      <c r="E65" s="36"/>
      <c r="F65" s="35">
        <f t="shared" si="79"/>
        <v>19</v>
      </c>
      <c r="G65" s="35">
        <f t="shared" ref="G65" si="353">SUM(O65:Q65)</f>
        <v>0</v>
      </c>
      <c r="H65" s="35">
        <v>0</v>
      </c>
      <c r="I65" s="35">
        <v>0</v>
      </c>
      <c r="J65" s="35">
        <v>0</v>
      </c>
      <c r="K65" s="35">
        <v>0</v>
      </c>
      <c r="L65" s="35">
        <v>0</v>
      </c>
      <c r="M65" s="35">
        <v>0</v>
      </c>
      <c r="N65" s="245" t="s">
        <v>629</v>
      </c>
      <c r="O65" s="35">
        <v>0</v>
      </c>
      <c r="P65" s="35">
        <v>0</v>
      </c>
      <c r="Q65" s="35">
        <v>0</v>
      </c>
      <c r="R65" s="35">
        <v>18</v>
      </c>
      <c r="S65" s="35">
        <v>1</v>
      </c>
    </row>
    <row r="66" spans="1:19" ht="12" customHeight="1">
      <c r="A66" s="139"/>
      <c r="B66" s="139"/>
      <c r="C66" s="34"/>
      <c r="D66" s="212"/>
      <c r="E66" s="33"/>
      <c r="F66" s="38">
        <f t="shared" si="79"/>
        <v>1</v>
      </c>
      <c r="G66" s="31">
        <f t="shared" ref="G66" si="354">IF(G65=0,0,G65/$F65)</f>
        <v>0</v>
      </c>
      <c r="H66" s="31">
        <f t="shared" ref="H66" si="355">IF(H65=0,0,H65/$G65)</f>
        <v>0</v>
      </c>
      <c r="I66" s="31">
        <f t="shared" ref="I66" si="356">IF(I65=0,0,I65/$G65)</f>
        <v>0</v>
      </c>
      <c r="J66" s="31">
        <f t="shared" ref="J66" si="357">IF(J65=0,0,J65/$G65)</f>
        <v>0</v>
      </c>
      <c r="K66" s="31">
        <f t="shared" ref="K66" si="358">IF(K65=0,0,K65/$G65)</f>
        <v>0</v>
      </c>
      <c r="L66" s="31">
        <f t="shared" ref="L66" si="359">IF(L65=0,0,L65/$G65)</f>
        <v>0</v>
      </c>
      <c r="M66" s="31">
        <f t="shared" ref="M66" si="360">IF(M65=0,0,M65/$G65)</f>
        <v>0</v>
      </c>
      <c r="N66" s="246"/>
      <c r="O66" s="31">
        <f t="shared" ref="O66" si="361">IF(O65=0,0,O65/$G65)</f>
        <v>0</v>
      </c>
      <c r="P66" s="31">
        <f t="shared" ref="P66" si="362">IF(P65=0,0,P65/$G65)</f>
        <v>0</v>
      </c>
      <c r="Q66" s="31">
        <f t="shared" ref="Q66" si="363">IF(Q65=0,0,Q65/$G65)</f>
        <v>0</v>
      </c>
      <c r="R66" s="31">
        <f t="shared" ref="R66" si="364">IF(R65=0,0,R65/$F65)</f>
        <v>0.94736842105263153</v>
      </c>
      <c r="S66" s="31">
        <f t="shared" ref="S66" si="365">IF(S65=0,0,S65/$F65)</f>
        <v>5.2631578947368418E-2</v>
      </c>
    </row>
    <row r="67" spans="1:19" ht="12" customHeight="1">
      <c r="A67" s="139"/>
      <c r="B67" s="139"/>
      <c r="C67" s="37"/>
      <c r="D67" s="211" t="s">
        <v>17</v>
      </c>
      <c r="E67" s="36"/>
      <c r="F67" s="35">
        <f t="shared" si="79"/>
        <v>4</v>
      </c>
      <c r="G67" s="35">
        <f t="shared" ref="G67" si="366">SUM(O67:Q67)</f>
        <v>0</v>
      </c>
      <c r="H67" s="35">
        <v>0</v>
      </c>
      <c r="I67" s="35">
        <v>0</v>
      </c>
      <c r="J67" s="35">
        <v>0</v>
      </c>
      <c r="K67" s="35">
        <v>0</v>
      </c>
      <c r="L67" s="35">
        <v>0</v>
      </c>
      <c r="M67" s="35">
        <v>0</v>
      </c>
      <c r="N67" s="245" t="s">
        <v>629</v>
      </c>
      <c r="O67" s="35">
        <v>0</v>
      </c>
      <c r="P67" s="35">
        <v>0</v>
      </c>
      <c r="Q67" s="35">
        <v>0</v>
      </c>
      <c r="R67" s="35">
        <v>4</v>
      </c>
      <c r="S67" s="35">
        <v>0</v>
      </c>
    </row>
    <row r="68" spans="1:19" ht="12" customHeight="1">
      <c r="A68" s="139"/>
      <c r="B68" s="140"/>
      <c r="C68" s="34"/>
      <c r="D68" s="212"/>
      <c r="E68" s="33"/>
      <c r="F68" s="38">
        <f t="shared" si="79"/>
        <v>1</v>
      </c>
      <c r="G68" s="31">
        <f t="shared" ref="G68" si="367">IF(G67=0,0,G67/$F67)</f>
        <v>0</v>
      </c>
      <c r="H68" s="31">
        <f t="shared" ref="H68" si="368">IF(H67=0,0,H67/$G67)</f>
        <v>0</v>
      </c>
      <c r="I68" s="31">
        <f t="shared" ref="I68" si="369">IF(I67=0,0,I67/$G67)</f>
        <v>0</v>
      </c>
      <c r="J68" s="31">
        <f t="shared" ref="J68" si="370">IF(J67=0,0,J67/$G67)</f>
        <v>0</v>
      </c>
      <c r="K68" s="31">
        <f t="shared" ref="K68" si="371">IF(K67=0,0,K67/$G67)</f>
        <v>0</v>
      </c>
      <c r="L68" s="31">
        <f t="shared" ref="L68" si="372">IF(L67=0,0,L67/$G67)</f>
        <v>0</v>
      </c>
      <c r="M68" s="31">
        <f t="shared" ref="M68" si="373">IF(M67=0,0,M67/$G67)</f>
        <v>0</v>
      </c>
      <c r="N68" s="246"/>
      <c r="O68" s="31">
        <f t="shared" ref="O68" si="374">IF(O67=0,0,O67/$G67)</f>
        <v>0</v>
      </c>
      <c r="P68" s="31">
        <f t="shared" ref="P68" si="375">IF(P67=0,0,P67/$G67)</f>
        <v>0</v>
      </c>
      <c r="Q68" s="31">
        <f t="shared" ref="Q68" si="376">IF(Q67=0,0,Q67/$G67)</f>
        <v>0</v>
      </c>
      <c r="R68" s="31">
        <f t="shared" ref="R68" si="377">IF(R67=0,0,R67/$F67)</f>
        <v>1</v>
      </c>
      <c r="S68" s="31">
        <f t="shared" ref="S68" si="378">IF(S67=0,0,S67/$F67)</f>
        <v>0</v>
      </c>
    </row>
    <row r="69" spans="1:19" ht="12" customHeight="1">
      <c r="A69" s="139"/>
      <c r="B69" s="138" t="s">
        <v>16</v>
      </c>
      <c r="C69" s="37"/>
      <c r="D69" s="211" t="s">
        <v>15</v>
      </c>
      <c r="E69" s="36"/>
      <c r="F69" s="35">
        <f t="shared" ref="F69:S69" si="379">SUM(F71,F73,F75,F77,F79,F81,F83,F85,F87,F89,F91,F93,F95,F97,F99)</f>
        <v>692</v>
      </c>
      <c r="G69" s="35">
        <f t="shared" si="379"/>
        <v>18</v>
      </c>
      <c r="H69" s="35">
        <f t="shared" si="379"/>
        <v>3</v>
      </c>
      <c r="I69" s="35">
        <f t="shared" si="379"/>
        <v>2</v>
      </c>
      <c r="J69" s="35">
        <f t="shared" si="379"/>
        <v>0</v>
      </c>
      <c r="K69" s="35">
        <f t="shared" si="379"/>
        <v>0</v>
      </c>
      <c r="L69" s="35">
        <f t="shared" si="379"/>
        <v>0</v>
      </c>
      <c r="M69" s="35">
        <f t="shared" si="379"/>
        <v>13</v>
      </c>
      <c r="N69" s="245">
        <v>5</v>
      </c>
      <c r="O69" s="35">
        <f t="shared" si="379"/>
        <v>13</v>
      </c>
      <c r="P69" s="35">
        <f t="shared" si="379"/>
        <v>4</v>
      </c>
      <c r="Q69" s="35">
        <f t="shared" si="379"/>
        <v>1</v>
      </c>
      <c r="R69" s="35">
        <f t="shared" si="379"/>
        <v>641</v>
      </c>
      <c r="S69" s="35">
        <f t="shared" si="379"/>
        <v>33</v>
      </c>
    </row>
    <row r="70" spans="1:19" ht="12" customHeight="1">
      <c r="A70" s="139"/>
      <c r="B70" s="139"/>
      <c r="C70" s="34"/>
      <c r="D70" s="212"/>
      <c r="E70" s="33"/>
      <c r="F70" s="38">
        <f t="shared" si="79"/>
        <v>1</v>
      </c>
      <c r="G70" s="31">
        <f t="shared" ref="G70" si="380">IF(G69=0,0,G69/$F69)</f>
        <v>2.6011560693641619E-2</v>
      </c>
      <c r="H70" s="31">
        <f t="shared" ref="H70" si="381">IF(H69=0,0,H69/$G69)</f>
        <v>0.16666666666666666</v>
      </c>
      <c r="I70" s="31">
        <f t="shared" ref="I70" si="382">IF(I69=0,0,I69/$G69)</f>
        <v>0.1111111111111111</v>
      </c>
      <c r="J70" s="31">
        <f t="shared" ref="J70" si="383">IF(J69=0,0,J69/$G69)</f>
        <v>0</v>
      </c>
      <c r="K70" s="31">
        <f t="shared" ref="K70" si="384">IF(K69=0,0,K69/$G69)</f>
        <v>0</v>
      </c>
      <c r="L70" s="31">
        <f t="shared" ref="L70" si="385">IF(L69=0,0,L69/$G69)</f>
        <v>0</v>
      </c>
      <c r="M70" s="31">
        <f t="shared" ref="M70" si="386">IF(M69=0,0,M69/$G69)</f>
        <v>0.72222222222222221</v>
      </c>
      <c r="N70" s="246"/>
      <c r="O70" s="31">
        <f t="shared" ref="O70" si="387">IF(O69=0,0,O69/$G69)</f>
        <v>0.72222222222222221</v>
      </c>
      <c r="P70" s="31">
        <f t="shared" ref="P70" si="388">IF(P69=0,0,P69/$G69)</f>
        <v>0.22222222222222221</v>
      </c>
      <c r="Q70" s="31">
        <f t="shared" ref="Q70" si="389">IF(Q69=0,0,Q69/$G69)</f>
        <v>5.5555555555555552E-2</v>
      </c>
      <c r="R70" s="31">
        <f t="shared" ref="R70" si="390">IF(R69=0,0,R69/$F69)</f>
        <v>0.92630057803468213</v>
      </c>
      <c r="S70" s="31">
        <f t="shared" ref="S70" si="391">IF(S69=0,0,S69/$F69)</f>
        <v>4.7687861271676298E-2</v>
      </c>
    </row>
    <row r="71" spans="1:19" ht="12" customHeight="1">
      <c r="A71" s="139"/>
      <c r="B71" s="139"/>
      <c r="C71" s="37"/>
      <c r="D71" s="211" t="s">
        <v>117</v>
      </c>
      <c r="E71" s="36"/>
      <c r="F71" s="35">
        <f t="shared" si="79"/>
        <v>5</v>
      </c>
      <c r="G71" s="35">
        <f t="shared" ref="G71" si="392">SUM(O71:Q71)</f>
        <v>0</v>
      </c>
      <c r="H71" s="35">
        <v>0</v>
      </c>
      <c r="I71" s="35">
        <v>0</v>
      </c>
      <c r="J71" s="35">
        <v>0</v>
      </c>
      <c r="K71" s="35">
        <v>0</v>
      </c>
      <c r="L71" s="35">
        <v>0</v>
      </c>
      <c r="M71" s="35">
        <v>0</v>
      </c>
      <c r="N71" s="245" t="s">
        <v>629</v>
      </c>
      <c r="O71" s="35">
        <v>0</v>
      </c>
      <c r="P71" s="35">
        <v>0</v>
      </c>
      <c r="Q71" s="35">
        <v>0</v>
      </c>
      <c r="R71" s="35">
        <v>4</v>
      </c>
      <c r="S71" s="35">
        <v>1</v>
      </c>
    </row>
    <row r="72" spans="1:19" ht="12" customHeight="1">
      <c r="A72" s="139"/>
      <c r="B72" s="139"/>
      <c r="C72" s="34"/>
      <c r="D72" s="212"/>
      <c r="E72" s="33"/>
      <c r="F72" s="38">
        <f t="shared" si="79"/>
        <v>1</v>
      </c>
      <c r="G72" s="31">
        <f t="shared" ref="G72" si="393">IF(G71=0,0,G71/$F71)</f>
        <v>0</v>
      </c>
      <c r="H72" s="31">
        <f t="shared" ref="H72" si="394">IF(H71=0,0,H71/$G71)</f>
        <v>0</v>
      </c>
      <c r="I72" s="31">
        <f t="shared" ref="I72" si="395">IF(I71=0,0,I71/$G71)</f>
        <v>0</v>
      </c>
      <c r="J72" s="31">
        <f t="shared" ref="J72" si="396">IF(J71=0,0,J71/$G71)</f>
        <v>0</v>
      </c>
      <c r="K72" s="31">
        <f t="shared" ref="K72" si="397">IF(K71=0,0,K71/$G71)</f>
        <v>0</v>
      </c>
      <c r="L72" s="31">
        <f t="shared" ref="L72" si="398">IF(L71=0,0,L71/$G71)</f>
        <v>0</v>
      </c>
      <c r="M72" s="31">
        <f t="shared" ref="M72" si="399">IF(M71=0,0,M71/$G71)</f>
        <v>0</v>
      </c>
      <c r="N72" s="246"/>
      <c r="O72" s="31">
        <f t="shared" ref="O72" si="400">IF(O71=0,0,O71/$G71)</f>
        <v>0</v>
      </c>
      <c r="P72" s="31">
        <f t="shared" ref="P72" si="401">IF(P71=0,0,P71/$G71)</f>
        <v>0</v>
      </c>
      <c r="Q72" s="31">
        <f t="shared" ref="Q72" si="402">IF(Q71=0,0,Q71/$G71)</f>
        <v>0</v>
      </c>
      <c r="R72" s="31">
        <f t="shared" ref="R72" si="403">IF(R71=0,0,R71/$F71)</f>
        <v>0.8</v>
      </c>
      <c r="S72" s="31">
        <f t="shared" ref="S72" si="404">IF(S71=0,0,S71/$F71)</f>
        <v>0.2</v>
      </c>
    </row>
    <row r="73" spans="1:19" ht="12" customHeight="1">
      <c r="A73" s="139"/>
      <c r="B73" s="139"/>
      <c r="C73" s="37"/>
      <c r="D73" s="211" t="s">
        <v>13</v>
      </c>
      <c r="E73" s="36"/>
      <c r="F73" s="35">
        <f t="shared" si="79"/>
        <v>83</v>
      </c>
      <c r="G73" s="35">
        <f t="shared" ref="G73" si="405">SUM(O73:Q73)</f>
        <v>3</v>
      </c>
      <c r="H73" s="35">
        <v>0</v>
      </c>
      <c r="I73" s="35">
        <v>0</v>
      </c>
      <c r="J73" s="35">
        <v>0</v>
      </c>
      <c r="K73" s="35">
        <v>0</v>
      </c>
      <c r="L73" s="35">
        <v>0</v>
      </c>
      <c r="M73" s="35">
        <v>3</v>
      </c>
      <c r="N73" s="245" t="s">
        <v>629</v>
      </c>
      <c r="O73" s="35">
        <v>3</v>
      </c>
      <c r="P73" s="35">
        <v>0</v>
      </c>
      <c r="Q73" s="35">
        <v>0</v>
      </c>
      <c r="R73" s="35">
        <v>72</v>
      </c>
      <c r="S73" s="35">
        <v>8</v>
      </c>
    </row>
    <row r="74" spans="1:19" ht="12" customHeight="1">
      <c r="A74" s="139"/>
      <c r="B74" s="139"/>
      <c r="C74" s="34"/>
      <c r="D74" s="212"/>
      <c r="E74" s="33"/>
      <c r="F74" s="38">
        <f t="shared" si="79"/>
        <v>1</v>
      </c>
      <c r="G74" s="31">
        <f t="shared" ref="G74" si="406">IF(G73=0,0,G73/$F73)</f>
        <v>3.614457831325301E-2</v>
      </c>
      <c r="H74" s="31">
        <f t="shared" ref="H74" si="407">IF(H73=0,0,H73/$G73)</f>
        <v>0</v>
      </c>
      <c r="I74" s="31">
        <f t="shared" ref="I74" si="408">IF(I73=0,0,I73/$G73)</f>
        <v>0</v>
      </c>
      <c r="J74" s="31">
        <f t="shared" ref="J74" si="409">IF(J73=0,0,J73/$G73)</f>
        <v>0</v>
      </c>
      <c r="K74" s="31">
        <f t="shared" ref="K74" si="410">IF(K73=0,0,K73/$G73)</f>
        <v>0</v>
      </c>
      <c r="L74" s="31">
        <f t="shared" ref="L74" si="411">IF(L73=0,0,L73/$G73)</f>
        <v>0</v>
      </c>
      <c r="M74" s="31">
        <f t="shared" ref="M74" si="412">IF(M73=0,0,M73/$G73)</f>
        <v>1</v>
      </c>
      <c r="N74" s="246"/>
      <c r="O74" s="31">
        <f t="shared" ref="O74" si="413">IF(O73=0,0,O73/$G73)</f>
        <v>1</v>
      </c>
      <c r="P74" s="31">
        <f t="shared" ref="P74" si="414">IF(P73=0,0,P73/$G73)</f>
        <v>0</v>
      </c>
      <c r="Q74" s="31">
        <f t="shared" ref="Q74" si="415">IF(Q73=0,0,Q73/$G73)</f>
        <v>0</v>
      </c>
      <c r="R74" s="31">
        <f t="shared" ref="R74" si="416">IF(R73=0,0,R73/$F73)</f>
        <v>0.86746987951807231</v>
      </c>
      <c r="S74" s="31">
        <f t="shared" ref="S74" si="417">IF(S73=0,0,S73/$F73)</f>
        <v>9.6385542168674704E-2</v>
      </c>
    </row>
    <row r="75" spans="1:19" ht="12" customHeight="1">
      <c r="A75" s="139"/>
      <c r="B75" s="139"/>
      <c r="C75" s="37"/>
      <c r="D75" s="211" t="s">
        <v>12</v>
      </c>
      <c r="E75" s="36"/>
      <c r="F75" s="35">
        <f t="shared" si="79"/>
        <v>18</v>
      </c>
      <c r="G75" s="35">
        <f t="shared" ref="G75" si="418">SUM(O75:Q75)</f>
        <v>0</v>
      </c>
      <c r="H75" s="35">
        <v>0</v>
      </c>
      <c r="I75" s="35">
        <v>0</v>
      </c>
      <c r="J75" s="35">
        <v>0</v>
      </c>
      <c r="K75" s="35">
        <v>0</v>
      </c>
      <c r="L75" s="35">
        <v>0</v>
      </c>
      <c r="M75" s="35">
        <v>0</v>
      </c>
      <c r="N75" s="245" t="s">
        <v>629</v>
      </c>
      <c r="O75" s="35">
        <v>0</v>
      </c>
      <c r="P75" s="35">
        <v>0</v>
      </c>
      <c r="Q75" s="35">
        <v>0</v>
      </c>
      <c r="R75" s="35">
        <v>18</v>
      </c>
      <c r="S75" s="35">
        <v>0</v>
      </c>
    </row>
    <row r="76" spans="1:19" ht="12" customHeight="1">
      <c r="A76" s="139"/>
      <c r="B76" s="139"/>
      <c r="C76" s="34"/>
      <c r="D76" s="212"/>
      <c r="E76" s="33"/>
      <c r="F76" s="38">
        <f t="shared" si="79"/>
        <v>1</v>
      </c>
      <c r="G76" s="31">
        <f t="shared" ref="G76" si="419">IF(G75=0,0,G75/$F75)</f>
        <v>0</v>
      </c>
      <c r="H76" s="31">
        <f t="shared" ref="H76" si="420">IF(H75=0,0,H75/$G75)</f>
        <v>0</v>
      </c>
      <c r="I76" s="31">
        <f t="shared" ref="I76" si="421">IF(I75=0,0,I75/$G75)</f>
        <v>0</v>
      </c>
      <c r="J76" s="31">
        <f t="shared" ref="J76" si="422">IF(J75=0,0,J75/$G75)</f>
        <v>0</v>
      </c>
      <c r="K76" s="31">
        <f t="shared" ref="K76" si="423">IF(K75=0,0,K75/$G75)</f>
        <v>0</v>
      </c>
      <c r="L76" s="31">
        <f t="shared" ref="L76" si="424">IF(L75=0,0,L75/$G75)</f>
        <v>0</v>
      </c>
      <c r="M76" s="31">
        <f t="shared" ref="M76" si="425">IF(M75=0,0,M75/$G75)</f>
        <v>0</v>
      </c>
      <c r="N76" s="246"/>
      <c r="O76" s="31">
        <f t="shared" ref="O76" si="426">IF(O75=0,0,O75/$G75)</f>
        <v>0</v>
      </c>
      <c r="P76" s="31">
        <f t="shared" ref="P76" si="427">IF(P75=0,0,P75/$G75)</f>
        <v>0</v>
      </c>
      <c r="Q76" s="31">
        <f t="shared" ref="Q76" si="428">IF(Q75=0,0,Q75/$G75)</f>
        <v>0</v>
      </c>
      <c r="R76" s="31">
        <f t="shared" ref="R76" si="429">IF(R75=0,0,R75/$F75)</f>
        <v>1</v>
      </c>
      <c r="S76" s="31">
        <f t="shared" ref="S76" si="430">IF(S75=0,0,S75/$F75)</f>
        <v>0</v>
      </c>
    </row>
    <row r="77" spans="1:19" ht="12" customHeight="1">
      <c r="A77" s="139"/>
      <c r="B77" s="139"/>
      <c r="C77" s="37"/>
      <c r="D77" s="211" t="s">
        <v>11</v>
      </c>
      <c r="E77" s="36"/>
      <c r="F77" s="35">
        <f t="shared" si="79"/>
        <v>16</v>
      </c>
      <c r="G77" s="35">
        <f t="shared" ref="G77" si="431">SUM(O77:Q77)</f>
        <v>0</v>
      </c>
      <c r="H77" s="35">
        <v>0</v>
      </c>
      <c r="I77" s="35">
        <v>0</v>
      </c>
      <c r="J77" s="35">
        <v>0</v>
      </c>
      <c r="K77" s="35">
        <v>0</v>
      </c>
      <c r="L77" s="35">
        <v>0</v>
      </c>
      <c r="M77" s="35">
        <v>0</v>
      </c>
      <c r="N77" s="245" t="s">
        <v>629</v>
      </c>
      <c r="O77" s="35">
        <v>0</v>
      </c>
      <c r="P77" s="35">
        <v>0</v>
      </c>
      <c r="Q77" s="35">
        <v>0</v>
      </c>
      <c r="R77" s="35">
        <v>15</v>
      </c>
      <c r="S77" s="35">
        <v>1</v>
      </c>
    </row>
    <row r="78" spans="1:19" ht="12" customHeight="1">
      <c r="A78" s="139"/>
      <c r="B78" s="139"/>
      <c r="C78" s="34"/>
      <c r="D78" s="212"/>
      <c r="E78" s="33"/>
      <c r="F78" s="38">
        <f t="shared" si="79"/>
        <v>1</v>
      </c>
      <c r="G78" s="31">
        <f t="shared" ref="G78" si="432">IF(G77=0,0,G77/$F77)</f>
        <v>0</v>
      </c>
      <c r="H78" s="31">
        <f t="shared" ref="H78" si="433">IF(H77=0,0,H77/$G77)</f>
        <v>0</v>
      </c>
      <c r="I78" s="31">
        <f t="shared" ref="I78" si="434">IF(I77=0,0,I77/$G77)</f>
        <v>0</v>
      </c>
      <c r="J78" s="31">
        <f t="shared" ref="J78" si="435">IF(J77=0,0,J77/$G77)</f>
        <v>0</v>
      </c>
      <c r="K78" s="31">
        <f t="shared" ref="K78" si="436">IF(K77=0,0,K77/$G77)</f>
        <v>0</v>
      </c>
      <c r="L78" s="31">
        <f t="shared" ref="L78" si="437">IF(L77=0,0,L77/$G77)</f>
        <v>0</v>
      </c>
      <c r="M78" s="31">
        <f t="shared" ref="M78" si="438">IF(M77=0,0,M77/$G77)</f>
        <v>0</v>
      </c>
      <c r="N78" s="246"/>
      <c r="O78" s="31">
        <f t="shared" ref="O78" si="439">IF(O77=0,0,O77/$G77)</f>
        <v>0</v>
      </c>
      <c r="P78" s="31">
        <f t="shared" ref="P78" si="440">IF(P77=0,0,P77/$G77)</f>
        <v>0</v>
      </c>
      <c r="Q78" s="31">
        <f t="shared" ref="Q78" si="441">IF(Q77=0,0,Q77/$G77)</f>
        <v>0</v>
      </c>
      <c r="R78" s="31">
        <f t="shared" ref="R78" si="442">IF(R77=0,0,R77/$F77)</f>
        <v>0.9375</v>
      </c>
      <c r="S78" s="31">
        <f t="shared" ref="S78" si="443">IF(S77=0,0,S77/$F77)</f>
        <v>6.25E-2</v>
      </c>
    </row>
    <row r="79" spans="1:19" ht="12" customHeight="1">
      <c r="A79" s="139"/>
      <c r="B79" s="139"/>
      <c r="C79" s="37"/>
      <c r="D79" s="211" t="s">
        <v>10</v>
      </c>
      <c r="E79" s="36"/>
      <c r="F79" s="35">
        <f t="shared" si="79"/>
        <v>34</v>
      </c>
      <c r="G79" s="35">
        <f t="shared" ref="G79" si="444">SUM(O79:Q79)</f>
        <v>3</v>
      </c>
      <c r="H79" s="35">
        <v>0</v>
      </c>
      <c r="I79" s="35">
        <v>0</v>
      </c>
      <c r="J79" s="35">
        <v>0</v>
      </c>
      <c r="K79" s="35">
        <v>0</v>
      </c>
      <c r="L79" s="35">
        <v>0</v>
      </c>
      <c r="M79" s="35">
        <v>3</v>
      </c>
      <c r="N79" s="245" t="s">
        <v>629</v>
      </c>
      <c r="O79" s="35">
        <v>3</v>
      </c>
      <c r="P79" s="35">
        <v>0</v>
      </c>
      <c r="Q79" s="35">
        <v>0</v>
      </c>
      <c r="R79" s="35">
        <v>31</v>
      </c>
      <c r="S79" s="35">
        <v>0</v>
      </c>
    </row>
    <row r="80" spans="1:19" ht="12" customHeight="1">
      <c r="A80" s="139"/>
      <c r="B80" s="139"/>
      <c r="C80" s="34"/>
      <c r="D80" s="212"/>
      <c r="E80" s="33"/>
      <c r="F80" s="38">
        <f t="shared" si="79"/>
        <v>1</v>
      </c>
      <c r="G80" s="31">
        <f t="shared" ref="G80" si="445">IF(G79=0,0,G79/$F79)</f>
        <v>8.8235294117647065E-2</v>
      </c>
      <c r="H80" s="31">
        <f t="shared" ref="H80" si="446">IF(H79=0,0,H79/$G79)</f>
        <v>0</v>
      </c>
      <c r="I80" s="31">
        <f t="shared" ref="I80" si="447">IF(I79=0,0,I79/$G79)</f>
        <v>0</v>
      </c>
      <c r="J80" s="31">
        <f t="shared" ref="J80" si="448">IF(J79=0,0,J79/$G79)</f>
        <v>0</v>
      </c>
      <c r="K80" s="31">
        <f t="shared" ref="K80" si="449">IF(K79=0,0,K79/$G79)</f>
        <v>0</v>
      </c>
      <c r="L80" s="31">
        <f t="shared" ref="L80" si="450">IF(L79=0,0,L79/$G79)</f>
        <v>0</v>
      </c>
      <c r="M80" s="31">
        <f t="shared" ref="M80" si="451">IF(M79=0,0,M79/$G79)</f>
        <v>1</v>
      </c>
      <c r="N80" s="246"/>
      <c r="O80" s="31">
        <f t="shared" ref="O80" si="452">IF(O79=0,0,O79/$G79)</f>
        <v>1</v>
      </c>
      <c r="P80" s="31">
        <f t="shared" ref="P80" si="453">IF(P79=0,0,P79/$G79)</f>
        <v>0</v>
      </c>
      <c r="Q80" s="31">
        <f t="shared" ref="Q80" si="454">IF(Q79=0,0,Q79/$G79)</f>
        <v>0</v>
      </c>
      <c r="R80" s="31">
        <f t="shared" ref="R80" si="455">IF(R79=0,0,R79/$F79)</f>
        <v>0.91176470588235292</v>
      </c>
      <c r="S80" s="31">
        <f t="shared" ref="S80" si="456">IF(S79=0,0,S79/$F79)</f>
        <v>0</v>
      </c>
    </row>
    <row r="81" spans="1:19" ht="12" customHeight="1">
      <c r="A81" s="139"/>
      <c r="B81" s="139"/>
      <c r="C81" s="37"/>
      <c r="D81" s="211" t="s">
        <v>9</v>
      </c>
      <c r="E81" s="36"/>
      <c r="F81" s="35">
        <f t="shared" si="79"/>
        <v>180</v>
      </c>
      <c r="G81" s="35">
        <f t="shared" ref="G81" si="457">SUM(O81:Q81)</f>
        <v>9</v>
      </c>
      <c r="H81" s="35">
        <v>3</v>
      </c>
      <c r="I81" s="35">
        <v>1</v>
      </c>
      <c r="J81" s="35">
        <v>0</v>
      </c>
      <c r="K81" s="35">
        <v>0</v>
      </c>
      <c r="L81" s="35">
        <v>0</v>
      </c>
      <c r="M81" s="35">
        <v>5</v>
      </c>
      <c r="N81" s="245">
        <v>3.75</v>
      </c>
      <c r="O81" s="35">
        <v>5</v>
      </c>
      <c r="P81" s="35">
        <v>3</v>
      </c>
      <c r="Q81" s="35">
        <v>1</v>
      </c>
      <c r="R81" s="35">
        <v>163</v>
      </c>
      <c r="S81" s="35">
        <v>8</v>
      </c>
    </row>
    <row r="82" spans="1:19" ht="12" customHeight="1">
      <c r="A82" s="139"/>
      <c r="B82" s="139"/>
      <c r="C82" s="34"/>
      <c r="D82" s="212"/>
      <c r="E82" s="33"/>
      <c r="F82" s="38">
        <f t="shared" si="79"/>
        <v>1</v>
      </c>
      <c r="G82" s="31">
        <f t="shared" ref="G82" si="458">IF(G81=0,0,G81/$F81)</f>
        <v>0.05</v>
      </c>
      <c r="H82" s="31">
        <f t="shared" ref="H82" si="459">IF(H81=0,0,H81/$G81)</f>
        <v>0.33333333333333331</v>
      </c>
      <c r="I82" s="31">
        <f t="shared" ref="I82" si="460">IF(I81=0,0,I81/$G81)</f>
        <v>0.1111111111111111</v>
      </c>
      <c r="J82" s="31">
        <f t="shared" ref="J82" si="461">IF(J81=0,0,J81/$G81)</f>
        <v>0</v>
      </c>
      <c r="K82" s="31">
        <f t="shared" ref="K82" si="462">IF(K81=0,0,K81/$G81)</f>
        <v>0</v>
      </c>
      <c r="L82" s="31">
        <f t="shared" ref="L82" si="463">IF(L81=0,0,L81/$G81)</f>
        <v>0</v>
      </c>
      <c r="M82" s="31">
        <f t="shared" ref="M82" si="464">IF(M81=0,0,M81/$G81)</f>
        <v>0.55555555555555558</v>
      </c>
      <c r="N82" s="246"/>
      <c r="O82" s="31">
        <f t="shared" ref="O82" si="465">IF(O81=0,0,O81/$G81)</f>
        <v>0.55555555555555558</v>
      </c>
      <c r="P82" s="31">
        <f t="shared" ref="P82" si="466">IF(P81=0,0,P81/$G81)</f>
        <v>0.33333333333333331</v>
      </c>
      <c r="Q82" s="31">
        <f t="shared" ref="Q82" si="467">IF(Q81=0,0,Q81/$G81)</f>
        <v>0.1111111111111111</v>
      </c>
      <c r="R82" s="31">
        <f t="shared" ref="R82" si="468">IF(R81=0,0,R81/$F81)</f>
        <v>0.90555555555555556</v>
      </c>
      <c r="S82" s="31">
        <f t="shared" ref="S82" si="469">IF(S81=0,0,S81/$F81)</f>
        <v>4.4444444444444446E-2</v>
      </c>
    </row>
    <row r="83" spans="1:19" ht="12" customHeight="1">
      <c r="A83" s="139"/>
      <c r="B83" s="139"/>
      <c r="C83" s="37"/>
      <c r="D83" s="211" t="s">
        <v>8</v>
      </c>
      <c r="E83" s="36"/>
      <c r="F83" s="35">
        <f t="shared" si="79"/>
        <v>21</v>
      </c>
      <c r="G83" s="35">
        <f t="shared" ref="G83" si="470">SUM(O83:Q83)</f>
        <v>0</v>
      </c>
      <c r="H83" s="35">
        <v>0</v>
      </c>
      <c r="I83" s="35">
        <v>0</v>
      </c>
      <c r="J83" s="35">
        <v>0</v>
      </c>
      <c r="K83" s="35">
        <v>0</v>
      </c>
      <c r="L83" s="35">
        <v>0</v>
      </c>
      <c r="M83" s="35">
        <v>0</v>
      </c>
      <c r="N83" s="245" t="s">
        <v>629</v>
      </c>
      <c r="O83" s="35">
        <v>0</v>
      </c>
      <c r="P83" s="35">
        <v>0</v>
      </c>
      <c r="Q83" s="35">
        <v>0</v>
      </c>
      <c r="R83" s="35">
        <v>21</v>
      </c>
      <c r="S83" s="35">
        <v>0</v>
      </c>
    </row>
    <row r="84" spans="1:19" ht="12" customHeight="1">
      <c r="A84" s="139"/>
      <c r="B84" s="139"/>
      <c r="C84" s="34"/>
      <c r="D84" s="212"/>
      <c r="E84" s="33"/>
      <c r="F84" s="38">
        <f t="shared" si="79"/>
        <v>1</v>
      </c>
      <c r="G84" s="31">
        <f t="shared" ref="G84" si="471">IF(G83=0,0,G83/$F83)</f>
        <v>0</v>
      </c>
      <c r="H84" s="31">
        <f t="shared" ref="H84" si="472">IF(H83=0,0,H83/$G83)</f>
        <v>0</v>
      </c>
      <c r="I84" s="31">
        <f t="shared" ref="I84" si="473">IF(I83=0,0,I83/$G83)</f>
        <v>0</v>
      </c>
      <c r="J84" s="31">
        <f t="shared" ref="J84" si="474">IF(J83=0,0,J83/$G83)</f>
        <v>0</v>
      </c>
      <c r="K84" s="31">
        <f t="shared" ref="K84" si="475">IF(K83=0,0,K83/$G83)</f>
        <v>0</v>
      </c>
      <c r="L84" s="31">
        <f t="shared" ref="L84" si="476">IF(L83=0,0,L83/$G83)</f>
        <v>0</v>
      </c>
      <c r="M84" s="31">
        <f t="shared" ref="M84" si="477">IF(M83=0,0,M83/$G83)</f>
        <v>0</v>
      </c>
      <c r="N84" s="246"/>
      <c r="O84" s="31">
        <f t="shared" ref="O84" si="478">IF(O83=0,0,O83/$G83)</f>
        <v>0</v>
      </c>
      <c r="P84" s="31">
        <f t="shared" ref="P84" si="479">IF(P83=0,0,P83/$G83)</f>
        <v>0</v>
      </c>
      <c r="Q84" s="31">
        <f t="shared" ref="Q84" si="480">IF(Q83=0,0,Q83/$G83)</f>
        <v>0</v>
      </c>
      <c r="R84" s="31">
        <f t="shared" ref="R84" si="481">IF(R83=0,0,R83/$F83)</f>
        <v>1</v>
      </c>
      <c r="S84" s="31">
        <f t="shared" ref="S84" si="482">IF(S83=0,0,S83/$F83)</f>
        <v>0</v>
      </c>
    </row>
    <row r="85" spans="1:19" ht="12" customHeight="1">
      <c r="A85" s="139"/>
      <c r="B85" s="139"/>
      <c r="C85" s="37"/>
      <c r="D85" s="211" t="s">
        <v>7</v>
      </c>
      <c r="E85" s="36"/>
      <c r="F85" s="35">
        <f t="shared" si="79"/>
        <v>14</v>
      </c>
      <c r="G85" s="35">
        <f t="shared" ref="G85" si="483">SUM(O85:Q85)</f>
        <v>1</v>
      </c>
      <c r="H85" s="35">
        <v>0</v>
      </c>
      <c r="I85" s="35">
        <v>0</v>
      </c>
      <c r="J85" s="35">
        <v>0</v>
      </c>
      <c r="K85" s="35">
        <v>0</v>
      </c>
      <c r="L85" s="35">
        <v>0</v>
      </c>
      <c r="M85" s="35">
        <v>1</v>
      </c>
      <c r="N85" s="245" t="s">
        <v>629</v>
      </c>
      <c r="O85" s="35">
        <v>1</v>
      </c>
      <c r="P85" s="35">
        <v>0</v>
      </c>
      <c r="Q85" s="35">
        <v>0</v>
      </c>
      <c r="R85" s="35">
        <v>13</v>
      </c>
      <c r="S85" s="35">
        <v>0</v>
      </c>
    </row>
    <row r="86" spans="1:19" ht="12" customHeight="1">
      <c r="A86" s="139"/>
      <c r="B86" s="139"/>
      <c r="C86" s="34"/>
      <c r="D86" s="212"/>
      <c r="E86" s="33"/>
      <c r="F86" s="38">
        <f t="shared" si="79"/>
        <v>1</v>
      </c>
      <c r="G86" s="31">
        <f t="shared" ref="G86" si="484">IF(G85=0,0,G85/$F85)</f>
        <v>7.1428571428571425E-2</v>
      </c>
      <c r="H86" s="31">
        <f t="shared" ref="H86" si="485">IF(H85=0,0,H85/$G85)</f>
        <v>0</v>
      </c>
      <c r="I86" s="31">
        <f t="shared" ref="I86" si="486">IF(I85=0,0,I85/$G85)</f>
        <v>0</v>
      </c>
      <c r="J86" s="31">
        <f t="shared" ref="J86" si="487">IF(J85=0,0,J85/$G85)</f>
        <v>0</v>
      </c>
      <c r="K86" s="31">
        <f t="shared" ref="K86" si="488">IF(K85=0,0,K85/$G85)</f>
        <v>0</v>
      </c>
      <c r="L86" s="31">
        <f t="shared" ref="L86" si="489">IF(L85=0,0,L85/$G85)</f>
        <v>0</v>
      </c>
      <c r="M86" s="31">
        <f t="shared" ref="M86" si="490">IF(M85=0,0,M85/$G85)</f>
        <v>1</v>
      </c>
      <c r="N86" s="246"/>
      <c r="O86" s="31">
        <f t="shared" ref="O86" si="491">IF(O85=0,0,O85/$G85)</f>
        <v>1</v>
      </c>
      <c r="P86" s="31">
        <f t="shared" ref="P86" si="492">IF(P85=0,0,P85/$G85)</f>
        <v>0</v>
      </c>
      <c r="Q86" s="31">
        <f t="shared" ref="Q86" si="493">IF(Q85=0,0,Q85/$G85)</f>
        <v>0</v>
      </c>
      <c r="R86" s="31">
        <f t="shared" ref="R86" si="494">IF(R85=0,0,R85/$F85)</f>
        <v>0.9285714285714286</v>
      </c>
      <c r="S86" s="31">
        <f t="shared" ref="S86" si="495">IF(S85=0,0,S85/$F85)</f>
        <v>0</v>
      </c>
    </row>
    <row r="87" spans="1:19" ht="13.5" customHeight="1">
      <c r="A87" s="139"/>
      <c r="B87" s="139"/>
      <c r="C87" s="37"/>
      <c r="D87" s="228" t="s">
        <v>116</v>
      </c>
      <c r="E87" s="36"/>
      <c r="F87" s="35">
        <f t="shared" ref="F87:F100" si="496">SUM(G87,R87,S87)</f>
        <v>13</v>
      </c>
      <c r="G87" s="35">
        <f t="shared" ref="G87" si="497">SUM(O87:Q87)</f>
        <v>0</v>
      </c>
      <c r="H87" s="35">
        <v>0</v>
      </c>
      <c r="I87" s="35">
        <v>0</v>
      </c>
      <c r="J87" s="35">
        <v>0</v>
      </c>
      <c r="K87" s="35">
        <v>0</v>
      </c>
      <c r="L87" s="35">
        <v>0</v>
      </c>
      <c r="M87" s="35">
        <v>0</v>
      </c>
      <c r="N87" s="245" t="s">
        <v>629</v>
      </c>
      <c r="O87" s="35">
        <v>0</v>
      </c>
      <c r="P87" s="35">
        <v>0</v>
      </c>
      <c r="Q87" s="35">
        <v>0</v>
      </c>
      <c r="R87" s="35">
        <v>13</v>
      </c>
      <c r="S87" s="35">
        <v>0</v>
      </c>
    </row>
    <row r="88" spans="1:19" ht="13.5" customHeight="1">
      <c r="A88" s="139"/>
      <c r="B88" s="139"/>
      <c r="C88" s="34"/>
      <c r="D88" s="212"/>
      <c r="E88" s="33"/>
      <c r="F88" s="38">
        <f t="shared" si="496"/>
        <v>1</v>
      </c>
      <c r="G88" s="31">
        <f t="shared" ref="G88" si="498">IF(G87=0,0,G87/$F87)</f>
        <v>0</v>
      </c>
      <c r="H88" s="31">
        <f t="shared" ref="H88" si="499">IF(H87=0,0,H87/$G87)</f>
        <v>0</v>
      </c>
      <c r="I88" s="31">
        <f t="shared" ref="I88" si="500">IF(I87=0,0,I87/$G87)</f>
        <v>0</v>
      </c>
      <c r="J88" s="31">
        <f t="shared" ref="J88" si="501">IF(J87=0,0,J87/$G87)</f>
        <v>0</v>
      </c>
      <c r="K88" s="31">
        <f t="shared" ref="K88" si="502">IF(K87=0,0,K87/$G87)</f>
        <v>0</v>
      </c>
      <c r="L88" s="31">
        <f t="shared" ref="L88" si="503">IF(L87=0,0,L87/$G87)</f>
        <v>0</v>
      </c>
      <c r="M88" s="31">
        <f t="shared" ref="M88" si="504">IF(M87=0,0,M87/$G87)</f>
        <v>0</v>
      </c>
      <c r="N88" s="246"/>
      <c r="O88" s="31">
        <f t="shared" ref="O88" si="505">IF(O87=0,0,O87/$G87)</f>
        <v>0</v>
      </c>
      <c r="P88" s="31">
        <f t="shared" ref="P88" si="506">IF(P87=0,0,P87/$G87)</f>
        <v>0</v>
      </c>
      <c r="Q88" s="31">
        <f t="shared" ref="Q88" si="507">IF(Q87=0,0,Q87/$G87)</f>
        <v>0</v>
      </c>
      <c r="R88" s="31">
        <f t="shared" ref="R88" si="508">IF(R87=0,0,R87/$F87)</f>
        <v>1</v>
      </c>
      <c r="S88" s="31">
        <f t="shared" ref="S88" si="509">IF(S87=0,0,S87/$F87)</f>
        <v>0</v>
      </c>
    </row>
    <row r="89" spans="1:19" ht="12" customHeight="1">
      <c r="A89" s="139"/>
      <c r="B89" s="139"/>
      <c r="C89" s="37"/>
      <c r="D89" s="211" t="s">
        <v>5</v>
      </c>
      <c r="E89" s="36"/>
      <c r="F89" s="35">
        <f t="shared" si="496"/>
        <v>41</v>
      </c>
      <c r="G89" s="35">
        <f t="shared" ref="G89" si="510">SUM(O89:Q89)</f>
        <v>1</v>
      </c>
      <c r="H89" s="35">
        <v>0</v>
      </c>
      <c r="I89" s="35">
        <v>1</v>
      </c>
      <c r="J89" s="35">
        <v>0</v>
      </c>
      <c r="K89" s="35">
        <v>0</v>
      </c>
      <c r="L89" s="35">
        <v>0</v>
      </c>
      <c r="M89" s="35">
        <v>0</v>
      </c>
      <c r="N89" s="245">
        <v>10</v>
      </c>
      <c r="O89" s="35">
        <v>0</v>
      </c>
      <c r="P89" s="35">
        <v>1</v>
      </c>
      <c r="Q89" s="35">
        <v>0</v>
      </c>
      <c r="R89" s="35">
        <v>39</v>
      </c>
      <c r="S89" s="35">
        <v>1</v>
      </c>
    </row>
    <row r="90" spans="1:19" ht="12" customHeight="1">
      <c r="A90" s="139"/>
      <c r="B90" s="139"/>
      <c r="C90" s="34"/>
      <c r="D90" s="212"/>
      <c r="E90" s="33"/>
      <c r="F90" s="38">
        <f t="shared" si="496"/>
        <v>1</v>
      </c>
      <c r="G90" s="31">
        <f t="shared" ref="G90" si="511">IF(G89=0,0,G89/$F89)</f>
        <v>2.4390243902439025E-2</v>
      </c>
      <c r="H90" s="31">
        <f t="shared" ref="H90" si="512">IF(H89=0,0,H89/$G89)</f>
        <v>0</v>
      </c>
      <c r="I90" s="31">
        <f t="shared" ref="I90" si="513">IF(I89=0,0,I89/$G89)</f>
        <v>1</v>
      </c>
      <c r="J90" s="31">
        <f t="shared" ref="J90" si="514">IF(J89=0,0,J89/$G89)</f>
        <v>0</v>
      </c>
      <c r="K90" s="31">
        <f t="shared" ref="K90" si="515">IF(K89=0,0,K89/$G89)</f>
        <v>0</v>
      </c>
      <c r="L90" s="31">
        <f t="shared" ref="L90" si="516">IF(L89=0,0,L89/$G89)</f>
        <v>0</v>
      </c>
      <c r="M90" s="31">
        <f t="shared" ref="M90" si="517">IF(M89=0,0,M89/$G89)</f>
        <v>0</v>
      </c>
      <c r="N90" s="246"/>
      <c r="O90" s="31">
        <f t="shared" ref="O90" si="518">IF(O89=0,0,O89/$G89)</f>
        <v>0</v>
      </c>
      <c r="P90" s="31">
        <f t="shared" ref="P90" si="519">IF(P89=0,0,P89/$G89)</f>
        <v>1</v>
      </c>
      <c r="Q90" s="31">
        <f t="shared" ref="Q90" si="520">IF(Q89=0,0,Q89/$G89)</f>
        <v>0</v>
      </c>
      <c r="R90" s="31">
        <f t="shared" ref="R90" si="521">IF(R89=0,0,R89/$F89)</f>
        <v>0.95121951219512191</v>
      </c>
      <c r="S90" s="31">
        <f t="shared" ref="S90" si="522">IF(S89=0,0,S89/$F89)</f>
        <v>2.4390243902439025E-2</v>
      </c>
    </row>
    <row r="91" spans="1:19" ht="12" customHeight="1">
      <c r="A91" s="139"/>
      <c r="B91" s="139"/>
      <c r="C91" s="37"/>
      <c r="D91" s="211" t="s">
        <v>4</v>
      </c>
      <c r="E91" s="36"/>
      <c r="F91" s="35">
        <f t="shared" si="496"/>
        <v>22</v>
      </c>
      <c r="G91" s="35">
        <f t="shared" ref="G91" si="523">SUM(O91:Q91)</f>
        <v>0</v>
      </c>
      <c r="H91" s="35">
        <v>0</v>
      </c>
      <c r="I91" s="35">
        <v>0</v>
      </c>
      <c r="J91" s="35">
        <v>0</v>
      </c>
      <c r="K91" s="35">
        <v>0</v>
      </c>
      <c r="L91" s="35">
        <v>0</v>
      </c>
      <c r="M91" s="35">
        <v>0</v>
      </c>
      <c r="N91" s="245" t="s">
        <v>629</v>
      </c>
      <c r="O91" s="35">
        <v>0</v>
      </c>
      <c r="P91" s="35">
        <v>0</v>
      </c>
      <c r="Q91" s="35">
        <v>0</v>
      </c>
      <c r="R91" s="35">
        <v>22</v>
      </c>
      <c r="S91" s="35">
        <v>0</v>
      </c>
    </row>
    <row r="92" spans="1:19" ht="12" customHeight="1">
      <c r="A92" s="139"/>
      <c r="B92" s="139"/>
      <c r="C92" s="34"/>
      <c r="D92" s="212"/>
      <c r="E92" s="33"/>
      <c r="F92" s="38">
        <f t="shared" si="496"/>
        <v>1</v>
      </c>
      <c r="G92" s="31">
        <f t="shared" ref="G92" si="524">IF(G91=0,0,G91/$F91)</f>
        <v>0</v>
      </c>
      <c r="H92" s="31">
        <f t="shared" ref="H92" si="525">IF(H91=0,0,H91/$G91)</f>
        <v>0</v>
      </c>
      <c r="I92" s="31">
        <f t="shared" ref="I92" si="526">IF(I91=0,0,I91/$G91)</f>
        <v>0</v>
      </c>
      <c r="J92" s="31">
        <f t="shared" ref="J92" si="527">IF(J91=0,0,J91/$G91)</f>
        <v>0</v>
      </c>
      <c r="K92" s="31">
        <f t="shared" ref="K92" si="528">IF(K91=0,0,K91/$G91)</f>
        <v>0</v>
      </c>
      <c r="L92" s="31">
        <f t="shared" ref="L92" si="529">IF(L91=0,0,L91/$G91)</f>
        <v>0</v>
      </c>
      <c r="M92" s="31">
        <f t="shared" ref="M92" si="530">IF(M91=0,0,M91/$G91)</f>
        <v>0</v>
      </c>
      <c r="N92" s="246"/>
      <c r="O92" s="31">
        <f t="shared" ref="O92" si="531">IF(O91=0,0,O91/$G91)</f>
        <v>0</v>
      </c>
      <c r="P92" s="31">
        <f t="shared" ref="P92" si="532">IF(P91=0,0,P91/$G91)</f>
        <v>0</v>
      </c>
      <c r="Q92" s="31">
        <f t="shared" ref="Q92" si="533">IF(Q91=0,0,Q91/$G91)</f>
        <v>0</v>
      </c>
      <c r="R92" s="31">
        <f t="shared" ref="R92" si="534">IF(R91=0,0,R91/$F91)</f>
        <v>1</v>
      </c>
      <c r="S92" s="31">
        <f t="shared" ref="S92" si="535">IF(S91=0,0,S91/$F91)</f>
        <v>0</v>
      </c>
    </row>
    <row r="93" spans="1:19" ht="12" customHeight="1">
      <c r="A93" s="139"/>
      <c r="B93" s="139"/>
      <c r="C93" s="37"/>
      <c r="D93" s="211" t="s">
        <v>3</v>
      </c>
      <c r="E93" s="36"/>
      <c r="F93" s="35">
        <f t="shared" si="496"/>
        <v>20</v>
      </c>
      <c r="G93" s="35">
        <f t="shared" ref="G93" si="536">SUM(O93:Q93)</f>
        <v>0</v>
      </c>
      <c r="H93" s="35">
        <v>0</v>
      </c>
      <c r="I93" s="35">
        <v>0</v>
      </c>
      <c r="J93" s="35">
        <v>0</v>
      </c>
      <c r="K93" s="35">
        <v>0</v>
      </c>
      <c r="L93" s="35">
        <v>0</v>
      </c>
      <c r="M93" s="35">
        <v>0</v>
      </c>
      <c r="N93" s="245" t="s">
        <v>629</v>
      </c>
      <c r="O93" s="35">
        <v>0</v>
      </c>
      <c r="P93" s="35">
        <v>0</v>
      </c>
      <c r="Q93" s="35">
        <v>0</v>
      </c>
      <c r="R93" s="35">
        <v>18</v>
      </c>
      <c r="S93" s="35">
        <v>2</v>
      </c>
    </row>
    <row r="94" spans="1:19" ht="12" customHeight="1">
      <c r="A94" s="139"/>
      <c r="B94" s="139"/>
      <c r="C94" s="34"/>
      <c r="D94" s="212"/>
      <c r="E94" s="33"/>
      <c r="F94" s="38">
        <f t="shared" si="496"/>
        <v>1</v>
      </c>
      <c r="G94" s="31">
        <f t="shared" ref="G94" si="537">IF(G93=0,0,G93/$F93)</f>
        <v>0</v>
      </c>
      <c r="H94" s="31">
        <f t="shared" ref="H94" si="538">IF(H93=0,0,H93/$G93)</f>
        <v>0</v>
      </c>
      <c r="I94" s="31">
        <f t="shared" ref="I94" si="539">IF(I93=0,0,I93/$G93)</f>
        <v>0</v>
      </c>
      <c r="J94" s="31">
        <f t="shared" ref="J94" si="540">IF(J93=0,0,J93/$G93)</f>
        <v>0</v>
      </c>
      <c r="K94" s="31">
        <f t="shared" ref="K94" si="541">IF(K93=0,0,K93/$G93)</f>
        <v>0</v>
      </c>
      <c r="L94" s="31">
        <f t="shared" ref="L94" si="542">IF(L93=0,0,L93/$G93)</f>
        <v>0</v>
      </c>
      <c r="M94" s="31">
        <f t="shared" ref="M94" si="543">IF(M93=0,0,M93/$G93)</f>
        <v>0</v>
      </c>
      <c r="N94" s="246"/>
      <c r="O94" s="31">
        <f t="shared" ref="O94" si="544">IF(O93=0,0,O93/$G93)</f>
        <v>0</v>
      </c>
      <c r="P94" s="31">
        <f t="shared" ref="P94" si="545">IF(P93=0,0,P93/$G93)</f>
        <v>0</v>
      </c>
      <c r="Q94" s="31">
        <f t="shared" ref="Q94" si="546">IF(Q93=0,0,Q93/$G93)</f>
        <v>0</v>
      </c>
      <c r="R94" s="31">
        <f t="shared" ref="R94" si="547">IF(R93=0,0,R93/$F93)</f>
        <v>0.9</v>
      </c>
      <c r="S94" s="31">
        <f t="shared" ref="S94" si="548">IF(S93=0,0,S93/$F93)</f>
        <v>0.1</v>
      </c>
    </row>
    <row r="95" spans="1:19" ht="12" customHeight="1">
      <c r="A95" s="139"/>
      <c r="B95" s="139"/>
      <c r="C95" s="37"/>
      <c r="D95" s="211" t="s">
        <v>2</v>
      </c>
      <c r="E95" s="36"/>
      <c r="F95" s="35">
        <f t="shared" si="496"/>
        <v>150</v>
      </c>
      <c r="G95" s="35">
        <f t="shared" ref="G95" si="549">SUM(O95:Q95)</f>
        <v>1</v>
      </c>
      <c r="H95" s="35">
        <v>0</v>
      </c>
      <c r="I95" s="35">
        <v>0</v>
      </c>
      <c r="J95" s="35">
        <v>0</v>
      </c>
      <c r="K95" s="35">
        <v>0</v>
      </c>
      <c r="L95" s="35">
        <v>0</v>
      </c>
      <c r="M95" s="35">
        <v>1</v>
      </c>
      <c r="N95" s="245" t="s">
        <v>629</v>
      </c>
      <c r="O95" s="35">
        <v>1</v>
      </c>
      <c r="P95" s="35">
        <v>0</v>
      </c>
      <c r="Q95" s="35">
        <v>0</v>
      </c>
      <c r="R95" s="35">
        <v>145</v>
      </c>
      <c r="S95" s="35">
        <v>4</v>
      </c>
    </row>
    <row r="96" spans="1:19" ht="12" customHeight="1">
      <c r="A96" s="139"/>
      <c r="B96" s="139"/>
      <c r="C96" s="34"/>
      <c r="D96" s="212"/>
      <c r="E96" s="33"/>
      <c r="F96" s="38">
        <f t="shared" si="496"/>
        <v>1</v>
      </c>
      <c r="G96" s="31">
        <f t="shared" ref="G96" si="550">IF(G95=0,0,G95/$F95)</f>
        <v>6.6666666666666671E-3</v>
      </c>
      <c r="H96" s="31">
        <f t="shared" ref="H96" si="551">IF(H95=0,0,H95/$G95)</f>
        <v>0</v>
      </c>
      <c r="I96" s="31">
        <f t="shared" ref="I96" si="552">IF(I95=0,0,I95/$G95)</f>
        <v>0</v>
      </c>
      <c r="J96" s="31">
        <f t="shared" ref="J96" si="553">IF(J95=0,0,J95/$G95)</f>
        <v>0</v>
      </c>
      <c r="K96" s="31">
        <f t="shared" ref="K96" si="554">IF(K95=0,0,K95/$G95)</f>
        <v>0</v>
      </c>
      <c r="L96" s="31">
        <f t="shared" ref="L96" si="555">IF(L95=0,0,L95/$G95)</f>
        <v>0</v>
      </c>
      <c r="M96" s="31">
        <f t="shared" ref="M96" si="556">IF(M95=0,0,M95/$G95)</f>
        <v>1</v>
      </c>
      <c r="N96" s="246"/>
      <c r="O96" s="31">
        <f t="shared" ref="O96" si="557">IF(O95=0,0,O95/$G95)</f>
        <v>1</v>
      </c>
      <c r="P96" s="31">
        <f t="shared" ref="P96" si="558">IF(P95=0,0,P95/$G95)</f>
        <v>0</v>
      </c>
      <c r="Q96" s="31">
        <f t="shared" ref="Q96" si="559">IF(Q95=0,0,Q95/$G95)</f>
        <v>0</v>
      </c>
      <c r="R96" s="31">
        <f t="shared" ref="R96" si="560">IF(R95=0,0,R95/$F95)</f>
        <v>0.96666666666666667</v>
      </c>
      <c r="S96" s="31">
        <f t="shared" ref="S96" si="561">IF(S95=0,0,S95/$F95)</f>
        <v>2.6666666666666668E-2</v>
      </c>
    </row>
    <row r="97" spans="1:19" ht="12" customHeight="1">
      <c r="A97" s="139"/>
      <c r="B97" s="139"/>
      <c r="C97" s="37"/>
      <c r="D97" s="211" t="s">
        <v>1</v>
      </c>
      <c r="E97" s="36"/>
      <c r="F97" s="35">
        <f t="shared" si="496"/>
        <v>20</v>
      </c>
      <c r="G97" s="35">
        <f t="shared" ref="G97" si="562">SUM(O97:Q97)</f>
        <v>0</v>
      </c>
      <c r="H97" s="35">
        <v>0</v>
      </c>
      <c r="I97" s="35">
        <v>0</v>
      </c>
      <c r="J97" s="35">
        <v>0</v>
      </c>
      <c r="K97" s="35">
        <v>0</v>
      </c>
      <c r="L97" s="35">
        <v>0</v>
      </c>
      <c r="M97" s="35">
        <v>0</v>
      </c>
      <c r="N97" s="245" t="s">
        <v>629</v>
      </c>
      <c r="O97" s="35">
        <v>0</v>
      </c>
      <c r="P97" s="35">
        <v>0</v>
      </c>
      <c r="Q97" s="35">
        <v>0</v>
      </c>
      <c r="R97" s="35">
        <v>16</v>
      </c>
      <c r="S97" s="35">
        <v>4</v>
      </c>
    </row>
    <row r="98" spans="1:19" ht="12" customHeight="1">
      <c r="A98" s="139"/>
      <c r="B98" s="139"/>
      <c r="C98" s="34"/>
      <c r="D98" s="212"/>
      <c r="E98" s="33"/>
      <c r="F98" s="38">
        <f t="shared" si="496"/>
        <v>1</v>
      </c>
      <c r="G98" s="31">
        <f t="shared" ref="G98" si="563">IF(G97=0,0,G97/$F97)</f>
        <v>0</v>
      </c>
      <c r="H98" s="31">
        <f t="shared" ref="H98" si="564">IF(H97=0,0,H97/$G97)</f>
        <v>0</v>
      </c>
      <c r="I98" s="31">
        <f t="shared" ref="I98" si="565">IF(I97=0,0,I97/$G97)</f>
        <v>0</v>
      </c>
      <c r="J98" s="31">
        <f t="shared" ref="J98" si="566">IF(J97=0,0,J97/$G97)</f>
        <v>0</v>
      </c>
      <c r="K98" s="31">
        <f t="shared" ref="K98" si="567">IF(K97=0,0,K97/$G97)</f>
        <v>0</v>
      </c>
      <c r="L98" s="31">
        <f t="shared" ref="L98" si="568">IF(L97=0,0,L97/$G97)</f>
        <v>0</v>
      </c>
      <c r="M98" s="31">
        <f t="shared" ref="M98" si="569">IF(M97=0,0,M97/$G97)</f>
        <v>0</v>
      </c>
      <c r="N98" s="246"/>
      <c r="O98" s="31">
        <f t="shared" ref="O98" si="570">IF(O97=0,0,O97/$G97)</f>
        <v>0</v>
      </c>
      <c r="P98" s="31">
        <f t="shared" ref="P98" si="571">IF(P97=0,0,P97/$G97)</f>
        <v>0</v>
      </c>
      <c r="Q98" s="31">
        <f t="shared" ref="Q98" si="572">IF(Q97=0,0,Q97/$G97)</f>
        <v>0</v>
      </c>
      <c r="R98" s="31">
        <f t="shared" ref="R98" si="573">IF(R97=0,0,R97/$F97)</f>
        <v>0.8</v>
      </c>
      <c r="S98" s="31">
        <f t="shared" ref="S98" si="574">IF(S97=0,0,S97/$F97)</f>
        <v>0.2</v>
      </c>
    </row>
    <row r="99" spans="1:19" ht="12.75" customHeight="1">
      <c r="A99" s="139"/>
      <c r="B99" s="139"/>
      <c r="C99" s="37"/>
      <c r="D99" s="211" t="s">
        <v>0</v>
      </c>
      <c r="E99" s="36"/>
      <c r="F99" s="35">
        <f t="shared" si="496"/>
        <v>55</v>
      </c>
      <c r="G99" s="35">
        <f t="shared" ref="G99" si="575">SUM(O99:Q99)</f>
        <v>0</v>
      </c>
      <c r="H99" s="35">
        <v>0</v>
      </c>
      <c r="I99" s="35">
        <v>0</v>
      </c>
      <c r="J99" s="35">
        <v>0</v>
      </c>
      <c r="K99" s="35">
        <v>0</v>
      </c>
      <c r="L99" s="35">
        <v>0</v>
      </c>
      <c r="M99" s="35">
        <v>0</v>
      </c>
      <c r="N99" s="245" t="s">
        <v>629</v>
      </c>
      <c r="O99" s="35">
        <v>0</v>
      </c>
      <c r="P99" s="35">
        <v>0</v>
      </c>
      <c r="Q99" s="35">
        <v>0</v>
      </c>
      <c r="R99" s="35">
        <v>51</v>
      </c>
      <c r="S99" s="35">
        <v>4</v>
      </c>
    </row>
    <row r="100" spans="1:19" ht="12.75" customHeight="1">
      <c r="A100" s="140"/>
      <c r="B100" s="140"/>
      <c r="C100" s="34"/>
      <c r="D100" s="212"/>
      <c r="E100" s="33"/>
      <c r="F100" s="32">
        <f t="shared" si="496"/>
        <v>1</v>
      </c>
      <c r="G100" s="31">
        <f t="shared" ref="G100" si="576">IF(G99=0,0,G99/$F99)</f>
        <v>0</v>
      </c>
      <c r="H100" s="31">
        <f t="shared" ref="H100" si="577">IF(H99=0,0,H99/$G99)</f>
        <v>0</v>
      </c>
      <c r="I100" s="31">
        <f t="shared" ref="I100" si="578">IF(I99=0,0,I99/$G99)</f>
        <v>0</v>
      </c>
      <c r="J100" s="31">
        <f t="shared" ref="J100" si="579">IF(J99=0,0,J99/$G99)</f>
        <v>0</v>
      </c>
      <c r="K100" s="31">
        <f t="shared" ref="K100" si="580">IF(K99=0,0,K99/$G99)</f>
        <v>0</v>
      </c>
      <c r="L100" s="31">
        <f t="shared" ref="L100" si="581">IF(L99=0,0,L99/$G99)</f>
        <v>0</v>
      </c>
      <c r="M100" s="31">
        <f t="shared" ref="M100" si="582">IF(M99=0,0,M99/$G99)</f>
        <v>0</v>
      </c>
      <c r="N100" s="246"/>
      <c r="O100" s="31">
        <f t="shared" ref="O100" si="583">IF(O99=0,0,O99/$G99)</f>
        <v>0</v>
      </c>
      <c r="P100" s="31">
        <f t="shared" ref="P100" si="584">IF(P99=0,0,P99/$G99)</f>
        <v>0</v>
      </c>
      <c r="Q100" s="31">
        <f t="shared" ref="Q100" si="585">IF(Q99=0,0,Q99/$G99)</f>
        <v>0</v>
      </c>
      <c r="R100" s="31">
        <f t="shared" ref="R100" si="586">IF(R99=0,0,R99/$F99)</f>
        <v>0.92727272727272725</v>
      </c>
      <c r="S100" s="31">
        <f t="shared" ref="S100" si="587">IF(S99=0,0,S99/$F99)</f>
        <v>7.2727272727272724E-2</v>
      </c>
    </row>
  </sheetData>
  <mergeCells count="115">
    <mergeCell ref="N97:N98"/>
    <mergeCell ref="N99:N100"/>
    <mergeCell ref="N87:N88"/>
    <mergeCell ref="N89:N90"/>
    <mergeCell ref="N91:N92"/>
    <mergeCell ref="N93:N94"/>
    <mergeCell ref="N95:N96"/>
    <mergeCell ref="N77:N78"/>
    <mergeCell ref="N79:N80"/>
    <mergeCell ref="N81:N82"/>
    <mergeCell ref="N83:N84"/>
    <mergeCell ref="N85:N86"/>
    <mergeCell ref="N67:N68"/>
    <mergeCell ref="N69:N70"/>
    <mergeCell ref="N71:N72"/>
    <mergeCell ref="N73:N74"/>
    <mergeCell ref="N75:N76"/>
    <mergeCell ref="N57:N58"/>
    <mergeCell ref="N59:N60"/>
    <mergeCell ref="N61:N62"/>
    <mergeCell ref="N63:N64"/>
    <mergeCell ref="N65:N66"/>
    <mergeCell ref="N47:N48"/>
    <mergeCell ref="N49:N50"/>
    <mergeCell ref="N51:N52"/>
    <mergeCell ref="N53:N54"/>
    <mergeCell ref="N55:N56"/>
    <mergeCell ref="N37:N38"/>
    <mergeCell ref="N39:N40"/>
    <mergeCell ref="N41:N42"/>
    <mergeCell ref="N43:N44"/>
    <mergeCell ref="N45:N46"/>
    <mergeCell ref="N27:N28"/>
    <mergeCell ref="N29:N30"/>
    <mergeCell ref="N31:N32"/>
    <mergeCell ref="N33:N34"/>
    <mergeCell ref="N35:N36"/>
    <mergeCell ref="N17:N18"/>
    <mergeCell ref="N19:N20"/>
    <mergeCell ref="N21:N22"/>
    <mergeCell ref="N23:N24"/>
    <mergeCell ref="N25:N26"/>
    <mergeCell ref="N7:N8"/>
    <mergeCell ref="N9:N10"/>
    <mergeCell ref="N11:N12"/>
    <mergeCell ref="N13:N14"/>
    <mergeCell ref="N15:N16"/>
    <mergeCell ref="R3:R6"/>
    <mergeCell ref="S3:S6"/>
    <mergeCell ref="H5:H6"/>
    <mergeCell ref="I5:I6"/>
    <mergeCell ref="J5:J6"/>
    <mergeCell ref="H3:Q3"/>
    <mergeCell ref="Q4:Q6"/>
    <mergeCell ref="K5:K6"/>
    <mergeCell ref="O4:O6"/>
    <mergeCell ref="P4:P6"/>
    <mergeCell ref="H4:N4"/>
    <mergeCell ref="N5:N6"/>
    <mergeCell ref="A19:A100"/>
    <mergeCell ref="B19:B68"/>
    <mergeCell ref="D19:D20"/>
    <mergeCell ref="D21:D22"/>
    <mergeCell ref="M5:M6"/>
    <mergeCell ref="L5:L6"/>
    <mergeCell ref="A7:E8"/>
    <mergeCell ref="A9:A18"/>
    <mergeCell ref="B9:E10"/>
    <mergeCell ref="B11:E12"/>
    <mergeCell ref="B13:E14"/>
    <mergeCell ref="A3:E6"/>
    <mergeCell ref="F3:F6"/>
    <mergeCell ref="G3:G6"/>
    <mergeCell ref="D23:D24"/>
    <mergeCell ref="D25:D26"/>
    <mergeCell ref="D47:D48"/>
    <mergeCell ref="D27:D28"/>
    <mergeCell ref="B15:E16"/>
    <mergeCell ref="B17:E18"/>
    <mergeCell ref="D35:D36"/>
    <mergeCell ref="D37:D38"/>
    <mergeCell ref="D41:D42"/>
    <mergeCell ref="D43:D44"/>
    <mergeCell ref="D45:D46"/>
    <mergeCell ref="D39:D40"/>
    <mergeCell ref="D29:D30"/>
    <mergeCell ref="D31:D32"/>
    <mergeCell ref="D33:D34"/>
    <mergeCell ref="D53:D54"/>
    <mergeCell ref="D55:D56"/>
    <mergeCell ref="D57:D58"/>
    <mergeCell ref="D49:D50"/>
    <mergeCell ref="D51:D52"/>
    <mergeCell ref="D59:D60"/>
    <mergeCell ref="D61:D62"/>
    <mergeCell ref="D63:D64"/>
    <mergeCell ref="D79:D80"/>
    <mergeCell ref="D65:D66"/>
    <mergeCell ref="D67:D68"/>
    <mergeCell ref="B69:B100"/>
    <mergeCell ref="D69:D70"/>
    <mergeCell ref="D71:D72"/>
    <mergeCell ref="D73:D74"/>
    <mergeCell ref="D99:D100"/>
    <mergeCell ref="D93:D94"/>
    <mergeCell ref="D95:D96"/>
    <mergeCell ref="D97:D98"/>
    <mergeCell ref="D87:D88"/>
    <mergeCell ref="D89:D90"/>
    <mergeCell ref="D91:D92"/>
    <mergeCell ref="D81:D82"/>
    <mergeCell ref="D83:D84"/>
    <mergeCell ref="D85:D86"/>
    <mergeCell ref="D75:D76"/>
    <mergeCell ref="D77:D78"/>
  </mergeCells>
  <phoneticPr fontId="4"/>
  <pageMargins left="0.59055118110236227" right="0.19685039370078741" top="0.39370078740157483" bottom="0.39370078740157483" header="0.51181102362204722" footer="0.51181102362204722"/>
  <pageSetup paperSize="9" scale="68" firstPageNumber="40" orientation="portrait" useFirstPageNumber="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81"/>
  <sheetViews>
    <sheetView showGridLines="0" view="pageBreakPreview" zoomScaleNormal="100" zoomScaleSheetLayoutView="100" workbookViewId="0">
      <selection activeCell="G3" sqref="G3:P6"/>
    </sheetView>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6" width="8.625" style="3" customWidth="1"/>
    <col min="17" max="16384" width="9" style="3"/>
  </cols>
  <sheetData>
    <row r="1" spans="1:16" ht="14.25">
      <c r="A1" s="18" t="s">
        <v>492</v>
      </c>
    </row>
    <row r="3" spans="1:16" ht="18" customHeight="1">
      <c r="A3" s="152" t="s">
        <v>63</v>
      </c>
      <c r="B3" s="153"/>
      <c r="C3" s="153"/>
      <c r="D3" s="153"/>
      <c r="E3" s="154"/>
      <c r="F3" s="161" t="s">
        <v>126</v>
      </c>
      <c r="G3" s="168" t="s">
        <v>564</v>
      </c>
      <c r="H3" s="168"/>
      <c r="I3" s="168"/>
      <c r="J3" s="168"/>
      <c r="K3" s="168"/>
      <c r="L3" s="168"/>
      <c r="M3" s="168"/>
      <c r="N3" s="168"/>
      <c r="O3" s="168"/>
      <c r="P3" s="168"/>
    </row>
    <row r="4" spans="1:16" ht="31.5" customHeight="1">
      <c r="A4" s="155"/>
      <c r="B4" s="156"/>
      <c r="C4" s="156"/>
      <c r="D4" s="156"/>
      <c r="E4" s="157"/>
      <c r="F4" s="162"/>
      <c r="G4" s="168" t="s">
        <v>66</v>
      </c>
      <c r="H4" s="168"/>
      <c r="I4" s="168" t="s">
        <v>58</v>
      </c>
      <c r="J4" s="168"/>
      <c r="K4" s="168" t="s">
        <v>57</v>
      </c>
      <c r="L4" s="168"/>
      <c r="M4" s="168" t="s">
        <v>56</v>
      </c>
      <c r="N4" s="168"/>
      <c r="O4" s="168" t="s">
        <v>55</v>
      </c>
      <c r="P4" s="168"/>
    </row>
    <row r="5" spans="1:16" ht="15" customHeight="1">
      <c r="A5" s="155"/>
      <c r="B5" s="156"/>
      <c r="C5" s="156"/>
      <c r="D5" s="156"/>
      <c r="E5" s="157"/>
      <c r="F5" s="162"/>
      <c r="G5" s="163" t="s">
        <v>51</v>
      </c>
      <c r="H5" s="150" t="s">
        <v>50</v>
      </c>
      <c r="I5" s="163" t="s">
        <v>51</v>
      </c>
      <c r="J5" s="150" t="s">
        <v>50</v>
      </c>
      <c r="K5" s="163" t="s">
        <v>51</v>
      </c>
      <c r="L5" s="150" t="s">
        <v>50</v>
      </c>
      <c r="M5" s="163" t="s">
        <v>51</v>
      </c>
      <c r="N5" s="150" t="s">
        <v>50</v>
      </c>
      <c r="O5" s="163" t="s">
        <v>51</v>
      </c>
      <c r="P5" s="150" t="s">
        <v>50</v>
      </c>
    </row>
    <row r="6" spans="1:16" ht="15" customHeight="1">
      <c r="A6" s="158"/>
      <c r="B6" s="159"/>
      <c r="C6" s="159"/>
      <c r="D6" s="159"/>
      <c r="E6" s="160"/>
      <c r="F6" s="162"/>
      <c r="G6" s="164"/>
      <c r="H6" s="151"/>
      <c r="I6" s="164"/>
      <c r="J6" s="151"/>
      <c r="K6" s="164"/>
      <c r="L6" s="151"/>
      <c r="M6" s="164"/>
      <c r="N6" s="151"/>
      <c r="O6" s="164"/>
      <c r="P6" s="151"/>
    </row>
    <row r="7" spans="1:16" ht="23.1" customHeight="1">
      <c r="A7" s="147" t="s">
        <v>49</v>
      </c>
      <c r="B7" s="148"/>
      <c r="C7" s="148"/>
      <c r="D7" s="148"/>
      <c r="E7" s="149"/>
      <c r="F7" s="10">
        <f>SUM(F8:F12)</f>
        <v>916</v>
      </c>
      <c r="G7" s="9">
        <f>SUM(G8:G12)</f>
        <v>671</v>
      </c>
      <c r="H7" s="8">
        <f t="shared" ref="H7:H53" si="0">IF(G7=0,0,G7/$F7*100)</f>
        <v>73.253275109170303</v>
      </c>
      <c r="I7" s="15">
        <f>SUM(I8:I12)</f>
        <v>149</v>
      </c>
      <c r="J7" s="8">
        <f t="shared" ref="J7:J53" si="1">IF(I7=0,0,I7/$F7*100)</f>
        <v>16.266375545851528</v>
      </c>
      <c r="K7" s="15">
        <f>SUM(K8:K12)</f>
        <v>85</v>
      </c>
      <c r="L7" s="8">
        <f t="shared" ref="L7:L53" si="2">IF(K7=0,0,K7/$F7*100)</f>
        <v>9.27947598253275</v>
      </c>
      <c r="M7" s="15">
        <f>SUM(M8:M12)</f>
        <v>9</v>
      </c>
      <c r="N7" s="8">
        <f t="shared" ref="N7:N53" si="3">IF(M7=0,0,M7/$F7*100)</f>
        <v>0.98253275109170313</v>
      </c>
      <c r="O7" s="15">
        <f>SUM(O8:O12)</f>
        <v>2</v>
      </c>
      <c r="P7" s="8">
        <f t="shared" ref="P7:P53" si="4">IF(O7=0,0,O7/$F7*100)</f>
        <v>0.21834061135371177</v>
      </c>
    </row>
    <row r="8" spans="1:16" ht="23.1" customHeight="1">
      <c r="A8" s="141" t="s">
        <v>48</v>
      </c>
      <c r="B8" s="144" t="s">
        <v>47</v>
      </c>
      <c r="C8" s="145"/>
      <c r="D8" s="145"/>
      <c r="E8" s="146"/>
      <c r="F8" s="10">
        <f t="shared" ref="F8:F53" si="5">SUM(G8,I8,K8,M8,O8)</f>
        <v>289</v>
      </c>
      <c r="G8" s="9">
        <v>289</v>
      </c>
      <c r="H8" s="8">
        <f t="shared" si="0"/>
        <v>100</v>
      </c>
      <c r="I8" s="15">
        <v>0</v>
      </c>
      <c r="J8" s="8">
        <f t="shared" si="1"/>
        <v>0</v>
      </c>
      <c r="K8" s="15">
        <v>0</v>
      </c>
      <c r="L8" s="8">
        <f t="shared" si="2"/>
        <v>0</v>
      </c>
      <c r="M8" s="15">
        <v>0</v>
      </c>
      <c r="N8" s="8">
        <f t="shared" si="3"/>
        <v>0</v>
      </c>
      <c r="O8" s="15">
        <v>0</v>
      </c>
      <c r="P8" s="8">
        <f t="shared" si="4"/>
        <v>0</v>
      </c>
    </row>
    <row r="9" spans="1:16" ht="23.1" customHeight="1">
      <c r="A9" s="142"/>
      <c r="B9" s="144" t="s">
        <v>46</v>
      </c>
      <c r="C9" s="145"/>
      <c r="D9" s="145"/>
      <c r="E9" s="146"/>
      <c r="F9" s="10">
        <f t="shared" si="5"/>
        <v>129</v>
      </c>
      <c r="G9" s="9">
        <v>102</v>
      </c>
      <c r="H9" s="8">
        <f t="shared" si="0"/>
        <v>79.069767441860463</v>
      </c>
      <c r="I9" s="15">
        <v>27</v>
      </c>
      <c r="J9" s="8">
        <f t="shared" si="1"/>
        <v>20.930232558139537</v>
      </c>
      <c r="K9" s="15">
        <v>0</v>
      </c>
      <c r="L9" s="8">
        <f t="shared" si="2"/>
        <v>0</v>
      </c>
      <c r="M9" s="15">
        <v>0</v>
      </c>
      <c r="N9" s="8">
        <f t="shared" si="3"/>
        <v>0</v>
      </c>
      <c r="O9" s="15">
        <v>0</v>
      </c>
      <c r="P9" s="8">
        <f t="shared" si="4"/>
        <v>0</v>
      </c>
    </row>
    <row r="10" spans="1:16" ht="23.1" customHeight="1">
      <c r="A10" s="142"/>
      <c r="B10" s="144" t="s">
        <v>45</v>
      </c>
      <c r="C10" s="145"/>
      <c r="D10" s="145"/>
      <c r="E10" s="146"/>
      <c r="F10" s="10">
        <f t="shared" si="5"/>
        <v>220</v>
      </c>
      <c r="G10" s="9">
        <v>115</v>
      </c>
      <c r="H10" s="8">
        <f t="shared" si="0"/>
        <v>52.272727272727273</v>
      </c>
      <c r="I10" s="15">
        <v>69</v>
      </c>
      <c r="J10" s="8">
        <f t="shared" si="1"/>
        <v>31.363636363636367</v>
      </c>
      <c r="K10" s="15">
        <v>36</v>
      </c>
      <c r="L10" s="8">
        <f t="shared" si="2"/>
        <v>16.363636363636363</v>
      </c>
      <c r="M10" s="15">
        <v>0</v>
      </c>
      <c r="N10" s="8">
        <f t="shared" si="3"/>
        <v>0</v>
      </c>
      <c r="O10" s="15">
        <v>0</v>
      </c>
      <c r="P10" s="8">
        <f t="shared" si="4"/>
        <v>0</v>
      </c>
    </row>
    <row r="11" spans="1:16" ht="23.1" customHeight="1">
      <c r="A11" s="142"/>
      <c r="B11" s="144" t="s">
        <v>44</v>
      </c>
      <c r="C11" s="145"/>
      <c r="D11" s="145"/>
      <c r="E11" s="146"/>
      <c r="F11" s="10">
        <f t="shared" si="5"/>
        <v>57</v>
      </c>
      <c r="G11" s="9">
        <v>23</v>
      </c>
      <c r="H11" s="8">
        <f t="shared" si="0"/>
        <v>40.350877192982452</v>
      </c>
      <c r="I11" s="15">
        <v>11</v>
      </c>
      <c r="J11" s="8">
        <f t="shared" si="1"/>
        <v>19.298245614035086</v>
      </c>
      <c r="K11" s="15">
        <v>19</v>
      </c>
      <c r="L11" s="8">
        <f t="shared" si="2"/>
        <v>33.333333333333329</v>
      </c>
      <c r="M11" s="15">
        <v>4</v>
      </c>
      <c r="N11" s="8">
        <f t="shared" si="3"/>
        <v>7.0175438596491224</v>
      </c>
      <c r="O11" s="15">
        <v>0</v>
      </c>
      <c r="P11" s="8">
        <f t="shared" si="4"/>
        <v>0</v>
      </c>
    </row>
    <row r="12" spans="1:16" ht="23.1" customHeight="1">
      <c r="A12" s="143"/>
      <c r="B12" s="144" t="s">
        <v>43</v>
      </c>
      <c r="C12" s="145"/>
      <c r="D12" s="145"/>
      <c r="E12" s="146"/>
      <c r="F12" s="10">
        <f t="shared" si="5"/>
        <v>221</v>
      </c>
      <c r="G12" s="9">
        <v>142</v>
      </c>
      <c r="H12" s="8">
        <f t="shared" si="0"/>
        <v>64.25339366515837</v>
      </c>
      <c r="I12" s="15">
        <v>42</v>
      </c>
      <c r="J12" s="8">
        <f t="shared" si="1"/>
        <v>19.004524886877828</v>
      </c>
      <c r="K12" s="15">
        <v>30</v>
      </c>
      <c r="L12" s="8">
        <f t="shared" si="2"/>
        <v>13.574660633484163</v>
      </c>
      <c r="M12" s="15">
        <v>5</v>
      </c>
      <c r="N12" s="8">
        <f t="shared" si="3"/>
        <v>2.2624434389140271</v>
      </c>
      <c r="O12" s="15">
        <v>2</v>
      </c>
      <c r="P12" s="8">
        <f t="shared" si="4"/>
        <v>0.90497737556561098</v>
      </c>
    </row>
    <row r="13" spans="1:16" ht="23.1" customHeight="1">
      <c r="A13" s="138" t="s">
        <v>42</v>
      </c>
      <c r="B13" s="138" t="s">
        <v>41</v>
      </c>
      <c r="C13" s="13"/>
      <c r="D13" s="14" t="s">
        <v>15</v>
      </c>
      <c r="E13" s="11"/>
      <c r="F13" s="10">
        <f t="shared" si="5"/>
        <v>224</v>
      </c>
      <c r="G13" s="9">
        <f>SUM(G14:G37)</f>
        <v>87</v>
      </c>
      <c r="H13" s="8">
        <f>IF(G13=0,0,G13/$F13*100)</f>
        <v>38.839285714285715</v>
      </c>
      <c r="I13" s="9">
        <f>SUM(I14:I37)</f>
        <v>68</v>
      </c>
      <c r="J13" s="8">
        <f t="shared" si="1"/>
        <v>30.357142857142854</v>
      </c>
      <c r="K13" s="9">
        <f>SUM(K14:K37)</f>
        <v>59</v>
      </c>
      <c r="L13" s="8">
        <f t="shared" si="2"/>
        <v>26.339285714285715</v>
      </c>
      <c r="M13" s="9">
        <f>SUM(M14:M37)</f>
        <v>8</v>
      </c>
      <c r="N13" s="8">
        <f t="shared" si="3"/>
        <v>3.5714285714285712</v>
      </c>
      <c r="O13" s="9">
        <f>SUM(O14:O37)</f>
        <v>2</v>
      </c>
      <c r="P13" s="8">
        <f t="shared" si="4"/>
        <v>0.89285714285714279</v>
      </c>
    </row>
    <row r="14" spans="1:16" ht="23.1" customHeight="1">
      <c r="A14" s="139"/>
      <c r="B14" s="139"/>
      <c r="C14" s="13"/>
      <c r="D14" s="14" t="s">
        <v>40</v>
      </c>
      <c r="E14" s="11"/>
      <c r="F14" s="10">
        <f t="shared" si="5"/>
        <v>38</v>
      </c>
      <c r="G14" s="9">
        <v>20</v>
      </c>
      <c r="H14" s="8">
        <f t="shared" ref="H14:H37" si="6">IF(G14=0,0,G14/$F14*100)</f>
        <v>52.631578947368418</v>
      </c>
      <c r="I14" s="15">
        <v>15</v>
      </c>
      <c r="J14" s="8">
        <f t="shared" si="1"/>
        <v>39.473684210526315</v>
      </c>
      <c r="K14" s="15">
        <v>3</v>
      </c>
      <c r="L14" s="8">
        <f t="shared" si="2"/>
        <v>7.8947368421052628</v>
      </c>
      <c r="M14" s="15">
        <v>0</v>
      </c>
      <c r="N14" s="8">
        <f t="shared" si="3"/>
        <v>0</v>
      </c>
      <c r="O14" s="15">
        <v>0</v>
      </c>
      <c r="P14" s="8">
        <f t="shared" si="4"/>
        <v>0</v>
      </c>
    </row>
    <row r="15" spans="1:16" ht="23.1" customHeight="1">
      <c r="A15" s="139"/>
      <c r="B15" s="139"/>
      <c r="C15" s="13"/>
      <c r="D15" s="14" t="s">
        <v>39</v>
      </c>
      <c r="E15" s="11"/>
      <c r="F15" s="10">
        <f t="shared" si="5"/>
        <v>5</v>
      </c>
      <c r="G15" s="9">
        <v>2</v>
      </c>
      <c r="H15" s="8">
        <f t="shared" si="6"/>
        <v>40</v>
      </c>
      <c r="I15" s="15">
        <v>2</v>
      </c>
      <c r="J15" s="8">
        <f t="shared" si="1"/>
        <v>40</v>
      </c>
      <c r="K15" s="15">
        <v>1</v>
      </c>
      <c r="L15" s="8">
        <f t="shared" si="2"/>
        <v>20</v>
      </c>
      <c r="M15" s="15">
        <v>0</v>
      </c>
      <c r="N15" s="8">
        <f t="shared" si="3"/>
        <v>0</v>
      </c>
      <c r="O15" s="15">
        <v>0</v>
      </c>
      <c r="P15" s="8">
        <f t="shared" si="4"/>
        <v>0</v>
      </c>
    </row>
    <row r="16" spans="1:16" ht="23.1" customHeight="1">
      <c r="A16" s="139"/>
      <c r="B16" s="139"/>
      <c r="C16" s="13"/>
      <c r="D16" s="14" t="s">
        <v>38</v>
      </c>
      <c r="E16" s="11"/>
      <c r="F16" s="10">
        <f t="shared" si="5"/>
        <v>14</v>
      </c>
      <c r="G16" s="9">
        <v>12</v>
      </c>
      <c r="H16" s="8">
        <f t="shared" si="6"/>
        <v>85.714285714285708</v>
      </c>
      <c r="I16" s="15">
        <v>2</v>
      </c>
      <c r="J16" s="8">
        <f t="shared" si="1"/>
        <v>14.285714285714285</v>
      </c>
      <c r="K16" s="15">
        <v>0</v>
      </c>
      <c r="L16" s="8">
        <f t="shared" si="2"/>
        <v>0</v>
      </c>
      <c r="M16" s="15">
        <v>0</v>
      </c>
      <c r="N16" s="8">
        <f t="shared" si="3"/>
        <v>0</v>
      </c>
      <c r="O16" s="15">
        <v>0</v>
      </c>
      <c r="P16" s="8">
        <f t="shared" si="4"/>
        <v>0</v>
      </c>
    </row>
    <row r="17" spans="1:16" ht="23.1" customHeight="1">
      <c r="A17" s="139"/>
      <c r="B17" s="139"/>
      <c r="C17" s="13"/>
      <c r="D17" s="14" t="s">
        <v>37</v>
      </c>
      <c r="E17" s="11"/>
      <c r="F17" s="10">
        <f t="shared" si="5"/>
        <v>1</v>
      </c>
      <c r="G17" s="9">
        <v>1</v>
      </c>
      <c r="H17" s="8">
        <f t="shared" si="6"/>
        <v>100</v>
      </c>
      <c r="I17" s="15">
        <v>0</v>
      </c>
      <c r="J17" s="8">
        <f t="shared" si="1"/>
        <v>0</v>
      </c>
      <c r="K17" s="15">
        <v>0</v>
      </c>
      <c r="L17" s="8">
        <f t="shared" si="2"/>
        <v>0</v>
      </c>
      <c r="M17" s="15">
        <v>0</v>
      </c>
      <c r="N17" s="8">
        <f t="shared" si="3"/>
        <v>0</v>
      </c>
      <c r="O17" s="15">
        <v>0</v>
      </c>
      <c r="P17" s="8">
        <f t="shared" si="4"/>
        <v>0</v>
      </c>
    </row>
    <row r="18" spans="1:16" ht="23.1" customHeight="1">
      <c r="A18" s="139"/>
      <c r="B18" s="139"/>
      <c r="C18" s="13"/>
      <c r="D18" s="14" t="s">
        <v>36</v>
      </c>
      <c r="E18" s="11"/>
      <c r="F18" s="10">
        <f t="shared" si="5"/>
        <v>6</v>
      </c>
      <c r="G18" s="9">
        <v>1</v>
      </c>
      <c r="H18" s="8">
        <f t="shared" si="6"/>
        <v>16.666666666666664</v>
      </c>
      <c r="I18" s="15">
        <v>4</v>
      </c>
      <c r="J18" s="8">
        <f t="shared" si="1"/>
        <v>66.666666666666657</v>
      </c>
      <c r="K18" s="15">
        <v>1</v>
      </c>
      <c r="L18" s="8">
        <f t="shared" si="2"/>
        <v>16.666666666666664</v>
      </c>
      <c r="M18" s="15">
        <v>0</v>
      </c>
      <c r="N18" s="8">
        <f t="shared" si="3"/>
        <v>0</v>
      </c>
      <c r="O18" s="15">
        <v>0</v>
      </c>
      <c r="P18" s="8">
        <f t="shared" si="4"/>
        <v>0</v>
      </c>
    </row>
    <row r="19" spans="1:16" ht="23.1" customHeight="1">
      <c r="A19" s="139"/>
      <c r="B19" s="139"/>
      <c r="C19" s="13"/>
      <c r="D19" s="14" t="s">
        <v>35</v>
      </c>
      <c r="E19" s="11"/>
      <c r="F19" s="10">
        <f t="shared" si="5"/>
        <v>3</v>
      </c>
      <c r="G19" s="9">
        <v>3</v>
      </c>
      <c r="H19" s="8">
        <f t="shared" si="6"/>
        <v>100</v>
      </c>
      <c r="I19" s="15">
        <v>0</v>
      </c>
      <c r="J19" s="8">
        <f t="shared" si="1"/>
        <v>0</v>
      </c>
      <c r="K19" s="15">
        <v>0</v>
      </c>
      <c r="L19" s="8">
        <f t="shared" si="2"/>
        <v>0</v>
      </c>
      <c r="M19" s="15">
        <v>0</v>
      </c>
      <c r="N19" s="8">
        <f t="shared" si="3"/>
        <v>0</v>
      </c>
      <c r="O19" s="15">
        <v>0</v>
      </c>
      <c r="P19" s="8">
        <f t="shared" si="4"/>
        <v>0</v>
      </c>
    </row>
    <row r="20" spans="1:16" ht="23.1" customHeight="1">
      <c r="A20" s="139"/>
      <c r="B20" s="139"/>
      <c r="C20" s="13"/>
      <c r="D20" s="14" t="s">
        <v>34</v>
      </c>
      <c r="E20" s="11"/>
      <c r="F20" s="10">
        <f t="shared" si="5"/>
        <v>3</v>
      </c>
      <c r="G20" s="9">
        <v>1</v>
      </c>
      <c r="H20" s="8">
        <f t="shared" si="6"/>
        <v>33.333333333333329</v>
      </c>
      <c r="I20" s="15">
        <v>2</v>
      </c>
      <c r="J20" s="8">
        <f t="shared" si="1"/>
        <v>66.666666666666657</v>
      </c>
      <c r="K20" s="15">
        <v>0</v>
      </c>
      <c r="L20" s="8">
        <f t="shared" si="2"/>
        <v>0</v>
      </c>
      <c r="M20" s="15">
        <v>0</v>
      </c>
      <c r="N20" s="8">
        <f t="shared" si="3"/>
        <v>0</v>
      </c>
      <c r="O20" s="15">
        <v>0</v>
      </c>
      <c r="P20" s="8">
        <f t="shared" si="4"/>
        <v>0</v>
      </c>
    </row>
    <row r="21" spans="1:16" ht="23.1" customHeight="1">
      <c r="A21" s="139"/>
      <c r="B21" s="139"/>
      <c r="C21" s="13"/>
      <c r="D21" s="14" t="s">
        <v>33</v>
      </c>
      <c r="E21" s="11"/>
      <c r="F21" s="10">
        <f t="shared" si="5"/>
        <v>10</v>
      </c>
      <c r="G21" s="9">
        <v>1</v>
      </c>
      <c r="H21" s="8">
        <f t="shared" si="6"/>
        <v>10</v>
      </c>
      <c r="I21" s="15">
        <v>2</v>
      </c>
      <c r="J21" s="8">
        <f t="shared" si="1"/>
        <v>20</v>
      </c>
      <c r="K21" s="15">
        <v>6</v>
      </c>
      <c r="L21" s="8">
        <f t="shared" si="2"/>
        <v>60</v>
      </c>
      <c r="M21" s="15">
        <v>1</v>
      </c>
      <c r="N21" s="8">
        <f t="shared" si="3"/>
        <v>10</v>
      </c>
      <c r="O21" s="15">
        <v>0</v>
      </c>
      <c r="P21" s="8">
        <f t="shared" si="4"/>
        <v>0</v>
      </c>
    </row>
    <row r="22" spans="1:16" ht="23.1" customHeight="1">
      <c r="A22" s="139"/>
      <c r="B22" s="139"/>
      <c r="C22" s="13"/>
      <c r="D22" s="14" t="s">
        <v>32</v>
      </c>
      <c r="E22" s="11"/>
      <c r="F22" s="10">
        <f t="shared" si="5"/>
        <v>1</v>
      </c>
      <c r="G22" s="9">
        <v>1</v>
      </c>
      <c r="H22" s="8">
        <f t="shared" si="6"/>
        <v>100</v>
      </c>
      <c r="I22" s="15">
        <v>0</v>
      </c>
      <c r="J22" s="8">
        <f t="shared" si="1"/>
        <v>0</v>
      </c>
      <c r="K22" s="15">
        <v>0</v>
      </c>
      <c r="L22" s="8">
        <f t="shared" si="2"/>
        <v>0</v>
      </c>
      <c r="M22" s="15">
        <v>0</v>
      </c>
      <c r="N22" s="8">
        <f t="shared" si="3"/>
        <v>0</v>
      </c>
      <c r="O22" s="15">
        <v>0</v>
      </c>
      <c r="P22" s="8">
        <f t="shared" si="4"/>
        <v>0</v>
      </c>
    </row>
    <row r="23" spans="1:16" ht="23.1" customHeight="1">
      <c r="A23" s="139"/>
      <c r="B23" s="139"/>
      <c r="C23" s="13"/>
      <c r="D23" s="14" t="s">
        <v>31</v>
      </c>
      <c r="E23" s="11"/>
      <c r="F23" s="10">
        <f t="shared" si="5"/>
        <v>6</v>
      </c>
      <c r="G23" s="9">
        <v>0</v>
      </c>
      <c r="H23" s="8">
        <f t="shared" si="6"/>
        <v>0</v>
      </c>
      <c r="I23" s="15">
        <v>3</v>
      </c>
      <c r="J23" s="8">
        <f t="shared" si="1"/>
        <v>50</v>
      </c>
      <c r="K23" s="15">
        <v>3</v>
      </c>
      <c r="L23" s="8">
        <f t="shared" si="2"/>
        <v>50</v>
      </c>
      <c r="M23" s="15">
        <v>0</v>
      </c>
      <c r="N23" s="8">
        <f t="shared" si="3"/>
        <v>0</v>
      </c>
      <c r="O23" s="15">
        <v>0</v>
      </c>
      <c r="P23" s="8">
        <f t="shared" si="4"/>
        <v>0</v>
      </c>
    </row>
    <row r="24" spans="1:16" ht="23.1" customHeight="1">
      <c r="A24" s="139"/>
      <c r="B24" s="139"/>
      <c r="C24" s="13"/>
      <c r="D24" s="14" t="s">
        <v>30</v>
      </c>
      <c r="E24" s="11"/>
      <c r="F24" s="10">
        <f t="shared" si="5"/>
        <v>1</v>
      </c>
      <c r="G24" s="9">
        <v>1</v>
      </c>
      <c r="H24" s="8">
        <f t="shared" si="6"/>
        <v>100</v>
      </c>
      <c r="I24" s="15">
        <v>0</v>
      </c>
      <c r="J24" s="8">
        <f t="shared" si="1"/>
        <v>0</v>
      </c>
      <c r="K24" s="15">
        <v>0</v>
      </c>
      <c r="L24" s="8">
        <f t="shared" si="2"/>
        <v>0</v>
      </c>
      <c r="M24" s="15">
        <v>0</v>
      </c>
      <c r="N24" s="8">
        <f t="shared" si="3"/>
        <v>0</v>
      </c>
      <c r="O24" s="15">
        <v>0</v>
      </c>
      <c r="P24" s="8">
        <f t="shared" si="4"/>
        <v>0</v>
      </c>
    </row>
    <row r="25" spans="1:16" ht="23.1" customHeight="1">
      <c r="A25" s="139"/>
      <c r="B25" s="139"/>
      <c r="C25" s="13"/>
      <c r="D25" s="12" t="s">
        <v>29</v>
      </c>
      <c r="E25" s="11"/>
      <c r="F25" s="10">
        <f t="shared" si="5"/>
        <v>3</v>
      </c>
      <c r="G25" s="9">
        <v>1</v>
      </c>
      <c r="H25" s="8">
        <f t="shared" si="6"/>
        <v>33.333333333333329</v>
      </c>
      <c r="I25" s="15">
        <v>1</v>
      </c>
      <c r="J25" s="8">
        <f t="shared" si="1"/>
        <v>33.333333333333329</v>
      </c>
      <c r="K25" s="15">
        <v>1</v>
      </c>
      <c r="L25" s="8">
        <f t="shared" si="2"/>
        <v>33.333333333333329</v>
      </c>
      <c r="M25" s="15">
        <v>0</v>
      </c>
      <c r="N25" s="8">
        <f t="shared" si="3"/>
        <v>0</v>
      </c>
      <c r="O25" s="15">
        <v>0</v>
      </c>
      <c r="P25" s="8">
        <f t="shared" si="4"/>
        <v>0</v>
      </c>
    </row>
    <row r="26" spans="1:16" ht="23.1" customHeight="1">
      <c r="A26" s="139"/>
      <c r="B26" s="139"/>
      <c r="C26" s="13"/>
      <c r="D26" s="14" t="s">
        <v>28</v>
      </c>
      <c r="E26" s="11"/>
      <c r="F26" s="10">
        <f t="shared" si="5"/>
        <v>8</v>
      </c>
      <c r="G26" s="9">
        <v>4</v>
      </c>
      <c r="H26" s="8">
        <f t="shared" si="6"/>
        <v>50</v>
      </c>
      <c r="I26" s="15">
        <v>1</v>
      </c>
      <c r="J26" s="8">
        <f t="shared" si="1"/>
        <v>12.5</v>
      </c>
      <c r="K26" s="15">
        <v>1</v>
      </c>
      <c r="L26" s="8">
        <f t="shared" si="2"/>
        <v>12.5</v>
      </c>
      <c r="M26" s="15">
        <v>2</v>
      </c>
      <c r="N26" s="8">
        <f t="shared" si="3"/>
        <v>25</v>
      </c>
      <c r="O26" s="15">
        <v>0</v>
      </c>
      <c r="P26" s="8">
        <f t="shared" si="4"/>
        <v>0</v>
      </c>
    </row>
    <row r="27" spans="1:16" ht="23.1" customHeight="1">
      <c r="A27" s="139"/>
      <c r="B27" s="139"/>
      <c r="C27" s="13"/>
      <c r="D27" s="14" t="s">
        <v>27</v>
      </c>
      <c r="E27" s="11"/>
      <c r="F27" s="10">
        <f t="shared" si="5"/>
        <v>3</v>
      </c>
      <c r="G27" s="9">
        <v>1</v>
      </c>
      <c r="H27" s="8">
        <f t="shared" si="6"/>
        <v>33.333333333333329</v>
      </c>
      <c r="I27" s="15">
        <v>1</v>
      </c>
      <c r="J27" s="8">
        <f t="shared" si="1"/>
        <v>33.333333333333329</v>
      </c>
      <c r="K27" s="15">
        <v>1</v>
      </c>
      <c r="L27" s="8">
        <f t="shared" si="2"/>
        <v>33.333333333333329</v>
      </c>
      <c r="M27" s="15">
        <v>0</v>
      </c>
      <c r="N27" s="8">
        <f t="shared" si="3"/>
        <v>0</v>
      </c>
      <c r="O27" s="15">
        <v>0</v>
      </c>
      <c r="P27" s="8">
        <f t="shared" si="4"/>
        <v>0</v>
      </c>
    </row>
    <row r="28" spans="1:16" ht="23.1" customHeight="1">
      <c r="A28" s="139"/>
      <c r="B28" s="139"/>
      <c r="C28" s="13"/>
      <c r="D28" s="14" t="s">
        <v>26</v>
      </c>
      <c r="E28" s="11"/>
      <c r="F28" s="10">
        <f t="shared" si="5"/>
        <v>2</v>
      </c>
      <c r="G28" s="9">
        <v>0</v>
      </c>
      <c r="H28" s="8">
        <f t="shared" si="6"/>
        <v>0</v>
      </c>
      <c r="I28" s="15">
        <v>0</v>
      </c>
      <c r="J28" s="8">
        <f t="shared" si="1"/>
        <v>0</v>
      </c>
      <c r="K28" s="15">
        <v>2</v>
      </c>
      <c r="L28" s="8">
        <f t="shared" si="2"/>
        <v>100</v>
      </c>
      <c r="M28" s="15">
        <v>0</v>
      </c>
      <c r="N28" s="8">
        <f t="shared" si="3"/>
        <v>0</v>
      </c>
      <c r="O28" s="15">
        <v>0</v>
      </c>
      <c r="P28" s="8">
        <f t="shared" si="4"/>
        <v>0</v>
      </c>
    </row>
    <row r="29" spans="1:16" ht="23.1" customHeight="1">
      <c r="A29" s="139"/>
      <c r="B29" s="139"/>
      <c r="C29" s="13"/>
      <c r="D29" s="14" t="s">
        <v>25</v>
      </c>
      <c r="E29" s="11"/>
      <c r="F29" s="10">
        <f t="shared" si="5"/>
        <v>15</v>
      </c>
      <c r="G29" s="9">
        <v>9</v>
      </c>
      <c r="H29" s="8">
        <f t="shared" si="6"/>
        <v>60</v>
      </c>
      <c r="I29" s="15">
        <v>4</v>
      </c>
      <c r="J29" s="8">
        <f t="shared" si="1"/>
        <v>26.666666666666668</v>
      </c>
      <c r="K29" s="15">
        <v>2</v>
      </c>
      <c r="L29" s="8">
        <f t="shared" si="2"/>
        <v>13.333333333333334</v>
      </c>
      <c r="M29" s="15">
        <v>0</v>
      </c>
      <c r="N29" s="8">
        <f t="shared" si="3"/>
        <v>0</v>
      </c>
      <c r="O29" s="15">
        <v>0</v>
      </c>
      <c r="P29" s="8">
        <f t="shared" si="4"/>
        <v>0</v>
      </c>
    </row>
    <row r="30" spans="1:16" ht="23.1" customHeight="1">
      <c r="A30" s="139"/>
      <c r="B30" s="139"/>
      <c r="C30" s="13"/>
      <c r="D30" s="14" t="s">
        <v>24</v>
      </c>
      <c r="E30" s="11"/>
      <c r="F30" s="10">
        <f t="shared" si="5"/>
        <v>4</v>
      </c>
      <c r="G30" s="9">
        <v>0</v>
      </c>
      <c r="H30" s="8">
        <f t="shared" si="6"/>
        <v>0</v>
      </c>
      <c r="I30" s="15">
        <v>3</v>
      </c>
      <c r="J30" s="8">
        <f t="shared" si="1"/>
        <v>75</v>
      </c>
      <c r="K30" s="15">
        <v>0</v>
      </c>
      <c r="L30" s="8">
        <f t="shared" si="2"/>
        <v>0</v>
      </c>
      <c r="M30" s="15">
        <v>0</v>
      </c>
      <c r="N30" s="8">
        <f t="shared" si="3"/>
        <v>0</v>
      </c>
      <c r="O30" s="15">
        <v>1</v>
      </c>
      <c r="P30" s="8">
        <f t="shared" si="4"/>
        <v>25</v>
      </c>
    </row>
    <row r="31" spans="1:16" ht="23.1" customHeight="1">
      <c r="A31" s="139"/>
      <c r="B31" s="139"/>
      <c r="C31" s="13"/>
      <c r="D31" s="14" t="s">
        <v>23</v>
      </c>
      <c r="E31" s="11"/>
      <c r="F31" s="10">
        <f t="shared" si="5"/>
        <v>26</v>
      </c>
      <c r="G31" s="9">
        <v>6</v>
      </c>
      <c r="H31" s="8">
        <f t="shared" si="6"/>
        <v>23.076923076923077</v>
      </c>
      <c r="I31" s="15">
        <v>11</v>
      </c>
      <c r="J31" s="8">
        <f t="shared" si="1"/>
        <v>42.307692307692307</v>
      </c>
      <c r="K31" s="15">
        <v>8</v>
      </c>
      <c r="L31" s="8">
        <f t="shared" si="2"/>
        <v>30.76923076923077</v>
      </c>
      <c r="M31" s="15">
        <v>1</v>
      </c>
      <c r="N31" s="8">
        <f t="shared" si="3"/>
        <v>3.8461538461538463</v>
      </c>
      <c r="O31" s="15">
        <v>0</v>
      </c>
      <c r="P31" s="8">
        <f t="shared" si="4"/>
        <v>0</v>
      </c>
    </row>
    <row r="32" spans="1:16" ht="23.1" customHeight="1">
      <c r="A32" s="139"/>
      <c r="B32" s="139"/>
      <c r="C32" s="13"/>
      <c r="D32" s="14" t="s">
        <v>22</v>
      </c>
      <c r="E32" s="11"/>
      <c r="F32" s="10">
        <f t="shared" si="5"/>
        <v>5</v>
      </c>
      <c r="G32" s="9">
        <v>3</v>
      </c>
      <c r="H32" s="8">
        <f t="shared" si="6"/>
        <v>60</v>
      </c>
      <c r="I32" s="15">
        <v>2</v>
      </c>
      <c r="J32" s="8">
        <f t="shared" si="1"/>
        <v>40</v>
      </c>
      <c r="K32" s="15">
        <v>0</v>
      </c>
      <c r="L32" s="8">
        <f t="shared" si="2"/>
        <v>0</v>
      </c>
      <c r="M32" s="15">
        <v>0</v>
      </c>
      <c r="N32" s="8">
        <f t="shared" si="3"/>
        <v>0</v>
      </c>
      <c r="O32" s="15">
        <v>0</v>
      </c>
      <c r="P32" s="8">
        <f t="shared" si="4"/>
        <v>0</v>
      </c>
    </row>
    <row r="33" spans="1:16" ht="24" customHeight="1">
      <c r="A33" s="139"/>
      <c r="B33" s="139"/>
      <c r="C33" s="13"/>
      <c r="D33" s="14" t="s">
        <v>21</v>
      </c>
      <c r="E33" s="11"/>
      <c r="F33" s="10">
        <f t="shared" si="5"/>
        <v>23</v>
      </c>
      <c r="G33" s="9">
        <v>5</v>
      </c>
      <c r="H33" s="8">
        <f t="shared" si="6"/>
        <v>21.739130434782609</v>
      </c>
      <c r="I33" s="15">
        <v>5</v>
      </c>
      <c r="J33" s="8">
        <f t="shared" si="1"/>
        <v>21.739130434782609</v>
      </c>
      <c r="K33" s="15">
        <v>10</v>
      </c>
      <c r="L33" s="8">
        <f t="shared" si="2"/>
        <v>43.478260869565219</v>
      </c>
      <c r="M33" s="15">
        <v>2</v>
      </c>
      <c r="N33" s="8">
        <f t="shared" si="3"/>
        <v>8.695652173913043</v>
      </c>
      <c r="O33" s="15">
        <v>1</v>
      </c>
      <c r="P33" s="8">
        <f t="shared" si="4"/>
        <v>4.3478260869565215</v>
      </c>
    </row>
    <row r="34" spans="1:16" ht="23.1" customHeight="1">
      <c r="A34" s="139"/>
      <c r="B34" s="139"/>
      <c r="C34" s="13"/>
      <c r="D34" s="14" t="s">
        <v>20</v>
      </c>
      <c r="E34" s="11"/>
      <c r="F34" s="10">
        <f t="shared" si="5"/>
        <v>14</v>
      </c>
      <c r="G34" s="9">
        <v>7</v>
      </c>
      <c r="H34" s="8">
        <f t="shared" si="6"/>
        <v>50</v>
      </c>
      <c r="I34" s="15">
        <v>3</v>
      </c>
      <c r="J34" s="8">
        <f t="shared" si="1"/>
        <v>21.428571428571427</v>
      </c>
      <c r="K34" s="15">
        <v>4</v>
      </c>
      <c r="L34" s="8">
        <f t="shared" si="2"/>
        <v>28.571428571428569</v>
      </c>
      <c r="M34" s="15">
        <v>0</v>
      </c>
      <c r="N34" s="8">
        <f t="shared" si="3"/>
        <v>0</v>
      </c>
      <c r="O34" s="15">
        <v>0</v>
      </c>
      <c r="P34" s="8">
        <f t="shared" si="4"/>
        <v>0</v>
      </c>
    </row>
    <row r="35" spans="1:16" ht="23.1" customHeight="1">
      <c r="A35" s="139"/>
      <c r="B35" s="139"/>
      <c r="C35" s="13"/>
      <c r="D35" s="14" t="s">
        <v>19</v>
      </c>
      <c r="E35" s="11"/>
      <c r="F35" s="10">
        <f t="shared" si="5"/>
        <v>10</v>
      </c>
      <c r="G35" s="9">
        <v>1</v>
      </c>
      <c r="H35" s="8">
        <f t="shared" si="6"/>
        <v>10</v>
      </c>
      <c r="I35" s="15">
        <v>4</v>
      </c>
      <c r="J35" s="8">
        <f t="shared" si="1"/>
        <v>40</v>
      </c>
      <c r="K35" s="15">
        <v>5</v>
      </c>
      <c r="L35" s="8">
        <f t="shared" si="2"/>
        <v>50</v>
      </c>
      <c r="M35" s="15">
        <v>0</v>
      </c>
      <c r="N35" s="8">
        <f t="shared" si="3"/>
        <v>0</v>
      </c>
      <c r="O35" s="15">
        <v>0</v>
      </c>
      <c r="P35" s="8">
        <f t="shared" si="4"/>
        <v>0</v>
      </c>
    </row>
    <row r="36" spans="1:16" ht="23.1" customHeight="1">
      <c r="A36" s="139"/>
      <c r="B36" s="139"/>
      <c r="C36" s="13"/>
      <c r="D36" s="14" t="s">
        <v>18</v>
      </c>
      <c r="E36" s="11"/>
      <c r="F36" s="10">
        <f t="shared" si="5"/>
        <v>19</v>
      </c>
      <c r="G36" s="9">
        <v>6</v>
      </c>
      <c r="H36" s="8">
        <f t="shared" si="6"/>
        <v>31.578947368421051</v>
      </c>
      <c r="I36" s="15">
        <v>2</v>
      </c>
      <c r="J36" s="8">
        <f t="shared" si="1"/>
        <v>10.526315789473683</v>
      </c>
      <c r="K36" s="15">
        <v>9</v>
      </c>
      <c r="L36" s="8">
        <f t="shared" si="2"/>
        <v>47.368421052631575</v>
      </c>
      <c r="M36" s="15">
        <v>2</v>
      </c>
      <c r="N36" s="8">
        <f t="shared" si="3"/>
        <v>10.526315789473683</v>
      </c>
      <c r="O36" s="15">
        <v>0</v>
      </c>
      <c r="P36" s="8">
        <f t="shared" si="4"/>
        <v>0</v>
      </c>
    </row>
    <row r="37" spans="1:16" ht="23.1" customHeight="1">
      <c r="A37" s="139"/>
      <c r="B37" s="140"/>
      <c r="C37" s="13"/>
      <c r="D37" s="14" t="s">
        <v>17</v>
      </c>
      <c r="E37" s="11"/>
      <c r="F37" s="10">
        <f t="shared" si="5"/>
        <v>4</v>
      </c>
      <c r="G37" s="9">
        <v>1</v>
      </c>
      <c r="H37" s="8">
        <f t="shared" si="6"/>
        <v>25</v>
      </c>
      <c r="I37" s="15">
        <v>1</v>
      </c>
      <c r="J37" s="8">
        <f t="shared" si="1"/>
        <v>25</v>
      </c>
      <c r="K37" s="15">
        <v>2</v>
      </c>
      <c r="L37" s="8">
        <f t="shared" si="2"/>
        <v>50</v>
      </c>
      <c r="M37" s="15">
        <v>0</v>
      </c>
      <c r="N37" s="8">
        <f t="shared" si="3"/>
        <v>0</v>
      </c>
      <c r="O37" s="15">
        <v>0</v>
      </c>
      <c r="P37" s="8">
        <f t="shared" si="4"/>
        <v>0</v>
      </c>
    </row>
    <row r="38" spans="1:16" ht="23.1" customHeight="1">
      <c r="A38" s="139"/>
      <c r="B38" s="138" t="s">
        <v>16</v>
      </c>
      <c r="C38" s="13"/>
      <c r="D38" s="14" t="s">
        <v>15</v>
      </c>
      <c r="E38" s="11"/>
      <c r="F38" s="10">
        <f t="shared" si="5"/>
        <v>692</v>
      </c>
      <c r="G38" s="9">
        <f>SUM(G39:G53)</f>
        <v>584</v>
      </c>
      <c r="H38" s="8">
        <f t="shared" si="0"/>
        <v>84.393063583815035</v>
      </c>
      <c r="I38" s="9">
        <f>SUM(I39:I53)</f>
        <v>81</v>
      </c>
      <c r="J38" s="8">
        <f t="shared" si="1"/>
        <v>11.705202312138727</v>
      </c>
      <c r="K38" s="9">
        <f>SUM(K39:K53)</f>
        <v>26</v>
      </c>
      <c r="L38" s="8">
        <f t="shared" si="2"/>
        <v>3.7572254335260116</v>
      </c>
      <c r="M38" s="9">
        <f>SUM(M39:M53)</f>
        <v>1</v>
      </c>
      <c r="N38" s="8">
        <f t="shared" si="3"/>
        <v>0.1445086705202312</v>
      </c>
      <c r="O38" s="9">
        <f>SUM(O39:O53)</f>
        <v>0</v>
      </c>
      <c r="P38" s="8">
        <f t="shared" si="4"/>
        <v>0</v>
      </c>
    </row>
    <row r="39" spans="1:16" ht="23.1" customHeight="1">
      <c r="A39" s="139"/>
      <c r="B39" s="139"/>
      <c r="C39" s="13"/>
      <c r="D39" s="14" t="s">
        <v>14</v>
      </c>
      <c r="E39" s="11"/>
      <c r="F39" s="10">
        <f t="shared" si="5"/>
        <v>5</v>
      </c>
      <c r="G39" s="9">
        <v>4</v>
      </c>
      <c r="H39" s="8">
        <f t="shared" si="0"/>
        <v>80</v>
      </c>
      <c r="I39" s="15">
        <v>1</v>
      </c>
      <c r="J39" s="8">
        <f t="shared" si="1"/>
        <v>20</v>
      </c>
      <c r="K39" s="15">
        <v>0</v>
      </c>
      <c r="L39" s="8">
        <f t="shared" si="2"/>
        <v>0</v>
      </c>
      <c r="M39" s="15">
        <v>0</v>
      </c>
      <c r="N39" s="8">
        <f t="shared" si="3"/>
        <v>0</v>
      </c>
      <c r="O39" s="15">
        <v>0</v>
      </c>
      <c r="P39" s="8">
        <f t="shared" si="4"/>
        <v>0</v>
      </c>
    </row>
    <row r="40" spans="1:16" ht="23.1" customHeight="1">
      <c r="A40" s="139"/>
      <c r="B40" s="139"/>
      <c r="C40" s="13"/>
      <c r="D40" s="14" t="s">
        <v>13</v>
      </c>
      <c r="E40" s="11"/>
      <c r="F40" s="10">
        <f t="shared" si="5"/>
        <v>83</v>
      </c>
      <c r="G40" s="9">
        <v>67</v>
      </c>
      <c r="H40" s="8">
        <f t="shared" si="0"/>
        <v>80.722891566265062</v>
      </c>
      <c r="I40" s="15">
        <v>11</v>
      </c>
      <c r="J40" s="8">
        <f t="shared" si="1"/>
        <v>13.253012048192772</v>
      </c>
      <c r="K40" s="15">
        <v>5</v>
      </c>
      <c r="L40" s="8">
        <f t="shared" si="2"/>
        <v>6.024096385542169</v>
      </c>
      <c r="M40" s="15">
        <v>0</v>
      </c>
      <c r="N40" s="8">
        <f t="shared" si="3"/>
        <v>0</v>
      </c>
      <c r="O40" s="15">
        <v>0</v>
      </c>
      <c r="P40" s="8">
        <f t="shared" si="4"/>
        <v>0</v>
      </c>
    </row>
    <row r="41" spans="1:16" ht="23.1" customHeight="1">
      <c r="A41" s="139"/>
      <c r="B41" s="139"/>
      <c r="C41" s="13"/>
      <c r="D41" s="14" t="s">
        <v>12</v>
      </c>
      <c r="E41" s="11"/>
      <c r="F41" s="10">
        <f t="shared" si="5"/>
        <v>18</v>
      </c>
      <c r="G41" s="9">
        <v>12</v>
      </c>
      <c r="H41" s="8">
        <f t="shared" si="0"/>
        <v>66.666666666666657</v>
      </c>
      <c r="I41" s="15">
        <v>5</v>
      </c>
      <c r="J41" s="8">
        <f t="shared" si="1"/>
        <v>27.777777777777779</v>
      </c>
      <c r="K41" s="15">
        <v>1</v>
      </c>
      <c r="L41" s="8">
        <f t="shared" si="2"/>
        <v>5.5555555555555554</v>
      </c>
      <c r="M41" s="15">
        <v>0</v>
      </c>
      <c r="N41" s="8">
        <f t="shared" si="3"/>
        <v>0</v>
      </c>
      <c r="O41" s="15">
        <v>0</v>
      </c>
      <c r="P41" s="8">
        <f t="shared" si="4"/>
        <v>0</v>
      </c>
    </row>
    <row r="42" spans="1:16" ht="23.1" customHeight="1">
      <c r="A42" s="139"/>
      <c r="B42" s="139"/>
      <c r="C42" s="13"/>
      <c r="D42" s="14" t="s">
        <v>11</v>
      </c>
      <c r="E42" s="11"/>
      <c r="F42" s="10">
        <f t="shared" si="5"/>
        <v>16</v>
      </c>
      <c r="G42" s="9">
        <v>12</v>
      </c>
      <c r="H42" s="8">
        <f t="shared" si="0"/>
        <v>75</v>
      </c>
      <c r="I42" s="15">
        <v>3</v>
      </c>
      <c r="J42" s="8">
        <f t="shared" si="1"/>
        <v>18.75</v>
      </c>
      <c r="K42" s="15">
        <v>1</v>
      </c>
      <c r="L42" s="8">
        <f t="shared" si="2"/>
        <v>6.25</v>
      </c>
      <c r="M42" s="15">
        <v>0</v>
      </c>
      <c r="N42" s="8">
        <f t="shared" si="3"/>
        <v>0</v>
      </c>
      <c r="O42" s="15">
        <v>0</v>
      </c>
      <c r="P42" s="8">
        <f t="shared" si="4"/>
        <v>0</v>
      </c>
    </row>
    <row r="43" spans="1:16" ht="23.1" customHeight="1">
      <c r="A43" s="139"/>
      <c r="B43" s="139"/>
      <c r="C43" s="13"/>
      <c r="D43" s="14" t="s">
        <v>10</v>
      </c>
      <c r="E43" s="11"/>
      <c r="F43" s="10">
        <f t="shared" si="5"/>
        <v>34</v>
      </c>
      <c r="G43" s="9">
        <v>25</v>
      </c>
      <c r="H43" s="8">
        <f t="shared" si="0"/>
        <v>73.529411764705884</v>
      </c>
      <c r="I43" s="15">
        <v>5</v>
      </c>
      <c r="J43" s="8">
        <f t="shared" si="1"/>
        <v>14.705882352941178</v>
      </c>
      <c r="K43" s="15">
        <v>4</v>
      </c>
      <c r="L43" s="8">
        <f t="shared" si="2"/>
        <v>11.76470588235294</v>
      </c>
      <c r="M43" s="15">
        <v>0</v>
      </c>
      <c r="N43" s="8">
        <f t="shared" si="3"/>
        <v>0</v>
      </c>
      <c r="O43" s="15">
        <v>0</v>
      </c>
      <c r="P43" s="8">
        <f t="shared" si="4"/>
        <v>0</v>
      </c>
    </row>
    <row r="44" spans="1:16" ht="23.1" customHeight="1">
      <c r="A44" s="139"/>
      <c r="B44" s="139"/>
      <c r="C44" s="13"/>
      <c r="D44" s="14" t="s">
        <v>9</v>
      </c>
      <c r="E44" s="11"/>
      <c r="F44" s="10">
        <f t="shared" si="5"/>
        <v>180</v>
      </c>
      <c r="G44" s="9">
        <v>170</v>
      </c>
      <c r="H44" s="8">
        <f t="shared" si="0"/>
        <v>94.444444444444443</v>
      </c>
      <c r="I44" s="15">
        <v>8</v>
      </c>
      <c r="J44" s="8">
        <f t="shared" si="1"/>
        <v>4.4444444444444446</v>
      </c>
      <c r="K44" s="15">
        <v>2</v>
      </c>
      <c r="L44" s="8">
        <f t="shared" si="2"/>
        <v>1.1111111111111112</v>
      </c>
      <c r="M44" s="15">
        <v>0</v>
      </c>
      <c r="N44" s="8">
        <f t="shared" si="3"/>
        <v>0</v>
      </c>
      <c r="O44" s="15">
        <v>0</v>
      </c>
      <c r="P44" s="8">
        <f t="shared" si="4"/>
        <v>0</v>
      </c>
    </row>
    <row r="45" spans="1:16" ht="23.1" customHeight="1">
      <c r="A45" s="139"/>
      <c r="B45" s="139"/>
      <c r="C45" s="13"/>
      <c r="D45" s="14" t="s">
        <v>8</v>
      </c>
      <c r="E45" s="11"/>
      <c r="F45" s="10">
        <f t="shared" si="5"/>
        <v>21</v>
      </c>
      <c r="G45" s="9">
        <v>19</v>
      </c>
      <c r="H45" s="8">
        <f t="shared" si="0"/>
        <v>90.476190476190482</v>
      </c>
      <c r="I45" s="15">
        <v>1</v>
      </c>
      <c r="J45" s="8">
        <f t="shared" si="1"/>
        <v>4.7619047619047619</v>
      </c>
      <c r="K45" s="15">
        <v>1</v>
      </c>
      <c r="L45" s="8">
        <f t="shared" si="2"/>
        <v>4.7619047619047619</v>
      </c>
      <c r="M45" s="15">
        <v>0</v>
      </c>
      <c r="N45" s="8">
        <f t="shared" si="3"/>
        <v>0</v>
      </c>
      <c r="O45" s="15">
        <v>0</v>
      </c>
      <c r="P45" s="8">
        <f t="shared" si="4"/>
        <v>0</v>
      </c>
    </row>
    <row r="46" spans="1:16" ht="23.1" customHeight="1">
      <c r="A46" s="139"/>
      <c r="B46" s="139"/>
      <c r="C46" s="13"/>
      <c r="D46" s="14" t="s">
        <v>7</v>
      </c>
      <c r="E46" s="11"/>
      <c r="F46" s="10">
        <f t="shared" si="5"/>
        <v>14</v>
      </c>
      <c r="G46" s="9">
        <v>14</v>
      </c>
      <c r="H46" s="8">
        <f t="shared" si="0"/>
        <v>100</v>
      </c>
      <c r="I46" s="15">
        <v>0</v>
      </c>
      <c r="J46" s="8">
        <f t="shared" si="1"/>
        <v>0</v>
      </c>
      <c r="K46" s="15">
        <v>0</v>
      </c>
      <c r="L46" s="8">
        <f t="shared" si="2"/>
        <v>0</v>
      </c>
      <c r="M46" s="15">
        <v>0</v>
      </c>
      <c r="N46" s="8">
        <f t="shared" si="3"/>
        <v>0</v>
      </c>
      <c r="O46" s="15">
        <v>0</v>
      </c>
      <c r="P46" s="8">
        <f t="shared" si="4"/>
        <v>0</v>
      </c>
    </row>
    <row r="47" spans="1:16" ht="24" customHeight="1">
      <c r="A47" s="139"/>
      <c r="B47" s="139"/>
      <c r="C47" s="13"/>
      <c r="D47" s="12" t="s">
        <v>6</v>
      </c>
      <c r="E47" s="11"/>
      <c r="F47" s="10">
        <f t="shared" si="5"/>
        <v>13</v>
      </c>
      <c r="G47" s="9">
        <v>12</v>
      </c>
      <c r="H47" s="8">
        <f t="shared" si="0"/>
        <v>92.307692307692307</v>
      </c>
      <c r="I47" s="15">
        <v>0</v>
      </c>
      <c r="J47" s="8">
        <f t="shared" si="1"/>
        <v>0</v>
      </c>
      <c r="K47" s="15">
        <v>1</v>
      </c>
      <c r="L47" s="8">
        <f t="shared" si="2"/>
        <v>7.6923076923076925</v>
      </c>
      <c r="M47" s="15">
        <v>0</v>
      </c>
      <c r="N47" s="8">
        <f t="shared" si="3"/>
        <v>0</v>
      </c>
      <c r="O47" s="15">
        <v>0</v>
      </c>
      <c r="P47" s="8">
        <f t="shared" si="4"/>
        <v>0</v>
      </c>
    </row>
    <row r="48" spans="1:16" ht="23.1" customHeight="1">
      <c r="A48" s="139"/>
      <c r="B48" s="139"/>
      <c r="C48" s="13"/>
      <c r="D48" s="14" t="s">
        <v>5</v>
      </c>
      <c r="E48" s="11"/>
      <c r="F48" s="10">
        <f t="shared" si="5"/>
        <v>41</v>
      </c>
      <c r="G48" s="9">
        <v>37</v>
      </c>
      <c r="H48" s="8">
        <f t="shared" si="0"/>
        <v>90.243902439024396</v>
      </c>
      <c r="I48" s="15">
        <v>4</v>
      </c>
      <c r="J48" s="8">
        <f t="shared" si="1"/>
        <v>9.7560975609756095</v>
      </c>
      <c r="K48" s="15">
        <v>0</v>
      </c>
      <c r="L48" s="8">
        <f t="shared" si="2"/>
        <v>0</v>
      </c>
      <c r="M48" s="15">
        <v>0</v>
      </c>
      <c r="N48" s="8">
        <f t="shared" si="3"/>
        <v>0</v>
      </c>
      <c r="O48" s="15">
        <v>0</v>
      </c>
      <c r="P48" s="8">
        <f t="shared" si="4"/>
        <v>0</v>
      </c>
    </row>
    <row r="49" spans="1:16" ht="23.1" customHeight="1">
      <c r="A49" s="139"/>
      <c r="B49" s="139"/>
      <c r="C49" s="13"/>
      <c r="D49" s="14" t="s">
        <v>4</v>
      </c>
      <c r="E49" s="11"/>
      <c r="F49" s="10">
        <f t="shared" si="5"/>
        <v>22</v>
      </c>
      <c r="G49" s="9">
        <v>22</v>
      </c>
      <c r="H49" s="8">
        <f t="shared" si="0"/>
        <v>100</v>
      </c>
      <c r="I49" s="15">
        <v>0</v>
      </c>
      <c r="J49" s="8">
        <f t="shared" si="1"/>
        <v>0</v>
      </c>
      <c r="K49" s="15">
        <v>0</v>
      </c>
      <c r="L49" s="8">
        <f t="shared" si="2"/>
        <v>0</v>
      </c>
      <c r="M49" s="15">
        <v>0</v>
      </c>
      <c r="N49" s="8">
        <f t="shared" si="3"/>
        <v>0</v>
      </c>
      <c r="O49" s="15">
        <v>0</v>
      </c>
      <c r="P49" s="8">
        <f t="shared" si="4"/>
        <v>0</v>
      </c>
    </row>
    <row r="50" spans="1:16" ht="23.1" customHeight="1">
      <c r="A50" s="139"/>
      <c r="B50" s="139"/>
      <c r="C50" s="13"/>
      <c r="D50" s="14" t="s">
        <v>3</v>
      </c>
      <c r="E50" s="11"/>
      <c r="F50" s="10">
        <f t="shared" si="5"/>
        <v>20</v>
      </c>
      <c r="G50" s="9">
        <v>14</v>
      </c>
      <c r="H50" s="8">
        <f t="shared" si="0"/>
        <v>70</v>
      </c>
      <c r="I50" s="15">
        <v>3</v>
      </c>
      <c r="J50" s="8">
        <f t="shared" si="1"/>
        <v>15</v>
      </c>
      <c r="K50" s="15">
        <v>3</v>
      </c>
      <c r="L50" s="8">
        <f t="shared" si="2"/>
        <v>15</v>
      </c>
      <c r="M50" s="15">
        <v>0</v>
      </c>
      <c r="N50" s="8">
        <f t="shared" si="3"/>
        <v>0</v>
      </c>
      <c r="O50" s="15">
        <v>0</v>
      </c>
      <c r="P50" s="8">
        <f t="shared" si="4"/>
        <v>0</v>
      </c>
    </row>
    <row r="51" spans="1:16" ht="23.1" customHeight="1">
      <c r="A51" s="139"/>
      <c r="B51" s="139"/>
      <c r="C51" s="13"/>
      <c r="D51" s="14" t="s">
        <v>2</v>
      </c>
      <c r="E51" s="11"/>
      <c r="F51" s="10">
        <f t="shared" si="5"/>
        <v>150</v>
      </c>
      <c r="G51" s="9">
        <v>121</v>
      </c>
      <c r="H51" s="8">
        <f t="shared" si="0"/>
        <v>80.666666666666657</v>
      </c>
      <c r="I51" s="15">
        <v>24</v>
      </c>
      <c r="J51" s="8">
        <f t="shared" si="1"/>
        <v>16</v>
      </c>
      <c r="K51" s="15">
        <v>4</v>
      </c>
      <c r="L51" s="8">
        <f t="shared" si="2"/>
        <v>2.666666666666667</v>
      </c>
      <c r="M51" s="15">
        <v>1</v>
      </c>
      <c r="N51" s="8">
        <f t="shared" si="3"/>
        <v>0.66666666666666674</v>
      </c>
      <c r="O51" s="15">
        <v>0</v>
      </c>
      <c r="P51" s="8">
        <f t="shared" si="4"/>
        <v>0</v>
      </c>
    </row>
    <row r="52" spans="1:16" ht="23.1" customHeight="1">
      <c r="A52" s="139"/>
      <c r="B52" s="139"/>
      <c r="C52" s="13"/>
      <c r="D52" s="14" t="s">
        <v>1</v>
      </c>
      <c r="E52" s="11"/>
      <c r="F52" s="10">
        <f t="shared" si="5"/>
        <v>20</v>
      </c>
      <c r="G52" s="9">
        <v>9</v>
      </c>
      <c r="H52" s="8">
        <f t="shared" si="0"/>
        <v>45</v>
      </c>
      <c r="I52" s="15">
        <v>9</v>
      </c>
      <c r="J52" s="8">
        <f t="shared" si="1"/>
        <v>45</v>
      </c>
      <c r="K52" s="15">
        <v>2</v>
      </c>
      <c r="L52" s="8">
        <f t="shared" si="2"/>
        <v>10</v>
      </c>
      <c r="M52" s="15">
        <v>0</v>
      </c>
      <c r="N52" s="8">
        <f t="shared" si="3"/>
        <v>0</v>
      </c>
      <c r="O52" s="15">
        <v>0</v>
      </c>
      <c r="P52" s="8">
        <f t="shared" si="4"/>
        <v>0</v>
      </c>
    </row>
    <row r="53" spans="1:16" ht="24" customHeight="1">
      <c r="A53" s="140"/>
      <c r="B53" s="140"/>
      <c r="C53" s="13"/>
      <c r="D53" s="12" t="s">
        <v>0</v>
      </c>
      <c r="E53" s="11"/>
      <c r="F53" s="10">
        <f t="shared" si="5"/>
        <v>55</v>
      </c>
      <c r="G53" s="9">
        <v>46</v>
      </c>
      <c r="H53" s="8">
        <f t="shared" si="0"/>
        <v>83.636363636363626</v>
      </c>
      <c r="I53" s="15">
        <v>7</v>
      </c>
      <c r="J53" s="8">
        <f t="shared" si="1"/>
        <v>12.727272727272727</v>
      </c>
      <c r="K53" s="15">
        <v>2</v>
      </c>
      <c r="L53" s="8">
        <f t="shared" si="2"/>
        <v>3.6363636363636362</v>
      </c>
      <c r="M53" s="15">
        <v>0</v>
      </c>
      <c r="N53" s="8">
        <f t="shared" si="3"/>
        <v>0</v>
      </c>
      <c r="O53" s="15">
        <v>0</v>
      </c>
      <c r="P53" s="8">
        <f t="shared" si="4"/>
        <v>0</v>
      </c>
    </row>
    <row r="55" spans="1:16" ht="12.75" customHeight="1"/>
    <row r="56" spans="1:16" ht="12.75" customHeight="1"/>
    <row r="57" spans="1:16">
      <c r="D57" s="5"/>
    </row>
    <row r="60" spans="1:16">
      <c r="D60" s="5"/>
    </row>
    <row r="62" spans="1:16">
      <c r="D62" s="5"/>
    </row>
    <row r="64" spans="1:16">
      <c r="D64" s="5"/>
    </row>
    <row r="66" spans="4:4">
      <c r="D66" s="5"/>
    </row>
    <row r="68" spans="4:4" ht="13.5" customHeight="1">
      <c r="D68" s="6"/>
    </row>
    <row r="69" spans="4:4" ht="13.5" customHeight="1"/>
    <row r="70" spans="4:4">
      <c r="D70" s="5"/>
    </row>
    <row r="72" spans="4:4">
      <c r="D72" s="5"/>
    </row>
    <row r="74" spans="4:4">
      <c r="D74" s="5"/>
    </row>
    <row r="76" spans="4:4">
      <c r="D76" s="5"/>
    </row>
    <row r="80" spans="4:4" ht="12.75" customHeight="1"/>
    <row r="81" ht="12.75" customHeight="1"/>
  </sheetData>
  <mergeCells count="28">
    <mergeCell ref="M5:M6"/>
    <mergeCell ref="N5:N6"/>
    <mergeCell ref="A3:E6"/>
    <mergeCell ref="F3:F6"/>
    <mergeCell ref="G3:P3"/>
    <mergeCell ref="G4:H4"/>
    <mergeCell ref="I4:J4"/>
    <mergeCell ref="K4:L4"/>
    <mergeCell ref="M4:N4"/>
    <mergeCell ref="O4:P4"/>
    <mergeCell ref="G5:G6"/>
    <mergeCell ref="H5:H6"/>
    <mergeCell ref="A13:A53"/>
    <mergeCell ref="B13:B37"/>
    <mergeCell ref="B38:B53"/>
    <mergeCell ref="O5:O6"/>
    <mergeCell ref="P5:P6"/>
    <mergeCell ref="A7:E7"/>
    <mergeCell ref="A8:A12"/>
    <mergeCell ref="B8:E8"/>
    <mergeCell ref="B9:E9"/>
    <mergeCell ref="B10:E10"/>
    <mergeCell ref="B11:E11"/>
    <mergeCell ref="B12:E12"/>
    <mergeCell ref="I5:I6"/>
    <mergeCell ref="J5:J6"/>
    <mergeCell ref="K5:K6"/>
    <mergeCell ref="L5:L6"/>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T100"/>
  <sheetViews>
    <sheetView showGridLines="0" view="pageBreakPreview" topLeftCell="A79" zoomScaleNormal="100" zoomScaleSheetLayoutView="100" workbookViewId="0">
      <selection activeCell="H3" sqref="H3:Q6"/>
    </sheetView>
  </sheetViews>
  <sheetFormatPr defaultRowHeight="13.5"/>
  <cols>
    <col min="1" max="2" width="2.625" style="4" customWidth="1"/>
    <col min="3" max="3" width="1.375" style="4" customWidth="1"/>
    <col min="4" max="4" width="27.625" style="4" customWidth="1"/>
    <col min="5" max="5" width="1.375" style="4" customWidth="1"/>
    <col min="6" max="19" width="7.625" style="3" customWidth="1"/>
    <col min="20" max="16384" width="9" style="3"/>
  </cols>
  <sheetData>
    <row r="1" spans="1:20" ht="14.25">
      <c r="A1" s="18" t="s">
        <v>661</v>
      </c>
    </row>
    <row r="2" spans="1:20" ht="18.75" customHeight="1">
      <c r="A2" s="113" t="s">
        <v>592</v>
      </c>
      <c r="Q2" s="40"/>
      <c r="S2" s="40" t="s">
        <v>513</v>
      </c>
    </row>
    <row r="3" spans="1:20" ht="18.75" customHeight="1">
      <c r="A3" s="213" t="s">
        <v>63</v>
      </c>
      <c r="B3" s="214"/>
      <c r="C3" s="214"/>
      <c r="D3" s="214"/>
      <c r="E3" s="215"/>
      <c r="F3" s="254" t="s">
        <v>126</v>
      </c>
      <c r="G3" s="176" t="s">
        <v>584</v>
      </c>
      <c r="H3" s="234" t="s">
        <v>583</v>
      </c>
      <c r="I3" s="234"/>
      <c r="J3" s="234"/>
      <c r="K3" s="234"/>
      <c r="L3" s="234"/>
      <c r="M3" s="234"/>
      <c r="N3" s="234"/>
      <c r="O3" s="234"/>
      <c r="P3" s="234"/>
      <c r="Q3" s="235"/>
      <c r="R3" s="204" t="s">
        <v>231</v>
      </c>
      <c r="S3" s="204" t="s">
        <v>127</v>
      </c>
    </row>
    <row r="4" spans="1:20" ht="22.5" customHeight="1">
      <c r="A4" s="216"/>
      <c r="B4" s="217"/>
      <c r="C4" s="217"/>
      <c r="D4" s="217"/>
      <c r="E4" s="218"/>
      <c r="F4" s="255"/>
      <c r="G4" s="209"/>
      <c r="H4" s="203" t="s">
        <v>215</v>
      </c>
      <c r="I4" s="234"/>
      <c r="J4" s="234"/>
      <c r="K4" s="234"/>
      <c r="L4" s="234"/>
      <c r="M4" s="234"/>
      <c r="N4" s="235"/>
      <c r="O4" s="204" t="s">
        <v>150</v>
      </c>
      <c r="P4" s="204" t="s">
        <v>149</v>
      </c>
      <c r="Q4" s="204" t="s">
        <v>141</v>
      </c>
      <c r="R4" s="209"/>
      <c r="S4" s="209"/>
    </row>
    <row r="5" spans="1:20" ht="14.25" customHeight="1">
      <c r="A5" s="216"/>
      <c r="B5" s="217"/>
      <c r="C5" s="217"/>
      <c r="D5" s="217"/>
      <c r="E5" s="218"/>
      <c r="F5" s="255"/>
      <c r="G5" s="209"/>
      <c r="H5" s="209" t="s">
        <v>585</v>
      </c>
      <c r="I5" s="209" t="s">
        <v>586</v>
      </c>
      <c r="J5" s="209" t="s">
        <v>587</v>
      </c>
      <c r="K5" s="209" t="s">
        <v>588</v>
      </c>
      <c r="L5" s="209" t="s">
        <v>589</v>
      </c>
      <c r="M5" s="209" t="s">
        <v>355</v>
      </c>
      <c r="N5" s="209" t="s">
        <v>636</v>
      </c>
      <c r="O5" s="209"/>
      <c r="P5" s="209"/>
      <c r="Q5" s="209"/>
      <c r="R5" s="209"/>
      <c r="S5" s="209"/>
    </row>
    <row r="6" spans="1:20" ht="39" customHeight="1">
      <c r="A6" s="219"/>
      <c r="B6" s="220"/>
      <c r="C6" s="220"/>
      <c r="D6" s="220"/>
      <c r="E6" s="221"/>
      <c r="F6" s="256"/>
      <c r="G6" s="210"/>
      <c r="H6" s="210"/>
      <c r="I6" s="210"/>
      <c r="J6" s="210"/>
      <c r="K6" s="210"/>
      <c r="L6" s="210"/>
      <c r="M6" s="210"/>
      <c r="N6" s="210"/>
      <c r="O6" s="210"/>
      <c r="P6" s="210"/>
      <c r="Q6" s="210"/>
      <c r="R6" s="210"/>
      <c r="S6" s="210"/>
    </row>
    <row r="7" spans="1:20" ht="12" customHeight="1">
      <c r="A7" s="152" t="s">
        <v>49</v>
      </c>
      <c r="B7" s="153"/>
      <c r="C7" s="153"/>
      <c r="D7" s="153"/>
      <c r="E7" s="154"/>
      <c r="F7" s="35">
        <f>SUM(F9,F11,F13,F15,F17)</f>
        <v>916</v>
      </c>
      <c r="G7" s="35">
        <f>SUM(G9,G11,G13,G15,G17)</f>
        <v>86</v>
      </c>
      <c r="H7" s="35">
        <f>SUM(H9,H11,H13,H15,H17)</f>
        <v>37</v>
      </c>
      <c r="I7" s="35">
        <f t="shared" ref="I7:S7" si="0">SUM(I9,I11,I13,I15,I17)</f>
        <v>14</v>
      </c>
      <c r="J7" s="35">
        <f t="shared" si="0"/>
        <v>10</v>
      </c>
      <c r="K7" s="35">
        <f t="shared" si="0"/>
        <v>2</v>
      </c>
      <c r="L7" s="35">
        <f t="shared" si="0"/>
        <v>3</v>
      </c>
      <c r="M7" s="35">
        <f>SUM(M9,M11,M13,M15,M17)</f>
        <v>20</v>
      </c>
      <c r="N7" s="245">
        <v>18.833333329999999</v>
      </c>
      <c r="O7" s="35">
        <f t="shared" ref="O7:Q7" si="1">SUM(O9,O11,O13,O15,O17)</f>
        <v>76</v>
      </c>
      <c r="P7" s="35">
        <f t="shared" si="1"/>
        <v>9</v>
      </c>
      <c r="Q7" s="35">
        <f t="shared" si="1"/>
        <v>1</v>
      </c>
      <c r="R7" s="35">
        <f t="shared" si="0"/>
        <v>783</v>
      </c>
      <c r="S7" s="35">
        <f t="shared" si="0"/>
        <v>47</v>
      </c>
    </row>
    <row r="8" spans="1:20" ht="12" customHeight="1">
      <c r="A8" s="155"/>
      <c r="B8" s="156"/>
      <c r="C8" s="156"/>
      <c r="D8" s="156"/>
      <c r="E8" s="157"/>
      <c r="F8" s="38">
        <f>SUM(G8,R8,S8)</f>
        <v>1</v>
      </c>
      <c r="G8" s="31">
        <f>IF(G7=0,0,G7/$F7)</f>
        <v>9.3886462882096067E-2</v>
      </c>
      <c r="H8" s="31">
        <f t="shared" ref="H8:M8" si="2">IF(H7=0,0,H7/$G7)</f>
        <v>0.43023255813953487</v>
      </c>
      <c r="I8" s="31">
        <f t="shared" si="2"/>
        <v>0.16279069767441862</v>
      </c>
      <c r="J8" s="31">
        <f t="shared" si="2"/>
        <v>0.11627906976744186</v>
      </c>
      <c r="K8" s="31">
        <f t="shared" si="2"/>
        <v>2.3255813953488372E-2</v>
      </c>
      <c r="L8" s="31">
        <f t="shared" si="2"/>
        <v>3.4883720930232558E-2</v>
      </c>
      <c r="M8" s="31">
        <f t="shared" si="2"/>
        <v>0.23255813953488372</v>
      </c>
      <c r="N8" s="246"/>
      <c r="O8" s="31">
        <f>IF(O7=0,0,O7/$F7)</f>
        <v>8.296943231441048E-2</v>
      </c>
      <c r="P8" s="31">
        <f>IF(P7=0,0,P7/$F7)</f>
        <v>9.8253275109170309E-3</v>
      </c>
      <c r="Q8" s="31">
        <f>IF(Q7=0,0,Q7/$F7)</f>
        <v>1.0917030567685589E-3</v>
      </c>
      <c r="R8" s="31">
        <f>IF(R7=0,0,R7/$F7)</f>
        <v>0.85480349344978168</v>
      </c>
      <c r="S8" s="31">
        <f>IF(S7=0,0,S7/$F7)</f>
        <v>5.1310043668122272E-2</v>
      </c>
      <c r="T8" s="41"/>
    </row>
    <row r="9" spans="1:20" ht="12" customHeight="1">
      <c r="A9" s="141" t="s">
        <v>48</v>
      </c>
      <c r="B9" s="222" t="s">
        <v>47</v>
      </c>
      <c r="C9" s="223"/>
      <c r="D9" s="223"/>
      <c r="E9" s="224"/>
      <c r="F9" s="35">
        <f>SUM(G9,R9,S9)</f>
        <v>289</v>
      </c>
      <c r="G9" s="35">
        <f>SUM(O9:Q9)</f>
        <v>8</v>
      </c>
      <c r="H9" s="35">
        <v>3</v>
      </c>
      <c r="I9" s="35">
        <v>0</v>
      </c>
      <c r="J9" s="35">
        <v>0</v>
      </c>
      <c r="K9" s="35">
        <v>0</v>
      </c>
      <c r="L9" s="35">
        <v>0</v>
      </c>
      <c r="M9" s="35">
        <v>5</v>
      </c>
      <c r="N9" s="245">
        <v>4</v>
      </c>
      <c r="O9" s="35">
        <v>6</v>
      </c>
      <c r="P9" s="35">
        <v>2</v>
      </c>
      <c r="Q9" s="35">
        <v>0</v>
      </c>
      <c r="R9" s="35">
        <v>256</v>
      </c>
      <c r="S9" s="35">
        <v>25</v>
      </c>
    </row>
    <row r="10" spans="1:20" ht="12" customHeight="1">
      <c r="A10" s="142"/>
      <c r="B10" s="225"/>
      <c r="C10" s="226"/>
      <c r="D10" s="226"/>
      <c r="E10" s="227"/>
      <c r="F10" s="38">
        <f>SUM(G10,R10,S10)</f>
        <v>1</v>
      </c>
      <c r="G10" s="31">
        <f>IF(G9=0,0,G9/$F9)</f>
        <v>2.768166089965398E-2</v>
      </c>
      <c r="H10" s="31">
        <f t="shared" ref="H10:O10" si="3">IF(H9=0,0,H9/$G9)</f>
        <v>0.375</v>
      </c>
      <c r="I10" s="31">
        <f t="shared" si="3"/>
        <v>0</v>
      </c>
      <c r="J10" s="31">
        <f t="shared" si="3"/>
        <v>0</v>
      </c>
      <c r="K10" s="31">
        <f t="shared" si="3"/>
        <v>0</v>
      </c>
      <c r="L10" s="31">
        <f t="shared" si="3"/>
        <v>0</v>
      </c>
      <c r="M10" s="31">
        <f t="shared" si="3"/>
        <v>0.625</v>
      </c>
      <c r="N10" s="246"/>
      <c r="O10" s="31">
        <f t="shared" si="3"/>
        <v>0.75</v>
      </c>
      <c r="P10" s="31">
        <f t="shared" ref="P10:Q10" si="4">IF(P9=0,0,P9/$G9)</f>
        <v>0.25</v>
      </c>
      <c r="Q10" s="31">
        <f t="shared" si="4"/>
        <v>0</v>
      </c>
      <c r="R10" s="31">
        <f>IF(R9=0,0,R9/$F9)</f>
        <v>0.88581314878892736</v>
      </c>
      <c r="S10" s="31">
        <f>IF(S9=0,0,S9/$F9)</f>
        <v>8.6505190311418678E-2</v>
      </c>
    </row>
    <row r="11" spans="1:20" ht="12" customHeight="1">
      <c r="A11" s="142"/>
      <c r="B11" s="222" t="s">
        <v>46</v>
      </c>
      <c r="C11" s="223"/>
      <c r="D11" s="223"/>
      <c r="E11" s="224"/>
      <c r="F11" s="35">
        <f t="shared" ref="F11:F22" si="5">SUM(G11,R11,S11)</f>
        <v>129</v>
      </c>
      <c r="G11" s="35">
        <f t="shared" ref="G11" si="6">SUM(O11:Q11)</f>
        <v>6</v>
      </c>
      <c r="H11" s="35">
        <v>4</v>
      </c>
      <c r="I11" s="35">
        <v>0</v>
      </c>
      <c r="J11" s="35">
        <v>0</v>
      </c>
      <c r="K11" s="35">
        <v>0</v>
      </c>
      <c r="L11" s="35">
        <v>0</v>
      </c>
      <c r="M11" s="35">
        <v>2</v>
      </c>
      <c r="N11" s="245">
        <v>3.5</v>
      </c>
      <c r="O11" s="35">
        <v>6</v>
      </c>
      <c r="P11" s="35">
        <v>0</v>
      </c>
      <c r="Q11" s="35">
        <v>0</v>
      </c>
      <c r="R11" s="35">
        <v>116</v>
      </c>
      <c r="S11" s="35">
        <v>7</v>
      </c>
    </row>
    <row r="12" spans="1:20" ht="12" customHeight="1">
      <c r="A12" s="142"/>
      <c r="B12" s="225"/>
      <c r="C12" s="226"/>
      <c r="D12" s="226"/>
      <c r="E12" s="227"/>
      <c r="F12" s="38">
        <f t="shared" si="5"/>
        <v>1</v>
      </c>
      <c r="G12" s="31">
        <f t="shared" ref="G12" si="7">IF(G11=0,0,G11/$F11)</f>
        <v>4.6511627906976744E-2</v>
      </c>
      <c r="H12" s="31">
        <f t="shared" ref="H12:Q12" si="8">IF(H11=0,0,H11/$G11)</f>
        <v>0.66666666666666663</v>
      </c>
      <c r="I12" s="31">
        <f t="shared" si="8"/>
        <v>0</v>
      </c>
      <c r="J12" s="31">
        <f t="shared" si="8"/>
        <v>0</v>
      </c>
      <c r="K12" s="31">
        <f t="shared" si="8"/>
        <v>0</v>
      </c>
      <c r="L12" s="31">
        <f t="shared" si="8"/>
        <v>0</v>
      </c>
      <c r="M12" s="31">
        <f t="shared" si="8"/>
        <v>0.33333333333333331</v>
      </c>
      <c r="N12" s="246"/>
      <c r="O12" s="31">
        <f t="shared" si="8"/>
        <v>1</v>
      </c>
      <c r="P12" s="31">
        <f t="shared" si="8"/>
        <v>0</v>
      </c>
      <c r="Q12" s="31">
        <f t="shared" si="8"/>
        <v>0</v>
      </c>
      <c r="R12" s="31">
        <f t="shared" ref="R12:S12" si="9">IF(R11=0,0,R11/$F11)</f>
        <v>0.89922480620155043</v>
      </c>
      <c r="S12" s="31">
        <f t="shared" si="9"/>
        <v>5.4263565891472867E-2</v>
      </c>
    </row>
    <row r="13" spans="1:20" ht="12" customHeight="1">
      <c r="A13" s="142"/>
      <c r="B13" s="222" t="s">
        <v>45</v>
      </c>
      <c r="C13" s="223"/>
      <c r="D13" s="223"/>
      <c r="E13" s="224"/>
      <c r="F13" s="35">
        <f t="shared" si="5"/>
        <v>220</v>
      </c>
      <c r="G13" s="35">
        <f t="shared" ref="G13" si="10">SUM(O13:Q13)</f>
        <v>12</v>
      </c>
      <c r="H13" s="35">
        <v>4</v>
      </c>
      <c r="I13" s="35">
        <v>4</v>
      </c>
      <c r="J13" s="35">
        <v>0</v>
      </c>
      <c r="K13" s="35">
        <v>0</v>
      </c>
      <c r="L13" s="35">
        <v>1</v>
      </c>
      <c r="M13" s="35">
        <v>3</v>
      </c>
      <c r="N13" s="245">
        <v>11.666666666666666</v>
      </c>
      <c r="O13" s="35">
        <v>11</v>
      </c>
      <c r="P13" s="35">
        <v>1</v>
      </c>
      <c r="Q13" s="35">
        <v>0</v>
      </c>
      <c r="R13" s="35">
        <v>202</v>
      </c>
      <c r="S13" s="35">
        <v>6</v>
      </c>
    </row>
    <row r="14" spans="1:20" ht="12" customHeight="1">
      <c r="A14" s="142"/>
      <c r="B14" s="225"/>
      <c r="C14" s="226"/>
      <c r="D14" s="226"/>
      <c r="E14" s="227"/>
      <c r="F14" s="38">
        <f t="shared" si="5"/>
        <v>1</v>
      </c>
      <c r="G14" s="31">
        <f t="shared" ref="G14" si="11">IF(G13=0,0,G13/$F13)</f>
        <v>5.4545454545454543E-2</v>
      </c>
      <c r="H14" s="31">
        <f t="shared" ref="H14:Q14" si="12">IF(H13=0,0,H13/$G13)</f>
        <v>0.33333333333333331</v>
      </c>
      <c r="I14" s="31">
        <f t="shared" si="12"/>
        <v>0.33333333333333331</v>
      </c>
      <c r="J14" s="31">
        <f t="shared" si="12"/>
        <v>0</v>
      </c>
      <c r="K14" s="31">
        <f t="shared" si="12"/>
        <v>0</v>
      </c>
      <c r="L14" s="31">
        <f t="shared" si="12"/>
        <v>8.3333333333333329E-2</v>
      </c>
      <c r="M14" s="31">
        <f t="shared" si="12"/>
        <v>0.25</v>
      </c>
      <c r="N14" s="246"/>
      <c r="O14" s="31">
        <f t="shared" si="12"/>
        <v>0.91666666666666663</v>
      </c>
      <c r="P14" s="31">
        <f t="shared" si="12"/>
        <v>8.3333333333333329E-2</v>
      </c>
      <c r="Q14" s="31">
        <f t="shared" si="12"/>
        <v>0</v>
      </c>
      <c r="R14" s="31">
        <f t="shared" ref="R14:S14" si="13">IF(R13=0,0,R13/$F13)</f>
        <v>0.91818181818181821</v>
      </c>
      <c r="S14" s="31">
        <f t="shared" si="13"/>
        <v>2.7272727272727271E-2</v>
      </c>
    </row>
    <row r="15" spans="1:20" ht="12" customHeight="1">
      <c r="A15" s="142"/>
      <c r="B15" s="222" t="s">
        <v>44</v>
      </c>
      <c r="C15" s="223"/>
      <c r="D15" s="223"/>
      <c r="E15" s="224"/>
      <c r="F15" s="35">
        <f t="shared" si="5"/>
        <v>57</v>
      </c>
      <c r="G15" s="35">
        <f t="shared" ref="G15" si="14">SUM(O15:Q15)</f>
        <v>7</v>
      </c>
      <c r="H15" s="35">
        <v>3</v>
      </c>
      <c r="I15" s="35">
        <v>0</v>
      </c>
      <c r="J15" s="35">
        <v>1</v>
      </c>
      <c r="K15" s="35">
        <v>0</v>
      </c>
      <c r="L15" s="35">
        <v>0</v>
      </c>
      <c r="M15" s="35">
        <v>3</v>
      </c>
      <c r="N15" s="245">
        <v>7.5</v>
      </c>
      <c r="O15" s="35">
        <v>7</v>
      </c>
      <c r="P15" s="35">
        <v>0</v>
      </c>
      <c r="Q15" s="35">
        <v>0</v>
      </c>
      <c r="R15" s="35">
        <v>47</v>
      </c>
      <c r="S15" s="35">
        <v>3</v>
      </c>
    </row>
    <row r="16" spans="1:20" ht="12" customHeight="1">
      <c r="A16" s="142"/>
      <c r="B16" s="225"/>
      <c r="C16" s="226"/>
      <c r="D16" s="226"/>
      <c r="E16" s="227"/>
      <c r="F16" s="38">
        <f t="shared" si="5"/>
        <v>1</v>
      </c>
      <c r="G16" s="31">
        <f t="shared" ref="G16" si="15">IF(G15=0,0,G15/$F15)</f>
        <v>0.12280701754385964</v>
      </c>
      <c r="H16" s="31">
        <f t="shared" ref="H16:Q16" si="16">IF(H15=0,0,H15/$G15)</f>
        <v>0.42857142857142855</v>
      </c>
      <c r="I16" s="31">
        <f t="shared" si="16"/>
        <v>0</v>
      </c>
      <c r="J16" s="31">
        <f t="shared" si="16"/>
        <v>0.14285714285714285</v>
      </c>
      <c r="K16" s="31">
        <f t="shared" si="16"/>
        <v>0</v>
      </c>
      <c r="L16" s="31">
        <f t="shared" si="16"/>
        <v>0</v>
      </c>
      <c r="M16" s="31">
        <f t="shared" si="16"/>
        <v>0.42857142857142855</v>
      </c>
      <c r="N16" s="246"/>
      <c r="O16" s="31">
        <f t="shared" si="16"/>
        <v>1</v>
      </c>
      <c r="P16" s="31">
        <f t="shared" si="16"/>
        <v>0</v>
      </c>
      <c r="Q16" s="31">
        <f t="shared" si="16"/>
        <v>0</v>
      </c>
      <c r="R16" s="31">
        <f t="shared" ref="R16:S16" si="17">IF(R15=0,0,R15/$F15)</f>
        <v>0.82456140350877194</v>
      </c>
      <c r="S16" s="31">
        <f t="shared" si="17"/>
        <v>5.2631578947368418E-2</v>
      </c>
    </row>
    <row r="17" spans="1:19" ht="12" customHeight="1">
      <c r="A17" s="142"/>
      <c r="B17" s="222" t="s">
        <v>43</v>
      </c>
      <c r="C17" s="223"/>
      <c r="D17" s="223"/>
      <c r="E17" s="224"/>
      <c r="F17" s="35">
        <f t="shared" si="5"/>
        <v>221</v>
      </c>
      <c r="G17" s="35">
        <f t="shared" ref="G17" si="18">SUM(O17:Q17)</f>
        <v>53</v>
      </c>
      <c r="H17" s="35">
        <v>23</v>
      </c>
      <c r="I17" s="35">
        <v>10</v>
      </c>
      <c r="J17" s="35">
        <v>9</v>
      </c>
      <c r="K17" s="35">
        <v>2</v>
      </c>
      <c r="L17" s="35">
        <v>2</v>
      </c>
      <c r="M17" s="35">
        <v>7</v>
      </c>
      <c r="N17" s="245">
        <v>23.521739130434781</v>
      </c>
      <c r="O17" s="35">
        <v>46</v>
      </c>
      <c r="P17" s="35">
        <v>6</v>
      </c>
      <c r="Q17" s="35">
        <v>1</v>
      </c>
      <c r="R17" s="35">
        <v>162</v>
      </c>
      <c r="S17" s="35">
        <v>6</v>
      </c>
    </row>
    <row r="18" spans="1:19" ht="12" customHeight="1">
      <c r="A18" s="143"/>
      <c r="B18" s="225"/>
      <c r="C18" s="226"/>
      <c r="D18" s="226"/>
      <c r="E18" s="227"/>
      <c r="F18" s="38">
        <f t="shared" si="5"/>
        <v>1</v>
      </c>
      <c r="G18" s="31">
        <f t="shared" ref="G18" si="19">IF(G17=0,0,G17/$F17)</f>
        <v>0.23981900452488689</v>
      </c>
      <c r="H18" s="31">
        <f t="shared" ref="H18:Q18" si="20">IF(H17=0,0,H17/$G17)</f>
        <v>0.43396226415094341</v>
      </c>
      <c r="I18" s="31">
        <f t="shared" si="20"/>
        <v>0.18867924528301888</v>
      </c>
      <c r="J18" s="31">
        <f t="shared" si="20"/>
        <v>0.16981132075471697</v>
      </c>
      <c r="K18" s="31">
        <f t="shared" si="20"/>
        <v>3.7735849056603772E-2</v>
      </c>
      <c r="L18" s="31">
        <f t="shared" si="20"/>
        <v>3.7735849056603772E-2</v>
      </c>
      <c r="M18" s="31">
        <f t="shared" si="20"/>
        <v>0.13207547169811321</v>
      </c>
      <c r="N18" s="246"/>
      <c r="O18" s="31">
        <f t="shared" si="20"/>
        <v>0.86792452830188682</v>
      </c>
      <c r="P18" s="31">
        <f t="shared" si="20"/>
        <v>0.11320754716981132</v>
      </c>
      <c r="Q18" s="31">
        <f t="shared" si="20"/>
        <v>1.8867924528301886E-2</v>
      </c>
      <c r="R18" s="31">
        <f t="shared" ref="R18:S18" si="21">IF(R17=0,0,R17/$F17)</f>
        <v>0.73303167420814475</v>
      </c>
      <c r="S18" s="31">
        <f t="shared" si="21"/>
        <v>2.7149321266968326E-2</v>
      </c>
    </row>
    <row r="19" spans="1:19" ht="12" customHeight="1">
      <c r="A19" s="138" t="s">
        <v>42</v>
      </c>
      <c r="B19" s="138" t="s">
        <v>41</v>
      </c>
      <c r="C19" s="37"/>
      <c r="D19" s="211" t="s">
        <v>15</v>
      </c>
      <c r="E19" s="36"/>
      <c r="F19" s="35">
        <f t="shared" ref="F19:S19" si="22">SUM(F21,F23,F25,F27,F29,F31,F33,F35,F37,F39,F41,F43,F45,F47,F49,F51,F53,F55,F57,F59,F61,F63,F65,F67)</f>
        <v>224</v>
      </c>
      <c r="G19" s="35">
        <f t="shared" si="22"/>
        <v>27</v>
      </c>
      <c r="H19" s="35">
        <f t="shared" si="22"/>
        <v>10</v>
      </c>
      <c r="I19" s="35">
        <f t="shared" si="22"/>
        <v>4</v>
      </c>
      <c r="J19" s="35">
        <f t="shared" si="22"/>
        <v>2</v>
      </c>
      <c r="K19" s="35">
        <f t="shared" si="22"/>
        <v>2</v>
      </c>
      <c r="L19" s="35">
        <f t="shared" si="22"/>
        <v>3</v>
      </c>
      <c r="M19" s="35">
        <f t="shared" si="22"/>
        <v>6</v>
      </c>
      <c r="N19" s="245">
        <v>44.285714290000001</v>
      </c>
      <c r="O19" s="35">
        <f t="shared" si="22"/>
        <v>23</v>
      </c>
      <c r="P19" s="35">
        <f t="shared" si="22"/>
        <v>4</v>
      </c>
      <c r="Q19" s="35">
        <f t="shared" si="22"/>
        <v>0</v>
      </c>
      <c r="R19" s="35">
        <f t="shared" si="22"/>
        <v>185</v>
      </c>
      <c r="S19" s="35">
        <f t="shared" si="22"/>
        <v>12</v>
      </c>
    </row>
    <row r="20" spans="1:19" ht="12" customHeight="1">
      <c r="A20" s="139"/>
      <c r="B20" s="139"/>
      <c r="C20" s="34"/>
      <c r="D20" s="212"/>
      <c r="E20" s="33"/>
      <c r="F20" s="38">
        <f t="shared" si="5"/>
        <v>1</v>
      </c>
      <c r="G20" s="31">
        <f t="shared" ref="G20" si="23">IF(G19=0,0,G19/$F19)</f>
        <v>0.12053571428571429</v>
      </c>
      <c r="H20" s="31">
        <f t="shared" ref="H20:Q20" si="24">IF(H19=0,0,H19/$G19)</f>
        <v>0.37037037037037035</v>
      </c>
      <c r="I20" s="31">
        <f t="shared" si="24"/>
        <v>0.14814814814814814</v>
      </c>
      <c r="J20" s="31">
        <f t="shared" si="24"/>
        <v>7.407407407407407E-2</v>
      </c>
      <c r="K20" s="31">
        <f t="shared" si="24"/>
        <v>7.407407407407407E-2</v>
      </c>
      <c r="L20" s="31">
        <f t="shared" si="24"/>
        <v>0.1111111111111111</v>
      </c>
      <c r="M20" s="31">
        <f t="shared" si="24"/>
        <v>0.22222222222222221</v>
      </c>
      <c r="N20" s="246"/>
      <c r="O20" s="31">
        <f t="shared" si="24"/>
        <v>0.85185185185185186</v>
      </c>
      <c r="P20" s="31">
        <f t="shared" si="24"/>
        <v>0.14814814814814814</v>
      </c>
      <c r="Q20" s="31">
        <f t="shared" si="24"/>
        <v>0</v>
      </c>
      <c r="R20" s="31">
        <f t="shared" ref="R20:S20" si="25">IF(R19=0,0,R19/$F19)</f>
        <v>0.8258928571428571</v>
      </c>
      <c r="S20" s="31">
        <f t="shared" si="25"/>
        <v>5.3571428571428568E-2</v>
      </c>
    </row>
    <row r="21" spans="1:19" ht="12" customHeight="1">
      <c r="A21" s="139"/>
      <c r="B21" s="139"/>
      <c r="C21" s="37"/>
      <c r="D21" s="211" t="s">
        <v>40</v>
      </c>
      <c r="E21" s="36"/>
      <c r="F21" s="35">
        <f t="shared" si="5"/>
        <v>38</v>
      </c>
      <c r="G21" s="35">
        <f t="shared" ref="G21" si="26">SUM(O21:Q21)</f>
        <v>4</v>
      </c>
      <c r="H21" s="35">
        <v>2</v>
      </c>
      <c r="I21" s="35">
        <v>0</v>
      </c>
      <c r="J21" s="35">
        <v>0</v>
      </c>
      <c r="K21" s="35">
        <v>0</v>
      </c>
      <c r="L21" s="35">
        <v>0</v>
      </c>
      <c r="M21" s="35">
        <v>2</v>
      </c>
      <c r="N21" s="245">
        <v>5</v>
      </c>
      <c r="O21" s="35">
        <v>4</v>
      </c>
      <c r="P21" s="35">
        <v>0</v>
      </c>
      <c r="Q21" s="35">
        <v>0</v>
      </c>
      <c r="R21" s="35">
        <v>33</v>
      </c>
      <c r="S21" s="35">
        <v>1</v>
      </c>
    </row>
    <row r="22" spans="1:19" ht="12" customHeight="1">
      <c r="A22" s="139"/>
      <c r="B22" s="139"/>
      <c r="C22" s="34"/>
      <c r="D22" s="212"/>
      <c r="E22" s="33"/>
      <c r="F22" s="38">
        <f t="shared" si="5"/>
        <v>1</v>
      </c>
      <c r="G22" s="31">
        <f t="shared" ref="G22" si="27">IF(G21=0,0,G21/$F21)</f>
        <v>0.10526315789473684</v>
      </c>
      <c r="H22" s="31">
        <f t="shared" ref="H22:Q22" si="28">IF(H21=0,0,H21/$G21)</f>
        <v>0.5</v>
      </c>
      <c r="I22" s="31">
        <f t="shared" si="28"/>
        <v>0</v>
      </c>
      <c r="J22" s="31">
        <f t="shared" si="28"/>
        <v>0</v>
      </c>
      <c r="K22" s="31">
        <f t="shared" si="28"/>
        <v>0</v>
      </c>
      <c r="L22" s="31">
        <f t="shared" si="28"/>
        <v>0</v>
      </c>
      <c r="M22" s="31">
        <f t="shared" si="28"/>
        <v>0.5</v>
      </c>
      <c r="N22" s="246"/>
      <c r="O22" s="31">
        <f t="shared" si="28"/>
        <v>1</v>
      </c>
      <c r="P22" s="31">
        <f t="shared" si="28"/>
        <v>0</v>
      </c>
      <c r="Q22" s="31">
        <f t="shared" si="28"/>
        <v>0</v>
      </c>
      <c r="R22" s="31">
        <f t="shared" ref="R22:S22" si="29">IF(R21=0,0,R21/$F21)</f>
        <v>0.86842105263157898</v>
      </c>
      <c r="S22" s="31">
        <f t="shared" si="29"/>
        <v>2.6315789473684209E-2</v>
      </c>
    </row>
    <row r="23" spans="1:19" ht="12" customHeight="1">
      <c r="A23" s="139"/>
      <c r="B23" s="139"/>
      <c r="C23" s="37"/>
      <c r="D23" s="211" t="s">
        <v>39</v>
      </c>
      <c r="E23" s="36"/>
      <c r="F23" s="35">
        <f t="shared" ref="F23:F86" si="30">SUM(G23,R23,S23)</f>
        <v>5</v>
      </c>
      <c r="G23" s="35">
        <f t="shared" ref="G23" si="31">SUM(O23:Q23)</f>
        <v>0</v>
      </c>
      <c r="H23" s="35">
        <v>0</v>
      </c>
      <c r="I23" s="35">
        <v>0</v>
      </c>
      <c r="J23" s="35">
        <v>0</v>
      </c>
      <c r="K23" s="35">
        <v>0</v>
      </c>
      <c r="L23" s="35">
        <v>0</v>
      </c>
      <c r="M23" s="35">
        <v>0</v>
      </c>
      <c r="N23" s="245" t="s">
        <v>629</v>
      </c>
      <c r="O23" s="35">
        <v>0</v>
      </c>
      <c r="P23" s="35">
        <v>0</v>
      </c>
      <c r="Q23" s="35">
        <v>0</v>
      </c>
      <c r="R23" s="35">
        <v>4</v>
      </c>
      <c r="S23" s="35">
        <v>1</v>
      </c>
    </row>
    <row r="24" spans="1:19" ht="12" customHeight="1">
      <c r="A24" s="139"/>
      <c r="B24" s="139"/>
      <c r="C24" s="34"/>
      <c r="D24" s="212"/>
      <c r="E24" s="33"/>
      <c r="F24" s="38">
        <f t="shared" si="30"/>
        <v>1</v>
      </c>
      <c r="G24" s="31">
        <f t="shared" ref="G24" si="32">IF(G23=0,0,G23/$F23)</f>
        <v>0</v>
      </c>
      <c r="H24" s="31">
        <f t="shared" ref="H24" si="33">IF(H23=0,0,H23/$G23)</f>
        <v>0</v>
      </c>
      <c r="I24" s="31">
        <f t="shared" ref="I24" si="34">IF(I23=0,0,I23/$G23)</f>
        <v>0</v>
      </c>
      <c r="J24" s="31">
        <f t="shared" ref="J24" si="35">IF(J23=0,0,J23/$G23)</f>
        <v>0</v>
      </c>
      <c r="K24" s="31">
        <f t="shared" ref="K24" si="36">IF(K23=0,0,K23/$G23)</f>
        <v>0</v>
      </c>
      <c r="L24" s="31">
        <f t="shared" ref="L24" si="37">IF(L23=0,0,L23/$G23)</f>
        <v>0</v>
      </c>
      <c r="M24" s="31">
        <f t="shared" ref="M24" si="38">IF(M23=0,0,M23/$G23)</f>
        <v>0</v>
      </c>
      <c r="N24" s="246"/>
      <c r="O24" s="31">
        <f t="shared" ref="O24" si="39">IF(O23=0,0,O23/$G23)</f>
        <v>0</v>
      </c>
      <c r="P24" s="31">
        <f t="shared" ref="P24" si="40">IF(P23=0,0,P23/$G23)</f>
        <v>0</v>
      </c>
      <c r="Q24" s="31">
        <f t="shared" ref="Q24" si="41">IF(Q23=0,0,Q23/$G23)</f>
        <v>0</v>
      </c>
      <c r="R24" s="31">
        <f t="shared" ref="R24" si="42">IF(R23=0,0,R23/$F23)</f>
        <v>0.8</v>
      </c>
      <c r="S24" s="31">
        <f t="shared" ref="S24" si="43">IF(S23=0,0,S23/$F23)</f>
        <v>0.2</v>
      </c>
    </row>
    <row r="25" spans="1:19" ht="12" customHeight="1">
      <c r="A25" s="139"/>
      <c r="B25" s="139"/>
      <c r="C25" s="37"/>
      <c r="D25" s="211" t="s">
        <v>38</v>
      </c>
      <c r="E25" s="36"/>
      <c r="F25" s="35">
        <f t="shared" si="30"/>
        <v>14</v>
      </c>
      <c r="G25" s="35">
        <f t="shared" ref="G25" si="44">SUM(O25:Q25)</f>
        <v>1</v>
      </c>
      <c r="H25" s="35">
        <v>1</v>
      </c>
      <c r="I25" s="35">
        <v>0</v>
      </c>
      <c r="J25" s="35">
        <v>0</v>
      </c>
      <c r="K25" s="35">
        <v>0</v>
      </c>
      <c r="L25" s="35">
        <v>0</v>
      </c>
      <c r="M25" s="35">
        <v>0</v>
      </c>
      <c r="N25" s="245">
        <v>1</v>
      </c>
      <c r="O25" s="35">
        <v>1</v>
      </c>
      <c r="P25" s="35">
        <v>0</v>
      </c>
      <c r="Q25" s="35">
        <v>0</v>
      </c>
      <c r="R25" s="35">
        <v>13</v>
      </c>
      <c r="S25" s="35">
        <v>0</v>
      </c>
    </row>
    <row r="26" spans="1:19" ht="12" customHeight="1">
      <c r="A26" s="139"/>
      <c r="B26" s="139"/>
      <c r="C26" s="34"/>
      <c r="D26" s="212"/>
      <c r="E26" s="33"/>
      <c r="F26" s="38">
        <f t="shared" si="30"/>
        <v>1</v>
      </c>
      <c r="G26" s="31">
        <f t="shared" ref="G26" si="45">IF(G25=0,0,G25/$F25)</f>
        <v>7.1428571428571425E-2</v>
      </c>
      <c r="H26" s="31">
        <f t="shared" ref="H26" si="46">IF(H25=0,0,H25/$G25)</f>
        <v>1</v>
      </c>
      <c r="I26" s="31">
        <f t="shared" ref="I26" si="47">IF(I25=0,0,I25/$G25)</f>
        <v>0</v>
      </c>
      <c r="J26" s="31">
        <f t="shared" ref="J26" si="48">IF(J25=0,0,J25/$G25)</f>
        <v>0</v>
      </c>
      <c r="K26" s="31">
        <f t="shared" ref="K26" si="49">IF(K25=0,0,K25/$G25)</f>
        <v>0</v>
      </c>
      <c r="L26" s="31">
        <f t="shared" ref="L26" si="50">IF(L25=0,0,L25/$G25)</f>
        <v>0</v>
      </c>
      <c r="M26" s="31">
        <f t="shared" ref="M26" si="51">IF(M25=0,0,M25/$G25)</f>
        <v>0</v>
      </c>
      <c r="N26" s="246"/>
      <c r="O26" s="31">
        <f t="shared" ref="O26" si="52">IF(O25=0,0,O25/$G25)</f>
        <v>1</v>
      </c>
      <c r="P26" s="31">
        <f t="shared" ref="P26" si="53">IF(P25=0,0,P25/$G25)</f>
        <v>0</v>
      </c>
      <c r="Q26" s="31">
        <f t="shared" ref="Q26" si="54">IF(Q25=0,0,Q25/$G25)</f>
        <v>0</v>
      </c>
      <c r="R26" s="31">
        <f t="shared" ref="R26" si="55">IF(R25=0,0,R25/$F25)</f>
        <v>0.9285714285714286</v>
      </c>
      <c r="S26" s="31">
        <f t="shared" ref="S26" si="56">IF(S25=0,0,S25/$F25)</f>
        <v>0</v>
      </c>
    </row>
    <row r="27" spans="1:19" ht="12" customHeight="1">
      <c r="A27" s="139"/>
      <c r="B27" s="139"/>
      <c r="C27" s="37"/>
      <c r="D27" s="211" t="s">
        <v>37</v>
      </c>
      <c r="E27" s="36"/>
      <c r="F27" s="35">
        <f t="shared" si="30"/>
        <v>1</v>
      </c>
      <c r="G27" s="35">
        <f t="shared" ref="G27" si="57">SUM(O27:Q27)</f>
        <v>0</v>
      </c>
      <c r="H27" s="35">
        <v>0</v>
      </c>
      <c r="I27" s="35">
        <v>0</v>
      </c>
      <c r="J27" s="35">
        <v>0</v>
      </c>
      <c r="K27" s="35">
        <v>0</v>
      </c>
      <c r="L27" s="35">
        <v>0</v>
      </c>
      <c r="M27" s="35">
        <v>0</v>
      </c>
      <c r="N27" s="245" t="s">
        <v>629</v>
      </c>
      <c r="O27" s="35">
        <v>0</v>
      </c>
      <c r="P27" s="35">
        <v>0</v>
      </c>
      <c r="Q27" s="35">
        <v>0</v>
      </c>
      <c r="R27" s="35">
        <v>1</v>
      </c>
      <c r="S27" s="35">
        <v>0</v>
      </c>
    </row>
    <row r="28" spans="1:19" ht="12" customHeight="1">
      <c r="A28" s="139"/>
      <c r="B28" s="139"/>
      <c r="C28" s="34"/>
      <c r="D28" s="212"/>
      <c r="E28" s="33"/>
      <c r="F28" s="38">
        <f t="shared" si="30"/>
        <v>1</v>
      </c>
      <c r="G28" s="31">
        <f t="shared" ref="G28" si="58">IF(G27=0,0,G27/$F27)</f>
        <v>0</v>
      </c>
      <c r="H28" s="31">
        <f t="shared" ref="H28" si="59">IF(H27=0,0,H27/$G27)</f>
        <v>0</v>
      </c>
      <c r="I28" s="31">
        <f t="shared" ref="I28" si="60">IF(I27=0,0,I27/$G27)</f>
        <v>0</v>
      </c>
      <c r="J28" s="31">
        <f t="shared" ref="J28" si="61">IF(J27=0,0,J27/$G27)</f>
        <v>0</v>
      </c>
      <c r="K28" s="31">
        <f t="shared" ref="K28" si="62">IF(K27=0,0,K27/$G27)</f>
        <v>0</v>
      </c>
      <c r="L28" s="31">
        <f t="shared" ref="L28" si="63">IF(L27=0,0,L27/$G27)</f>
        <v>0</v>
      </c>
      <c r="M28" s="31">
        <f t="shared" ref="M28" si="64">IF(M27=0,0,M27/$G27)</f>
        <v>0</v>
      </c>
      <c r="N28" s="246"/>
      <c r="O28" s="31">
        <f t="shared" ref="O28" si="65">IF(O27=0,0,O27/$G27)</f>
        <v>0</v>
      </c>
      <c r="P28" s="31">
        <f t="shared" ref="P28" si="66">IF(P27=0,0,P27/$G27)</f>
        <v>0</v>
      </c>
      <c r="Q28" s="31">
        <f t="shared" ref="Q28" si="67">IF(Q27=0,0,Q27/$G27)</f>
        <v>0</v>
      </c>
      <c r="R28" s="31">
        <f t="shared" ref="R28" si="68">IF(R27=0,0,R27/$F27)</f>
        <v>1</v>
      </c>
      <c r="S28" s="31">
        <f t="shared" ref="S28" si="69">IF(S27=0,0,S27/$F27)</f>
        <v>0</v>
      </c>
    </row>
    <row r="29" spans="1:19" ht="12" customHeight="1">
      <c r="A29" s="139"/>
      <c r="B29" s="139"/>
      <c r="C29" s="37"/>
      <c r="D29" s="211" t="s">
        <v>36</v>
      </c>
      <c r="E29" s="36"/>
      <c r="F29" s="35">
        <f t="shared" si="30"/>
        <v>6</v>
      </c>
      <c r="G29" s="35">
        <f t="shared" ref="G29" si="70">SUM(O29:Q29)</f>
        <v>1</v>
      </c>
      <c r="H29" s="35">
        <v>1</v>
      </c>
      <c r="I29" s="35">
        <v>0</v>
      </c>
      <c r="J29" s="35">
        <v>0</v>
      </c>
      <c r="K29" s="35">
        <v>0</v>
      </c>
      <c r="L29" s="35">
        <v>0</v>
      </c>
      <c r="M29" s="35">
        <v>0</v>
      </c>
      <c r="N29" s="245">
        <v>5</v>
      </c>
      <c r="O29" s="35">
        <v>1</v>
      </c>
      <c r="P29" s="35">
        <v>0</v>
      </c>
      <c r="Q29" s="35">
        <v>0</v>
      </c>
      <c r="R29" s="35">
        <v>5</v>
      </c>
      <c r="S29" s="35">
        <v>0</v>
      </c>
    </row>
    <row r="30" spans="1:19" ht="12" customHeight="1">
      <c r="A30" s="139"/>
      <c r="B30" s="139"/>
      <c r="C30" s="34"/>
      <c r="D30" s="212"/>
      <c r="E30" s="33"/>
      <c r="F30" s="38">
        <f t="shared" si="30"/>
        <v>1</v>
      </c>
      <c r="G30" s="31">
        <f t="shared" ref="G30" si="71">IF(G29=0,0,G29/$F29)</f>
        <v>0.16666666666666666</v>
      </c>
      <c r="H30" s="31">
        <f t="shared" ref="H30" si="72">IF(H29=0,0,H29/$G29)</f>
        <v>1</v>
      </c>
      <c r="I30" s="31">
        <f t="shared" ref="I30" si="73">IF(I29=0,0,I29/$G29)</f>
        <v>0</v>
      </c>
      <c r="J30" s="31">
        <f t="shared" ref="J30" si="74">IF(J29=0,0,J29/$G29)</f>
        <v>0</v>
      </c>
      <c r="K30" s="31">
        <f t="shared" ref="K30" si="75">IF(K29=0,0,K29/$G29)</f>
        <v>0</v>
      </c>
      <c r="L30" s="31">
        <f t="shared" ref="L30" si="76">IF(L29=0,0,L29/$G29)</f>
        <v>0</v>
      </c>
      <c r="M30" s="31">
        <f t="shared" ref="M30" si="77">IF(M29=0,0,M29/$G29)</f>
        <v>0</v>
      </c>
      <c r="N30" s="246"/>
      <c r="O30" s="31">
        <f t="shared" ref="O30" si="78">IF(O29=0,0,O29/$G29)</f>
        <v>1</v>
      </c>
      <c r="P30" s="31">
        <f t="shared" ref="P30" si="79">IF(P29=0,0,P29/$G29)</f>
        <v>0</v>
      </c>
      <c r="Q30" s="31">
        <f t="shared" ref="Q30" si="80">IF(Q29=0,0,Q29/$G29)</f>
        <v>0</v>
      </c>
      <c r="R30" s="31">
        <f t="shared" ref="R30" si="81">IF(R29=0,0,R29/$F29)</f>
        <v>0.83333333333333337</v>
      </c>
      <c r="S30" s="31">
        <f t="shared" ref="S30" si="82">IF(S29=0,0,S29/$F29)</f>
        <v>0</v>
      </c>
    </row>
    <row r="31" spans="1:19" ht="12" customHeight="1">
      <c r="A31" s="139"/>
      <c r="B31" s="139"/>
      <c r="C31" s="37"/>
      <c r="D31" s="211" t="s">
        <v>35</v>
      </c>
      <c r="E31" s="36"/>
      <c r="F31" s="35">
        <f t="shared" si="30"/>
        <v>3</v>
      </c>
      <c r="G31" s="35">
        <f t="shared" ref="G31" si="83">SUM(O31:Q31)</f>
        <v>0</v>
      </c>
      <c r="H31" s="35">
        <v>0</v>
      </c>
      <c r="I31" s="35">
        <v>0</v>
      </c>
      <c r="J31" s="35">
        <v>0</v>
      </c>
      <c r="K31" s="35">
        <v>0</v>
      </c>
      <c r="L31" s="35">
        <v>0</v>
      </c>
      <c r="M31" s="35">
        <v>0</v>
      </c>
      <c r="N31" s="245" t="s">
        <v>629</v>
      </c>
      <c r="O31" s="35">
        <v>0</v>
      </c>
      <c r="P31" s="35">
        <v>0</v>
      </c>
      <c r="Q31" s="35">
        <v>0</v>
      </c>
      <c r="R31" s="35">
        <v>3</v>
      </c>
      <c r="S31" s="35">
        <v>0</v>
      </c>
    </row>
    <row r="32" spans="1:19" ht="12" customHeight="1">
      <c r="A32" s="139"/>
      <c r="B32" s="139"/>
      <c r="C32" s="34"/>
      <c r="D32" s="212"/>
      <c r="E32" s="33"/>
      <c r="F32" s="38">
        <f t="shared" si="30"/>
        <v>1</v>
      </c>
      <c r="G32" s="31">
        <f t="shared" ref="G32" si="84">IF(G31=0,0,G31/$F31)</f>
        <v>0</v>
      </c>
      <c r="H32" s="31">
        <f t="shared" ref="H32" si="85">IF(H31=0,0,H31/$G31)</f>
        <v>0</v>
      </c>
      <c r="I32" s="31">
        <f t="shared" ref="I32" si="86">IF(I31=0,0,I31/$G31)</f>
        <v>0</v>
      </c>
      <c r="J32" s="31">
        <f t="shared" ref="J32" si="87">IF(J31=0,0,J31/$G31)</f>
        <v>0</v>
      </c>
      <c r="K32" s="31">
        <f t="shared" ref="K32" si="88">IF(K31=0,0,K31/$G31)</f>
        <v>0</v>
      </c>
      <c r="L32" s="31">
        <f t="shared" ref="L32" si="89">IF(L31=0,0,L31/$G31)</f>
        <v>0</v>
      </c>
      <c r="M32" s="31">
        <f t="shared" ref="M32" si="90">IF(M31=0,0,M31/$G31)</f>
        <v>0</v>
      </c>
      <c r="N32" s="246"/>
      <c r="O32" s="31">
        <f t="shared" ref="O32" si="91">IF(O31=0,0,O31/$G31)</f>
        <v>0</v>
      </c>
      <c r="P32" s="31">
        <f t="shared" ref="P32" si="92">IF(P31=0,0,P31/$G31)</f>
        <v>0</v>
      </c>
      <c r="Q32" s="31">
        <f t="shared" ref="Q32" si="93">IF(Q31=0,0,Q31/$G31)</f>
        <v>0</v>
      </c>
      <c r="R32" s="31">
        <f t="shared" ref="R32" si="94">IF(R31=0,0,R31/$F31)</f>
        <v>1</v>
      </c>
      <c r="S32" s="31">
        <f t="shared" ref="S32" si="95">IF(S31=0,0,S31/$F31)</f>
        <v>0</v>
      </c>
    </row>
    <row r="33" spans="1:19" ht="12" customHeight="1">
      <c r="A33" s="139"/>
      <c r="B33" s="139"/>
      <c r="C33" s="37"/>
      <c r="D33" s="211" t="s">
        <v>34</v>
      </c>
      <c r="E33" s="36"/>
      <c r="F33" s="35">
        <f t="shared" si="30"/>
        <v>3</v>
      </c>
      <c r="G33" s="35">
        <f t="shared" ref="G33" si="96">SUM(O33:Q33)</f>
        <v>0</v>
      </c>
      <c r="H33" s="35">
        <v>0</v>
      </c>
      <c r="I33" s="35">
        <v>0</v>
      </c>
      <c r="J33" s="35">
        <v>0</v>
      </c>
      <c r="K33" s="35">
        <v>0</v>
      </c>
      <c r="L33" s="35">
        <v>0</v>
      </c>
      <c r="M33" s="35">
        <v>0</v>
      </c>
      <c r="N33" s="245" t="s">
        <v>629</v>
      </c>
      <c r="O33" s="35">
        <v>0</v>
      </c>
      <c r="P33" s="35">
        <v>0</v>
      </c>
      <c r="Q33" s="35">
        <v>0</v>
      </c>
      <c r="R33" s="35">
        <v>3</v>
      </c>
      <c r="S33" s="35">
        <v>0</v>
      </c>
    </row>
    <row r="34" spans="1:19" ht="12" customHeight="1">
      <c r="A34" s="139"/>
      <c r="B34" s="139"/>
      <c r="C34" s="34"/>
      <c r="D34" s="212"/>
      <c r="E34" s="33"/>
      <c r="F34" s="38">
        <f t="shared" si="30"/>
        <v>1</v>
      </c>
      <c r="G34" s="31">
        <f t="shared" ref="G34" si="97">IF(G33=0,0,G33/$F33)</f>
        <v>0</v>
      </c>
      <c r="H34" s="31">
        <f t="shared" ref="H34" si="98">IF(H33=0,0,H33/$G33)</f>
        <v>0</v>
      </c>
      <c r="I34" s="31">
        <f t="shared" ref="I34" si="99">IF(I33=0,0,I33/$G33)</f>
        <v>0</v>
      </c>
      <c r="J34" s="31">
        <f t="shared" ref="J34" si="100">IF(J33=0,0,J33/$G33)</f>
        <v>0</v>
      </c>
      <c r="K34" s="31">
        <f t="shared" ref="K34" si="101">IF(K33=0,0,K33/$G33)</f>
        <v>0</v>
      </c>
      <c r="L34" s="31">
        <f t="shared" ref="L34" si="102">IF(L33=0,0,L33/$G33)</f>
        <v>0</v>
      </c>
      <c r="M34" s="31">
        <f t="shared" ref="M34" si="103">IF(M33=0,0,M33/$G33)</f>
        <v>0</v>
      </c>
      <c r="N34" s="246"/>
      <c r="O34" s="31">
        <f t="shared" ref="O34" si="104">IF(O33=0,0,O33/$G33)</f>
        <v>0</v>
      </c>
      <c r="P34" s="31">
        <f t="shared" ref="P34" si="105">IF(P33=0,0,P33/$G33)</f>
        <v>0</v>
      </c>
      <c r="Q34" s="31">
        <f t="shared" ref="Q34" si="106">IF(Q33=0,0,Q33/$G33)</f>
        <v>0</v>
      </c>
      <c r="R34" s="31">
        <f t="shared" ref="R34" si="107">IF(R33=0,0,R33/$F33)</f>
        <v>1</v>
      </c>
      <c r="S34" s="31">
        <f t="shared" ref="S34" si="108">IF(S33=0,0,S33/$F33)</f>
        <v>0</v>
      </c>
    </row>
    <row r="35" spans="1:19" ht="12" customHeight="1">
      <c r="A35" s="139"/>
      <c r="B35" s="139"/>
      <c r="C35" s="37"/>
      <c r="D35" s="211" t="s">
        <v>33</v>
      </c>
      <c r="E35" s="36"/>
      <c r="F35" s="35">
        <f t="shared" si="30"/>
        <v>10</v>
      </c>
      <c r="G35" s="35">
        <f t="shared" ref="G35" si="109">SUM(O35:Q35)</f>
        <v>2</v>
      </c>
      <c r="H35" s="35">
        <v>1</v>
      </c>
      <c r="I35" s="35">
        <v>0</v>
      </c>
      <c r="J35" s="35">
        <v>0</v>
      </c>
      <c r="K35" s="35">
        <v>0</v>
      </c>
      <c r="L35" s="35">
        <v>1</v>
      </c>
      <c r="M35" s="35">
        <v>0</v>
      </c>
      <c r="N35" s="245">
        <v>32.5</v>
      </c>
      <c r="O35" s="35">
        <v>1</v>
      </c>
      <c r="P35" s="35">
        <v>1</v>
      </c>
      <c r="Q35" s="35">
        <v>0</v>
      </c>
      <c r="R35" s="35">
        <v>7</v>
      </c>
      <c r="S35" s="35">
        <v>1</v>
      </c>
    </row>
    <row r="36" spans="1:19" ht="12" customHeight="1">
      <c r="A36" s="139"/>
      <c r="B36" s="139"/>
      <c r="C36" s="34"/>
      <c r="D36" s="212"/>
      <c r="E36" s="33"/>
      <c r="F36" s="38">
        <f t="shared" si="30"/>
        <v>0.99999999999999989</v>
      </c>
      <c r="G36" s="31">
        <f t="shared" ref="G36" si="110">IF(G35=0,0,G35/$F35)</f>
        <v>0.2</v>
      </c>
      <c r="H36" s="31">
        <f t="shared" ref="H36" si="111">IF(H35=0,0,H35/$G35)</f>
        <v>0.5</v>
      </c>
      <c r="I36" s="31">
        <f t="shared" ref="I36" si="112">IF(I35=0,0,I35/$G35)</f>
        <v>0</v>
      </c>
      <c r="J36" s="31">
        <f t="shared" ref="J36" si="113">IF(J35=0,0,J35/$G35)</f>
        <v>0</v>
      </c>
      <c r="K36" s="31">
        <f t="shared" ref="K36" si="114">IF(K35=0,0,K35/$G35)</f>
        <v>0</v>
      </c>
      <c r="L36" s="31">
        <f t="shared" ref="L36" si="115">IF(L35=0,0,L35/$G35)</f>
        <v>0.5</v>
      </c>
      <c r="M36" s="31">
        <f t="shared" ref="M36" si="116">IF(M35=0,0,M35/$G35)</f>
        <v>0</v>
      </c>
      <c r="N36" s="246"/>
      <c r="O36" s="31">
        <f t="shared" ref="O36" si="117">IF(O35=0,0,O35/$G35)</f>
        <v>0.5</v>
      </c>
      <c r="P36" s="31">
        <f t="shared" ref="P36" si="118">IF(P35=0,0,P35/$G35)</f>
        <v>0.5</v>
      </c>
      <c r="Q36" s="31">
        <f t="shared" ref="Q36" si="119">IF(Q35=0,0,Q35/$G35)</f>
        <v>0</v>
      </c>
      <c r="R36" s="31">
        <f t="shared" ref="R36" si="120">IF(R35=0,0,R35/$F35)</f>
        <v>0.7</v>
      </c>
      <c r="S36" s="31">
        <f t="shared" ref="S36" si="121">IF(S35=0,0,S35/$F35)</f>
        <v>0.1</v>
      </c>
    </row>
    <row r="37" spans="1:19" ht="12" customHeight="1">
      <c r="A37" s="139"/>
      <c r="B37" s="139"/>
      <c r="C37" s="37"/>
      <c r="D37" s="211" t="s">
        <v>32</v>
      </c>
      <c r="E37" s="36"/>
      <c r="F37" s="35">
        <f t="shared" si="30"/>
        <v>1</v>
      </c>
      <c r="G37" s="35">
        <f t="shared" ref="G37" si="122">SUM(O37:Q37)</f>
        <v>1</v>
      </c>
      <c r="H37" s="35">
        <v>1</v>
      </c>
      <c r="I37" s="35">
        <v>0</v>
      </c>
      <c r="J37" s="35">
        <v>0</v>
      </c>
      <c r="K37" s="35">
        <v>0</v>
      </c>
      <c r="L37" s="35">
        <v>0</v>
      </c>
      <c r="M37" s="35">
        <v>0</v>
      </c>
      <c r="N37" s="245">
        <v>5</v>
      </c>
      <c r="O37" s="35">
        <v>1</v>
      </c>
      <c r="P37" s="35">
        <v>0</v>
      </c>
      <c r="Q37" s="35">
        <v>0</v>
      </c>
      <c r="R37" s="35">
        <v>0</v>
      </c>
      <c r="S37" s="35">
        <v>0</v>
      </c>
    </row>
    <row r="38" spans="1:19" ht="12" customHeight="1">
      <c r="A38" s="139"/>
      <c r="B38" s="139"/>
      <c r="C38" s="34"/>
      <c r="D38" s="212"/>
      <c r="E38" s="33"/>
      <c r="F38" s="38">
        <f t="shared" si="30"/>
        <v>1</v>
      </c>
      <c r="G38" s="31">
        <f t="shared" ref="G38" si="123">IF(G37=0,0,G37/$F37)</f>
        <v>1</v>
      </c>
      <c r="H38" s="31">
        <f t="shared" ref="H38" si="124">IF(H37=0,0,H37/$G37)</f>
        <v>1</v>
      </c>
      <c r="I38" s="31">
        <f t="shared" ref="I38" si="125">IF(I37=0,0,I37/$G37)</f>
        <v>0</v>
      </c>
      <c r="J38" s="31">
        <f t="shared" ref="J38" si="126">IF(J37=0,0,J37/$G37)</f>
        <v>0</v>
      </c>
      <c r="K38" s="31">
        <f t="shared" ref="K38" si="127">IF(K37=0,0,K37/$G37)</f>
        <v>0</v>
      </c>
      <c r="L38" s="31">
        <f t="shared" ref="L38" si="128">IF(L37=0,0,L37/$G37)</f>
        <v>0</v>
      </c>
      <c r="M38" s="31">
        <f t="shared" ref="M38" si="129">IF(M37=0,0,M37/$G37)</f>
        <v>0</v>
      </c>
      <c r="N38" s="246"/>
      <c r="O38" s="31">
        <f t="shared" ref="O38" si="130">IF(O37=0,0,O37/$G37)</f>
        <v>1</v>
      </c>
      <c r="P38" s="31">
        <f t="shared" ref="P38" si="131">IF(P37=0,0,P37/$G37)</f>
        <v>0</v>
      </c>
      <c r="Q38" s="31">
        <f t="shared" ref="Q38" si="132">IF(Q37=0,0,Q37/$G37)</f>
        <v>0</v>
      </c>
      <c r="R38" s="31">
        <f t="shared" ref="R38" si="133">IF(R37=0,0,R37/$F37)</f>
        <v>0</v>
      </c>
      <c r="S38" s="31">
        <f t="shared" ref="S38" si="134">IF(S37=0,0,S37/$F37)</f>
        <v>0</v>
      </c>
    </row>
    <row r="39" spans="1:19" ht="12" customHeight="1">
      <c r="A39" s="139"/>
      <c r="B39" s="139"/>
      <c r="C39" s="37"/>
      <c r="D39" s="211" t="s">
        <v>31</v>
      </c>
      <c r="E39" s="36"/>
      <c r="F39" s="35">
        <f t="shared" si="30"/>
        <v>6</v>
      </c>
      <c r="G39" s="35">
        <f t="shared" ref="G39" si="135">SUM(O39:Q39)</f>
        <v>1</v>
      </c>
      <c r="H39" s="35">
        <v>0</v>
      </c>
      <c r="I39" s="35">
        <v>1</v>
      </c>
      <c r="J39" s="35">
        <v>0</v>
      </c>
      <c r="K39" s="35">
        <v>0</v>
      </c>
      <c r="L39" s="35">
        <v>0</v>
      </c>
      <c r="M39" s="35">
        <v>0</v>
      </c>
      <c r="N39" s="245">
        <v>7</v>
      </c>
      <c r="O39" s="35">
        <v>1</v>
      </c>
      <c r="P39" s="35">
        <v>0</v>
      </c>
      <c r="Q39" s="35">
        <v>0</v>
      </c>
      <c r="R39" s="35">
        <v>5</v>
      </c>
      <c r="S39" s="35">
        <v>0</v>
      </c>
    </row>
    <row r="40" spans="1:19" ht="12" customHeight="1">
      <c r="A40" s="139"/>
      <c r="B40" s="139"/>
      <c r="C40" s="34"/>
      <c r="D40" s="212"/>
      <c r="E40" s="33"/>
      <c r="F40" s="38">
        <f t="shared" si="30"/>
        <v>1</v>
      </c>
      <c r="G40" s="31">
        <f t="shared" ref="G40" si="136">IF(G39=0,0,G39/$F39)</f>
        <v>0.16666666666666666</v>
      </c>
      <c r="H40" s="31">
        <f t="shared" ref="H40" si="137">IF(H39=0,0,H39/$G39)</f>
        <v>0</v>
      </c>
      <c r="I40" s="31">
        <f t="shared" ref="I40" si="138">IF(I39=0,0,I39/$G39)</f>
        <v>1</v>
      </c>
      <c r="J40" s="31">
        <f t="shared" ref="J40" si="139">IF(J39=0,0,J39/$G39)</f>
        <v>0</v>
      </c>
      <c r="K40" s="31">
        <f t="shared" ref="K40" si="140">IF(K39=0,0,K39/$G39)</f>
        <v>0</v>
      </c>
      <c r="L40" s="31">
        <f t="shared" ref="L40" si="141">IF(L39=0,0,L39/$G39)</f>
        <v>0</v>
      </c>
      <c r="M40" s="31">
        <f t="shared" ref="M40" si="142">IF(M39=0,0,M39/$G39)</f>
        <v>0</v>
      </c>
      <c r="N40" s="246"/>
      <c r="O40" s="31">
        <f t="shared" ref="O40" si="143">IF(O39=0,0,O39/$G39)</f>
        <v>1</v>
      </c>
      <c r="P40" s="31">
        <f t="shared" ref="P40" si="144">IF(P39=0,0,P39/$G39)</f>
        <v>0</v>
      </c>
      <c r="Q40" s="31">
        <f t="shared" ref="Q40" si="145">IF(Q39=0,0,Q39/$G39)</f>
        <v>0</v>
      </c>
      <c r="R40" s="31">
        <f t="shared" ref="R40" si="146">IF(R39=0,0,R39/$F39)</f>
        <v>0.83333333333333337</v>
      </c>
      <c r="S40" s="31">
        <f t="shared" ref="S40" si="147">IF(S39=0,0,S39/$F39)</f>
        <v>0</v>
      </c>
    </row>
    <row r="41" spans="1:19" ht="12" customHeight="1">
      <c r="A41" s="139"/>
      <c r="B41" s="139"/>
      <c r="C41" s="37"/>
      <c r="D41" s="211" t="s">
        <v>30</v>
      </c>
      <c r="E41" s="36"/>
      <c r="F41" s="35">
        <f t="shared" si="30"/>
        <v>1</v>
      </c>
      <c r="G41" s="35">
        <f t="shared" ref="G41" si="148">SUM(O41:Q41)</f>
        <v>0</v>
      </c>
      <c r="H41" s="35">
        <v>0</v>
      </c>
      <c r="I41" s="35">
        <v>0</v>
      </c>
      <c r="J41" s="35">
        <v>0</v>
      </c>
      <c r="K41" s="35">
        <v>0</v>
      </c>
      <c r="L41" s="35">
        <v>0</v>
      </c>
      <c r="M41" s="35">
        <v>0</v>
      </c>
      <c r="N41" s="245" t="s">
        <v>629</v>
      </c>
      <c r="O41" s="35">
        <v>0</v>
      </c>
      <c r="P41" s="35">
        <v>0</v>
      </c>
      <c r="Q41" s="35">
        <v>0</v>
      </c>
      <c r="R41" s="35">
        <v>1</v>
      </c>
      <c r="S41" s="35">
        <v>0</v>
      </c>
    </row>
    <row r="42" spans="1:19" ht="12" customHeight="1">
      <c r="A42" s="139"/>
      <c r="B42" s="139"/>
      <c r="C42" s="34"/>
      <c r="D42" s="212"/>
      <c r="E42" s="33"/>
      <c r="F42" s="38">
        <f t="shared" si="30"/>
        <v>1</v>
      </c>
      <c r="G42" s="31">
        <f t="shared" ref="G42" si="149">IF(G41=0,0,G41/$F41)</f>
        <v>0</v>
      </c>
      <c r="H42" s="31">
        <f t="shared" ref="H42" si="150">IF(H41=0,0,H41/$G41)</f>
        <v>0</v>
      </c>
      <c r="I42" s="31">
        <f t="shared" ref="I42" si="151">IF(I41=0,0,I41/$G41)</f>
        <v>0</v>
      </c>
      <c r="J42" s="31">
        <f t="shared" ref="J42" si="152">IF(J41=0,0,J41/$G41)</f>
        <v>0</v>
      </c>
      <c r="K42" s="31">
        <f t="shared" ref="K42" si="153">IF(K41=0,0,K41/$G41)</f>
        <v>0</v>
      </c>
      <c r="L42" s="31">
        <f t="shared" ref="L42" si="154">IF(L41=0,0,L41/$G41)</f>
        <v>0</v>
      </c>
      <c r="M42" s="31">
        <f t="shared" ref="M42" si="155">IF(M41=0,0,M41/$G41)</f>
        <v>0</v>
      </c>
      <c r="N42" s="246"/>
      <c r="O42" s="31">
        <f t="shared" ref="O42" si="156">IF(O41=0,0,O41/$G41)</f>
        <v>0</v>
      </c>
      <c r="P42" s="31">
        <f t="shared" ref="P42" si="157">IF(P41=0,0,P41/$G41)</f>
        <v>0</v>
      </c>
      <c r="Q42" s="31">
        <f t="shared" ref="Q42" si="158">IF(Q41=0,0,Q41/$G41)</f>
        <v>0</v>
      </c>
      <c r="R42" s="31">
        <f t="shared" ref="R42" si="159">IF(R41=0,0,R41/$F41)</f>
        <v>1</v>
      </c>
      <c r="S42" s="31">
        <f t="shared" ref="S42" si="160">IF(S41=0,0,S41/$F41)</f>
        <v>0</v>
      </c>
    </row>
    <row r="43" spans="1:19" ht="12" customHeight="1">
      <c r="A43" s="139"/>
      <c r="B43" s="139"/>
      <c r="C43" s="37"/>
      <c r="D43" s="211" t="s">
        <v>29</v>
      </c>
      <c r="E43" s="36"/>
      <c r="F43" s="35">
        <f t="shared" si="30"/>
        <v>3</v>
      </c>
      <c r="G43" s="35">
        <f t="shared" ref="G43" si="161">SUM(O43:Q43)</f>
        <v>0</v>
      </c>
      <c r="H43" s="35">
        <v>0</v>
      </c>
      <c r="I43" s="35">
        <v>0</v>
      </c>
      <c r="J43" s="35">
        <v>0</v>
      </c>
      <c r="K43" s="35">
        <v>0</v>
      </c>
      <c r="L43" s="35">
        <v>0</v>
      </c>
      <c r="M43" s="35">
        <v>0</v>
      </c>
      <c r="N43" s="245" t="s">
        <v>629</v>
      </c>
      <c r="O43" s="35">
        <v>0</v>
      </c>
      <c r="P43" s="35">
        <v>0</v>
      </c>
      <c r="Q43" s="35">
        <v>0</v>
      </c>
      <c r="R43" s="35">
        <v>3</v>
      </c>
      <c r="S43" s="35">
        <v>0</v>
      </c>
    </row>
    <row r="44" spans="1:19" ht="12" customHeight="1">
      <c r="A44" s="139"/>
      <c r="B44" s="139"/>
      <c r="C44" s="34"/>
      <c r="D44" s="212"/>
      <c r="E44" s="33"/>
      <c r="F44" s="38">
        <f t="shared" si="30"/>
        <v>1</v>
      </c>
      <c r="G44" s="31">
        <f t="shared" ref="G44" si="162">IF(G43=0,0,G43/$F43)</f>
        <v>0</v>
      </c>
      <c r="H44" s="31">
        <f t="shared" ref="H44" si="163">IF(H43=0,0,H43/$G43)</f>
        <v>0</v>
      </c>
      <c r="I44" s="31">
        <f t="shared" ref="I44" si="164">IF(I43=0,0,I43/$G43)</f>
        <v>0</v>
      </c>
      <c r="J44" s="31">
        <f t="shared" ref="J44" si="165">IF(J43=0,0,J43/$G43)</f>
        <v>0</v>
      </c>
      <c r="K44" s="31">
        <f t="shared" ref="K44" si="166">IF(K43=0,0,K43/$G43)</f>
        <v>0</v>
      </c>
      <c r="L44" s="31">
        <f t="shared" ref="L44" si="167">IF(L43=0,0,L43/$G43)</f>
        <v>0</v>
      </c>
      <c r="M44" s="31">
        <f t="shared" ref="M44" si="168">IF(M43=0,0,M43/$G43)</f>
        <v>0</v>
      </c>
      <c r="N44" s="246"/>
      <c r="O44" s="31">
        <f t="shared" ref="O44" si="169">IF(O43=0,0,O43/$G43)</f>
        <v>0</v>
      </c>
      <c r="P44" s="31">
        <f t="shared" ref="P44" si="170">IF(P43=0,0,P43/$G43)</f>
        <v>0</v>
      </c>
      <c r="Q44" s="31">
        <f t="shared" ref="Q44" si="171">IF(Q43=0,0,Q43/$G43)</f>
        <v>0</v>
      </c>
      <c r="R44" s="31">
        <f t="shared" ref="R44" si="172">IF(R43=0,0,R43/$F43)</f>
        <v>1</v>
      </c>
      <c r="S44" s="31">
        <f t="shared" ref="S44" si="173">IF(S43=0,0,S43/$F43)</f>
        <v>0</v>
      </c>
    </row>
    <row r="45" spans="1:19" ht="12" customHeight="1">
      <c r="A45" s="139"/>
      <c r="B45" s="139"/>
      <c r="C45" s="37"/>
      <c r="D45" s="211" t="s">
        <v>28</v>
      </c>
      <c r="E45" s="36"/>
      <c r="F45" s="35">
        <f t="shared" si="30"/>
        <v>8</v>
      </c>
      <c r="G45" s="35">
        <f t="shared" ref="G45" si="174">SUM(O45:Q45)</f>
        <v>3</v>
      </c>
      <c r="H45" s="35">
        <v>0</v>
      </c>
      <c r="I45" s="35">
        <v>0</v>
      </c>
      <c r="J45" s="35">
        <v>0</v>
      </c>
      <c r="K45" s="35">
        <v>2</v>
      </c>
      <c r="L45" s="35">
        <v>0</v>
      </c>
      <c r="M45" s="35">
        <v>1</v>
      </c>
      <c r="N45" s="245">
        <v>20</v>
      </c>
      <c r="O45" s="35">
        <v>3</v>
      </c>
      <c r="P45" s="35">
        <v>0</v>
      </c>
      <c r="Q45" s="35">
        <v>0</v>
      </c>
      <c r="R45" s="35">
        <v>4</v>
      </c>
      <c r="S45" s="35">
        <v>1</v>
      </c>
    </row>
    <row r="46" spans="1:19" ht="12" customHeight="1">
      <c r="A46" s="139"/>
      <c r="B46" s="139"/>
      <c r="C46" s="34"/>
      <c r="D46" s="212"/>
      <c r="E46" s="33"/>
      <c r="F46" s="38">
        <f t="shared" si="30"/>
        <v>1</v>
      </c>
      <c r="G46" s="31">
        <f t="shared" ref="G46" si="175">IF(G45=0,0,G45/$F45)</f>
        <v>0.375</v>
      </c>
      <c r="H46" s="31">
        <f t="shared" ref="H46" si="176">IF(H45=0,0,H45/$G45)</f>
        <v>0</v>
      </c>
      <c r="I46" s="31">
        <f t="shared" ref="I46" si="177">IF(I45=0,0,I45/$G45)</f>
        <v>0</v>
      </c>
      <c r="J46" s="31">
        <f t="shared" ref="J46" si="178">IF(J45=0,0,J45/$G45)</f>
        <v>0</v>
      </c>
      <c r="K46" s="31">
        <f t="shared" ref="K46" si="179">IF(K45=0,0,K45/$G45)</f>
        <v>0.66666666666666663</v>
      </c>
      <c r="L46" s="31">
        <f t="shared" ref="L46" si="180">IF(L45=0,0,L45/$G45)</f>
        <v>0</v>
      </c>
      <c r="M46" s="31">
        <f t="shared" ref="M46" si="181">IF(M45=0,0,M45/$G45)</f>
        <v>0.33333333333333331</v>
      </c>
      <c r="N46" s="246"/>
      <c r="O46" s="31">
        <f t="shared" ref="O46" si="182">IF(O45=0,0,O45/$G45)</f>
        <v>1</v>
      </c>
      <c r="P46" s="31">
        <f t="shared" ref="P46" si="183">IF(P45=0,0,P45/$G45)</f>
        <v>0</v>
      </c>
      <c r="Q46" s="31">
        <f t="shared" ref="Q46" si="184">IF(Q45=0,0,Q45/$G45)</f>
        <v>0</v>
      </c>
      <c r="R46" s="31">
        <f t="shared" ref="R46" si="185">IF(R45=0,0,R45/$F45)</f>
        <v>0.5</v>
      </c>
      <c r="S46" s="31">
        <f t="shared" ref="S46" si="186">IF(S45=0,0,S45/$F45)</f>
        <v>0.125</v>
      </c>
    </row>
    <row r="47" spans="1:19" ht="12" customHeight="1">
      <c r="A47" s="139"/>
      <c r="B47" s="139"/>
      <c r="C47" s="37"/>
      <c r="D47" s="211" t="s">
        <v>27</v>
      </c>
      <c r="E47" s="36"/>
      <c r="F47" s="35">
        <f t="shared" si="30"/>
        <v>3</v>
      </c>
      <c r="G47" s="35">
        <f t="shared" ref="G47" si="187">SUM(O47:Q47)</f>
        <v>0</v>
      </c>
      <c r="H47" s="35">
        <v>0</v>
      </c>
      <c r="I47" s="35">
        <v>0</v>
      </c>
      <c r="J47" s="35">
        <v>0</v>
      </c>
      <c r="K47" s="35">
        <v>0</v>
      </c>
      <c r="L47" s="35">
        <v>0</v>
      </c>
      <c r="M47" s="35">
        <v>0</v>
      </c>
      <c r="N47" s="245" t="s">
        <v>629</v>
      </c>
      <c r="O47" s="35">
        <v>0</v>
      </c>
      <c r="P47" s="35">
        <v>0</v>
      </c>
      <c r="Q47" s="35">
        <v>0</v>
      </c>
      <c r="R47" s="35">
        <v>3</v>
      </c>
      <c r="S47" s="35">
        <v>0</v>
      </c>
    </row>
    <row r="48" spans="1:19" ht="12" customHeight="1">
      <c r="A48" s="139"/>
      <c r="B48" s="139"/>
      <c r="C48" s="34"/>
      <c r="D48" s="212"/>
      <c r="E48" s="33"/>
      <c r="F48" s="38">
        <f t="shared" si="30"/>
        <v>1</v>
      </c>
      <c r="G48" s="31">
        <f t="shared" ref="G48" si="188">IF(G47=0,0,G47/$F47)</f>
        <v>0</v>
      </c>
      <c r="H48" s="31">
        <f t="shared" ref="H48" si="189">IF(H47=0,0,H47/$G47)</f>
        <v>0</v>
      </c>
      <c r="I48" s="31">
        <f t="shared" ref="I48" si="190">IF(I47=0,0,I47/$G47)</f>
        <v>0</v>
      </c>
      <c r="J48" s="31">
        <f t="shared" ref="J48" si="191">IF(J47=0,0,J47/$G47)</f>
        <v>0</v>
      </c>
      <c r="K48" s="31">
        <f t="shared" ref="K48" si="192">IF(K47=0,0,K47/$G47)</f>
        <v>0</v>
      </c>
      <c r="L48" s="31">
        <f t="shared" ref="L48" si="193">IF(L47=0,0,L47/$G47)</f>
        <v>0</v>
      </c>
      <c r="M48" s="31">
        <f t="shared" ref="M48" si="194">IF(M47=0,0,M47/$G47)</f>
        <v>0</v>
      </c>
      <c r="N48" s="246"/>
      <c r="O48" s="31">
        <f t="shared" ref="O48" si="195">IF(O47=0,0,O47/$G47)</f>
        <v>0</v>
      </c>
      <c r="P48" s="31">
        <f t="shared" ref="P48" si="196">IF(P47=0,0,P47/$G47)</f>
        <v>0</v>
      </c>
      <c r="Q48" s="31">
        <f t="shared" ref="Q48" si="197">IF(Q47=0,0,Q47/$G47)</f>
        <v>0</v>
      </c>
      <c r="R48" s="31">
        <f t="shared" ref="R48" si="198">IF(R47=0,0,R47/$F47)</f>
        <v>1</v>
      </c>
      <c r="S48" s="31">
        <f t="shared" ref="S48" si="199">IF(S47=0,0,S47/$F47)</f>
        <v>0</v>
      </c>
    </row>
    <row r="49" spans="1:19" ht="12" customHeight="1">
      <c r="A49" s="139"/>
      <c r="B49" s="139"/>
      <c r="C49" s="37"/>
      <c r="D49" s="211" t="s">
        <v>26</v>
      </c>
      <c r="E49" s="36"/>
      <c r="F49" s="35">
        <f t="shared" si="30"/>
        <v>2</v>
      </c>
      <c r="G49" s="35">
        <f t="shared" ref="G49" si="200">SUM(O49:Q49)</f>
        <v>1</v>
      </c>
      <c r="H49" s="35">
        <v>1</v>
      </c>
      <c r="I49" s="35">
        <v>0</v>
      </c>
      <c r="J49" s="35">
        <v>0</v>
      </c>
      <c r="K49" s="35">
        <v>0</v>
      </c>
      <c r="L49" s="35">
        <v>0</v>
      </c>
      <c r="M49" s="35">
        <v>0</v>
      </c>
      <c r="N49" s="245">
        <v>5</v>
      </c>
      <c r="O49" s="35">
        <v>1</v>
      </c>
      <c r="P49" s="35">
        <v>0</v>
      </c>
      <c r="Q49" s="35">
        <v>0</v>
      </c>
      <c r="R49" s="35">
        <v>1</v>
      </c>
      <c r="S49" s="35">
        <v>0</v>
      </c>
    </row>
    <row r="50" spans="1:19" ht="12" customHeight="1">
      <c r="A50" s="139"/>
      <c r="B50" s="139"/>
      <c r="C50" s="34"/>
      <c r="D50" s="212"/>
      <c r="E50" s="33"/>
      <c r="F50" s="38">
        <f t="shared" si="30"/>
        <v>1</v>
      </c>
      <c r="G50" s="31">
        <f t="shared" ref="G50" si="201">IF(G49=0,0,G49/$F49)</f>
        <v>0.5</v>
      </c>
      <c r="H50" s="31">
        <f t="shared" ref="H50" si="202">IF(H49=0,0,H49/$G49)</f>
        <v>1</v>
      </c>
      <c r="I50" s="31">
        <f t="shared" ref="I50" si="203">IF(I49=0,0,I49/$G49)</f>
        <v>0</v>
      </c>
      <c r="J50" s="31">
        <f t="shared" ref="J50" si="204">IF(J49=0,0,J49/$G49)</f>
        <v>0</v>
      </c>
      <c r="K50" s="31">
        <f t="shared" ref="K50" si="205">IF(K49=0,0,K49/$G49)</f>
        <v>0</v>
      </c>
      <c r="L50" s="31">
        <f t="shared" ref="L50" si="206">IF(L49=0,0,L49/$G49)</f>
        <v>0</v>
      </c>
      <c r="M50" s="31">
        <f t="shared" ref="M50" si="207">IF(M49=0,0,M49/$G49)</f>
        <v>0</v>
      </c>
      <c r="N50" s="246"/>
      <c r="O50" s="31">
        <f t="shared" ref="O50" si="208">IF(O49=0,0,O49/$G49)</f>
        <v>1</v>
      </c>
      <c r="P50" s="31">
        <f t="shared" ref="P50" si="209">IF(P49=0,0,P49/$G49)</f>
        <v>0</v>
      </c>
      <c r="Q50" s="31">
        <f t="shared" ref="Q50" si="210">IF(Q49=0,0,Q49/$G49)</f>
        <v>0</v>
      </c>
      <c r="R50" s="31">
        <f t="shared" ref="R50" si="211">IF(R49=0,0,R49/$F49)</f>
        <v>0.5</v>
      </c>
      <c r="S50" s="31">
        <f t="shared" ref="S50" si="212">IF(S49=0,0,S49/$F49)</f>
        <v>0</v>
      </c>
    </row>
    <row r="51" spans="1:19" ht="12" customHeight="1">
      <c r="A51" s="139"/>
      <c r="B51" s="139"/>
      <c r="C51" s="37"/>
      <c r="D51" s="211" t="s">
        <v>25</v>
      </c>
      <c r="E51" s="36"/>
      <c r="F51" s="35">
        <f t="shared" si="30"/>
        <v>15</v>
      </c>
      <c r="G51" s="35">
        <f t="shared" ref="G51" si="213">SUM(O51:Q51)</f>
        <v>0</v>
      </c>
      <c r="H51" s="35">
        <v>0</v>
      </c>
      <c r="I51" s="35">
        <v>0</v>
      </c>
      <c r="J51" s="35">
        <v>0</v>
      </c>
      <c r="K51" s="35">
        <v>0</v>
      </c>
      <c r="L51" s="35">
        <v>0</v>
      </c>
      <c r="M51" s="35">
        <v>0</v>
      </c>
      <c r="N51" s="245" t="s">
        <v>629</v>
      </c>
      <c r="O51" s="35">
        <v>0</v>
      </c>
      <c r="P51" s="35">
        <v>0</v>
      </c>
      <c r="Q51" s="35">
        <v>0</v>
      </c>
      <c r="R51" s="35">
        <v>15</v>
      </c>
      <c r="S51" s="35">
        <v>0</v>
      </c>
    </row>
    <row r="52" spans="1:19" ht="12" customHeight="1">
      <c r="A52" s="139"/>
      <c r="B52" s="139"/>
      <c r="C52" s="34"/>
      <c r="D52" s="212"/>
      <c r="E52" s="33"/>
      <c r="F52" s="38">
        <f t="shared" si="30"/>
        <v>1</v>
      </c>
      <c r="G52" s="31">
        <f t="shared" ref="G52" si="214">IF(G51=0,0,G51/$F51)</f>
        <v>0</v>
      </c>
      <c r="H52" s="31">
        <f t="shared" ref="H52" si="215">IF(H51=0,0,H51/$G51)</f>
        <v>0</v>
      </c>
      <c r="I52" s="31">
        <f t="shared" ref="I52" si="216">IF(I51=0,0,I51/$G51)</f>
        <v>0</v>
      </c>
      <c r="J52" s="31">
        <f t="shared" ref="J52" si="217">IF(J51=0,0,J51/$G51)</f>
        <v>0</v>
      </c>
      <c r="K52" s="31">
        <f t="shared" ref="K52" si="218">IF(K51=0,0,K51/$G51)</f>
        <v>0</v>
      </c>
      <c r="L52" s="31">
        <f t="shared" ref="L52" si="219">IF(L51=0,0,L51/$G51)</f>
        <v>0</v>
      </c>
      <c r="M52" s="31">
        <f t="shared" ref="M52" si="220">IF(M51=0,0,M51/$G51)</f>
        <v>0</v>
      </c>
      <c r="N52" s="246"/>
      <c r="O52" s="31">
        <f t="shared" ref="O52" si="221">IF(O51=0,0,O51/$G51)</f>
        <v>0</v>
      </c>
      <c r="P52" s="31">
        <f t="shared" ref="P52" si="222">IF(P51=0,0,P51/$G51)</f>
        <v>0</v>
      </c>
      <c r="Q52" s="31">
        <f t="shared" ref="Q52" si="223">IF(Q51=0,0,Q51/$G51)</f>
        <v>0</v>
      </c>
      <c r="R52" s="31">
        <f t="shared" ref="R52" si="224">IF(R51=0,0,R51/$F51)</f>
        <v>1</v>
      </c>
      <c r="S52" s="31">
        <f t="shared" ref="S52" si="225">IF(S51=0,0,S51/$F51)</f>
        <v>0</v>
      </c>
    </row>
    <row r="53" spans="1:19" ht="12" customHeight="1">
      <c r="A53" s="139"/>
      <c r="B53" s="139"/>
      <c r="C53" s="37"/>
      <c r="D53" s="211" t="s">
        <v>24</v>
      </c>
      <c r="E53" s="36"/>
      <c r="F53" s="35">
        <f t="shared" si="30"/>
        <v>4</v>
      </c>
      <c r="G53" s="35">
        <f t="shared" ref="G53" si="226">SUM(O53:Q53)</f>
        <v>1</v>
      </c>
      <c r="H53" s="35">
        <v>0</v>
      </c>
      <c r="I53" s="35">
        <v>1</v>
      </c>
      <c r="J53" s="35">
        <v>0</v>
      </c>
      <c r="K53" s="35">
        <v>0</v>
      </c>
      <c r="L53" s="35">
        <v>0</v>
      </c>
      <c r="M53" s="35">
        <v>0</v>
      </c>
      <c r="N53" s="245">
        <v>6</v>
      </c>
      <c r="O53" s="35">
        <v>1</v>
      </c>
      <c r="P53" s="35">
        <v>0</v>
      </c>
      <c r="Q53" s="35">
        <v>0</v>
      </c>
      <c r="R53" s="35">
        <v>3</v>
      </c>
      <c r="S53" s="35">
        <v>0</v>
      </c>
    </row>
    <row r="54" spans="1:19" ht="12" customHeight="1">
      <c r="A54" s="139"/>
      <c r="B54" s="139"/>
      <c r="C54" s="34"/>
      <c r="D54" s="212"/>
      <c r="E54" s="33"/>
      <c r="F54" s="38">
        <f t="shared" si="30"/>
        <v>1</v>
      </c>
      <c r="G54" s="31">
        <f t="shared" ref="G54" si="227">IF(G53=0,0,G53/$F53)</f>
        <v>0.25</v>
      </c>
      <c r="H54" s="31">
        <f t="shared" ref="H54" si="228">IF(H53=0,0,H53/$G53)</f>
        <v>0</v>
      </c>
      <c r="I54" s="31">
        <f t="shared" ref="I54" si="229">IF(I53=0,0,I53/$G53)</f>
        <v>1</v>
      </c>
      <c r="J54" s="31">
        <f t="shared" ref="J54" si="230">IF(J53=0,0,J53/$G53)</f>
        <v>0</v>
      </c>
      <c r="K54" s="31">
        <f t="shared" ref="K54" si="231">IF(K53=0,0,K53/$G53)</f>
        <v>0</v>
      </c>
      <c r="L54" s="31">
        <f t="shared" ref="L54" si="232">IF(L53=0,0,L53/$G53)</f>
        <v>0</v>
      </c>
      <c r="M54" s="31">
        <f t="shared" ref="M54" si="233">IF(M53=0,0,M53/$G53)</f>
        <v>0</v>
      </c>
      <c r="N54" s="246"/>
      <c r="O54" s="31">
        <f t="shared" ref="O54" si="234">IF(O53=0,0,O53/$G53)</f>
        <v>1</v>
      </c>
      <c r="P54" s="31">
        <f t="shared" ref="P54" si="235">IF(P53=0,0,P53/$G53)</f>
        <v>0</v>
      </c>
      <c r="Q54" s="31">
        <f t="shared" ref="Q54" si="236">IF(Q53=0,0,Q53/$G53)</f>
        <v>0</v>
      </c>
      <c r="R54" s="31">
        <f t="shared" ref="R54" si="237">IF(R53=0,0,R53/$F53)</f>
        <v>0.75</v>
      </c>
      <c r="S54" s="31">
        <f t="shared" ref="S54" si="238">IF(S53=0,0,S53/$F53)</f>
        <v>0</v>
      </c>
    </row>
    <row r="55" spans="1:19" ht="12" customHeight="1">
      <c r="A55" s="139"/>
      <c r="B55" s="139"/>
      <c r="C55" s="37"/>
      <c r="D55" s="211" t="s">
        <v>23</v>
      </c>
      <c r="E55" s="36"/>
      <c r="F55" s="35">
        <f t="shared" si="30"/>
        <v>26</v>
      </c>
      <c r="G55" s="35">
        <f t="shared" ref="G55" si="239">SUM(O55:Q55)</f>
        <v>1</v>
      </c>
      <c r="H55" s="35">
        <v>0</v>
      </c>
      <c r="I55" s="35">
        <v>0</v>
      </c>
      <c r="J55" s="35">
        <v>1</v>
      </c>
      <c r="K55" s="35">
        <v>0</v>
      </c>
      <c r="L55" s="35">
        <v>0</v>
      </c>
      <c r="M55" s="35">
        <v>0</v>
      </c>
      <c r="N55" s="245">
        <v>15</v>
      </c>
      <c r="O55" s="35">
        <v>1</v>
      </c>
      <c r="P55" s="35">
        <v>0</v>
      </c>
      <c r="Q55" s="35">
        <v>0</v>
      </c>
      <c r="R55" s="35">
        <v>23</v>
      </c>
      <c r="S55" s="35">
        <v>2</v>
      </c>
    </row>
    <row r="56" spans="1:19" ht="12" customHeight="1">
      <c r="A56" s="139"/>
      <c r="B56" s="139"/>
      <c r="C56" s="34"/>
      <c r="D56" s="212"/>
      <c r="E56" s="33"/>
      <c r="F56" s="38">
        <f t="shared" si="30"/>
        <v>1</v>
      </c>
      <c r="G56" s="31">
        <f t="shared" ref="G56" si="240">IF(G55=0,0,G55/$F55)</f>
        <v>3.8461538461538464E-2</v>
      </c>
      <c r="H56" s="31">
        <f t="shared" ref="H56" si="241">IF(H55=0,0,H55/$G55)</f>
        <v>0</v>
      </c>
      <c r="I56" s="31">
        <f t="shared" ref="I56" si="242">IF(I55=0,0,I55/$G55)</f>
        <v>0</v>
      </c>
      <c r="J56" s="31">
        <f t="shared" ref="J56" si="243">IF(J55=0,0,J55/$G55)</f>
        <v>1</v>
      </c>
      <c r="K56" s="31">
        <f t="shared" ref="K56" si="244">IF(K55=0,0,K55/$G55)</f>
        <v>0</v>
      </c>
      <c r="L56" s="31">
        <f t="shared" ref="L56" si="245">IF(L55=0,0,L55/$G55)</f>
        <v>0</v>
      </c>
      <c r="M56" s="31">
        <f t="shared" ref="M56" si="246">IF(M55=0,0,M55/$G55)</f>
        <v>0</v>
      </c>
      <c r="N56" s="246"/>
      <c r="O56" s="31">
        <f t="shared" ref="O56" si="247">IF(O55=0,0,O55/$G55)</f>
        <v>1</v>
      </c>
      <c r="P56" s="31">
        <f t="shared" ref="P56" si="248">IF(P55=0,0,P55/$G55)</f>
        <v>0</v>
      </c>
      <c r="Q56" s="31">
        <f t="shared" ref="Q56" si="249">IF(Q55=0,0,Q55/$G55)</f>
        <v>0</v>
      </c>
      <c r="R56" s="31">
        <f t="shared" ref="R56" si="250">IF(R55=0,0,R55/$F55)</f>
        <v>0.88461538461538458</v>
      </c>
      <c r="S56" s="31">
        <f t="shared" ref="S56" si="251">IF(S55=0,0,S55/$F55)</f>
        <v>7.6923076923076927E-2</v>
      </c>
    </row>
    <row r="57" spans="1:19" ht="12" customHeight="1">
      <c r="A57" s="139"/>
      <c r="B57" s="139"/>
      <c r="C57" s="37"/>
      <c r="D57" s="211" t="s">
        <v>22</v>
      </c>
      <c r="E57" s="36"/>
      <c r="F57" s="35">
        <f t="shared" si="30"/>
        <v>5</v>
      </c>
      <c r="G57" s="35">
        <f t="shared" ref="G57" si="252">SUM(O57:Q57)</f>
        <v>0</v>
      </c>
      <c r="H57" s="35">
        <v>0</v>
      </c>
      <c r="I57" s="35">
        <v>0</v>
      </c>
      <c r="J57" s="35">
        <v>0</v>
      </c>
      <c r="K57" s="35">
        <v>0</v>
      </c>
      <c r="L57" s="35">
        <v>0</v>
      </c>
      <c r="M57" s="35">
        <v>0</v>
      </c>
      <c r="N57" s="245" t="s">
        <v>629</v>
      </c>
      <c r="O57" s="35">
        <v>0</v>
      </c>
      <c r="P57" s="35">
        <v>0</v>
      </c>
      <c r="Q57" s="35">
        <v>0</v>
      </c>
      <c r="R57" s="35">
        <v>5</v>
      </c>
      <c r="S57" s="35">
        <v>0</v>
      </c>
    </row>
    <row r="58" spans="1:19" ht="12" customHeight="1">
      <c r="A58" s="139"/>
      <c r="B58" s="139"/>
      <c r="C58" s="34"/>
      <c r="D58" s="212"/>
      <c r="E58" s="33"/>
      <c r="F58" s="38">
        <f t="shared" si="30"/>
        <v>1</v>
      </c>
      <c r="G58" s="31">
        <f t="shared" ref="G58" si="253">IF(G57=0,0,G57/$F57)</f>
        <v>0</v>
      </c>
      <c r="H58" s="31">
        <f t="shared" ref="H58" si="254">IF(H57=0,0,H57/$G57)</f>
        <v>0</v>
      </c>
      <c r="I58" s="31">
        <f t="shared" ref="I58" si="255">IF(I57=0,0,I57/$G57)</f>
        <v>0</v>
      </c>
      <c r="J58" s="31">
        <f t="shared" ref="J58" si="256">IF(J57=0,0,J57/$G57)</f>
        <v>0</v>
      </c>
      <c r="K58" s="31">
        <f t="shared" ref="K58" si="257">IF(K57=0,0,K57/$G57)</f>
        <v>0</v>
      </c>
      <c r="L58" s="31">
        <f t="shared" ref="L58" si="258">IF(L57=0,0,L57/$G57)</f>
        <v>0</v>
      </c>
      <c r="M58" s="31">
        <f t="shared" ref="M58" si="259">IF(M57=0,0,M57/$G57)</f>
        <v>0</v>
      </c>
      <c r="N58" s="246"/>
      <c r="O58" s="31">
        <f t="shared" ref="O58" si="260">IF(O57=0,0,O57/$G57)</f>
        <v>0</v>
      </c>
      <c r="P58" s="31">
        <f t="shared" ref="P58" si="261">IF(P57=0,0,P57/$G57)</f>
        <v>0</v>
      </c>
      <c r="Q58" s="31">
        <f t="shared" ref="Q58" si="262">IF(Q57=0,0,Q57/$G57)</f>
        <v>0</v>
      </c>
      <c r="R58" s="31">
        <f t="shared" ref="R58" si="263">IF(R57=0,0,R57/$F57)</f>
        <v>1</v>
      </c>
      <c r="S58" s="31">
        <f t="shared" ref="S58" si="264">IF(S57=0,0,S57/$F57)</f>
        <v>0</v>
      </c>
    </row>
    <row r="59" spans="1:19" ht="12.75" customHeight="1">
      <c r="A59" s="139"/>
      <c r="B59" s="139"/>
      <c r="C59" s="37"/>
      <c r="D59" s="211" t="s">
        <v>21</v>
      </c>
      <c r="E59" s="36"/>
      <c r="F59" s="35">
        <f t="shared" si="30"/>
        <v>23</v>
      </c>
      <c r="G59" s="35">
        <f t="shared" ref="G59" si="265">SUM(O59:Q59)</f>
        <v>5</v>
      </c>
      <c r="H59" s="35">
        <v>2</v>
      </c>
      <c r="I59" s="35">
        <v>0</v>
      </c>
      <c r="J59" s="35">
        <v>0</v>
      </c>
      <c r="K59" s="35">
        <v>0</v>
      </c>
      <c r="L59" s="35">
        <v>2</v>
      </c>
      <c r="M59" s="35">
        <v>1</v>
      </c>
      <c r="N59" s="245">
        <v>185</v>
      </c>
      <c r="O59" s="35">
        <v>3</v>
      </c>
      <c r="P59" s="35">
        <v>2</v>
      </c>
      <c r="Q59" s="35">
        <v>0</v>
      </c>
      <c r="R59" s="35">
        <v>14</v>
      </c>
      <c r="S59" s="35">
        <v>4</v>
      </c>
    </row>
    <row r="60" spans="1:19" ht="12.75" customHeight="1">
      <c r="A60" s="139"/>
      <c r="B60" s="139"/>
      <c r="C60" s="34"/>
      <c r="D60" s="212"/>
      <c r="E60" s="33"/>
      <c r="F60" s="38">
        <f t="shared" si="30"/>
        <v>1</v>
      </c>
      <c r="G60" s="31">
        <f t="shared" ref="G60" si="266">IF(G59=0,0,G59/$F59)</f>
        <v>0.21739130434782608</v>
      </c>
      <c r="H60" s="31">
        <f t="shared" ref="H60" si="267">IF(H59=0,0,H59/$G59)</f>
        <v>0.4</v>
      </c>
      <c r="I60" s="31">
        <f t="shared" ref="I60" si="268">IF(I59=0,0,I59/$G59)</f>
        <v>0</v>
      </c>
      <c r="J60" s="31">
        <f t="shared" ref="J60" si="269">IF(J59=0,0,J59/$G59)</f>
        <v>0</v>
      </c>
      <c r="K60" s="31">
        <f t="shared" ref="K60" si="270">IF(K59=0,0,K59/$G59)</f>
        <v>0</v>
      </c>
      <c r="L60" s="31">
        <f t="shared" ref="L60" si="271">IF(L59=0,0,L59/$G59)</f>
        <v>0.4</v>
      </c>
      <c r="M60" s="31">
        <f t="shared" ref="M60" si="272">IF(M59=0,0,M59/$G59)</f>
        <v>0.2</v>
      </c>
      <c r="N60" s="246"/>
      <c r="O60" s="31">
        <f t="shared" ref="O60" si="273">IF(O59=0,0,O59/$G59)</f>
        <v>0.6</v>
      </c>
      <c r="P60" s="31">
        <f t="shared" ref="P60" si="274">IF(P59=0,0,P59/$G59)</f>
        <v>0.4</v>
      </c>
      <c r="Q60" s="31">
        <f t="shared" ref="Q60" si="275">IF(Q59=0,0,Q59/$G59)</f>
        <v>0</v>
      </c>
      <c r="R60" s="31">
        <f t="shared" ref="R60" si="276">IF(R59=0,0,R59/$F59)</f>
        <v>0.60869565217391308</v>
      </c>
      <c r="S60" s="31">
        <f t="shared" ref="S60" si="277">IF(S59=0,0,S59/$F59)</f>
        <v>0.17391304347826086</v>
      </c>
    </row>
    <row r="61" spans="1:19" ht="12" customHeight="1">
      <c r="A61" s="139"/>
      <c r="B61" s="139"/>
      <c r="C61" s="37"/>
      <c r="D61" s="211" t="s">
        <v>20</v>
      </c>
      <c r="E61" s="36"/>
      <c r="F61" s="35">
        <f t="shared" si="30"/>
        <v>14</v>
      </c>
      <c r="G61" s="35">
        <f t="shared" ref="G61" si="278">SUM(O61:Q61)</f>
        <v>1</v>
      </c>
      <c r="H61" s="35">
        <v>0</v>
      </c>
      <c r="I61" s="35">
        <v>1</v>
      </c>
      <c r="J61" s="35">
        <v>0</v>
      </c>
      <c r="K61" s="35">
        <v>0</v>
      </c>
      <c r="L61" s="35">
        <v>0</v>
      </c>
      <c r="M61" s="35">
        <v>0</v>
      </c>
      <c r="N61" s="245">
        <v>10</v>
      </c>
      <c r="O61" s="35">
        <v>0</v>
      </c>
      <c r="P61" s="35">
        <v>1</v>
      </c>
      <c r="Q61" s="35">
        <v>0</v>
      </c>
      <c r="R61" s="35">
        <v>13</v>
      </c>
      <c r="S61" s="35">
        <v>0</v>
      </c>
    </row>
    <row r="62" spans="1:19" ht="12" customHeight="1">
      <c r="A62" s="139"/>
      <c r="B62" s="139"/>
      <c r="C62" s="34"/>
      <c r="D62" s="212"/>
      <c r="E62" s="33"/>
      <c r="F62" s="38">
        <f t="shared" si="30"/>
        <v>1</v>
      </c>
      <c r="G62" s="31">
        <f t="shared" ref="G62" si="279">IF(G61=0,0,G61/$F61)</f>
        <v>7.1428571428571425E-2</v>
      </c>
      <c r="H62" s="31">
        <f t="shared" ref="H62" si="280">IF(H61=0,0,H61/$G61)</f>
        <v>0</v>
      </c>
      <c r="I62" s="31">
        <f t="shared" ref="I62" si="281">IF(I61=0,0,I61/$G61)</f>
        <v>1</v>
      </c>
      <c r="J62" s="31">
        <f t="shared" ref="J62" si="282">IF(J61=0,0,J61/$G61)</f>
        <v>0</v>
      </c>
      <c r="K62" s="31">
        <f t="shared" ref="K62" si="283">IF(K61=0,0,K61/$G61)</f>
        <v>0</v>
      </c>
      <c r="L62" s="31">
        <f t="shared" ref="L62" si="284">IF(L61=0,0,L61/$G61)</f>
        <v>0</v>
      </c>
      <c r="M62" s="31">
        <f t="shared" ref="M62" si="285">IF(M61=0,0,M61/$G61)</f>
        <v>0</v>
      </c>
      <c r="N62" s="246"/>
      <c r="O62" s="31">
        <f t="shared" ref="O62" si="286">IF(O61=0,0,O61/$G61)</f>
        <v>0</v>
      </c>
      <c r="P62" s="31">
        <f t="shared" ref="P62" si="287">IF(P61=0,0,P61/$G61)</f>
        <v>1</v>
      </c>
      <c r="Q62" s="31">
        <f t="shared" ref="Q62" si="288">IF(Q61=0,0,Q61/$G61)</f>
        <v>0</v>
      </c>
      <c r="R62" s="31">
        <f t="shared" ref="R62" si="289">IF(R61=0,0,R61/$F61)</f>
        <v>0.9285714285714286</v>
      </c>
      <c r="S62" s="31">
        <f t="shared" ref="S62" si="290">IF(S61=0,0,S61/$F61)</f>
        <v>0</v>
      </c>
    </row>
    <row r="63" spans="1:19" ht="12" customHeight="1">
      <c r="A63" s="139"/>
      <c r="B63" s="139"/>
      <c r="C63" s="37"/>
      <c r="D63" s="211" t="s">
        <v>19</v>
      </c>
      <c r="E63" s="36"/>
      <c r="F63" s="35">
        <f t="shared" si="30"/>
        <v>10</v>
      </c>
      <c r="G63" s="35">
        <f t="shared" ref="G63" si="291">SUM(O63:Q63)</f>
        <v>2</v>
      </c>
      <c r="H63" s="35">
        <v>0</v>
      </c>
      <c r="I63" s="35">
        <v>0</v>
      </c>
      <c r="J63" s="35">
        <v>1</v>
      </c>
      <c r="K63" s="35">
        <v>0</v>
      </c>
      <c r="L63" s="35">
        <v>0</v>
      </c>
      <c r="M63" s="35">
        <v>1</v>
      </c>
      <c r="N63" s="245">
        <v>12</v>
      </c>
      <c r="O63" s="35">
        <v>2</v>
      </c>
      <c r="P63" s="35">
        <v>0</v>
      </c>
      <c r="Q63" s="35">
        <v>0</v>
      </c>
      <c r="R63" s="35">
        <v>7</v>
      </c>
      <c r="S63" s="35">
        <v>1</v>
      </c>
    </row>
    <row r="64" spans="1:19" ht="12" customHeight="1">
      <c r="A64" s="139"/>
      <c r="B64" s="139"/>
      <c r="C64" s="34"/>
      <c r="D64" s="212"/>
      <c r="E64" s="33"/>
      <c r="F64" s="38">
        <f t="shared" si="30"/>
        <v>0.99999999999999989</v>
      </c>
      <c r="G64" s="31">
        <f t="shared" ref="G64" si="292">IF(G63=0,0,G63/$F63)</f>
        <v>0.2</v>
      </c>
      <c r="H64" s="31">
        <f t="shared" ref="H64" si="293">IF(H63=0,0,H63/$G63)</f>
        <v>0</v>
      </c>
      <c r="I64" s="31">
        <f t="shared" ref="I64" si="294">IF(I63=0,0,I63/$G63)</f>
        <v>0</v>
      </c>
      <c r="J64" s="31">
        <f t="shared" ref="J64" si="295">IF(J63=0,0,J63/$G63)</f>
        <v>0.5</v>
      </c>
      <c r="K64" s="31">
        <f t="shared" ref="K64" si="296">IF(K63=0,0,K63/$G63)</f>
        <v>0</v>
      </c>
      <c r="L64" s="31">
        <f t="shared" ref="L64" si="297">IF(L63=0,0,L63/$G63)</f>
        <v>0</v>
      </c>
      <c r="M64" s="31">
        <f t="shared" ref="M64" si="298">IF(M63=0,0,M63/$G63)</f>
        <v>0.5</v>
      </c>
      <c r="N64" s="246"/>
      <c r="O64" s="31">
        <f t="shared" ref="O64" si="299">IF(O63=0,0,O63/$G63)</f>
        <v>1</v>
      </c>
      <c r="P64" s="31">
        <f t="shared" ref="P64" si="300">IF(P63=0,0,P63/$G63)</f>
        <v>0</v>
      </c>
      <c r="Q64" s="31">
        <f t="shared" ref="Q64" si="301">IF(Q63=0,0,Q63/$G63)</f>
        <v>0</v>
      </c>
      <c r="R64" s="31">
        <f t="shared" ref="R64" si="302">IF(R63=0,0,R63/$F63)</f>
        <v>0.7</v>
      </c>
      <c r="S64" s="31">
        <f t="shared" ref="S64" si="303">IF(S63=0,0,S63/$F63)</f>
        <v>0.1</v>
      </c>
    </row>
    <row r="65" spans="1:19" ht="12" customHeight="1">
      <c r="A65" s="139"/>
      <c r="B65" s="139"/>
      <c r="C65" s="37"/>
      <c r="D65" s="211" t="s">
        <v>18</v>
      </c>
      <c r="E65" s="36"/>
      <c r="F65" s="35">
        <f t="shared" si="30"/>
        <v>19</v>
      </c>
      <c r="G65" s="35">
        <f t="shared" ref="G65" si="304">SUM(O65:Q65)</f>
        <v>3</v>
      </c>
      <c r="H65" s="35">
        <v>1</v>
      </c>
      <c r="I65" s="35">
        <v>1</v>
      </c>
      <c r="J65" s="35">
        <v>0</v>
      </c>
      <c r="K65" s="35">
        <v>0</v>
      </c>
      <c r="L65" s="35">
        <v>0</v>
      </c>
      <c r="M65" s="35">
        <v>1</v>
      </c>
      <c r="N65" s="245">
        <v>4.5</v>
      </c>
      <c r="O65" s="35">
        <v>3</v>
      </c>
      <c r="P65" s="35">
        <v>0</v>
      </c>
      <c r="Q65" s="35">
        <v>0</v>
      </c>
      <c r="R65" s="35">
        <v>15</v>
      </c>
      <c r="S65" s="35">
        <v>1</v>
      </c>
    </row>
    <row r="66" spans="1:19" ht="12" customHeight="1">
      <c r="A66" s="139"/>
      <c r="B66" s="139"/>
      <c r="C66" s="34"/>
      <c r="D66" s="212"/>
      <c r="E66" s="33"/>
      <c r="F66" s="38">
        <f t="shared" si="30"/>
        <v>1</v>
      </c>
      <c r="G66" s="31">
        <f t="shared" ref="G66" si="305">IF(G65=0,0,G65/$F65)</f>
        <v>0.15789473684210525</v>
      </c>
      <c r="H66" s="31">
        <f t="shared" ref="H66" si="306">IF(H65=0,0,H65/$G65)</f>
        <v>0.33333333333333331</v>
      </c>
      <c r="I66" s="31">
        <f t="shared" ref="I66" si="307">IF(I65=0,0,I65/$G65)</f>
        <v>0.33333333333333331</v>
      </c>
      <c r="J66" s="31">
        <f t="shared" ref="J66" si="308">IF(J65=0,0,J65/$G65)</f>
        <v>0</v>
      </c>
      <c r="K66" s="31">
        <f t="shared" ref="K66" si="309">IF(K65=0,0,K65/$G65)</f>
        <v>0</v>
      </c>
      <c r="L66" s="31">
        <f t="shared" ref="L66" si="310">IF(L65=0,0,L65/$G65)</f>
        <v>0</v>
      </c>
      <c r="M66" s="31">
        <f t="shared" ref="M66" si="311">IF(M65=0,0,M65/$G65)</f>
        <v>0.33333333333333331</v>
      </c>
      <c r="N66" s="246"/>
      <c r="O66" s="31">
        <f t="shared" ref="O66" si="312">IF(O65=0,0,O65/$G65)</f>
        <v>1</v>
      </c>
      <c r="P66" s="31">
        <f t="shared" ref="P66" si="313">IF(P65=0,0,P65/$G65)</f>
        <v>0</v>
      </c>
      <c r="Q66" s="31">
        <f t="shared" ref="Q66" si="314">IF(Q65=0,0,Q65/$G65)</f>
        <v>0</v>
      </c>
      <c r="R66" s="31">
        <f t="shared" ref="R66" si="315">IF(R65=0,0,R65/$F65)</f>
        <v>0.78947368421052633</v>
      </c>
      <c r="S66" s="31">
        <f t="shared" ref="S66" si="316">IF(S65=0,0,S65/$F65)</f>
        <v>5.2631578947368418E-2</v>
      </c>
    </row>
    <row r="67" spans="1:19" ht="12" customHeight="1">
      <c r="A67" s="139"/>
      <c r="B67" s="139"/>
      <c r="C67" s="37"/>
      <c r="D67" s="211" t="s">
        <v>17</v>
      </c>
      <c r="E67" s="36"/>
      <c r="F67" s="35">
        <f t="shared" si="30"/>
        <v>4</v>
      </c>
      <c r="G67" s="35">
        <f t="shared" ref="G67" si="317">SUM(O67:Q67)</f>
        <v>0</v>
      </c>
      <c r="H67" s="35">
        <v>0</v>
      </c>
      <c r="I67" s="35">
        <v>0</v>
      </c>
      <c r="J67" s="35">
        <v>0</v>
      </c>
      <c r="K67" s="35">
        <v>0</v>
      </c>
      <c r="L67" s="35">
        <v>0</v>
      </c>
      <c r="M67" s="35">
        <v>0</v>
      </c>
      <c r="N67" s="245" t="s">
        <v>629</v>
      </c>
      <c r="O67" s="35">
        <v>0</v>
      </c>
      <c r="P67" s="35">
        <v>0</v>
      </c>
      <c r="Q67" s="35">
        <v>0</v>
      </c>
      <c r="R67" s="35">
        <v>4</v>
      </c>
      <c r="S67" s="35">
        <v>0</v>
      </c>
    </row>
    <row r="68" spans="1:19" ht="12" customHeight="1">
      <c r="A68" s="139"/>
      <c r="B68" s="140"/>
      <c r="C68" s="34"/>
      <c r="D68" s="212"/>
      <c r="E68" s="33"/>
      <c r="F68" s="38">
        <f t="shared" si="30"/>
        <v>1</v>
      </c>
      <c r="G68" s="31">
        <f t="shared" ref="G68" si="318">IF(G67=0,0,G67/$F67)</f>
        <v>0</v>
      </c>
      <c r="H68" s="31">
        <f t="shared" ref="H68" si="319">IF(H67=0,0,H67/$G67)</f>
        <v>0</v>
      </c>
      <c r="I68" s="31">
        <f t="shared" ref="I68" si="320">IF(I67=0,0,I67/$G67)</f>
        <v>0</v>
      </c>
      <c r="J68" s="31">
        <f t="shared" ref="J68" si="321">IF(J67=0,0,J67/$G67)</f>
        <v>0</v>
      </c>
      <c r="K68" s="31">
        <f t="shared" ref="K68" si="322">IF(K67=0,0,K67/$G67)</f>
        <v>0</v>
      </c>
      <c r="L68" s="31">
        <f t="shared" ref="L68" si="323">IF(L67=0,0,L67/$G67)</f>
        <v>0</v>
      </c>
      <c r="M68" s="31">
        <f t="shared" ref="M68" si="324">IF(M67=0,0,M67/$G67)</f>
        <v>0</v>
      </c>
      <c r="N68" s="246"/>
      <c r="O68" s="31">
        <f t="shared" ref="O68" si="325">IF(O67=0,0,O67/$G67)</f>
        <v>0</v>
      </c>
      <c r="P68" s="31">
        <f t="shared" ref="P68" si="326">IF(P67=0,0,P67/$G67)</f>
        <v>0</v>
      </c>
      <c r="Q68" s="31">
        <f t="shared" ref="Q68" si="327">IF(Q67=0,0,Q67/$G67)</f>
        <v>0</v>
      </c>
      <c r="R68" s="31">
        <f t="shared" ref="R68" si="328">IF(R67=0,0,R67/$F67)</f>
        <v>1</v>
      </c>
      <c r="S68" s="31">
        <f t="shared" ref="S68" si="329">IF(S67=0,0,S67/$F67)</f>
        <v>0</v>
      </c>
    </row>
    <row r="69" spans="1:19" ht="12" customHeight="1">
      <c r="A69" s="139"/>
      <c r="B69" s="138" t="s">
        <v>16</v>
      </c>
      <c r="C69" s="37"/>
      <c r="D69" s="211" t="s">
        <v>15</v>
      </c>
      <c r="E69" s="36"/>
      <c r="F69" s="35">
        <f t="shared" ref="F69:S69" si="330">SUM(F71,F73,F75,F77,F79,F81,F83,F85,F87,F89,F91,F93,F95,F97,F99)</f>
        <v>692</v>
      </c>
      <c r="G69" s="35">
        <f t="shared" si="330"/>
        <v>59</v>
      </c>
      <c r="H69" s="35">
        <f t="shared" si="330"/>
        <v>27</v>
      </c>
      <c r="I69" s="35">
        <f t="shared" si="330"/>
        <v>10</v>
      </c>
      <c r="J69" s="35">
        <f t="shared" si="330"/>
        <v>8</v>
      </c>
      <c r="K69" s="35">
        <f t="shared" si="330"/>
        <v>0</v>
      </c>
      <c r="L69" s="35">
        <f t="shared" si="330"/>
        <v>0</v>
      </c>
      <c r="M69" s="35">
        <f t="shared" si="330"/>
        <v>14</v>
      </c>
      <c r="N69" s="245">
        <v>6.9555555560000002</v>
      </c>
      <c r="O69" s="35">
        <f t="shared" si="330"/>
        <v>53</v>
      </c>
      <c r="P69" s="35">
        <f t="shared" si="330"/>
        <v>5</v>
      </c>
      <c r="Q69" s="35">
        <f t="shared" si="330"/>
        <v>1</v>
      </c>
      <c r="R69" s="35">
        <f t="shared" si="330"/>
        <v>598</v>
      </c>
      <c r="S69" s="35">
        <f t="shared" si="330"/>
        <v>35</v>
      </c>
    </row>
    <row r="70" spans="1:19" ht="12" customHeight="1">
      <c r="A70" s="139"/>
      <c r="B70" s="139"/>
      <c r="C70" s="34"/>
      <c r="D70" s="212"/>
      <c r="E70" s="33"/>
      <c r="F70" s="38">
        <f t="shared" si="30"/>
        <v>0.99999999999999989</v>
      </c>
      <c r="G70" s="31">
        <f t="shared" ref="G70" si="331">IF(G69=0,0,G69/$F69)</f>
        <v>8.5260115606936415E-2</v>
      </c>
      <c r="H70" s="31">
        <f t="shared" ref="H70" si="332">IF(H69=0,0,H69/$G69)</f>
        <v>0.4576271186440678</v>
      </c>
      <c r="I70" s="31">
        <f t="shared" ref="I70" si="333">IF(I69=0,0,I69/$G69)</f>
        <v>0.16949152542372881</v>
      </c>
      <c r="J70" s="31">
        <f t="shared" ref="J70" si="334">IF(J69=0,0,J69/$G69)</f>
        <v>0.13559322033898305</v>
      </c>
      <c r="K70" s="31">
        <f t="shared" ref="K70" si="335">IF(K69=0,0,K69/$G69)</f>
        <v>0</v>
      </c>
      <c r="L70" s="31">
        <f t="shared" ref="L70" si="336">IF(L69=0,0,L69/$G69)</f>
        <v>0</v>
      </c>
      <c r="M70" s="31">
        <f t="shared" ref="M70" si="337">IF(M69=0,0,M69/$G69)</f>
        <v>0.23728813559322035</v>
      </c>
      <c r="N70" s="246"/>
      <c r="O70" s="31">
        <f t="shared" ref="O70" si="338">IF(O69=0,0,O69/$G69)</f>
        <v>0.89830508474576276</v>
      </c>
      <c r="P70" s="31">
        <f t="shared" ref="P70" si="339">IF(P69=0,0,P69/$G69)</f>
        <v>8.4745762711864403E-2</v>
      </c>
      <c r="Q70" s="31">
        <f t="shared" ref="Q70" si="340">IF(Q69=0,0,Q69/$G69)</f>
        <v>1.6949152542372881E-2</v>
      </c>
      <c r="R70" s="31">
        <f t="shared" ref="R70" si="341">IF(R69=0,0,R69/$F69)</f>
        <v>0.86416184971098264</v>
      </c>
      <c r="S70" s="31">
        <f t="shared" ref="S70" si="342">IF(S69=0,0,S69/$F69)</f>
        <v>5.0578034682080927E-2</v>
      </c>
    </row>
    <row r="71" spans="1:19" ht="12" customHeight="1">
      <c r="A71" s="139"/>
      <c r="B71" s="139"/>
      <c r="C71" s="37"/>
      <c r="D71" s="211" t="s">
        <v>117</v>
      </c>
      <c r="E71" s="36"/>
      <c r="F71" s="35">
        <f t="shared" si="30"/>
        <v>5</v>
      </c>
      <c r="G71" s="35">
        <f t="shared" ref="G71" si="343">SUM(O71:Q71)</f>
        <v>0</v>
      </c>
      <c r="H71" s="35">
        <v>0</v>
      </c>
      <c r="I71" s="35">
        <v>0</v>
      </c>
      <c r="J71" s="35">
        <v>0</v>
      </c>
      <c r="K71" s="35">
        <v>0</v>
      </c>
      <c r="L71" s="35">
        <v>0</v>
      </c>
      <c r="M71" s="35">
        <v>0</v>
      </c>
      <c r="N71" s="245" t="s">
        <v>629</v>
      </c>
      <c r="O71" s="35">
        <v>0</v>
      </c>
      <c r="P71" s="35">
        <v>0</v>
      </c>
      <c r="Q71" s="35">
        <v>0</v>
      </c>
      <c r="R71" s="35">
        <v>4</v>
      </c>
      <c r="S71" s="35">
        <v>1</v>
      </c>
    </row>
    <row r="72" spans="1:19" ht="12" customHeight="1">
      <c r="A72" s="139"/>
      <c r="B72" s="139"/>
      <c r="C72" s="34"/>
      <c r="D72" s="212"/>
      <c r="E72" s="33"/>
      <c r="F72" s="38">
        <f t="shared" si="30"/>
        <v>1</v>
      </c>
      <c r="G72" s="31">
        <f t="shared" ref="G72" si="344">IF(G71=0,0,G71/$F71)</f>
        <v>0</v>
      </c>
      <c r="H72" s="31">
        <f t="shared" ref="H72" si="345">IF(H71=0,0,H71/$G71)</f>
        <v>0</v>
      </c>
      <c r="I72" s="31">
        <f t="shared" ref="I72" si="346">IF(I71=0,0,I71/$G71)</f>
        <v>0</v>
      </c>
      <c r="J72" s="31">
        <f t="shared" ref="J72" si="347">IF(J71=0,0,J71/$G71)</f>
        <v>0</v>
      </c>
      <c r="K72" s="31">
        <f t="shared" ref="K72" si="348">IF(K71=0,0,K71/$G71)</f>
        <v>0</v>
      </c>
      <c r="L72" s="31">
        <f t="shared" ref="L72" si="349">IF(L71=0,0,L71/$G71)</f>
        <v>0</v>
      </c>
      <c r="M72" s="31">
        <f t="shared" ref="M72" si="350">IF(M71=0,0,M71/$G71)</f>
        <v>0</v>
      </c>
      <c r="N72" s="246"/>
      <c r="O72" s="31">
        <f t="shared" ref="O72" si="351">IF(O71=0,0,O71/$G71)</f>
        <v>0</v>
      </c>
      <c r="P72" s="31">
        <f t="shared" ref="P72" si="352">IF(P71=0,0,P71/$G71)</f>
        <v>0</v>
      </c>
      <c r="Q72" s="31">
        <f t="shared" ref="Q72" si="353">IF(Q71=0,0,Q71/$G71)</f>
        <v>0</v>
      </c>
      <c r="R72" s="31">
        <f t="shared" ref="R72" si="354">IF(R71=0,0,R71/$F71)</f>
        <v>0.8</v>
      </c>
      <c r="S72" s="31">
        <f t="shared" ref="S72" si="355">IF(S71=0,0,S71/$F71)</f>
        <v>0.2</v>
      </c>
    </row>
    <row r="73" spans="1:19" ht="12" customHeight="1">
      <c r="A73" s="139"/>
      <c r="B73" s="139"/>
      <c r="C73" s="37"/>
      <c r="D73" s="211" t="s">
        <v>13</v>
      </c>
      <c r="E73" s="36"/>
      <c r="F73" s="35">
        <f t="shared" si="30"/>
        <v>83</v>
      </c>
      <c r="G73" s="35">
        <f t="shared" ref="G73" si="356">SUM(O73:Q73)</f>
        <v>5</v>
      </c>
      <c r="H73" s="35">
        <v>1</v>
      </c>
      <c r="I73" s="35">
        <v>2</v>
      </c>
      <c r="J73" s="35">
        <v>0</v>
      </c>
      <c r="K73" s="35">
        <v>0</v>
      </c>
      <c r="L73" s="35">
        <v>0</v>
      </c>
      <c r="M73" s="35">
        <v>2</v>
      </c>
      <c r="N73" s="245">
        <v>8.3333333333333339</v>
      </c>
      <c r="O73" s="35">
        <v>4</v>
      </c>
      <c r="P73" s="35">
        <v>1</v>
      </c>
      <c r="Q73" s="35">
        <v>0</v>
      </c>
      <c r="R73" s="35">
        <v>70</v>
      </c>
      <c r="S73" s="35">
        <v>8</v>
      </c>
    </row>
    <row r="74" spans="1:19" ht="12" customHeight="1">
      <c r="A74" s="139"/>
      <c r="B74" s="139"/>
      <c r="C74" s="34"/>
      <c r="D74" s="212"/>
      <c r="E74" s="33"/>
      <c r="F74" s="38">
        <f t="shared" si="30"/>
        <v>1</v>
      </c>
      <c r="G74" s="31">
        <f t="shared" ref="G74" si="357">IF(G73=0,0,G73/$F73)</f>
        <v>6.0240963855421686E-2</v>
      </c>
      <c r="H74" s="31">
        <f t="shared" ref="H74" si="358">IF(H73=0,0,H73/$G73)</f>
        <v>0.2</v>
      </c>
      <c r="I74" s="31">
        <f t="shared" ref="I74" si="359">IF(I73=0,0,I73/$G73)</f>
        <v>0.4</v>
      </c>
      <c r="J74" s="31">
        <f t="shared" ref="J74" si="360">IF(J73=0,0,J73/$G73)</f>
        <v>0</v>
      </c>
      <c r="K74" s="31">
        <f t="shared" ref="K74" si="361">IF(K73=0,0,K73/$G73)</f>
        <v>0</v>
      </c>
      <c r="L74" s="31">
        <f t="shared" ref="L74" si="362">IF(L73=0,0,L73/$G73)</f>
        <v>0</v>
      </c>
      <c r="M74" s="31">
        <f t="shared" ref="M74" si="363">IF(M73=0,0,M73/$G73)</f>
        <v>0.4</v>
      </c>
      <c r="N74" s="246"/>
      <c r="O74" s="31">
        <f t="shared" ref="O74" si="364">IF(O73=0,0,O73/$G73)</f>
        <v>0.8</v>
      </c>
      <c r="P74" s="31">
        <f t="shared" ref="P74" si="365">IF(P73=0,0,P73/$G73)</f>
        <v>0.2</v>
      </c>
      <c r="Q74" s="31">
        <f t="shared" ref="Q74" si="366">IF(Q73=0,0,Q73/$G73)</f>
        <v>0</v>
      </c>
      <c r="R74" s="31">
        <f t="shared" ref="R74" si="367">IF(R73=0,0,R73/$F73)</f>
        <v>0.84337349397590367</v>
      </c>
      <c r="S74" s="31">
        <f t="shared" ref="S74" si="368">IF(S73=0,0,S73/$F73)</f>
        <v>9.6385542168674704E-2</v>
      </c>
    </row>
    <row r="75" spans="1:19" ht="12" customHeight="1">
      <c r="A75" s="139"/>
      <c r="B75" s="139"/>
      <c r="C75" s="37"/>
      <c r="D75" s="211" t="s">
        <v>12</v>
      </c>
      <c r="E75" s="36"/>
      <c r="F75" s="35">
        <f t="shared" si="30"/>
        <v>18</v>
      </c>
      <c r="G75" s="35">
        <f t="shared" ref="G75" si="369">SUM(O75:Q75)</f>
        <v>8</v>
      </c>
      <c r="H75" s="35">
        <v>2</v>
      </c>
      <c r="I75" s="35">
        <v>0</v>
      </c>
      <c r="J75" s="35">
        <v>5</v>
      </c>
      <c r="K75" s="35">
        <v>0</v>
      </c>
      <c r="L75" s="35">
        <v>0</v>
      </c>
      <c r="M75" s="35">
        <v>1</v>
      </c>
      <c r="N75" s="245">
        <v>9.7142857142857135</v>
      </c>
      <c r="O75" s="35">
        <v>8</v>
      </c>
      <c r="P75" s="35">
        <v>0</v>
      </c>
      <c r="Q75" s="35">
        <v>0</v>
      </c>
      <c r="R75" s="35">
        <v>10</v>
      </c>
      <c r="S75" s="35">
        <v>0</v>
      </c>
    </row>
    <row r="76" spans="1:19" ht="12" customHeight="1">
      <c r="A76" s="139"/>
      <c r="B76" s="139"/>
      <c r="C76" s="34"/>
      <c r="D76" s="212"/>
      <c r="E76" s="33"/>
      <c r="F76" s="38">
        <f t="shared" si="30"/>
        <v>1</v>
      </c>
      <c r="G76" s="31">
        <f t="shared" ref="G76" si="370">IF(G75=0,0,G75/$F75)</f>
        <v>0.44444444444444442</v>
      </c>
      <c r="H76" s="31">
        <f t="shared" ref="H76" si="371">IF(H75=0,0,H75/$G75)</f>
        <v>0.25</v>
      </c>
      <c r="I76" s="31">
        <f t="shared" ref="I76" si="372">IF(I75=0,0,I75/$G75)</f>
        <v>0</v>
      </c>
      <c r="J76" s="31">
        <f t="shared" ref="J76" si="373">IF(J75=0,0,J75/$G75)</f>
        <v>0.625</v>
      </c>
      <c r="K76" s="31">
        <f t="shared" ref="K76" si="374">IF(K75=0,0,K75/$G75)</f>
        <v>0</v>
      </c>
      <c r="L76" s="31">
        <f t="shared" ref="L76" si="375">IF(L75=0,0,L75/$G75)</f>
        <v>0</v>
      </c>
      <c r="M76" s="31">
        <f t="shared" ref="M76" si="376">IF(M75=0,0,M75/$G75)</f>
        <v>0.125</v>
      </c>
      <c r="N76" s="246"/>
      <c r="O76" s="31">
        <f t="shared" ref="O76" si="377">IF(O75=0,0,O75/$G75)</f>
        <v>1</v>
      </c>
      <c r="P76" s="31">
        <f t="shared" ref="P76" si="378">IF(P75=0,0,P75/$G75)</f>
        <v>0</v>
      </c>
      <c r="Q76" s="31">
        <f t="shared" ref="Q76" si="379">IF(Q75=0,0,Q75/$G75)</f>
        <v>0</v>
      </c>
      <c r="R76" s="31">
        <f t="shared" ref="R76" si="380">IF(R75=0,0,R75/$F75)</f>
        <v>0.55555555555555558</v>
      </c>
      <c r="S76" s="31">
        <f t="shared" ref="S76" si="381">IF(S75=0,0,S75/$F75)</f>
        <v>0</v>
      </c>
    </row>
    <row r="77" spans="1:19" ht="12" customHeight="1">
      <c r="A77" s="139"/>
      <c r="B77" s="139"/>
      <c r="C77" s="37"/>
      <c r="D77" s="211" t="s">
        <v>11</v>
      </c>
      <c r="E77" s="36"/>
      <c r="F77" s="35">
        <f t="shared" si="30"/>
        <v>16</v>
      </c>
      <c r="G77" s="35">
        <f t="shared" ref="G77" si="382">SUM(O77:Q77)</f>
        <v>0</v>
      </c>
      <c r="H77" s="35">
        <v>0</v>
      </c>
      <c r="I77" s="35">
        <v>0</v>
      </c>
      <c r="J77" s="35">
        <v>0</v>
      </c>
      <c r="K77" s="35">
        <v>0</v>
      </c>
      <c r="L77" s="35">
        <v>0</v>
      </c>
      <c r="M77" s="35">
        <v>0</v>
      </c>
      <c r="N77" s="245" t="s">
        <v>629</v>
      </c>
      <c r="O77" s="35">
        <v>0</v>
      </c>
      <c r="P77" s="35">
        <v>0</v>
      </c>
      <c r="Q77" s="35">
        <v>0</v>
      </c>
      <c r="R77" s="35">
        <v>15</v>
      </c>
      <c r="S77" s="35">
        <v>1</v>
      </c>
    </row>
    <row r="78" spans="1:19" ht="12" customHeight="1">
      <c r="A78" s="139"/>
      <c r="B78" s="139"/>
      <c r="C78" s="34"/>
      <c r="D78" s="212"/>
      <c r="E78" s="33"/>
      <c r="F78" s="38">
        <f t="shared" si="30"/>
        <v>1</v>
      </c>
      <c r="G78" s="31">
        <f t="shared" ref="G78" si="383">IF(G77=0,0,G77/$F77)</f>
        <v>0</v>
      </c>
      <c r="H78" s="31">
        <f t="shared" ref="H78" si="384">IF(H77=0,0,H77/$G77)</f>
        <v>0</v>
      </c>
      <c r="I78" s="31">
        <f t="shared" ref="I78" si="385">IF(I77=0,0,I77/$G77)</f>
        <v>0</v>
      </c>
      <c r="J78" s="31">
        <f t="shared" ref="J78" si="386">IF(J77=0,0,J77/$G77)</f>
        <v>0</v>
      </c>
      <c r="K78" s="31">
        <f t="shared" ref="K78" si="387">IF(K77=0,0,K77/$G77)</f>
        <v>0</v>
      </c>
      <c r="L78" s="31">
        <f t="shared" ref="L78" si="388">IF(L77=0,0,L77/$G77)</f>
        <v>0</v>
      </c>
      <c r="M78" s="31">
        <f t="shared" ref="M78" si="389">IF(M77=0,0,M77/$G77)</f>
        <v>0</v>
      </c>
      <c r="N78" s="246"/>
      <c r="O78" s="31">
        <f t="shared" ref="O78" si="390">IF(O77=0,0,O77/$G77)</f>
        <v>0</v>
      </c>
      <c r="P78" s="31">
        <f t="shared" ref="P78" si="391">IF(P77=0,0,P77/$G77)</f>
        <v>0</v>
      </c>
      <c r="Q78" s="31">
        <f t="shared" ref="Q78" si="392">IF(Q77=0,0,Q77/$G77)</f>
        <v>0</v>
      </c>
      <c r="R78" s="31">
        <f t="shared" ref="R78" si="393">IF(R77=0,0,R77/$F77)</f>
        <v>0.9375</v>
      </c>
      <c r="S78" s="31">
        <f t="shared" ref="S78" si="394">IF(S77=0,0,S77/$F77)</f>
        <v>6.25E-2</v>
      </c>
    </row>
    <row r="79" spans="1:19" ht="12" customHeight="1">
      <c r="A79" s="139"/>
      <c r="B79" s="139"/>
      <c r="C79" s="37"/>
      <c r="D79" s="211" t="s">
        <v>10</v>
      </c>
      <c r="E79" s="36"/>
      <c r="F79" s="35">
        <f t="shared" si="30"/>
        <v>34</v>
      </c>
      <c r="G79" s="35">
        <f t="shared" ref="G79" si="395">SUM(O79:Q79)</f>
        <v>4</v>
      </c>
      <c r="H79" s="35">
        <v>3</v>
      </c>
      <c r="I79" s="35">
        <v>0</v>
      </c>
      <c r="J79" s="35">
        <v>0</v>
      </c>
      <c r="K79" s="35">
        <v>0</v>
      </c>
      <c r="L79" s="35">
        <v>0</v>
      </c>
      <c r="M79" s="35">
        <v>1</v>
      </c>
      <c r="N79" s="245">
        <v>5</v>
      </c>
      <c r="O79" s="35">
        <v>3</v>
      </c>
      <c r="P79" s="35">
        <v>0</v>
      </c>
      <c r="Q79" s="35">
        <v>1</v>
      </c>
      <c r="R79" s="35">
        <v>28</v>
      </c>
      <c r="S79" s="35">
        <v>2</v>
      </c>
    </row>
    <row r="80" spans="1:19" ht="12" customHeight="1">
      <c r="A80" s="139"/>
      <c r="B80" s="139"/>
      <c r="C80" s="34"/>
      <c r="D80" s="212"/>
      <c r="E80" s="33"/>
      <c r="F80" s="38">
        <f t="shared" si="30"/>
        <v>1</v>
      </c>
      <c r="G80" s="31">
        <f t="shared" ref="G80" si="396">IF(G79=0,0,G79/$F79)</f>
        <v>0.11764705882352941</v>
      </c>
      <c r="H80" s="31">
        <f t="shared" ref="H80" si="397">IF(H79=0,0,H79/$G79)</f>
        <v>0.75</v>
      </c>
      <c r="I80" s="31">
        <f t="shared" ref="I80" si="398">IF(I79=0,0,I79/$G79)</f>
        <v>0</v>
      </c>
      <c r="J80" s="31">
        <f t="shared" ref="J80" si="399">IF(J79=0,0,J79/$G79)</f>
        <v>0</v>
      </c>
      <c r="K80" s="31">
        <f t="shared" ref="K80" si="400">IF(K79=0,0,K79/$G79)</f>
        <v>0</v>
      </c>
      <c r="L80" s="31">
        <f t="shared" ref="L80" si="401">IF(L79=0,0,L79/$G79)</f>
        <v>0</v>
      </c>
      <c r="M80" s="31">
        <f t="shared" ref="M80" si="402">IF(M79=0,0,M79/$G79)</f>
        <v>0.25</v>
      </c>
      <c r="N80" s="246"/>
      <c r="O80" s="31">
        <f t="shared" ref="O80" si="403">IF(O79=0,0,O79/$G79)</f>
        <v>0.75</v>
      </c>
      <c r="P80" s="31">
        <f t="shared" ref="P80" si="404">IF(P79=0,0,P79/$G79)</f>
        <v>0</v>
      </c>
      <c r="Q80" s="31">
        <f t="shared" ref="Q80" si="405">IF(Q79=0,0,Q79/$G79)</f>
        <v>0.25</v>
      </c>
      <c r="R80" s="31">
        <f t="shared" ref="R80" si="406">IF(R79=0,0,R79/$F79)</f>
        <v>0.82352941176470584</v>
      </c>
      <c r="S80" s="31">
        <f t="shared" ref="S80" si="407">IF(S79=0,0,S79/$F79)</f>
        <v>5.8823529411764705E-2</v>
      </c>
    </row>
    <row r="81" spans="1:19" ht="12" customHeight="1">
      <c r="A81" s="139"/>
      <c r="B81" s="139"/>
      <c r="C81" s="37"/>
      <c r="D81" s="211" t="s">
        <v>9</v>
      </c>
      <c r="E81" s="36"/>
      <c r="F81" s="35">
        <f t="shared" si="30"/>
        <v>180</v>
      </c>
      <c r="G81" s="35">
        <f t="shared" ref="G81" si="408">SUM(O81:Q81)</f>
        <v>8</v>
      </c>
      <c r="H81" s="35">
        <v>1</v>
      </c>
      <c r="I81" s="35">
        <v>2</v>
      </c>
      <c r="J81" s="35">
        <v>2</v>
      </c>
      <c r="K81" s="35">
        <v>0</v>
      </c>
      <c r="L81" s="35">
        <v>0</v>
      </c>
      <c r="M81" s="35">
        <v>3</v>
      </c>
      <c r="N81" s="245">
        <v>8</v>
      </c>
      <c r="O81" s="35">
        <v>6</v>
      </c>
      <c r="P81" s="35">
        <v>2</v>
      </c>
      <c r="Q81" s="35">
        <v>0</v>
      </c>
      <c r="R81" s="35">
        <v>163</v>
      </c>
      <c r="S81" s="35">
        <v>9</v>
      </c>
    </row>
    <row r="82" spans="1:19" ht="12" customHeight="1">
      <c r="A82" s="139"/>
      <c r="B82" s="139"/>
      <c r="C82" s="34"/>
      <c r="D82" s="212"/>
      <c r="E82" s="33"/>
      <c r="F82" s="38">
        <f t="shared" si="30"/>
        <v>1</v>
      </c>
      <c r="G82" s="31">
        <f t="shared" ref="G82" si="409">IF(G81=0,0,G81/$F81)</f>
        <v>4.4444444444444446E-2</v>
      </c>
      <c r="H82" s="31">
        <f t="shared" ref="H82" si="410">IF(H81=0,0,H81/$G81)</f>
        <v>0.125</v>
      </c>
      <c r="I82" s="31">
        <f t="shared" ref="I82" si="411">IF(I81=0,0,I81/$G81)</f>
        <v>0.25</v>
      </c>
      <c r="J82" s="31">
        <f t="shared" ref="J82" si="412">IF(J81=0,0,J81/$G81)</f>
        <v>0.25</v>
      </c>
      <c r="K82" s="31">
        <f t="shared" ref="K82" si="413">IF(K81=0,0,K81/$G81)</f>
        <v>0</v>
      </c>
      <c r="L82" s="31">
        <f t="shared" ref="L82" si="414">IF(L81=0,0,L81/$G81)</f>
        <v>0</v>
      </c>
      <c r="M82" s="31">
        <f t="shared" ref="M82" si="415">IF(M81=0,0,M81/$G81)</f>
        <v>0.375</v>
      </c>
      <c r="N82" s="246"/>
      <c r="O82" s="31">
        <f t="shared" ref="O82" si="416">IF(O81=0,0,O81/$G81)</f>
        <v>0.75</v>
      </c>
      <c r="P82" s="31">
        <f t="shared" ref="P82" si="417">IF(P81=0,0,P81/$G81)</f>
        <v>0.25</v>
      </c>
      <c r="Q82" s="31">
        <f t="shared" ref="Q82" si="418">IF(Q81=0,0,Q81/$G81)</f>
        <v>0</v>
      </c>
      <c r="R82" s="31">
        <f t="shared" ref="R82" si="419">IF(R81=0,0,R81/$F81)</f>
        <v>0.90555555555555556</v>
      </c>
      <c r="S82" s="31">
        <f t="shared" ref="S82" si="420">IF(S81=0,0,S81/$F81)</f>
        <v>0.05</v>
      </c>
    </row>
    <row r="83" spans="1:19" ht="12" customHeight="1">
      <c r="A83" s="139"/>
      <c r="B83" s="139"/>
      <c r="C83" s="37"/>
      <c r="D83" s="211" t="s">
        <v>8</v>
      </c>
      <c r="E83" s="36"/>
      <c r="F83" s="35">
        <f t="shared" si="30"/>
        <v>21</v>
      </c>
      <c r="G83" s="35">
        <f t="shared" ref="G83" si="421">SUM(O83:Q83)</f>
        <v>10</v>
      </c>
      <c r="H83" s="35">
        <v>1</v>
      </c>
      <c r="I83" s="35">
        <v>5</v>
      </c>
      <c r="J83" s="35">
        <v>1</v>
      </c>
      <c r="K83" s="35">
        <v>0</v>
      </c>
      <c r="L83" s="35">
        <v>0</v>
      </c>
      <c r="M83" s="35">
        <v>3</v>
      </c>
      <c r="N83" s="245">
        <v>9.4285714285714288</v>
      </c>
      <c r="O83" s="35">
        <v>10</v>
      </c>
      <c r="P83" s="35">
        <v>0</v>
      </c>
      <c r="Q83" s="35">
        <v>0</v>
      </c>
      <c r="R83" s="35">
        <v>11</v>
      </c>
      <c r="S83" s="35">
        <v>0</v>
      </c>
    </row>
    <row r="84" spans="1:19" ht="12" customHeight="1">
      <c r="A84" s="139"/>
      <c r="B84" s="139"/>
      <c r="C84" s="34"/>
      <c r="D84" s="212"/>
      <c r="E84" s="33"/>
      <c r="F84" s="38">
        <f t="shared" si="30"/>
        <v>1</v>
      </c>
      <c r="G84" s="31">
        <f t="shared" ref="G84" si="422">IF(G83=0,0,G83/$F83)</f>
        <v>0.47619047619047616</v>
      </c>
      <c r="H84" s="31">
        <f t="shared" ref="H84" si="423">IF(H83=0,0,H83/$G83)</f>
        <v>0.1</v>
      </c>
      <c r="I84" s="31">
        <f t="shared" ref="I84" si="424">IF(I83=0,0,I83/$G83)</f>
        <v>0.5</v>
      </c>
      <c r="J84" s="31">
        <f t="shared" ref="J84" si="425">IF(J83=0,0,J83/$G83)</f>
        <v>0.1</v>
      </c>
      <c r="K84" s="31">
        <f t="shared" ref="K84" si="426">IF(K83=0,0,K83/$G83)</f>
        <v>0</v>
      </c>
      <c r="L84" s="31">
        <f t="shared" ref="L84" si="427">IF(L83=0,0,L83/$G83)</f>
        <v>0</v>
      </c>
      <c r="M84" s="31">
        <f t="shared" ref="M84" si="428">IF(M83=0,0,M83/$G83)</f>
        <v>0.3</v>
      </c>
      <c r="N84" s="246"/>
      <c r="O84" s="31">
        <f t="shared" ref="O84" si="429">IF(O83=0,0,O83/$G83)</f>
        <v>1</v>
      </c>
      <c r="P84" s="31">
        <f t="shared" ref="P84" si="430">IF(P83=0,0,P83/$G83)</f>
        <v>0</v>
      </c>
      <c r="Q84" s="31">
        <f t="shared" ref="Q84" si="431">IF(Q83=0,0,Q83/$G83)</f>
        <v>0</v>
      </c>
      <c r="R84" s="31">
        <f t="shared" ref="R84" si="432">IF(R83=0,0,R83/$F83)</f>
        <v>0.52380952380952384</v>
      </c>
      <c r="S84" s="31">
        <f t="shared" ref="S84" si="433">IF(S83=0,0,S83/$F83)</f>
        <v>0</v>
      </c>
    </row>
    <row r="85" spans="1:19" ht="12" customHeight="1">
      <c r="A85" s="139"/>
      <c r="B85" s="139"/>
      <c r="C85" s="37"/>
      <c r="D85" s="211" t="s">
        <v>7</v>
      </c>
      <c r="E85" s="36"/>
      <c r="F85" s="35">
        <f t="shared" si="30"/>
        <v>14</v>
      </c>
      <c r="G85" s="35">
        <f t="shared" ref="G85" si="434">SUM(O85:Q85)</f>
        <v>2</v>
      </c>
      <c r="H85" s="35">
        <v>0</v>
      </c>
      <c r="I85" s="35">
        <v>0</v>
      </c>
      <c r="J85" s="35">
        <v>0</v>
      </c>
      <c r="K85" s="35">
        <v>0</v>
      </c>
      <c r="L85" s="35">
        <v>0</v>
      </c>
      <c r="M85" s="35">
        <v>2</v>
      </c>
      <c r="N85" s="245" t="s">
        <v>629</v>
      </c>
      <c r="O85" s="35">
        <v>2</v>
      </c>
      <c r="P85" s="35">
        <v>0</v>
      </c>
      <c r="Q85" s="35">
        <v>0</v>
      </c>
      <c r="R85" s="35">
        <v>12</v>
      </c>
      <c r="S85" s="35">
        <v>0</v>
      </c>
    </row>
    <row r="86" spans="1:19" ht="12" customHeight="1">
      <c r="A86" s="139"/>
      <c r="B86" s="139"/>
      <c r="C86" s="34"/>
      <c r="D86" s="212"/>
      <c r="E86" s="33"/>
      <c r="F86" s="38">
        <f t="shared" si="30"/>
        <v>1</v>
      </c>
      <c r="G86" s="31">
        <f t="shared" ref="G86" si="435">IF(G85=0,0,G85/$F85)</f>
        <v>0.14285714285714285</v>
      </c>
      <c r="H86" s="31">
        <f t="shared" ref="H86" si="436">IF(H85=0,0,H85/$G85)</f>
        <v>0</v>
      </c>
      <c r="I86" s="31">
        <f t="shared" ref="I86" si="437">IF(I85=0,0,I85/$G85)</f>
        <v>0</v>
      </c>
      <c r="J86" s="31">
        <f t="shared" ref="J86" si="438">IF(J85=0,0,J85/$G85)</f>
        <v>0</v>
      </c>
      <c r="K86" s="31">
        <f t="shared" ref="K86" si="439">IF(K85=0,0,K85/$G85)</f>
        <v>0</v>
      </c>
      <c r="L86" s="31">
        <f t="shared" ref="L86" si="440">IF(L85=0,0,L85/$G85)</f>
        <v>0</v>
      </c>
      <c r="M86" s="31">
        <f t="shared" ref="M86" si="441">IF(M85=0,0,M85/$G85)</f>
        <v>1</v>
      </c>
      <c r="N86" s="246"/>
      <c r="O86" s="31">
        <f t="shared" ref="O86" si="442">IF(O85=0,0,O85/$G85)</f>
        <v>1</v>
      </c>
      <c r="P86" s="31">
        <f t="shared" ref="P86" si="443">IF(P85=0,0,P85/$G85)</f>
        <v>0</v>
      </c>
      <c r="Q86" s="31">
        <f t="shared" ref="Q86" si="444">IF(Q85=0,0,Q85/$G85)</f>
        <v>0</v>
      </c>
      <c r="R86" s="31">
        <f t="shared" ref="R86" si="445">IF(R85=0,0,R85/$F85)</f>
        <v>0.8571428571428571</v>
      </c>
      <c r="S86" s="31">
        <f t="shared" ref="S86" si="446">IF(S85=0,0,S85/$F85)</f>
        <v>0</v>
      </c>
    </row>
    <row r="87" spans="1:19" ht="13.5" customHeight="1">
      <c r="A87" s="139"/>
      <c r="B87" s="139"/>
      <c r="C87" s="37"/>
      <c r="D87" s="228" t="s">
        <v>116</v>
      </c>
      <c r="E87" s="36"/>
      <c r="F87" s="35">
        <f t="shared" ref="F87:F100" si="447">SUM(G87,R87,S87)</f>
        <v>13</v>
      </c>
      <c r="G87" s="35">
        <f t="shared" ref="G87" si="448">SUM(O87:Q87)</f>
        <v>0</v>
      </c>
      <c r="H87" s="35">
        <v>0</v>
      </c>
      <c r="I87" s="35">
        <v>0</v>
      </c>
      <c r="J87" s="35">
        <v>0</v>
      </c>
      <c r="K87" s="35">
        <v>0</v>
      </c>
      <c r="L87" s="35">
        <v>0</v>
      </c>
      <c r="M87" s="35">
        <v>0</v>
      </c>
      <c r="N87" s="245" t="s">
        <v>629</v>
      </c>
      <c r="O87" s="35">
        <v>0</v>
      </c>
      <c r="P87" s="35">
        <v>0</v>
      </c>
      <c r="Q87" s="35">
        <v>0</v>
      </c>
      <c r="R87" s="35">
        <v>13</v>
      </c>
      <c r="S87" s="35">
        <v>0</v>
      </c>
    </row>
    <row r="88" spans="1:19" ht="13.5" customHeight="1">
      <c r="A88" s="139"/>
      <c r="B88" s="139"/>
      <c r="C88" s="34"/>
      <c r="D88" s="212"/>
      <c r="E88" s="33"/>
      <c r="F88" s="38">
        <f t="shared" si="447"/>
        <v>1</v>
      </c>
      <c r="G88" s="31">
        <f t="shared" ref="G88" si="449">IF(G87=0,0,G87/$F87)</f>
        <v>0</v>
      </c>
      <c r="H88" s="31">
        <f t="shared" ref="H88" si="450">IF(H87=0,0,H87/$G87)</f>
        <v>0</v>
      </c>
      <c r="I88" s="31">
        <f t="shared" ref="I88" si="451">IF(I87=0,0,I87/$G87)</f>
        <v>0</v>
      </c>
      <c r="J88" s="31">
        <f t="shared" ref="J88" si="452">IF(J87=0,0,J87/$G87)</f>
        <v>0</v>
      </c>
      <c r="K88" s="31">
        <f t="shared" ref="K88" si="453">IF(K87=0,0,K87/$G87)</f>
        <v>0</v>
      </c>
      <c r="L88" s="31">
        <f t="shared" ref="L88" si="454">IF(L87=0,0,L87/$G87)</f>
        <v>0</v>
      </c>
      <c r="M88" s="31">
        <f t="shared" ref="M88" si="455">IF(M87=0,0,M87/$G87)</f>
        <v>0</v>
      </c>
      <c r="N88" s="246"/>
      <c r="O88" s="31">
        <f t="shared" ref="O88" si="456">IF(O87=0,0,O87/$G87)</f>
        <v>0</v>
      </c>
      <c r="P88" s="31">
        <f t="shared" ref="P88" si="457">IF(P87=0,0,P87/$G87)</f>
        <v>0</v>
      </c>
      <c r="Q88" s="31">
        <f t="shared" ref="Q88" si="458">IF(Q87=0,0,Q87/$G87)</f>
        <v>0</v>
      </c>
      <c r="R88" s="31">
        <f t="shared" ref="R88" si="459">IF(R87=0,0,R87/$F87)</f>
        <v>1</v>
      </c>
      <c r="S88" s="31">
        <f t="shared" ref="S88" si="460">IF(S87=0,0,S87/$F87)</f>
        <v>0</v>
      </c>
    </row>
    <row r="89" spans="1:19" ht="12" customHeight="1">
      <c r="A89" s="139"/>
      <c r="B89" s="139"/>
      <c r="C89" s="37"/>
      <c r="D89" s="211" t="s">
        <v>5</v>
      </c>
      <c r="E89" s="36"/>
      <c r="F89" s="35">
        <f t="shared" si="447"/>
        <v>41</v>
      </c>
      <c r="G89" s="35">
        <f t="shared" ref="G89" si="461">SUM(O89:Q89)</f>
        <v>0</v>
      </c>
      <c r="H89" s="35">
        <v>0</v>
      </c>
      <c r="I89" s="35">
        <v>0</v>
      </c>
      <c r="J89" s="35">
        <v>0</v>
      </c>
      <c r="K89" s="35">
        <v>0</v>
      </c>
      <c r="L89" s="35">
        <v>0</v>
      </c>
      <c r="M89" s="35">
        <v>0</v>
      </c>
      <c r="N89" s="245" t="s">
        <v>629</v>
      </c>
      <c r="O89" s="35">
        <v>0</v>
      </c>
      <c r="P89" s="35">
        <v>0</v>
      </c>
      <c r="Q89" s="35">
        <v>0</v>
      </c>
      <c r="R89" s="35">
        <v>40</v>
      </c>
      <c r="S89" s="35">
        <v>1</v>
      </c>
    </row>
    <row r="90" spans="1:19" ht="12" customHeight="1">
      <c r="A90" s="139"/>
      <c r="B90" s="139"/>
      <c r="C90" s="34"/>
      <c r="D90" s="212"/>
      <c r="E90" s="33"/>
      <c r="F90" s="38">
        <f t="shared" si="447"/>
        <v>1</v>
      </c>
      <c r="G90" s="31">
        <f t="shared" ref="G90" si="462">IF(G89=0,0,G89/$F89)</f>
        <v>0</v>
      </c>
      <c r="H90" s="31">
        <f t="shared" ref="H90" si="463">IF(H89=0,0,H89/$G89)</f>
        <v>0</v>
      </c>
      <c r="I90" s="31">
        <f t="shared" ref="I90" si="464">IF(I89=0,0,I89/$G89)</f>
        <v>0</v>
      </c>
      <c r="J90" s="31">
        <f t="shared" ref="J90" si="465">IF(J89=0,0,J89/$G89)</f>
        <v>0</v>
      </c>
      <c r="K90" s="31">
        <f t="shared" ref="K90" si="466">IF(K89=0,0,K89/$G89)</f>
        <v>0</v>
      </c>
      <c r="L90" s="31">
        <f t="shared" ref="L90" si="467">IF(L89=0,0,L89/$G89)</f>
        <v>0</v>
      </c>
      <c r="M90" s="31">
        <f t="shared" ref="M90" si="468">IF(M89=0,0,M89/$G89)</f>
        <v>0</v>
      </c>
      <c r="N90" s="246"/>
      <c r="O90" s="31">
        <f t="shared" ref="O90" si="469">IF(O89=0,0,O89/$G89)</f>
        <v>0</v>
      </c>
      <c r="P90" s="31">
        <f t="shared" ref="P90" si="470">IF(P89=0,0,P89/$G89)</f>
        <v>0</v>
      </c>
      <c r="Q90" s="31">
        <f t="shared" ref="Q90" si="471">IF(Q89=0,0,Q89/$G89)</f>
        <v>0</v>
      </c>
      <c r="R90" s="31">
        <f t="shared" ref="R90" si="472">IF(R89=0,0,R89/$F89)</f>
        <v>0.97560975609756095</v>
      </c>
      <c r="S90" s="31">
        <f t="shared" ref="S90" si="473">IF(S89=0,0,S89/$F89)</f>
        <v>2.4390243902439025E-2</v>
      </c>
    </row>
    <row r="91" spans="1:19" ht="12" customHeight="1">
      <c r="A91" s="139"/>
      <c r="B91" s="139"/>
      <c r="C91" s="37"/>
      <c r="D91" s="211" t="s">
        <v>4</v>
      </c>
      <c r="E91" s="36"/>
      <c r="F91" s="35">
        <f t="shared" si="447"/>
        <v>22</v>
      </c>
      <c r="G91" s="35">
        <f t="shared" ref="G91" si="474">SUM(O91:Q91)</f>
        <v>0</v>
      </c>
      <c r="H91" s="35">
        <v>0</v>
      </c>
      <c r="I91" s="35">
        <v>0</v>
      </c>
      <c r="J91" s="35">
        <v>0</v>
      </c>
      <c r="K91" s="35">
        <v>0</v>
      </c>
      <c r="L91" s="35">
        <v>0</v>
      </c>
      <c r="M91" s="35">
        <v>0</v>
      </c>
      <c r="N91" s="245" t="s">
        <v>629</v>
      </c>
      <c r="O91" s="35">
        <v>0</v>
      </c>
      <c r="P91" s="35">
        <v>0</v>
      </c>
      <c r="Q91" s="35">
        <v>0</v>
      </c>
      <c r="R91" s="35">
        <v>22</v>
      </c>
      <c r="S91" s="35">
        <v>0</v>
      </c>
    </row>
    <row r="92" spans="1:19" ht="12" customHeight="1">
      <c r="A92" s="139"/>
      <c r="B92" s="139"/>
      <c r="C92" s="34"/>
      <c r="D92" s="212"/>
      <c r="E92" s="33"/>
      <c r="F92" s="38">
        <f t="shared" si="447"/>
        <v>1</v>
      </c>
      <c r="G92" s="31">
        <f t="shared" ref="G92" si="475">IF(G91=0,0,G91/$F91)</f>
        <v>0</v>
      </c>
      <c r="H92" s="31">
        <f t="shared" ref="H92" si="476">IF(H91=0,0,H91/$G91)</f>
        <v>0</v>
      </c>
      <c r="I92" s="31">
        <f t="shared" ref="I92" si="477">IF(I91=0,0,I91/$G91)</f>
        <v>0</v>
      </c>
      <c r="J92" s="31">
        <f t="shared" ref="J92" si="478">IF(J91=0,0,J91/$G91)</f>
        <v>0</v>
      </c>
      <c r="K92" s="31">
        <f t="shared" ref="K92" si="479">IF(K91=0,0,K91/$G91)</f>
        <v>0</v>
      </c>
      <c r="L92" s="31">
        <f t="shared" ref="L92" si="480">IF(L91=0,0,L91/$G91)</f>
        <v>0</v>
      </c>
      <c r="M92" s="31">
        <f t="shared" ref="M92" si="481">IF(M91=0,0,M91/$G91)</f>
        <v>0</v>
      </c>
      <c r="N92" s="246"/>
      <c r="O92" s="31">
        <f t="shared" ref="O92" si="482">IF(O91=0,0,O91/$G91)</f>
        <v>0</v>
      </c>
      <c r="P92" s="31">
        <f t="shared" ref="P92" si="483">IF(P91=0,0,P91/$G91)</f>
        <v>0</v>
      </c>
      <c r="Q92" s="31">
        <f t="shared" ref="Q92" si="484">IF(Q91=0,0,Q91/$G91)</f>
        <v>0</v>
      </c>
      <c r="R92" s="31">
        <f t="shared" ref="R92" si="485">IF(R91=0,0,R91/$F91)</f>
        <v>1</v>
      </c>
      <c r="S92" s="31">
        <f t="shared" ref="S92" si="486">IF(S91=0,0,S91/$F91)</f>
        <v>0</v>
      </c>
    </row>
    <row r="93" spans="1:19" ht="12" customHeight="1">
      <c r="A93" s="139"/>
      <c r="B93" s="139"/>
      <c r="C93" s="37"/>
      <c r="D93" s="211" t="s">
        <v>3</v>
      </c>
      <c r="E93" s="36"/>
      <c r="F93" s="35">
        <f t="shared" si="447"/>
        <v>20</v>
      </c>
      <c r="G93" s="35">
        <f t="shared" ref="G93" si="487">SUM(O93:Q93)</f>
        <v>4</v>
      </c>
      <c r="H93" s="35">
        <v>3</v>
      </c>
      <c r="I93" s="35">
        <v>0</v>
      </c>
      <c r="J93" s="35">
        <v>0</v>
      </c>
      <c r="K93" s="35">
        <v>0</v>
      </c>
      <c r="L93" s="35">
        <v>0</v>
      </c>
      <c r="M93" s="35">
        <v>1</v>
      </c>
      <c r="N93" s="245">
        <v>5</v>
      </c>
      <c r="O93" s="35">
        <v>4</v>
      </c>
      <c r="P93" s="35">
        <v>0</v>
      </c>
      <c r="Q93" s="35">
        <v>0</v>
      </c>
      <c r="R93" s="35">
        <v>14</v>
      </c>
      <c r="S93" s="35">
        <v>2</v>
      </c>
    </row>
    <row r="94" spans="1:19" ht="12" customHeight="1">
      <c r="A94" s="139"/>
      <c r="B94" s="139"/>
      <c r="C94" s="34"/>
      <c r="D94" s="212"/>
      <c r="E94" s="33"/>
      <c r="F94" s="38">
        <f t="shared" si="447"/>
        <v>0.99999999999999989</v>
      </c>
      <c r="G94" s="31">
        <f t="shared" ref="G94" si="488">IF(G93=0,0,G93/$F93)</f>
        <v>0.2</v>
      </c>
      <c r="H94" s="31">
        <f t="shared" ref="H94" si="489">IF(H93=0,0,H93/$G93)</f>
        <v>0.75</v>
      </c>
      <c r="I94" s="31">
        <f t="shared" ref="I94" si="490">IF(I93=0,0,I93/$G93)</f>
        <v>0</v>
      </c>
      <c r="J94" s="31">
        <f t="shared" ref="J94" si="491">IF(J93=0,0,J93/$G93)</f>
        <v>0</v>
      </c>
      <c r="K94" s="31">
        <f t="shared" ref="K94" si="492">IF(K93=0,0,K93/$G93)</f>
        <v>0</v>
      </c>
      <c r="L94" s="31">
        <f t="shared" ref="L94" si="493">IF(L93=0,0,L93/$G93)</f>
        <v>0</v>
      </c>
      <c r="M94" s="31">
        <f t="shared" ref="M94" si="494">IF(M93=0,0,M93/$G93)</f>
        <v>0.25</v>
      </c>
      <c r="N94" s="246"/>
      <c r="O94" s="31">
        <f t="shared" ref="O94" si="495">IF(O93=0,0,O93/$G93)</f>
        <v>1</v>
      </c>
      <c r="P94" s="31">
        <f t="shared" ref="P94" si="496">IF(P93=0,0,P93/$G93)</f>
        <v>0</v>
      </c>
      <c r="Q94" s="31">
        <f t="shared" ref="Q94" si="497">IF(Q93=0,0,Q93/$G93)</f>
        <v>0</v>
      </c>
      <c r="R94" s="31">
        <f t="shared" ref="R94" si="498">IF(R93=0,0,R93/$F93)</f>
        <v>0.7</v>
      </c>
      <c r="S94" s="31">
        <f t="shared" ref="S94" si="499">IF(S93=0,0,S93/$F93)</f>
        <v>0.1</v>
      </c>
    </row>
    <row r="95" spans="1:19" ht="12" customHeight="1">
      <c r="A95" s="139"/>
      <c r="B95" s="139"/>
      <c r="C95" s="37"/>
      <c r="D95" s="211" t="s">
        <v>2</v>
      </c>
      <c r="E95" s="36"/>
      <c r="F95" s="35">
        <f t="shared" si="447"/>
        <v>150</v>
      </c>
      <c r="G95" s="35">
        <f t="shared" ref="G95" si="500">SUM(O95:Q95)</f>
        <v>7</v>
      </c>
      <c r="H95" s="35">
        <v>6</v>
      </c>
      <c r="I95" s="35">
        <v>1</v>
      </c>
      <c r="J95" s="35">
        <v>0</v>
      </c>
      <c r="K95" s="35">
        <v>0</v>
      </c>
      <c r="L95" s="35">
        <v>0</v>
      </c>
      <c r="M95" s="35">
        <v>0</v>
      </c>
      <c r="N95" s="245">
        <v>4.8571428571428568</v>
      </c>
      <c r="O95" s="35">
        <v>6</v>
      </c>
      <c r="P95" s="35">
        <v>1</v>
      </c>
      <c r="Q95" s="35">
        <v>0</v>
      </c>
      <c r="R95" s="35">
        <v>139</v>
      </c>
      <c r="S95" s="35">
        <v>4</v>
      </c>
    </row>
    <row r="96" spans="1:19" ht="12" customHeight="1">
      <c r="A96" s="139"/>
      <c r="B96" s="139"/>
      <c r="C96" s="34"/>
      <c r="D96" s="212"/>
      <c r="E96" s="33"/>
      <c r="F96" s="38">
        <f t="shared" si="447"/>
        <v>0.99999999999999989</v>
      </c>
      <c r="G96" s="31">
        <f t="shared" ref="G96" si="501">IF(G95=0,0,G95/$F95)</f>
        <v>4.6666666666666669E-2</v>
      </c>
      <c r="H96" s="31">
        <f t="shared" ref="H96" si="502">IF(H95=0,0,H95/$G95)</f>
        <v>0.8571428571428571</v>
      </c>
      <c r="I96" s="31">
        <f t="shared" ref="I96" si="503">IF(I95=0,0,I95/$G95)</f>
        <v>0.14285714285714285</v>
      </c>
      <c r="J96" s="31">
        <f t="shared" ref="J96" si="504">IF(J95=0,0,J95/$G95)</f>
        <v>0</v>
      </c>
      <c r="K96" s="31">
        <f t="shared" ref="K96" si="505">IF(K95=0,0,K95/$G95)</f>
        <v>0</v>
      </c>
      <c r="L96" s="31">
        <f t="shared" ref="L96" si="506">IF(L95=0,0,L95/$G95)</f>
        <v>0</v>
      </c>
      <c r="M96" s="31">
        <f t="shared" ref="M96" si="507">IF(M95=0,0,M95/$G95)</f>
        <v>0</v>
      </c>
      <c r="N96" s="246"/>
      <c r="O96" s="31">
        <f t="shared" ref="O96" si="508">IF(O95=0,0,O95/$G95)</f>
        <v>0.8571428571428571</v>
      </c>
      <c r="P96" s="31">
        <f t="shared" ref="P96" si="509">IF(P95=0,0,P95/$G95)</f>
        <v>0.14285714285714285</v>
      </c>
      <c r="Q96" s="31">
        <f t="shared" ref="Q96" si="510">IF(Q95=0,0,Q95/$G95)</f>
        <v>0</v>
      </c>
      <c r="R96" s="31">
        <f t="shared" ref="R96" si="511">IF(R95=0,0,R95/$F95)</f>
        <v>0.92666666666666664</v>
      </c>
      <c r="S96" s="31">
        <f t="shared" ref="S96" si="512">IF(S95=0,0,S95/$F95)</f>
        <v>2.6666666666666668E-2</v>
      </c>
    </row>
    <row r="97" spans="1:19" ht="12" customHeight="1">
      <c r="A97" s="139"/>
      <c r="B97" s="139"/>
      <c r="C97" s="37"/>
      <c r="D97" s="211" t="s">
        <v>1</v>
      </c>
      <c r="E97" s="36"/>
      <c r="F97" s="35">
        <f t="shared" si="447"/>
        <v>20</v>
      </c>
      <c r="G97" s="35">
        <f t="shared" ref="G97" si="513">SUM(O97:Q97)</f>
        <v>9</v>
      </c>
      <c r="H97" s="35">
        <v>8</v>
      </c>
      <c r="I97" s="35">
        <v>0</v>
      </c>
      <c r="J97" s="35">
        <v>0</v>
      </c>
      <c r="K97" s="35">
        <v>0</v>
      </c>
      <c r="L97" s="35">
        <v>0</v>
      </c>
      <c r="M97" s="35">
        <v>1</v>
      </c>
      <c r="N97" s="245">
        <v>5</v>
      </c>
      <c r="O97" s="35">
        <v>8</v>
      </c>
      <c r="P97" s="35">
        <v>1</v>
      </c>
      <c r="Q97" s="35">
        <v>0</v>
      </c>
      <c r="R97" s="35">
        <v>8</v>
      </c>
      <c r="S97" s="35">
        <v>3</v>
      </c>
    </row>
    <row r="98" spans="1:19" ht="12" customHeight="1">
      <c r="A98" s="139"/>
      <c r="B98" s="139"/>
      <c r="C98" s="34"/>
      <c r="D98" s="212"/>
      <c r="E98" s="33"/>
      <c r="F98" s="38">
        <f t="shared" si="447"/>
        <v>1</v>
      </c>
      <c r="G98" s="31">
        <f t="shared" ref="G98" si="514">IF(G97=0,0,G97/$F97)</f>
        <v>0.45</v>
      </c>
      <c r="H98" s="31">
        <f t="shared" ref="H98" si="515">IF(H97=0,0,H97/$G97)</f>
        <v>0.88888888888888884</v>
      </c>
      <c r="I98" s="31">
        <f t="shared" ref="I98" si="516">IF(I97=0,0,I97/$G97)</f>
        <v>0</v>
      </c>
      <c r="J98" s="31">
        <f t="shared" ref="J98" si="517">IF(J97=0,0,J97/$G97)</f>
        <v>0</v>
      </c>
      <c r="K98" s="31">
        <f t="shared" ref="K98" si="518">IF(K97=0,0,K97/$G97)</f>
        <v>0</v>
      </c>
      <c r="L98" s="31">
        <f t="shared" ref="L98" si="519">IF(L97=0,0,L97/$G97)</f>
        <v>0</v>
      </c>
      <c r="M98" s="31">
        <f t="shared" ref="M98" si="520">IF(M97=0,0,M97/$G97)</f>
        <v>0.1111111111111111</v>
      </c>
      <c r="N98" s="246"/>
      <c r="O98" s="31">
        <f t="shared" ref="O98" si="521">IF(O97=0,0,O97/$G97)</f>
        <v>0.88888888888888884</v>
      </c>
      <c r="P98" s="31">
        <f t="shared" ref="P98" si="522">IF(P97=0,0,P97/$G97)</f>
        <v>0.1111111111111111</v>
      </c>
      <c r="Q98" s="31">
        <f t="shared" ref="Q98" si="523">IF(Q97=0,0,Q97/$G97)</f>
        <v>0</v>
      </c>
      <c r="R98" s="31">
        <f t="shared" ref="R98" si="524">IF(R97=0,0,R97/$F97)</f>
        <v>0.4</v>
      </c>
      <c r="S98" s="31">
        <f t="shared" ref="S98" si="525">IF(S97=0,0,S97/$F97)</f>
        <v>0.15</v>
      </c>
    </row>
    <row r="99" spans="1:19" ht="12.75" customHeight="1">
      <c r="A99" s="139"/>
      <c r="B99" s="139"/>
      <c r="C99" s="37"/>
      <c r="D99" s="211" t="s">
        <v>0</v>
      </c>
      <c r="E99" s="36"/>
      <c r="F99" s="35">
        <f t="shared" si="447"/>
        <v>55</v>
      </c>
      <c r="G99" s="35">
        <f t="shared" ref="G99" si="526">SUM(O99:Q99)</f>
        <v>2</v>
      </c>
      <c r="H99" s="35">
        <v>2</v>
      </c>
      <c r="I99" s="35">
        <v>0</v>
      </c>
      <c r="J99" s="35">
        <v>0</v>
      </c>
      <c r="K99" s="35">
        <v>0</v>
      </c>
      <c r="L99" s="35">
        <v>0</v>
      </c>
      <c r="M99" s="35">
        <v>0</v>
      </c>
      <c r="N99" s="245">
        <v>5</v>
      </c>
      <c r="O99" s="35">
        <v>2</v>
      </c>
      <c r="P99" s="35">
        <v>0</v>
      </c>
      <c r="Q99" s="35">
        <v>0</v>
      </c>
      <c r="R99" s="35">
        <v>49</v>
      </c>
      <c r="S99" s="35">
        <v>4</v>
      </c>
    </row>
    <row r="100" spans="1:19" ht="12.75" customHeight="1">
      <c r="A100" s="140"/>
      <c r="B100" s="140"/>
      <c r="C100" s="34"/>
      <c r="D100" s="212"/>
      <c r="E100" s="33"/>
      <c r="F100" s="32">
        <f t="shared" si="447"/>
        <v>1</v>
      </c>
      <c r="G100" s="31">
        <f t="shared" ref="G100" si="527">IF(G99=0,0,G99/$F99)</f>
        <v>3.6363636363636362E-2</v>
      </c>
      <c r="H100" s="31">
        <f t="shared" ref="H100" si="528">IF(H99=0,0,H99/$G99)</f>
        <v>1</v>
      </c>
      <c r="I100" s="31">
        <f t="shared" ref="I100" si="529">IF(I99=0,0,I99/$G99)</f>
        <v>0</v>
      </c>
      <c r="J100" s="31">
        <f t="shared" ref="J100" si="530">IF(J99=0,0,J99/$G99)</f>
        <v>0</v>
      </c>
      <c r="K100" s="31">
        <f t="shared" ref="K100" si="531">IF(K99=0,0,K99/$G99)</f>
        <v>0</v>
      </c>
      <c r="L100" s="31">
        <f t="shared" ref="L100" si="532">IF(L99=0,0,L99/$G99)</f>
        <v>0</v>
      </c>
      <c r="M100" s="31">
        <f t="shared" ref="M100" si="533">IF(M99=0,0,M99/$G99)</f>
        <v>0</v>
      </c>
      <c r="N100" s="246"/>
      <c r="O100" s="31">
        <f t="shared" ref="O100" si="534">IF(O99=0,0,O99/$G99)</f>
        <v>1</v>
      </c>
      <c r="P100" s="31">
        <f t="shared" ref="P100" si="535">IF(P99=0,0,P99/$G99)</f>
        <v>0</v>
      </c>
      <c r="Q100" s="31">
        <f t="shared" ref="Q100" si="536">IF(Q99=0,0,Q99/$G99)</f>
        <v>0</v>
      </c>
      <c r="R100" s="31">
        <f t="shared" ref="R100" si="537">IF(R99=0,0,R99/$F99)</f>
        <v>0.89090909090909087</v>
      </c>
      <c r="S100" s="31">
        <f t="shared" ref="S100" si="538">IF(S99=0,0,S99/$F99)</f>
        <v>7.2727272727272724E-2</v>
      </c>
    </row>
  </sheetData>
  <mergeCells count="115">
    <mergeCell ref="N97:N98"/>
    <mergeCell ref="N99:N100"/>
    <mergeCell ref="N87:N88"/>
    <mergeCell ref="N89:N90"/>
    <mergeCell ref="N91:N92"/>
    <mergeCell ref="N93:N94"/>
    <mergeCell ref="N95:N96"/>
    <mergeCell ref="N77:N78"/>
    <mergeCell ref="N79:N80"/>
    <mergeCell ref="N81:N82"/>
    <mergeCell ref="N83:N84"/>
    <mergeCell ref="N85:N86"/>
    <mergeCell ref="N67:N68"/>
    <mergeCell ref="N69:N70"/>
    <mergeCell ref="N71:N72"/>
    <mergeCell ref="N73:N74"/>
    <mergeCell ref="N75:N76"/>
    <mergeCell ref="N57:N58"/>
    <mergeCell ref="N59:N60"/>
    <mergeCell ref="N61:N62"/>
    <mergeCell ref="N63:N64"/>
    <mergeCell ref="N65:N66"/>
    <mergeCell ref="N47:N48"/>
    <mergeCell ref="N49:N50"/>
    <mergeCell ref="N51:N52"/>
    <mergeCell ref="N53:N54"/>
    <mergeCell ref="N55:N56"/>
    <mergeCell ref="N37:N38"/>
    <mergeCell ref="N39:N40"/>
    <mergeCell ref="N41:N42"/>
    <mergeCell ref="N43:N44"/>
    <mergeCell ref="N45:N46"/>
    <mergeCell ref="R3:R6"/>
    <mergeCell ref="S3:S6"/>
    <mergeCell ref="O4:O6"/>
    <mergeCell ref="P4:P6"/>
    <mergeCell ref="Q4:Q6"/>
    <mergeCell ref="N27:N28"/>
    <mergeCell ref="N29:N30"/>
    <mergeCell ref="N31:N32"/>
    <mergeCell ref="N33:N34"/>
    <mergeCell ref="N17:N18"/>
    <mergeCell ref="N19:N20"/>
    <mergeCell ref="N21:N22"/>
    <mergeCell ref="N23:N24"/>
    <mergeCell ref="N25:N26"/>
    <mergeCell ref="D41:D42"/>
    <mergeCell ref="D43:D44"/>
    <mergeCell ref="D45:D46"/>
    <mergeCell ref="M5:M6"/>
    <mergeCell ref="H4:N4"/>
    <mergeCell ref="N5:N6"/>
    <mergeCell ref="A3:E6"/>
    <mergeCell ref="F3:F6"/>
    <mergeCell ref="G3:G6"/>
    <mergeCell ref="H3:Q3"/>
    <mergeCell ref="H5:H6"/>
    <mergeCell ref="I5:I6"/>
    <mergeCell ref="J5:J6"/>
    <mergeCell ref="K5:K6"/>
    <mergeCell ref="L5:L6"/>
    <mergeCell ref="N7:N8"/>
    <mergeCell ref="N9:N10"/>
    <mergeCell ref="N11:N12"/>
    <mergeCell ref="N13:N14"/>
    <mergeCell ref="N15:N16"/>
    <mergeCell ref="N35:N36"/>
    <mergeCell ref="D97:D98"/>
    <mergeCell ref="D85:D86"/>
    <mergeCell ref="D87:D88"/>
    <mergeCell ref="A7:E8"/>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89:D90"/>
    <mergeCell ref="D91:D92"/>
    <mergeCell ref="D93:D94"/>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s>
  <phoneticPr fontId="4"/>
  <pageMargins left="0.59055118110236227" right="0.19685039370078741" top="0.39370078740157483" bottom="0.39370078740157483" header="0.51181102362204722" footer="0.51181102362204722"/>
  <pageSetup paperSize="9" scale="68" firstPageNumber="40" orientation="portrait" useFirstPageNumber="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T100"/>
  <sheetViews>
    <sheetView showGridLines="0" view="pageBreakPreview" topLeftCell="A79" zoomScaleNormal="100" zoomScaleSheetLayoutView="100" workbookViewId="0">
      <selection activeCell="H3" sqref="H3:Q6"/>
    </sheetView>
  </sheetViews>
  <sheetFormatPr defaultRowHeight="13.5"/>
  <cols>
    <col min="1" max="2" width="2.625" style="4" customWidth="1"/>
    <col min="3" max="3" width="1.375" style="4" customWidth="1"/>
    <col min="4" max="4" width="27.625" style="4" customWidth="1"/>
    <col min="5" max="5" width="1.375" style="4" customWidth="1"/>
    <col min="6" max="19" width="7.625" style="3" customWidth="1"/>
    <col min="20" max="16384" width="9" style="3"/>
  </cols>
  <sheetData>
    <row r="1" spans="1:20" ht="14.25">
      <c r="A1" s="18" t="s">
        <v>662</v>
      </c>
    </row>
    <row r="2" spans="1:20" ht="18.75" customHeight="1">
      <c r="A2" s="113" t="s">
        <v>593</v>
      </c>
      <c r="Q2" s="40"/>
      <c r="S2" s="40" t="s">
        <v>513</v>
      </c>
    </row>
    <row r="3" spans="1:20" ht="18.75" customHeight="1">
      <c r="A3" s="213" t="s">
        <v>63</v>
      </c>
      <c r="B3" s="214"/>
      <c r="C3" s="214"/>
      <c r="D3" s="214"/>
      <c r="E3" s="215"/>
      <c r="F3" s="254" t="s">
        <v>126</v>
      </c>
      <c r="G3" s="176" t="s">
        <v>584</v>
      </c>
      <c r="H3" s="234" t="s">
        <v>583</v>
      </c>
      <c r="I3" s="234"/>
      <c r="J3" s="234"/>
      <c r="K3" s="234"/>
      <c r="L3" s="234"/>
      <c r="M3" s="234"/>
      <c r="N3" s="234"/>
      <c r="O3" s="234"/>
      <c r="P3" s="234"/>
      <c r="Q3" s="235"/>
      <c r="R3" s="204" t="s">
        <v>231</v>
      </c>
      <c r="S3" s="204" t="s">
        <v>127</v>
      </c>
    </row>
    <row r="4" spans="1:20" ht="22.5" customHeight="1">
      <c r="A4" s="216"/>
      <c r="B4" s="217"/>
      <c r="C4" s="217"/>
      <c r="D4" s="217"/>
      <c r="E4" s="218"/>
      <c r="F4" s="255"/>
      <c r="G4" s="209"/>
      <c r="H4" s="203" t="s">
        <v>215</v>
      </c>
      <c r="I4" s="234"/>
      <c r="J4" s="234"/>
      <c r="K4" s="234"/>
      <c r="L4" s="234"/>
      <c r="M4" s="234"/>
      <c r="N4" s="235"/>
      <c r="O4" s="204" t="s">
        <v>150</v>
      </c>
      <c r="P4" s="204" t="s">
        <v>149</v>
      </c>
      <c r="Q4" s="204" t="s">
        <v>141</v>
      </c>
      <c r="R4" s="209"/>
      <c r="S4" s="209"/>
    </row>
    <row r="5" spans="1:20" ht="14.25" customHeight="1">
      <c r="A5" s="216"/>
      <c r="B5" s="217"/>
      <c r="C5" s="217"/>
      <c r="D5" s="217"/>
      <c r="E5" s="218"/>
      <c r="F5" s="255"/>
      <c r="G5" s="209"/>
      <c r="H5" s="209" t="s">
        <v>585</v>
      </c>
      <c r="I5" s="209" t="s">
        <v>586</v>
      </c>
      <c r="J5" s="209" t="s">
        <v>587</v>
      </c>
      <c r="K5" s="209" t="s">
        <v>588</v>
      </c>
      <c r="L5" s="209" t="s">
        <v>589</v>
      </c>
      <c r="M5" s="209" t="s">
        <v>355</v>
      </c>
      <c r="N5" s="209" t="s">
        <v>636</v>
      </c>
      <c r="O5" s="209"/>
      <c r="P5" s="209"/>
      <c r="Q5" s="209"/>
      <c r="R5" s="209"/>
      <c r="S5" s="209"/>
    </row>
    <row r="6" spans="1:20" ht="39" customHeight="1">
      <c r="A6" s="219"/>
      <c r="B6" s="220"/>
      <c r="C6" s="220"/>
      <c r="D6" s="220"/>
      <c r="E6" s="221"/>
      <c r="F6" s="256"/>
      <c r="G6" s="210"/>
      <c r="H6" s="210"/>
      <c r="I6" s="210"/>
      <c r="J6" s="210"/>
      <c r="K6" s="210"/>
      <c r="L6" s="210"/>
      <c r="M6" s="210"/>
      <c r="N6" s="210"/>
      <c r="O6" s="210"/>
      <c r="P6" s="210"/>
      <c r="Q6" s="210"/>
      <c r="R6" s="210"/>
      <c r="S6" s="210"/>
    </row>
    <row r="7" spans="1:20" ht="12" customHeight="1">
      <c r="A7" s="152" t="s">
        <v>49</v>
      </c>
      <c r="B7" s="153"/>
      <c r="C7" s="153"/>
      <c r="D7" s="153"/>
      <c r="E7" s="154"/>
      <c r="F7" s="35">
        <f>SUM(F9,F11,F13,F15,F17)</f>
        <v>916</v>
      </c>
      <c r="G7" s="35">
        <f>SUM(G9,G11,G13,G15,G17)</f>
        <v>27</v>
      </c>
      <c r="H7" s="35">
        <f>SUM(H9,H11,H13,H15,H17)</f>
        <v>5</v>
      </c>
      <c r="I7" s="35">
        <f t="shared" ref="I7:S7" si="0">SUM(I9,I11,I13,I15,I17)</f>
        <v>2</v>
      </c>
      <c r="J7" s="35">
        <f t="shared" si="0"/>
        <v>1</v>
      </c>
      <c r="K7" s="35">
        <f t="shared" si="0"/>
        <v>2</v>
      </c>
      <c r="L7" s="35">
        <f t="shared" si="0"/>
        <v>2</v>
      </c>
      <c r="M7" s="35">
        <f>SUM(M9,M11,M13,M15,M17)</f>
        <v>15</v>
      </c>
      <c r="N7" s="245">
        <v>68</v>
      </c>
      <c r="O7" s="35">
        <f t="shared" ref="O7:Q7" si="1">SUM(O9,O11,O13,O15,O17)</f>
        <v>22</v>
      </c>
      <c r="P7" s="35">
        <f t="shared" si="1"/>
        <v>4</v>
      </c>
      <c r="Q7" s="35">
        <f t="shared" si="1"/>
        <v>1</v>
      </c>
      <c r="R7" s="35">
        <f t="shared" si="0"/>
        <v>841</v>
      </c>
      <c r="S7" s="35">
        <f t="shared" si="0"/>
        <v>48</v>
      </c>
    </row>
    <row r="8" spans="1:20" ht="12" customHeight="1">
      <c r="A8" s="155"/>
      <c r="B8" s="156"/>
      <c r="C8" s="156"/>
      <c r="D8" s="156"/>
      <c r="E8" s="157"/>
      <c r="F8" s="38">
        <f>SUM(G8,R8,S8)</f>
        <v>1</v>
      </c>
      <c r="G8" s="31">
        <f>IF(G7=0,0,G7/$F7)</f>
        <v>2.9475982532751091E-2</v>
      </c>
      <c r="H8" s="31">
        <f t="shared" ref="H8:M8" si="2">IF(H7=0,0,H7/$G7)</f>
        <v>0.18518518518518517</v>
      </c>
      <c r="I8" s="31">
        <f t="shared" si="2"/>
        <v>7.407407407407407E-2</v>
      </c>
      <c r="J8" s="31">
        <f t="shared" si="2"/>
        <v>3.7037037037037035E-2</v>
      </c>
      <c r="K8" s="31">
        <f t="shared" si="2"/>
        <v>7.407407407407407E-2</v>
      </c>
      <c r="L8" s="31">
        <f t="shared" si="2"/>
        <v>7.407407407407407E-2</v>
      </c>
      <c r="M8" s="31">
        <f t="shared" si="2"/>
        <v>0.55555555555555558</v>
      </c>
      <c r="N8" s="246"/>
      <c r="O8" s="31">
        <f>IF(O7=0,0,O7/$F7)</f>
        <v>2.4017467248908297E-2</v>
      </c>
      <c r="P8" s="31">
        <f>IF(P7=0,0,P7/$F7)</f>
        <v>4.3668122270742356E-3</v>
      </c>
      <c r="Q8" s="31">
        <f>IF(Q7=0,0,Q7/$F7)</f>
        <v>1.0917030567685589E-3</v>
      </c>
      <c r="R8" s="31">
        <f>IF(R7=0,0,R7/$F7)</f>
        <v>0.91812227074235808</v>
      </c>
      <c r="S8" s="31">
        <f>IF(S7=0,0,S7/$F7)</f>
        <v>5.2401746724890827E-2</v>
      </c>
      <c r="T8" s="41"/>
    </row>
    <row r="9" spans="1:20" ht="12" customHeight="1">
      <c r="A9" s="141" t="s">
        <v>48</v>
      </c>
      <c r="B9" s="222" t="s">
        <v>47</v>
      </c>
      <c r="C9" s="223"/>
      <c r="D9" s="223"/>
      <c r="E9" s="224"/>
      <c r="F9" s="35">
        <f>SUM(G9,R9,S9)</f>
        <v>289</v>
      </c>
      <c r="G9" s="35">
        <f>SUM(O9:Q9)</f>
        <v>5</v>
      </c>
      <c r="H9" s="35">
        <v>1</v>
      </c>
      <c r="I9" s="35">
        <v>0</v>
      </c>
      <c r="J9" s="35">
        <v>0</v>
      </c>
      <c r="K9" s="35">
        <v>0</v>
      </c>
      <c r="L9" s="35">
        <v>0</v>
      </c>
      <c r="M9" s="35">
        <v>4</v>
      </c>
      <c r="N9" s="245">
        <v>2</v>
      </c>
      <c r="O9" s="35">
        <v>4</v>
      </c>
      <c r="P9" s="35">
        <v>1</v>
      </c>
      <c r="Q9" s="35">
        <v>0</v>
      </c>
      <c r="R9" s="35">
        <v>259</v>
      </c>
      <c r="S9" s="35">
        <v>25</v>
      </c>
    </row>
    <row r="10" spans="1:20" ht="12" customHeight="1">
      <c r="A10" s="142"/>
      <c r="B10" s="225"/>
      <c r="C10" s="226"/>
      <c r="D10" s="226"/>
      <c r="E10" s="227"/>
      <c r="F10" s="38">
        <f>SUM(G10,R10,S10)</f>
        <v>1</v>
      </c>
      <c r="G10" s="31">
        <f>IF(G9=0,0,G9/$F9)</f>
        <v>1.7301038062283738E-2</v>
      </c>
      <c r="H10" s="31">
        <f t="shared" ref="H10:O10" si="3">IF(H9=0,0,H9/$G9)</f>
        <v>0.2</v>
      </c>
      <c r="I10" s="31">
        <f t="shared" si="3"/>
        <v>0</v>
      </c>
      <c r="J10" s="31">
        <f t="shared" si="3"/>
        <v>0</v>
      </c>
      <c r="K10" s="31">
        <f t="shared" si="3"/>
        <v>0</v>
      </c>
      <c r="L10" s="31">
        <f t="shared" si="3"/>
        <v>0</v>
      </c>
      <c r="M10" s="31">
        <f t="shared" si="3"/>
        <v>0.8</v>
      </c>
      <c r="N10" s="246"/>
      <c r="O10" s="31">
        <f t="shared" si="3"/>
        <v>0.8</v>
      </c>
      <c r="P10" s="31">
        <f t="shared" ref="P10:Q10" si="4">IF(P9=0,0,P9/$G9)</f>
        <v>0.2</v>
      </c>
      <c r="Q10" s="31">
        <f t="shared" si="4"/>
        <v>0</v>
      </c>
      <c r="R10" s="31">
        <f>IF(R9=0,0,R9/$F9)</f>
        <v>0.89619377162629754</v>
      </c>
      <c r="S10" s="31">
        <f>IF(S9=0,0,S9/$F9)</f>
        <v>8.6505190311418678E-2</v>
      </c>
    </row>
    <row r="11" spans="1:20" ht="12" customHeight="1">
      <c r="A11" s="142"/>
      <c r="B11" s="222" t="s">
        <v>46</v>
      </c>
      <c r="C11" s="223"/>
      <c r="D11" s="223"/>
      <c r="E11" s="224"/>
      <c r="F11" s="35">
        <f t="shared" ref="F11:F22" si="5">SUM(G11,R11,S11)</f>
        <v>129</v>
      </c>
      <c r="G11" s="35">
        <f t="shared" ref="G11" si="6">SUM(O11:Q11)</f>
        <v>2</v>
      </c>
      <c r="H11" s="35">
        <v>1</v>
      </c>
      <c r="I11" s="35">
        <v>0</v>
      </c>
      <c r="J11" s="35">
        <v>0</v>
      </c>
      <c r="K11" s="35">
        <v>0</v>
      </c>
      <c r="L11" s="35">
        <v>0</v>
      </c>
      <c r="M11" s="35">
        <v>1</v>
      </c>
      <c r="N11" s="245">
        <v>2</v>
      </c>
      <c r="O11" s="35">
        <v>1</v>
      </c>
      <c r="P11" s="35">
        <v>1</v>
      </c>
      <c r="Q11" s="35">
        <v>0</v>
      </c>
      <c r="R11" s="35">
        <v>120</v>
      </c>
      <c r="S11" s="35">
        <v>7</v>
      </c>
    </row>
    <row r="12" spans="1:20" ht="12" customHeight="1">
      <c r="A12" s="142"/>
      <c r="B12" s="225"/>
      <c r="C12" s="226"/>
      <c r="D12" s="226"/>
      <c r="E12" s="227"/>
      <c r="F12" s="38">
        <f t="shared" si="5"/>
        <v>1</v>
      </c>
      <c r="G12" s="31">
        <f t="shared" ref="G12" si="7">IF(G11=0,0,G11/$F11)</f>
        <v>1.5503875968992248E-2</v>
      </c>
      <c r="H12" s="31">
        <f t="shared" ref="H12:Q12" si="8">IF(H11=0,0,H11/$G11)</f>
        <v>0.5</v>
      </c>
      <c r="I12" s="31">
        <f t="shared" si="8"/>
        <v>0</v>
      </c>
      <c r="J12" s="31">
        <f t="shared" si="8"/>
        <v>0</v>
      </c>
      <c r="K12" s="31">
        <f t="shared" si="8"/>
        <v>0</v>
      </c>
      <c r="L12" s="31">
        <f t="shared" si="8"/>
        <v>0</v>
      </c>
      <c r="M12" s="31">
        <f t="shared" si="8"/>
        <v>0.5</v>
      </c>
      <c r="N12" s="246"/>
      <c r="O12" s="31">
        <f t="shared" si="8"/>
        <v>0.5</v>
      </c>
      <c r="P12" s="31">
        <f t="shared" si="8"/>
        <v>0.5</v>
      </c>
      <c r="Q12" s="31">
        <f t="shared" si="8"/>
        <v>0</v>
      </c>
      <c r="R12" s="31">
        <f t="shared" ref="R12:S12" si="9">IF(R11=0,0,R11/$F11)</f>
        <v>0.93023255813953487</v>
      </c>
      <c r="S12" s="31">
        <f t="shared" si="9"/>
        <v>5.4263565891472867E-2</v>
      </c>
    </row>
    <row r="13" spans="1:20" ht="12" customHeight="1">
      <c r="A13" s="142"/>
      <c r="B13" s="222" t="s">
        <v>45</v>
      </c>
      <c r="C13" s="223"/>
      <c r="D13" s="223"/>
      <c r="E13" s="224"/>
      <c r="F13" s="35">
        <f t="shared" si="5"/>
        <v>220</v>
      </c>
      <c r="G13" s="35">
        <f t="shared" ref="G13" si="10">SUM(O13:Q13)</f>
        <v>2</v>
      </c>
      <c r="H13" s="35">
        <v>0</v>
      </c>
      <c r="I13" s="35">
        <v>0</v>
      </c>
      <c r="J13" s="35">
        <v>0</v>
      </c>
      <c r="K13" s="35">
        <v>0</v>
      </c>
      <c r="L13" s="35">
        <v>0</v>
      </c>
      <c r="M13" s="35">
        <v>2</v>
      </c>
      <c r="N13" s="245" t="s">
        <v>629</v>
      </c>
      <c r="O13" s="35">
        <v>2</v>
      </c>
      <c r="P13" s="35">
        <v>0</v>
      </c>
      <c r="Q13" s="35">
        <v>0</v>
      </c>
      <c r="R13" s="35">
        <v>212</v>
      </c>
      <c r="S13" s="35">
        <v>6</v>
      </c>
    </row>
    <row r="14" spans="1:20" ht="12" customHeight="1">
      <c r="A14" s="142"/>
      <c r="B14" s="225"/>
      <c r="C14" s="226"/>
      <c r="D14" s="226"/>
      <c r="E14" s="227"/>
      <c r="F14" s="38">
        <f t="shared" si="5"/>
        <v>0.99999999999999989</v>
      </c>
      <c r="G14" s="31">
        <f t="shared" ref="G14" si="11">IF(G13=0,0,G13/$F13)</f>
        <v>9.0909090909090905E-3</v>
      </c>
      <c r="H14" s="31">
        <f t="shared" ref="H14:Q14" si="12">IF(H13=0,0,H13/$G13)</f>
        <v>0</v>
      </c>
      <c r="I14" s="31">
        <f t="shared" si="12"/>
        <v>0</v>
      </c>
      <c r="J14" s="31">
        <f t="shared" si="12"/>
        <v>0</v>
      </c>
      <c r="K14" s="31">
        <f t="shared" si="12"/>
        <v>0</v>
      </c>
      <c r="L14" s="31">
        <f t="shared" si="12"/>
        <v>0</v>
      </c>
      <c r="M14" s="31">
        <f t="shared" si="12"/>
        <v>1</v>
      </c>
      <c r="N14" s="246"/>
      <c r="O14" s="31">
        <f t="shared" si="12"/>
        <v>1</v>
      </c>
      <c r="P14" s="31">
        <f t="shared" si="12"/>
        <v>0</v>
      </c>
      <c r="Q14" s="31">
        <f t="shared" si="12"/>
        <v>0</v>
      </c>
      <c r="R14" s="31">
        <f t="shared" ref="R14:S14" si="13">IF(R13=0,0,R13/$F13)</f>
        <v>0.96363636363636362</v>
      </c>
      <c r="S14" s="31">
        <f t="shared" si="13"/>
        <v>2.7272727272727271E-2</v>
      </c>
    </row>
    <row r="15" spans="1:20" ht="12" customHeight="1">
      <c r="A15" s="142"/>
      <c r="B15" s="222" t="s">
        <v>44</v>
      </c>
      <c r="C15" s="223"/>
      <c r="D15" s="223"/>
      <c r="E15" s="224"/>
      <c r="F15" s="35">
        <f t="shared" si="5"/>
        <v>57</v>
      </c>
      <c r="G15" s="35">
        <f t="shared" ref="G15" si="14">SUM(O15:Q15)</f>
        <v>5</v>
      </c>
      <c r="H15" s="35">
        <v>1</v>
      </c>
      <c r="I15" s="35">
        <v>0</v>
      </c>
      <c r="J15" s="35">
        <v>1</v>
      </c>
      <c r="K15" s="35">
        <v>0</v>
      </c>
      <c r="L15" s="35">
        <v>0</v>
      </c>
      <c r="M15" s="35">
        <v>3</v>
      </c>
      <c r="N15" s="245">
        <v>8</v>
      </c>
      <c r="O15" s="35">
        <v>5</v>
      </c>
      <c r="P15" s="35">
        <v>0</v>
      </c>
      <c r="Q15" s="35">
        <v>0</v>
      </c>
      <c r="R15" s="35">
        <v>50</v>
      </c>
      <c r="S15" s="35">
        <v>2</v>
      </c>
    </row>
    <row r="16" spans="1:20" ht="12" customHeight="1">
      <c r="A16" s="142"/>
      <c r="B16" s="225"/>
      <c r="C16" s="226"/>
      <c r="D16" s="226"/>
      <c r="E16" s="227"/>
      <c r="F16" s="38">
        <f t="shared" si="5"/>
        <v>0.99999999999999989</v>
      </c>
      <c r="G16" s="31">
        <f t="shared" ref="G16" si="15">IF(G15=0,0,G15/$F15)</f>
        <v>8.771929824561403E-2</v>
      </c>
      <c r="H16" s="31">
        <f t="shared" ref="H16:Q16" si="16">IF(H15=0,0,H15/$G15)</f>
        <v>0.2</v>
      </c>
      <c r="I16" s="31">
        <f t="shared" si="16"/>
        <v>0</v>
      </c>
      <c r="J16" s="31">
        <f t="shared" si="16"/>
        <v>0.2</v>
      </c>
      <c r="K16" s="31">
        <f t="shared" si="16"/>
        <v>0</v>
      </c>
      <c r="L16" s="31">
        <f t="shared" si="16"/>
        <v>0</v>
      </c>
      <c r="M16" s="31">
        <f t="shared" si="16"/>
        <v>0.6</v>
      </c>
      <c r="N16" s="246"/>
      <c r="O16" s="31">
        <f t="shared" si="16"/>
        <v>1</v>
      </c>
      <c r="P16" s="31">
        <f t="shared" si="16"/>
        <v>0</v>
      </c>
      <c r="Q16" s="31">
        <f t="shared" si="16"/>
        <v>0</v>
      </c>
      <c r="R16" s="31">
        <f t="shared" ref="R16:S16" si="17">IF(R15=0,0,R15/$F15)</f>
        <v>0.8771929824561403</v>
      </c>
      <c r="S16" s="31">
        <f t="shared" si="17"/>
        <v>3.5087719298245612E-2</v>
      </c>
    </row>
    <row r="17" spans="1:19" ht="12" customHeight="1">
      <c r="A17" s="142"/>
      <c r="B17" s="222" t="s">
        <v>43</v>
      </c>
      <c r="C17" s="223"/>
      <c r="D17" s="223"/>
      <c r="E17" s="224"/>
      <c r="F17" s="35">
        <f t="shared" si="5"/>
        <v>221</v>
      </c>
      <c r="G17" s="35">
        <f t="shared" ref="G17" si="18">SUM(O17:Q17)</f>
        <v>13</v>
      </c>
      <c r="H17" s="35">
        <v>2</v>
      </c>
      <c r="I17" s="35">
        <v>2</v>
      </c>
      <c r="J17" s="35">
        <v>0</v>
      </c>
      <c r="K17" s="35">
        <v>2</v>
      </c>
      <c r="L17" s="35">
        <v>2</v>
      </c>
      <c r="M17" s="35">
        <v>5</v>
      </c>
      <c r="N17" s="245">
        <v>99.5</v>
      </c>
      <c r="O17" s="35">
        <v>10</v>
      </c>
      <c r="P17" s="35">
        <v>2</v>
      </c>
      <c r="Q17" s="35">
        <v>1</v>
      </c>
      <c r="R17" s="35">
        <v>200</v>
      </c>
      <c r="S17" s="35">
        <v>8</v>
      </c>
    </row>
    <row r="18" spans="1:19" ht="12" customHeight="1">
      <c r="A18" s="143"/>
      <c r="B18" s="225"/>
      <c r="C18" s="226"/>
      <c r="D18" s="226"/>
      <c r="E18" s="227"/>
      <c r="F18" s="38">
        <f t="shared" si="5"/>
        <v>1</v>
      </c>
      <c r="G18" s="31">
        <f t="shared" ref="G18" si="19">IF(G17=0,0,G17/$F17)</f>
        <v>5.8823529411764705E-2</v>
      </c>
      <c r="H18" s="31">
        <f t="shared" ref="H18:Q18" si="20">IF(H17=0,0,H17/$G17)</f>
        <v>0.15384615384615385</v>
      </c>
      <c r="I18" s="31">
        <f t="shared" si="20"/>
        <v>0.15384615384615385</v>
      </c>
      <c r="J18" s="31">
        <f t="shared" si="20"/>
        <v>0</v>
      </c>
      <c r="K18" s="31">
        <f t="shared" si="20"/>
        <v>0.15384615384615385</v>
      </c>
      <c r="L18" s="31">
        <f t="shared" si="20"/>
        <v>0.15384615384615385</v>
      </c>
      <c r="M18" s="31">
        <f t="shared" si="20"/>
        <v>0.38461538461538464</v>
      </c>
      <c r="N18" s="246"/>
      <c r="O18" s="31">
        <f t="shared" si="20"/>
        <v>0.76923076923076927</v>
      </c>
      <c r="P18" s="31">
        <f t="shared" si="20"/>
        <v>0.15384615384615385</v>
      </c>
      <c r="Q18" s="31">
        <f t="shared" si="20"/>
        <v>7.6923076923076927E-2</v>
      </c>
      <c r="R18" s="31">
        <f t="shared" ref="R18:S18" si="21">IF(R17=0,0,R17/$F17)</f>
        <v>0.90497737556561086</v>
      </c>
      <c r="S18" s="31">
        <f t="shared" si="21"/>
        <v>3.6199095022624438E-2</v>
      </c>
    </row>
    <row r="19" spans="1:19" ht="12" customHeight="1">
      <c r="A19" s="138" t="s">
        <v>42</v>
      </c>
      <c r="B19" s="138" t="s">
        <v>41</v>
      </c>
      <c r="C19" s="37"/>
      <c r="D19" s="211" t="s">
        <v>15</v>
      </c>
      <c r="E19" s="36"/>
      <c r="F19" s="35">
        <f t="shared" ref="F19:S19" si="22">SUM(F21,F23,F25,F27,F29,F31,F33,F35,F37,F39,F41,F43,F45,F47,F49,F51,F53,F55,F57,F59,F61,F63,F65,F67)</f>
        <v>224</v>
      </c>
      <c r="G19" s="35">
        <f t="shared" si="22"/>
        <v>12</v>
      </c>
      <c r="H19" s="35">
        <f t="shared" si="22"/>
        <v>2</v>
      </c>
      <c r="I19" s="35">
        <f t="shared" si="22"/>
        <v>2</v>
      </c>
      <c r="J19" s="35">
        <f t="shared" si="22"/>
        <v>1</v>
      </c>
      <c r="K19" s="35">
        <f t="shared" si="22"/>
        <v>2</v>
      </c>
      <c r="L19" s="35">
        <f t="shared" si="22"/>
        <v>1</v>
      </c>
      <c r="M19" s="35">
        <f t="shared" si="22"/>
        <v>4</v>
      </c>
      <c r="N19" s="245">
        <v>55.75</v>
      </c>
      <c r="O19" s="35">
        <f t="shared" si="22"/>
        <v>11</v>
      </c>
      <c r="P19" s="35">
        <f t="shared" si="22"/>
        <v>0</v>
      </c>
      <c r="Q19" s="35">
        <f t="shared" si="22"/>
        <v>1</v>
      </c>
      <c r="R19" s="35">
        <f t="shared" si="22"/>
        <v>200</v>
      </c>
      <c r="S19" s="35">
        <f t="shared" si="22"/>
        <v>12</v>
      </c>
    </row>
    <row r="20" spans="1:19" ht="12" customHeight="1">
      <c r="A20" s="139"/>
      <c r="B20" s="139"/>
      <c r="C20" s="34"/>
      <c r="D20" s="212"/>
      <c r="E20" s="33"/>
      <c r="F20" s="38">
        <f t="shared" si="5"/>
        <v>1</v>
      </c>
      <c r="G20" s="31">
        <f t="shared" ref="G20" si="23">IF(G19=0,0,G19/$F19)</f>
        <v>5.3571428571428568E-2</v>
      </c>
      <c r="H20" s="31">
        <f t="shared" ref="H20:Q20" si="24">IF(H19=0,0,H19/$G19)</f>
        <v>0.16666666666666666</v>
      </c>
      <c r="I20" s="31">
        <f t="shared" si="24"/>
        <v>0.16666666666666666</v>
      </c>
      <c r="J20" s="31">
        <f t="shared" si="24"/>
        <v>8.3333333333333329E-2</v>
      </c>
      <c r="K20" s="31">
        <f t="shared" si="24"/>
        <v>0.16666666666666666</v>
      </c>
      <c r="L20" s="31">
        <f t="shared" si="24"/>
        <v>8.3333333333333329E-2</v>
      </c>
      <c r="M20" s="31">
        <f t="shared" si="24"/>
        <v>0.33333333333333331</v>
      </c>
      <c r="N20" s="246"/>
      <c r="O20" s="31">
        <f t="shared" si="24"/>
        <v>0.91666666666666663</v>
      </c>
      <c r="P20" s="31">
        <f t="shared" si="24"/>
        <v>0</v>
      </c>
      <c r="Q20" s="31">
        <f t="shared" si="24"/>
        <v>8.3333333333333329E-2</v>
      </c>
      <c r="R20" s="31">
        <f t="shared" ref="R20:S20" si="25">IF(R19=0,0,R19/$F19)</f>
        <v>0.8928571428571429</v>
      </c>
      <c r="S20" s="31">
        <f t="shared" si="25"/>
        <v>5.3571428571428568E-2</v>
      </c>
    </row>
    <row r="21" spans="1:19" ht="12" customHeight="1">
      <c r="A21" s="139"/>
      <c r="B21" s="139"/>
      <c r="C21" s="37"/>
      <c r="D21" s="211" t="s">
        <v>40</v>
      </c>
      <c r="E21" s="36"/>
      <c r="F21" s="35">
        <f t="shared" si="5"/>
        <v>38</v>
      </c>
      <c r="G21" s="35">
        <f t="shared" ref="G21" si="26">SUM(O21:Q21)</f>
        <v>3</v>
      </c>
      <c r="H21" s="35">
        <v>1</v>
      </c>
      <c r="I21" s="35">
        <v>0</v>
      </c>
      <c r="J21" s="35">
        <v>0</v>
      </c>
      <c r="K21" s="35">
        <v>0</v>
      </c>
      <c r="L21" s="35">
        <v>0</v>
      </c>
      <c r="M21" s="35">
        <v>2</v>
      </c>
      <c r="N21" s="245">
        <v>1</v>
      </c>
      <c r="O21" s="35">
        <v>3</v>
      </c>
      <c r="P21" s="35">
        <v>0</v>
      </c>
      <c r="Q21" s="35">
        <v>0</v>
      </c>
      <c r="R21" s="35">
        <v>33</v>
      </c>
      <c r="S21" s="35">
        <v>2</v>
      </c>
    </row>
    <row r="22" spans="1:19" ht="12" customHeight="1">
      <c r="A22" s="139"/>
      <c r="B22" s="139"/>
      <c r="C22" s="34"/>
      <c r="D22" s="212"/>
      <c r="E22" s="33"/>
      <c r="F22" s="38">
        <f t="shared" si="5"/>
        <v>1</v>
      </c>
      <c r="G22" s="31">
        <f t="shared" ref="G22" si="27">IF(G21=0,0,G21/$F21)</f>
        <v>7.8947368421052627E-2</v>
      </c>
      <c r="H22" s="31">
        <f t="shared" ref="H22:Q22" si="28">IF(H21=0,0,H21/$G21)</f>
        <v>0.33333333333333331</v>
      </c>
      <c r="I22" s="31">
        <f t="shared" si="28"/>
        <v>0</v>
      </c>
      <c r="J22" s="31">
        <f t="shared" si="28"/>
        <v>0</v>
      </c>
      <c r="K22" s="31">
        <f t="shared" si="28"/>
        <v>0</v>
      </c>
      <c r="L22" s="31">
        <f t="shared" si="28"/>
        <v>0</v>
      </c>
      <c r="M22" s="31">
        <f t="shared" si="28"/>
        <v>0.66666666666666663</v>
      </c>
      <c r="N22" s="246"/>
      <c r="O22" s="31">
        <f t="shared" si="28"/>
        <v>1</v>
      </c>
      <c r="P22" s="31">
        <f t="shared" si="28"/>
        <v>0</v>
      </c>
      <c r="Q22" s="31">
        <f t="shared" si="28"/>
        <v>0</v>
      </c>
      <c r="R22" s="31">
        <f t="shared" ref="R22:S22" si="29">IF(R21=0,0,R21/$F21)</f>
        <v>0.86842105263157898</v>
      </c>
      <c r="S22" s="31">
        <f t="shared" si="29"/>
        <v>5.2631578947368418E-2</v>
      </c>
    </row>
    <row r="23" spans="1:19" ht="12" customHeight="1">
      <c r="A23" s="139"/>
      <c r="B23" s="139"/>
      <c r="C23" s="37"/>
      <c r="D23" s="211" t="s">
        <v>39</v>
      </c>
      <c r="E23" s="36"/>
      <c r="F23" s="35">
        <f t="shared" ref="F23:F86" si="30">SUM(G23,R23,S23)</f>
        <v>5</v>
      </c>
      <c r="G23" s="35">
        <f t="shared" ref="G23" si="31">SUM(O23:Q23)</f>
        <v>0</v>
      </c>
      <c r="H23" s="35">
        <v>0</v>
      </c>
      <c r="I23" s="35">
        <v>0</v>
      </c>
      <c r="J23" s="35">
        <v>0</v>
      </c>
      <c r="K23" s="35">
        <v>0</v>
      </c>
      <c r="L23" s="35">
        <v>0</v>
      </c>
      <c r="M23" s="35">
        <v>0</v>
      </c>
      <c r="N23" s="245" t="s">
        <v>629</v>
      </c>
      <c r="O23" s="35">
        <v>0</v>
      </c>
      <c r="P23" s="35">
        <v>0</v>
      </c>
      <c r="Q23" s="35">
        <v>0</v>
      </c>
      <c r="R23" s="35">
        <v>4</v>
      </c>
      <c r="S23" s="35">
        <v>1</v>
      </c>
    </row>
    <row r="24" spans="1:19" ht="12" customHeight="1">
      <c r="A24" s="139"/>
      <c r="B24" s="139"/>
      <c r="C24" s="34"/>
      <c r="D24" s="212"/>
      <c r="E24" s="33"/>
      <c r="F24" s="38">
        <f t="shared" si="30"/>
        <v>1</v>
      </c>
      <c r="G24" s="31">
        <f t="shared" ref="G24" si="32">IF(G23=0,0,G23/$F23)</f>
        <v>0</v>
      </c>
      <c r="H24" s="31">
        <f t="shared" ref="H24" si="33">IF(H23=0,0,H23/$G23)</f>
        <v>0</v>
      </c>
      <c r="I24" s="31">
        <f t="shared" ref="I24" si="34">IF(I23=0,0,I23/$G23)</f>
        <v>0</v>
      </c>
      <c r="J24" s="31">
        <f t="shared" ref="J24" si="35">IF(J23=0,0,J23/$G23)</f>
        <v>0</v>
      </c>
      <c r="K24" s="31">
        <f t="shared" ref="K24" si="36">IF(K23=0,0,K23/$G23)</f>
        <v>0</v>
      </c>
      <c r="L24" s="31">
        <f t="shared" ref="L24" si="37">IF(L23=0,0,L23/$G23)</f>
        <v>0</v>
      </c>
      <c r="M24" s="31">
        <f t="shared" ref="M24" si="38">IF(M23=0,0,M23/$G23)</f>
        <v>0</v>
      </c>
      <c r="N24" s="246"/>
      <c r="O24" s="31">
        <f t="shared" ref="O24" si="39">IF(O23=0,0,O23/$G23)</f>
        <v>0</v>
      </c>
      <c r="P24" s="31">
        <f t="shared" ref="P24" si="40">IF(P23=0,0,P23/$G23)</f>
        <v>0</v>
      </c>
      <c r="Q24" s="31">
        <f t="shared" ref="Q24" si="41">IF(Q23=0,0,Q23/$G23)</f>
        <v>0</v>
      </c>
      <c r="R24" s="31">
        <f t="shared" ref="R24" si="42">IF(R23=0,0,R23/$F23)</f>
        <v>0.8</v>
      </c>
      <c r="S24" s="31">
        <f t="shared" ref="S24" si="43">IF(S23=0,0,S23/$F23)</f>
        <v>0.2</v>
      </c>
    </row>
    <row r="25" spans="1:19" ht="12" customHeight="1">
      <c r="A25" s="139"/>
      <c r="B25" s="139"/>
      <c r="C25" s="37"/>
      <c r="D25" s="211" t="s">
        <v>38</v>
      </c>
      <c r="E25" s="36"/>
      <c r="F25" s="35">
        <f t="shared" si="30"/>
        <v>14</v>
      </c>
      <c r="G25" s="35">
        <f t="shared" ref="G25" si="44">SUM(O25:Q25)</f>
        <v>0</v>
      </c>
      <c r="H25" s="35">
        <v>0</v>
      </c>
      <c r="I25" s="35">
        <v>0</v>
      </c>
      <c r="J25" s="35">
        <v>0</v>
      </c>
      <c r="K25" s="35">
        <v>0</v>
      </c>
      <c r="L25" s="35">
        <v>0</v>
      </c>
      <c r="M25" s="35">
        <v>0</v>
      </c>
      <c r="N25" s="245" t="s">
        <v>629</v>
      </c>
      <c r="O25" s="35">
        <v>0</v>
      </c>
      <c r="P25" s="35">
        <v>0</v>
      </c>
      <c r="Q25" s="35">
        <v>0</v>
      </c>
      <c r="R25" s="35">
        <v>14</v>
      </c>
      <c r="S25" s="35">
        <v>0</v>
      </c>
    </row>
    <row r="26" spans="1:19" ht="12" customHeight="1">
      <c r="A26" s="139"/>
      <c r="B26" s="139"/>
      <c r="C26" s="34"/>
      <c r="D26" s="212"/>
      <c r="E26" s="33"/>
      <c r="F26" s="38">
        <f t="shared" si="30"/>
        <v>1</v>
      </c>
      <c r="G26" s="31">
        <f t="shared" ref="G26" si="45">IF(G25=0,0,G25/$F25)</f>
        <v>0</v>
      </c>
      <c r="H26" s="31">
        <f t="shared" ref="H26" si="46">IF(H25=0,0,H25/$G25)</f>
        <v>0</v>
      </c>
      <c r="I26" s="31">
        <f t="shared" ref="I26" si="47">IF(I25=0,0,I25/$G25)</f>
        <v>0</v>
      </c>
      <c r="J26" s="31">
        <f t="shared" ref="J26" si="48">IF(J25=0,0,J25/$G25)</f>
        <v>0</v>
      </c>
      <c r="K26" s="31">
        <f t="shared" ref="K26" si="49">IF(K25=0,0,K25/$G25)</f>
        <v>0</v>
      </c>
      <c r="L26" s="31">
        <f t="shared" ref="L26" si="50">IF(L25=0,0,L25/$G25)</f>
        <v>0</v>
      </c>
      <c r="M26" s="31">
        <f t="shared" ref="M26" si="51">IF(M25=0,0,M25/$G25)</f>
        <v>0</v>
      </c>
      <c r="N26" s="246"/>
      <c r="O26" s="31">
        <f t="shared" ref="O26" si="52">IF(O25=0,0,O25/$G25)</f>
        <v>0</v>
      </c>
      <c r="P26" s="31">
        <f t="shared" ref="P26" si="53">IF(P25=0,0,P25/$G25)</f>
        <v>0</v>
      </c>
      <c r="Q26" s="31">
        <f t="shared" ref="Q26" si="54">IF(Q25=0,0,Q25/$G25)</f>
        <v>0</v>
      </c>
      <c r="R26" s="31">
        <f t="shared" ref="R26" si="55">IF(R25=0,0,R25/$F25)</f>
        <v>1</v>
      </c>
      <c r="S26" s="31">
        <f t="shared" ref="S26" si="56">IF(S25=0,0,S25/$F25)</f>
        <v>0</v>
      </c>
    </row>
    <row r="27" spans="1:19" ht="12" customHeight="1">
      <c r="A27" s="139"/>
      <c r="B27" s="139"/>
      <c r="C27" s="37"/>
      <c r="D27" s="211" t="s">
        <v>37</v>
      </c>
      <c r="E27" s="36"/>
      <c r="F27" s="35">
        <f t="shared" si="30"/>
        <v>1</v>
      </c>
      <c r="G27" s="35">
        <f t="shared" ref="G27" si="57">SUM(O27:Q27)</f>
        <v>0</v>
      </c>
      <c r="H27" s="35">
        <v>0</v>
      </c>
      <c r="I27" s="35">
        <v>0</v>
      </c>
      <c r="J27" s="35">
        <v>0</v>
      </c>
      <c r="K27" s="35">
        <v>0</v>
      </c>
      <c r="L27" s="35">
        <v>0</v>
      </c>
      <c r="M27" s="35">
        <v>0</v>
      </c>
      <c r="N27" s="245" t="s">
        <v>629</v>
      </c>
      <c r="O27" s="35">
        <v>0</v>
      </c>
      <c r="P27" s="35">
        <v>0</v>
      </c>
      <c r="Q27" s="35">
        <v>0</v>
      </c>
      <c r="R27" s="35">
        <v>1</v>
      </c>
      <c r="S27" s="35">
        <v>0</v>
      </c>
    </row>
    <row r="28" spans="1:19" ht="12" customHeight="1">
      <c r="A28" s="139"/>
      <c r="B28" s="139"/>
      <c r="C28" s="34"/>
      <c r="D28" s="212"/>
      <c r="E28" s="33"/>
      <c r="F28" s="38">
        <f t="shared" si="30"/>
        <v>1</v>
      </c>
      <c r="G28" s="31">
        <f t="shared" ref="G28" si="58">IF(G27=0,0,G27/$F27)</f>
        <v>0</v>
      </c>
      <c r="H28" s="31">
        <f t="shared" ref="H28" si="59">IF(H27=0,0,H27/$G27)</f>
        <v>0</v>
      </c>
      <c r="I28" s="31">
        <f t="shared" ref="I28" si="60">IF(I27=0,0,I27/$G27)</f>
        <v>0</v>
      </c>
      <c r="J28" s="31">
        <f t="shared" ref="J28" si="61">IF(J27=0,0,J27/$G27)</f>
        <v>0</v>
      </c>
      <c r="K28" s="31">
        <f t="shared" ref="K28" si="62">IF(K27=0,0,K27/$G27)</f>
        <v>0</v>
      </c>
      <c r="L28" s="31">
        <f t="shared" ref="L28" si="63">IF(L27=0,0,L27/$G27)</f>
        <v>0</v>
      </c>
      <c r="M28" s="31">
        <f t="shared" ref="M28" si="64">IF(M27=0,0,M27/$G27)</f>
        <v>0</v>
      </c>
      <c r="N28" s="246"/>
      <c r="O28" s="31">
        <f t="shared" ref="O28" si="65">IF(O27=0,0,O27/$G27)</f>
        <v>0</v>
      </c>
      <c r="P28" s="31">
        <f t="shared" ref="P28" si="66">IF(P27=0,0,P27/$G27)</f>
        <v>0</v>
      </c>
      <c r="Q28" s="31">
        <f t="shared" ref="Q28" si="67">IF(Q27=0,0,Q27/$G27)</f>
        <v>0</v>
      </c>
      <c r="R28" s="31">
        <f t="shared" ref="R28" si="68">IF(R27=0,0,R27/$F27)</f>
        <v>1</v>
      </c>
      <c r="S28" s="31">
        <f t="shared" ref="S28" si="69">IF(S27=0,0,S27/$F27)</f>
        <v>0</v>
      </c>
    </row>
    <row r="29" spans="1:19" ht="12" customHeight="1">
      <c r="A29" s="139"/>
      <c r="B29" s="139"/>
      <c r="C29" s="37"/>
      <c r="D29" s="211" t="s">
        <v>36</v>
      </c>
      <c r="E29" s="36"/>
      <c r="F29" s="35">
        <f t="shared" si="30"/>
        <v>6</v>
      </c>
      <c r="G29" s="35">
        <f t="shared" ref="G29" si="70">SUM(O29:Q29)</f>
        <v>0</v>
      </c>
      <c r="H29" s="35">
        <v>0</v>
      </c>
      <c r="I29" s="35">
        <v>0</v>
      </c>
      <c r="J29" s="35">
        <v>0</v>
      </c>
      <c r="K29" s="35">
        <v>0</v>
      </c>
      <c r="L29" s="35">
        <v>0</v>
      </c>
      <c r="M29" s="35">
        <v>0</v>
      </c>
      <c r="N29" s="245" t="s">
        <v>629</v>
      </c>
      <c r="O29" s="35">
        <v>0</v>
      </c>
      <c r="P29" s="35">
        <v>0</v>
      </c>
      <c r="Q29" s="35">
        <v>0</v>
      </c>
      <c r="R29" s="35">
        <v>6</v>
      </c>
      <c r="S29" s="35">
        <v>0</v>
      </c>
    </row>
    <row r="30" spans="1:19" ht="12" customHeight="1">
      <c r="A30" s="139"/>
      <c r="B30" s="139"/>
      <c r="C30" s="34"/>
      <c r="D30" s="212"/>
      <c r="E30" s="33"/>
      <c r="F30" s="38">
        <f t="shared" si="30"/>
        <v>1</v>
      </c>
      <c r="G30" s="31">
        <f t="shared" ref="G30" si="71">IF(G29=0,0,G29/$F29)</f>
        <v>0</v>
      </c>
      <c r="H30" s="31">
        <f t="shared" ref="H30" si="72">IF(H29=0,0,H29/$G29)</f>
        <v>0</v>
      </c>
      <c r="I30" s="31">
        <f t="shared" ref="I30" si="73">IF(I29=0,0,I29/$G29)</f>
        <v>0</v>
      </c>
      <c r="J30" s="31">
        <f t="shared" ref="J30" si="74">IF(J29=0,0,J29/$G29)</f>
        <v>0</v>
      </c>
      <c r="K30" s="31">
        <f t="shared" ref="K30" si="75">IF(K29=0,0,K29/$G29)</f>
        <v>0</v>
      </c>
      <c r="L30" s="31">
        <f t="shared" ref="L30" si="76">IF(L29=0,0,L29/$G29)</f>
        <v>0</v>
      </c>
      <c r="M30" s="31">
        <f t="shared" ref="M30" si="77">IF(M29=0,0,M29/$G29)</f>
        <v>0</v>
      </c>
      <c r="N30" s="246"/>
      <c r="O30" s="31">
        <f t="shared" ref="O30" si="78">IF(O29=0,0,O29/$G29)</f>
        <v>0</v>
      </c>
      <c r="P30" s="31">
        <f t="shared" ref="P30" si="79">IF(P29=0,0,P29/$G29)</f>
        <v>0</v>
      </c>
      <c r="Q30" s="31">
        <f t="shared" ref="Q30" si="80">IF(Q29=0,0,Q29/$G29)</f>
        <v>0</v>
      </c>
      <c r="R30" s="31">
        <f t="shared" ref="R30" si="81">IF(R29=0,0,R29/$F29)</f>
        <v>1</v>
      </c>
      <c r="S30" s="31">
        <f t="shared" ref="S30" si="82">IF(S29=0,0,S29/$F29)</f>
        <v>0</v>
      </c>
    </row>
    <row r="31" spans="1:19" ht="12" customHeight="1">
      <c r="A31" s="139"/>
      <c r="B31" s="139"/>
      <c r="C31" s="37"/>
      <c r="D31" s="211" t="s">
        <v>35</v>
      </c>
      <c r="E31" s="36"/>
      <c r="F31" s="35">
        <f t="shared" si="30"/>
        <v>3</v>
      </c>
      <c r="G31" s="35">
        <f t="shared" ref="G31" si="83">SUM(O31:Q31)</f>
        <v>0</v>
      </c>
      <c r="H31" s="35">
        <v>0</v>
      </c>
      <c r="I31" s="35">
        <v>0</v>
      </c>
      <c r="J31" s="35">
        <v>0</v>
      </c>
      <c r="K31" s="35">
        <v>0</v>
      </c>
      <c r="L31" s="35">
        <v>0</v>
      </c>
      <c r="M31" s="35">
        <v>0</v>
      </c>
      <c r="N31" s="245" t="s">
        <v>629</v>
      </c>
      <c r="O31" s="35">
        <v>0</v>
      </c>
      <c r="P31" s="35">
        <v>0</v>
      </c>
      <c r="Q31" s="35">
        <v>0</v>
      </c>
      <c r="R31" s="35">
        <v>3</v>
      </c>
      <c r="S31" s="35">
        <v>0</v>
      </c>
    </row>
    <row r="32" spans="1:19" ht="12" customHeight="1">
      <c r="A32" s="139"/>
      <c r="B32" s="139"/>
      <c r="C32" s="34"/>
      <c r="D32" s="212"/>
      <c r="E32" s="33"/>
      <c r="F32" s="38">
        <f t="shared" si="30"/>
        <v>1</v>
      </c>
      <c r="G32" s="31">
        <f t="shared" ref="G32" si="84">IF(G31=0,0,G31/$F31)</f>
        <v>0</v>
      </c>
      <c r="H32" s="31">
        <f t="shared" ref="H32" si="85">IF(H31=0,0,H31/$G31)</f>
        <v>0</v>
      </c>
      <c r="I32" s="31">
        <f t="shared" ref="I32" si="86">IF(I31=0,0,I31/$G31)</f>
        <v>0</v>
      </c>
      <c r="J32" s="31">
        <f t="shared" ref="J32" si="87">IF(J31=0,0,J31/$G31)</f>
        <v>0</v>
      </c>
      <c r="K32" s="31">
        <f t="shared" ref="K32" si="88">IF(K31=0,0,K31/$G31)</f>
        <v>0</v>
      </c>
      <c r="L32" s="31">
        <f t="shared" ref="L32" si="89">IF(L31=0,0,L31/$G31)</f>
        <v>0</v>
      </c>
      <c r="M32" s="31">
        <f t="shared" ref="M32" si="90">IF(M31=0,0,M31/$G31)</f>
        <v>0</v>
      </c>
      <c r="N32" s="246"/>
      <c r="O32" s="31">
        <f t="shared" ref="O32" si="91">IF(O31=0,0,O31/$G31)</f>
        <v>0</v>
      </c>
      <c r="P32" s="31">
        <f t="shared" ref="P32" si="92">IF(P31=0,0,P31/$G31)</f>
        <v>0</v>
      </c>
      <c r="Q32" s="31">
        <f t="shared" ref="Q32" si="93">IF(Q31=0,0,Q31/$G31)</f>
        <v>0</v>
      </c>
      <c r="R32" s="31">
        <f t="shared" ref="R32" si="94">IF(R31=0,0,R31/$F31)</f>
        <v>1</v>
      </c>
      <c r="S32" s="31">
        <f t="shared" ref="S32" si="95">IF(S31=0,0,S31/$F31)</f>
        <v>0</v>
      </c>
    </row>
    <row r="33" spans="1:19" ht="12" customHeight="1">
      <c r="A33" s="139"/>
      <c r="B33" s="139"/>
      <c r="C33" s="37"/>
      <c r="D33" s="211" t="s">
        <v>34</v>
      </c>
      <c r="E33" s="36"/>
      <c r="F33" s="35">
        <f t="shared" si="30"/>
        <v>3</v>
      </c>
      <c r="G33" s="35">
        <f t="shared" ref="G33" si="96">SUM(O33:Q33)</f>
        <v>0</v>
      </c>
      <c r="H33" s="35">
        <v>0</v>
      </c>
      <c r="I33" s="35">
        <v>0</v>
      </c>
      <c r="J33" s="35">
        <v>0</v>
      </c>
      <c r="K33" s="35">
        <v>0</v>
      </c>
      <c r="L33" s="35">
        <v>0</v>
      </c>
      <c r="M33" s="35">
        <v>0</v>
      </c>
      <c r="N33" s="245" t="s">
        <v>629</v>
      </c>
      <c r="O33" s="35">
        <v>0</v>
      </c>
      <c r="P33" s="35">
        <v>0</v>
      </c>
      <c r="Q33" s="35">
        <v>0</v>
      </c>
      <c r="R33" s="35">
        <v>3</v>
      </c>
      <c r="S33" s="35">
        <v>0</v>
      </c>
    </row>
    <row r="34" spans="1:19" ht="12" customHeight="1">
      <c r="A34" s="139"/>
      <c r="B34" s="139"/>
      <c r="C34" s="34"/>
      <c r="D34" s="212"/>
      <c r="E34" s="33"/>
      <c r="F34" s="38">
        <f t="shared" si="30"/>
        <v>1</v>
      </c>
      <c r="G34" s="31">
        <f t="shared" ref="G34" si="97">IF(G33=0,0,G33/$F33)</f>
        <v>0</v>
      </c>
      <c r="H34" s="31">
        <f t="shared" ref="H34" si="98">IF(H33=0,0,H33/$G33)</f>
        <v>0</v>
      </c>
      <c r="I34" s="31">
        <f t="shared" ref="I34" si="99">IF(I33=0,0,I33/$G33)</f>
        <v>0</v>
      </c>
      <c r="J34" s="31">
        <f t="shared" ref="J34" si="100">IF(J33=0,0,J33/$G33)</f>
        <v>0</v>
      </c>
      <c r="K34" s="31">
        <f t="shared" ref="K34" si="101">IF(K33=0,0,K33/$G33)</f>
        <v>0</v>
      </c>
      <c r="L34" s="31">
        <f t="shared" ref="L34" si="102">IF(L33=0,0,L33/$G33)</f>
        <v>0</v>
      </c>
      <c r="M34" s="31">
        <f t="shared" ref="M34" si="103">IF(M33=0,0,M33/$G33)</f>
        <v>0</v>
      </c>
      <c r="N34" s="246"/>
      <c r="O34" s="31">
        <f t="shared" ref="O34" si="104">IF(O33=0,0,O33/$G33)</f>
        <v>0</v>
      </c>
      <c r="P34" s="31">
        <f t="shared" ref="P34" si="105">IF(P33=0,0,P33/$G33)</f>
        <v>0</v>
      </c>
      <c r="Q34" s="31">
        <f t="shared" ref="Q34" si="106">IF(Q33=0,0,Q33/$G33)</f>
        <v>0</v>
      </c>
      <c r="R34" s="31">
        <f t="shared" ref="R34" si="107">IF(R33=0,0,R33/$F33)</f>
        <v>1</v>
      </c>
      <c r="S34" s="31">
        <f t="shared" ref="S34" si="108">IF(S33=0,0,S33/$F33)</f>
        <v>0</v>
      </c>
    </row>
    <row r="35" spans="1:19" ht="12" customHeight="1">
      <c r="A35" s="139"/>
      <c r="B35" s="139"/>
      <c r="C35" s="37"/>
      <c r="D35" s="211" t="s">
        <v>33</v>
      </c>
      <c r="E35" s="36"/>
      <c r="F35" s="35">
        <f t="shared" si="30"/>
        <v>10</v>
      </c>
      <c r="G35" s="35">
        <f t="shared" ref="G35" si="109">SUM(O35:Q35)</f>
        <v>0</v>
      </c>
      <c r="H35" s="35">
        <v>0</v>
      </c>
      <c r="I35" s="35">
        <v>0</v>
      </c>
      <c r="J35" s="35">
        <v>0</v>
      </c>
      <c r="K35" s="35">
        <v>0</v>
      </c>
      <c r="L35" s="35">
        <v>0</v>
      </c>
      <c r="M35" s="35">
        <v>0</v>
      </c>
      <c r="N35" s="245" t="s">
        <v>629</v>
      </c>
      <c r="O35" s="35">
        <v>0</v>
      </c>
      <c r="P35" s="35">
        <v>0</v>
      </c>
      <c r="Q35" s="35">
        <v>0</v>
      </c>
      <c r="R35" s="35">
        <v>9</v>
      </c>
      <c r="S35" s="35">
        <v>1</v>
      </c>
    </row>
    <row r="36" spans="1:19" ht="12" customHeight="1">
      <c r="A36" s="139"/>
      <c r="B36" s="139"/>
      <c r="C36" s="34"/>
      <c r="D36" s="212"/>
      <c r="E36" s="33"/>
      <c r="F36" s="38">
        <f t="shared" si="30"/>
        <v>1</v>
      </c>
      <c r="G36" s="31">
        <f t="shared" ref="G36" si="110">IF(G35=0,0,G35/$F35)</f>
        <v>0</v>
      </c>
      <c r="H36" s="31">
        <f t="shared" ref="H36" si="111">IF(H35=0,0,H35/$G35)</f>
        <v>0</v>
      </c>
      <c r="I36" s="31">
        <f t="shared" ref="I36" si="112">IF(I35=0,0,I35/$G35)</f>
        <v>0</v>
      </c>
      <c r="J36" s="31">
        <f t="shared" ref="J36" si="113">IF(J35=0,0,J35/$G35)</f>
        <v>0</v>
      </c>
      <c r="K36" s="31">
        <f t="shared" ref="K36" si="114">IF(K35=0,0,K35/$G35)</f>
        <v>0</v>
      </c>
      <c r="L36" s="31">
        <f t="shared" ref="L36" si="115">IF(L35=0,0,L35/$G35)</f>
        <v>0</v>
      </c>
      <c r="M36" s="31">
        <f t="shared" ref="M36" si="116">IF(M35=0,0,M35/$G35)</f>
        <v>0</v>
      </c>
      <c r="N36" s="246"/>
      <c r="O36" s="31">
        <f t="shared" ref="O36" si="117">IF(O35=0,0,O35/$G35)</f>
        <v>0</v>
      </c>
      <c r="P36" s="31">
        <f t="shared" ref="P36" si="118">IF(P35=0,0,P35/$G35)</f>
        <v>0</v>
      </c>
      <c r="Q36" s="31">
        <f t="shared" ref="Q36" si="119">IF(Q35=0,0,Q35/$G35)</f>
        <v>0</v>
      </c>
      <c r="R36" s="31">
        <f t="shared" ref="R36" si="120">IF(R35=0,0,R35/$F35)</f>
        <v>0.9</v>
      </c>
      <c r="S36" s="31">
        <f t="shared" ref="S36" si="121">IF(S35=0,0,S35/$F35)</f>
        <v>0.1</v>
      </c>
    </row>
    <row r="37" spans="1:19" ht="12" customHeight="1">
      <c r="A37" s="139"/>
      <c r="B37" s="139"/>
      <c r="C37" s="37"/>
      <c r="D37" s="211" t="s">
        <v>32</v>
      </c>
      <c r="E37" s="36"/>
      <c r="F37" s="35">
        <f t="shared" si="30"/>
        <v>1</v>
      </c>
      <c r="G37" s="35">
        <f t="shared" ref="G37" si="122">SUM(O37:Q37)</f>
        <v>0</v>
      </c>
      <c r="H37" s="35">
        <v>0</v>
      </c>
      <c r="I37" s="35">
        <v>0</v>
      </c>
      <c r="J37" s="35">
        <v>0</v>
      </c>
      <c r="K37" s="35">
        <v>0</v>
      </c>
      <c r="L37" s="35">
        <v>0</v>
      </c>
      <c r="M37" s="35">
        <v>0</v>
      </c>
      <c r="N37" s="245" t="s">
        <v>629</v>
      </c>
      <c r="O37" s="35">
        <v>0</v>
      </c>
      <c r="P37" s="35">
        <v>0</v>
      </c>
      <c r="Q37" s="35">
        <v>0</v>
      </c>
      <c r="R37" s="35">
        <v>1</v>
      </c>
      <c r="S37" s="35">
        <v>0</v>
      </c>
    </row>
    <row r="38" spans="1:19" ht="12" customHeight="1">
      <c r="A38" s="139"/>
      <c r="B38" s="139"/>
      <c r="C38" s="34"/>
      <c r="D38" s="212"/>
      <c r="E38" s="33"/>
      <c r="F38" s="38">
        <f t="shared" si="30"/>
        <v>1</v>
      </c>
      <c r="G38" s="31">
        <f t="shared" ref="G38" si="123">IF(G37=0,0,G37/$F37)</f>
        <v>0</v>
      </c>
      <c r="H38" s="31">
        <f t="shared" ref="H38" si="124">IF(H37=0,0,H37/$G37)</f>
        <v>0</v>
      </c>
      <c r="I38" s="31">
        <f t="shared" ref="I38" si="125">IF(I37=0,0,I37/$G37)</f>
        <v>0</v>
      </c>
      <c r="J38" s="31">
        <f t="shared" ref="J38" si="126">IF(J37=0,0,J37/$G37)</f>
        <v>0</v>
      </c>
      <c r="K38" s="31">
        <f t="shared" ref="K38" si="127">IF(K37=0,0,K37/$G37)</f>
        <v>0</v>
      </c>
      <c r="L38" s="31">
        <f t="shared" ref="L38" si="128">IF(L37=0,0,L37/$G37)</f>
        <v>0</v>
      </c>
      <c r="M38" s="31">
        <f t="shared" ref="M38" si="129">IF(M37=0,0,M37/$G37)</f>
        <v>0</v>
      </c>
      <c r="N38" s="246"/>
      <c r="O38" s="31">
        <f t="shared" ref="O38" si="130">IF(O37=0,0,O37/$G37)</f>
        <v>0</v>
      </c>
      <c r="P38" s="31">
        <f t="shared" ref="P38" si="131">IF(P37=0,0,P37/$G37)</f>
        <v>0</v>
      </c>
      <c r="Q38" s="31">
        <f t="shared" ref="Q38" si="132">IF(Q37=0,0,Q37/$G37)</f>
        <v>0</v>
      </c>
      <c r="R38" s="31">
        <f t="shared" ref="R38" si="133">IF(R37=0,0,R37/$F37)</f>
        <v>1</v>
      </c>
      <c r="S38" s="31">
        <f t="shared" ref="S38" si="134">IF(S37=0,0,S37/$F37)</f>
        <v>0</v>
      </c>
    </row>
    <row r="39" spans="1:19" ht="12" customHeight="1">
      <c r="A39" s="139"/>
      <c r="B39" s="139"/>
      <c r="C39" s="37"/>
      <c r="D39" s="211" t="s">
        <v>31</v>
      </c>
      <c r="E39" s="36"/>
      <c r="F39" s="35">
        <f t="shared" si="30"/>
        <v>6</v>
      </c>
      <c r="G39" s="35">
        <f t="shared" ref="G39" si="135">SUM(O39:Q39)</f>
        <v>0</v>
      </c>
      <c r="H39" s="35">
        <v>0</v>
      </c>
      <c r="I39" s="35">
        <v>0</v>
      </c>
      <c r="J39" s="35">
        <v>0</v>
      </c>
      <c r="K39" s="35">
        <v>0</v>
      </c>
      <c r="L39" s="35">
        <v>0</v>
      </c>
      <c r="M39" s="35">
        <v>0</v>
      </c>
      <c r="N39" s="245" t="s">
        <v>629</v>
      </c>
      <c r="O39" s="35">
        <v>0</v>
      </c>
      <c r="P39" s="35">
        <v>0</v>
      </c>
      <c r="Q39" s="35">
        <v>0</v>
      </c>
      <c r="R39" s="35">
        <v>6</v>
      </c>
      <c r="S39" s="35">
        <v>0</v>
      </c>
    </row>
    <row r="40" spans="1:19" ht="12" customHeight="1">
      <c r="A40" s="139"/>
      <c r="B40" s="139"/>
      <c r="C40" s="34"/>
      <c r="D40" s="212"/>
      <c r="E40" s="33"/>
      <c r="F40" s="38">
        <f t="shared" si="30"/>
        <v>1</v>
      </c>
      <c r="G40" s="31">
        <f t="shared" ref="G40" si="136">IF(G39=0,0,G39/$F39)</f>
        <v>0</v>
      </c>
      <c r="H40" s="31">
        <f t="shared" ref="H40" si="137">IF(H39=0,0,H39/$G39)</f>
        <v>0</v>
      </c>
      <c r="I40" s="31">
        <f t="shared" ref="I40" si="138">IF(I39=0,0,I39/$G39)</f>
        <v>0</v>
      </c>
      <c r="J40" s="31">
        <f t="shared" ref="J40" si="139">IF(J39=0,0,J39/$G39)</f>
        <v>0</v>
      </c>
      <c r="K40" s="31">
        <f t="shared" ref="K40" si="140">IF(K39=0,0,K39/$G39)</f>
        <v>0</v>
      </c>
      <c r="L40" s="31">
        <f t="shared" ref="L40" si="141">IF(L39=0,0,L39/$G39)</f>
        <v>0</v>
      </c>
      <c r="M40" s="31">
        <f t="shared" ref="M40" si="142">IF(M39=0,0,M39/$G39)</f>
        <v>0</v>
      </c>
      <c r="N40" s="246"/>
      <c r="O40" s="31">
        <f t="shared" ref="O40" si="143">IF(O39=0,0,O39/$G39)</f>
        <v>0</v>
      </c>
      <c r="P40" s="31">
        <f t="shared" ref="P40" si="144">IF(P39=0,0,P39/$G39)</f>
        <v>0</v>
      </c>
      <c r="Q40" s="31">
        <f t="shared" ref="Q40" si="145">IF(Q39=0,0,Q39/$G39)</f>
        <v>0</v>
      </c>
      <c r="R40" s="31">
        <f t="shared" ref="R40" si="146">IF(R39=0,0,R39/$F39)</f>
        <v>1</v>
      </c>
      <c r="S40" s="31">
        <f t="shared" ref="S40" si="147">IF(S39=0,0,S39/$F39)</f>
        <v>0</v>
      </c>
    </row>
    <row r="41" spans="1:19" ht="12" customHeight="1">
      <c r="A41" s="139"/>
      <c r="B41" s="139"/>
      <c r="C41" s="37"/>
      <c r="D41" s="211" t="s">
        <v>30</v>
      </c>
      <c r="E41" s="36"/>
      <c r="F41" s="35">
        <f t="shared" si="30"/>
        <v>1</v>
      </c>
      <c r="G41" s="35">
        <f t="shared" ref="G41" si="148">SUM(O41:Q41)</f>
        <v>0</v>
      </c>
      <c r="H41" s="35">
        <v>0</v>
      </c>
      <c r="I41" s="35">
        <v>0</v>
      </c>
      <c r="J41" s="35">
        <v>0</v>
      </c>
      <c r="K41" s="35">
        <v>0</v>
      </c>
      <c r="L41" s="35">
        <v>0</v>
      </c>
      <c r="M41" s="35">
        <v>0</v>
      </c>
      <c r="N41" s="245" t="s">
        <v>629</v>
      </c>
      <c r="O41" s="35">
        <v>0</v>
      </c>
      <c r="P41" s="35">
        <v>0</v>
      </c>
      <c r="Q41" s="35">
        <v>0</v>
      </c>
      <c r="R41" s="35">
        <v>1</v>
      </c>
      <c r="S41" s="35">
        <v>0</v>
      </c>
    </row>
    <row r="42" spans="1:19" ht="12" customHeight="1">
      <c r="A42" s="139"/>
      <c r="B42" s="139"/>
      <c r="C42" s="34"/>
      <c r="D42" s="212"/>
      <c r="E42" s="33"/>
      <c r="F42" s="38">
        <f t="shared" si="30"/>
        <v>1</v>
      </c>
      <c r="G42" s="31">
        <f t="shared" ref="G42" si="149">IF(G41=0,0,G41/$F41)</f>
        <v>0</v>
      </c>
      <c r="H42" s="31">
        <f t="shared" ref="H42" si="150">IF(H41=0,0,H41/$G41)</f>
        <v>0</v>
      </c>
      <c r="I42" s="31">
        <f t="shared" ref="I42" si="151">IF(I41=0,0,I41/$G41)</f>
        <v>0</v>
      </c>
      <c r="J42" s="31">
        <f t="shared" ref="J42" si="152">IF(J41=0,0,J41/$G41)</f>
        <v>0</v>
      </c>
      <c r="K42" s="31">
        <f t="shared" ref="K42" si="153">IF(K41=0,0,K41/$G41)</f>
        <v>0</v>
      </c>
      <c r="L42" s="31">
        <f t="shared" ref="L42" si="154">IF(L41=0,0,L41/$G41)</f>
        <v>0</v>
      </c>
      <c r="M42" s="31">
        <f t="shared" ref="M42" si="155">IF(M41=0,0,M41/$G41)</f>
        <v>0</v>
      </c>
      <c r="N42" s="246"/>
      <c r="O42" s="31">
        <f t="shared" ref="O42" si="156">IF(O41=0,0,O41/$G41)</f>
        <v>0</v>
      </c>
      <c r="P42" s="31">
        <f t="shared" ref="P42" si="157">IF(P41=0,0,P41/$G41)</f>
        <v>0</v>
      </c>
      <c r="Q42" s="31">
        <f t="shared" ref="Q42" si="158">IF(Q41=0,0,Q41/$G41)</f>
        <v>0</v>
      </c>
      <c r="R42" s="31">
        <f t="shared" ref="R42" si="159">IF(R41=0,0,R41/$F41)</f>
        <v>1</v>
      </c>
      <c r="S42" s="31">
        <f t="shared" ref="S42" si="160">IF(S41=0,0,S41/$F41)</f>
        <v>0</v>
      </c>
    </row>
    <row r="43" spans="1:19" ht="12" customHeight="1">
      <c r="A43" s="139"/>
      <c r="B43" s="139"/>
      <c r="C43" s="37"/>
      <c r="D43" s="211" t="s">
        <v>29</v>
      </c>
      <c r="E43" s="36"/>
      <c r="F43" s="35">
        <f t="shared" si="30"/>
        <v>3</v>
      </c>
      <c r="G43" s="35">
        <f t="shared" ref="G43" si="161">SUM(O43:Q43)</f>
        <v>0</v>
      </c>
      <c r="H43" s="35">
        <v>0</v>
      </c>
      <c r="I43" s="35">
        <v>0</v>
      </c>
      <c r="J43" s="35">
        <v>0</v>
      </c>
      <c r="K43" s="35">
        <v>0</v>
      </c>
      <c r="L43" s="35">
        <v>0</v>
      </c>
      <c r="M43" s="35">
        <v>0</v>
      </c>
      <c r="N43" s="245" t="s">
        <v>629</v>
      </c>
      <c r="O43" s="35">
        <v>0</v>
      </c>
      <c r="P43" s="35">
        <v>0</v>
      </c>
      <c r="Q43" s="35">
        <v>0</v>
      </c>
      <c r="R43" s="35">
        <v>3</v>
      </c>
      <c r="S43" s="35">
        <v>0</v>
      </c>
    </row>
    <row r="44" spans="1:19" ht="12" customHeight="1">
      <c r="A44" s="139"/>
      <c r="B44" s="139"/>
      <c r="C44" s="34"/>
      <c r="D44" s="212"/>
      <c r="E44" s="33"/>
      <c r="F44" s="38">
        <f t="shared" si="30"/>
        <v>1</v>
      </c>
      <c r="G44" s="31">
        <f t="shared" ref="G44" si="162">IF(G43=0,0,G43/$F43)</f>
        <v>0</v>
      </c>
      <c r="H44" s="31">
        <f t="shared" ref="H44" si="163">IF(H43=0,0,H43/$G43)</f>
        <v>0</v>
      </c>
      <c r="I44" s="31">
        <f t="shared" ref="I44" si="164">IF(I43=0,0,I43/$G43)</f>
        <v>0</v>
      </c>
      <c r="J44" s="31">
        <f t="shared" ref="J44" si="165">IF(J43=0,0,J43/$G43)</f>
        <v>0</v>
      </c>
      <c r="K44" s="31">
        <f t="shared" ref="K44" si="166">IF(K43=0,0,K43/$G43)</f>
        <v>0</v>
      </c>
      <c r="L44" s="31">
        <f t="shared" ref="L44" si="167">IF(L43=0,0,L43/$G43)</f>
        <v>0</v>
      </c>
      <c r="M44" s="31">
        <f t="shared" ref="M44" si="168">IF(M43=0,0,M43/$G43)</f>
        <v>0</v>
      </c>
      <c r="N44" s="246"/>
      <c r="O44" s="31">
        <f t="shared" ref="O44" si="169">IF(O43=0,0,O43/$G43)</f>
        <v>0</v>
      </c>
      <c r="P44" s="31">
        <f t="shared" ref="P44" si="170">IF(P43=0,0,P43/$G43)</f>
        <v>0</v>
      </c>
      <c r="Q44" s="31">
        <f t="shared" ref="Q44" si="171">IF(Q43=0,0,Q43/$G43)</f>
        <v>0</v>
      </c>
      <c r="R44" s="31">
        <f t="shared" ref="R44" si="172">IF(R43=0,0,R43/$F43)</f>
        <v>1</v>
      </c>
      <c r="S44" s="31">
        <f t="shared" ref="S44" si="173">IF(S43=0,0,S43/$F43)</f>
        <v>0</v>
      </c>
    </row>
    <row r="45" spans="1:19" ht="12" customHeight="1">
      <c r="A45" s="139"/>
      <c r="B45" s="139"/>
      <c r="C45" s="37"/>
      <c r="D45" s="211" t="s">
        <v>28</v>
      </c>
      <c r="E45" s="36"/>
      <c r="F45" s="35">
        <f t="shared" si="30"/>
        <v>8</v>
      </c>
      <c r="G45" s="35">
        <f t="shared" ref="G45" si="174">SUM(O45:Q45)</f>
        <v>2</v>
      </c>
      <c r="H45" s="35">
        <v>0</v>
      </c>
      <c r="I45" s="35">
        <v>0</v>
      </c>
      <c r="J45" s="35">
        <v>0</v>
      </c>
      <c r="K45" s="35">
        <v>2</v>
      </c>
      <c r="L45" s="35">
        <v>0</v>
      </c>
      <c r="M45" s="35">
        <v>0</v>
      </c>
      <c r="N45" s="245">
        <v>20</v>
      </c>
      <c r="O45" s="35">
        <v>2</v>
      </c>
      <c r="P45" s="35">
        <v>0</v>
      </c>
      <c r="Q45" s="35">
        <v>0</v>
      </c>
      <c r="R45" s="35">
        <v>5</v>
      </c>
      <c r="S45" s="35">
        <v>1</v>
      </c>
    </row>
    <row r="46" spans="1:19" ht="12" customHeight="1">
      <c r="A46" s="139"/>
      <c r="B46" s="139"/>
      <c r="C46" s="34"/>
      <c r="D46" s="212"/>
      <c r="E46" s="33"/>
      <c r="F46" s="38">
        <f t="shared" si="30"/>
        <v>1</v>
      </c>
      <c r="G46" s="31">
        <f t="shared" ref="G46" si="175">IF(G45=0,0,G45/$F45)</f>
        <v>0.25</v>
      </c>
      <c r="H46" s="31">
        <f t="shared" ref="H46" si="176">IF(H45=0,0,H45/$G45)</f>
        <v>0</v>
      </c>
      <c r="I46" s="31">
        <f t="shared" ref="I46" si="177">IF(I45=0,0,I45/$G45)</f>
        <v>0</v>
      </c>
      <c r="J46" s="31">
        <f t="shared" ref="J46" si="178">IF(J45=0,0,J45/$G45)</f>
        <v>0</v>
      </c>
      <c r="K46" s="31">
        <f t="shared" ref="K46" si="179">IF(K45=0,0,K45/$G45)</f>
        <v>1</v>
      </c>
      <c r="L46" s="31">
        <f t="shared" ref="L46" si="180">IF(L45=0,0,L45/$G45)</f>
        <v>0</v>
      </c>
      <c r="M46" s="31">
        <f t="shared" ref="M46" si="181">IF(M45=0,0,M45/$G45)</f>
        <v>0</v>
      </c>
      <c r="N46" s="246"/>
      <c r="O46" s="31">
        <f t="shared" ref="O46" si="182">IF(O45=0,0,O45/$G45)</f>
        <v>1</v>
      </c>
      <c r="P46" s="31">
        <f t="shared" ref="P46" si="183">IF(P45=0,0,P45/$G45)</f>
        <v>0</v>
      </c>
      <c r="Q46" s="31">
        <f t="shared" ref="Q46" si="184">IF(Q45=0,0,Q45/$G45)</f>
        <v>0</v>
      </c>
      <c r="R46" s="31">
        <f t="shared" ref="R46" si="185">IF(R45=0,0,R45/$F45)</f>
        <v>0.625</v>
      </c>
      <c r="S46" s="31">
        <f t="shared" ref="S46" si="186">IF(S45=0,0,S45/$F45)</f>
        <v>0.125</v>
      </c>
    </row>
    <row r="47" spans="1:19" ht="12" customHeight="1">
      <c r="A47" s="139"/>
      <c r="B47" s="139"/>
      <c r="C47" s="37"/>
      <c r="D47" s="211" t="s">
        <v>27</v>
      </c>
      <c r="E47" s="36"/>
      <c r="F47" s="35">
        <f t="shared" si="30"/>
        <v>3</v>
      </c>
      <c r="G47" s="35">
        <f t="shared" ref="G47" si="187">SUM(O47:Q47)</f>
        <v>0</v>
      </c>
      <c r="H47" s="35">
        <v>0</v>
      </c>
      <c r="I47" s="35">
        <v>0</v>
      </c>
      <c r="J47" s="35">
        <v>0</v>
      </c>
      <c r="K47" s="35">
        <v>0</v>
      </c>
      <c r="L47" s="35">
        <v>0</v>
      </c>
      <c r="M47" s="35">
        <v>0</v>
      </c>
      <c r="N47" s="245" t="s">
        <v>629</v>
      </c>
      <c r="O47" s="35">
        <v>0</v>
      </c>
      <c r="P47" s="35">
        <v>0</v>
      </c>
      <c r="Q47" s="35">
        <v>0</v>
      </c>
      <c r="R47" s="35">
        <v>3</v>
      </c>
      <c r="S47" s="35">
        <v>0</v>
      </c>
    </row>
    <row r="48" spans="1:19" ht="12" customHeight="1">
      <c r="A48" s="139"/>
      <c r="B48" s="139"/>
      <c r="C48" s="34"/>
      <c r="D48" s="212"/>
      <c r="E48" s="33"/>
      <c r="F48" s="38">
        <f t="shared" si="30"/>
        <v>1</v>
      </c>
      <c r="G48" s="31">
        <f t="shared" ref="G48" si="188">IF(G47=0,0,G47/$F47)</f>
        <v>0</v>
      </c>
      <c r="H48" s="31">
        <f t="shared" ref="H48" si="189">IF(H47=0,0,H47/$G47)</f>
        <v>0</v>
      </c>
      <c r="I48" s="31">
        <f t="shared" ref="I48" si="190">IF(I47=0,0,I47/$G47)</f>
        <v>0</v>
      </c>
      <c r="J48" s="31">
        <f t="shared" ref="J48" si="191">IF(J47=0,0,J47/$G47)</f>
        <v>0</v>
      </c>
      <c r="K48" s="31">
        <f t="shared" ref="K48" si="192">IF(K47=0,0,K47/$G47)</f>
        <v>0</v>
      </c>
      <c r="L48" s="31">
        <f t="shared" ref="L48" si="193">IF(L47=0,0,L47/$G47)</f>
        <v>0</v>
      </c>
      <c r="M48" s="31">
        <f t="shared" ref="M48" si="194">IF(M47=0,0,M47/$G47)</f>
        <v>0</v>
      </c>
      <c r="N48" s="246"/>
      <c r="O48" s="31">
        <f t="shared" ref="O48" si="195">IF(O47=0,0,O47/$G47)</f>
        <v>0</v>
      </c>
      <c r="P48" s="31">
        <f t="shared" ref="P48" si="196">IF(P47=0,0,P47/$G47)</f>
        <v>0</v>
      </c>
      <c r="Q48" s="31">
        <f t="shared" ref="Q48" si="197">IF(Q47=0,0,Q47/$G47)</f>
        <v>0</v>
      </c>
      <c r="R48" s="31">
        <f t="shared" ref="R48" si="198">IF(R47=0,0,R47/$F47)</f>
        <v>1</v>
      </c>
      <c r="S48" s="31">
        <f t="shared" ref="S48" si="199">IF(S47=0,0,S47/$F47)</f>
        <v>0</v>
      </c>
    </row>
    <row r="49" spans="1:19" ht="12" customHeight="1">
      <c r="A49" s="139"/>
      <c r="B49" s="139"/>
      <c r="C49" s="37"/>
      <c r="D49" s="211" t="s">
        <v>26</v>
      </c>
      <c r="E49" s="36"/>
      <c r="F49" s="35">
        <f t="shared" si="30"/>
        <v>2</v>
      </c>
      <c r="G49" s="35">
        <f t="shared" ref="G49" si="200">SUM(O49:Q49)</f>
        <v>0</v>
      </c>
      <c r="H49" s="35">
        <v>0</v>
      </c>
      <c r="I49" s="35">
        <v>0</v>
      </c>
      <c r="J49" s="35">
        <v>0</v>
      </c>
      <c r="K49" s="35">
        <v>0</v>
      </c>
      <c r="L49" s="35">
        <v>0</v>
      </c>
      <c r="M49" s="35">
        <v>0</v>
      </c>
      <c r="N49" s="245" t="s">
        <v>629</v>
      </c>
      <c r="O49" s="35">
        <v>0</v>
      </c>
      <c r="P49" s="35">
        <v>0</v>
      </c>
      <c r="Q49" s="35">
        <v>0</v>
      </c>
      <c r="R49" s="35">
        <v>2</v>
      </c>
      <c r="S49" s="35">
        <v>0</v>
      </c>
    </row>
    <row r="50" spans="1:19" ht="12" customHeight="1">
      <c r="A50" s="139"/>
      <c r="B50" s="139"/>
      <c r="C50" s="34"/>
      <c r="D50" s="212"/>
      <c r="E50" s="33"/>
      <c r="F50" s="38">
        <f t="shared" si="30"/>
        <v>1</v>
      </c>
      <c r="G50" s="31">
        <f t="shared" ref="G50" si="201">IF(G49=0,0,G49/$F49)</f>
        <v>0</v>
      </c>
      <c r="H50" s="31">
        <f t="shared" ref="H50" si="202">IF(H49=0,0,H49/$G49)</f>
        <v>0</v>
      </c>
      <c r="I50" s="31">
        <f t="shared" ref="I50" si="203">IF(I49=0,0,I49/$G49)</f>
        <v>0</v>
      </c>
      <c r="J50" s="31">
        <f t="shared" ref="J50" si="204">IF(J49=0,0,J49/$G49)</f>
        <v>0</v>
      </c>
      <c r="K50" s="31">
        <f t="shared" ref="K50" si="205">IF(K49=0,0,K49/$G49)</f>
        <v>0</v>
      </c>
      <c r="L50" s="31">
        <f t="shared" ref="L50" si="206">IF(L49=0,0,L49/$G49)</f>
        <v>0</v>
      </c>
      <c r="M50" s="31">
        <f t="shared" ref="M50" si="207">IF(M49=0,0,M49/$G49)</f>
        <v>0</v>
      </c>
      <c r="N50" s="246"/>
      <c r="O50" s="31">
        <f t="shared" ref="O50" si="208">IF(O49=0,0,O49/$G49)</f>
        <v>0</v>
      </c>
      <c r="P50" s="31">
        <f t="shared" ref="P50" si="209">IF(P49=0,0,P49/$G49)</f>
        <v>0</v>
      </c>
      <c r="Q50" s="31">
        <f t="shared" ref="Q50" si="210">IF(Q49=0,0,Q49/$G49)</f>
        <v>0</v>
      </c>
      <c r="R50" s="31">
        <f t="shared" ref="R50" si="211">IF(R49=0,0,R49/$F49)</f>
        <v>1</v>
      </c>
      <c r="S50" s="31">
        <f t="shared" ref="S50" si="212">IF(S49=0,0,S49/$F49)</f>
        <v>0</v>
      </c>
    </row>
    <row r="51" spans="1:19" ht="12" customHeight="1">
      <c r="A51" s="139"/>
      <c r="B51" s="139"/>
      <c r="C51" s="37"/>
      <c r="D51" s="211" t="s">
        <v>25</v>
      </c>
      <c r="E51" s="36"/>
      <c r="F51" s="35">
        <f t="shared" si="30"/>
        <v>15</v>
      </c>
      <c r="G51" s="35">
        <f t="shared" ref="G51" si="213">SUM(O51:Q51)</f>
        <v>0</v>
      </c>
      <c r="H51" s="35">
        <v>0</v>
      </c>
      <c r="I51" s="35">
        <v>0</v>
      </c>
      <c r="J51" s="35">
        <v>0</v>
      </c>
      <c r="K51" s="35">
        <v>0</v>
      </c>
      <c r="L51" s="35">
        <v>0</v>
      </c>
      <c r="M51" s="35">
        <v>0</v>
      </c>
      <c r="N51" s="245" t="s">
        <v>629</v>
      </c>
      <c r="O51" s="35">
        <v>0</v>
      </c>
      <c r="P51" s="35">
        <v>0</v>
      </c>
      <c r="Q51" s="35">
        <v>0</v>
      </c>
      <c r="R51" s="35">
        <v>15</v>
      </c>
      <c r="S51" s="35">
        <v>0</v>
      </c>
    </row>
    <row r="52" spans="1:19" ht="12" customHeight="1">
      <c r="A52" s="139"/>
      <c r="B52" s="139"/>
      <c r="C52" s="34"/>
      <c r="D52" s="212"/>
      <c r="E52" s="33"/>
      <c r="F52" s="38">
        <f t="shared" si="30"/>
        <v>1</v>
      </c>
      <c r="G52" s="31">
        <f t="shared" ref="G52" si="214">IF(G51=0,0,G51/$F51)</f>
        <v>0</v>
      </c>
      <c r="H52" s="31">
        <f t="shared" ref="H52" si="215">IF(H51=0,0,H51/$G51)</f>
        <v>0</v>
      </c>
      <c r="I52" s="31">
        <f t="shared" ref="I52" si="216">IF(I51=0,0,I51/$G51)</f>
        <v>0</v>
      </c>
      <c r="J52" s="31">
        <f t="shared" ref="J52" si="217">IF(J51=0,0,J51/$G51)</f>
        <v>0</v>
      </c>
      <c r="K52" s="31">
        <f t="shared" ref="K52" si="218">IF(K51=0,0,K51/$G51)</f>
        <v>0</v>
      </c>
      <c r="L52" s="31">
        <f t="shared" ref="L52" si="219">IF(L51=0,0,L51/$G51)</f>
        <v>0</v>
      </c>
      <c r="M52" s="31">
        <f t="shared" ref="M52" si="220">IF(M51=0,0,M51/$G51)</f>
        <v>0</v>
      </c>
      <c r="N52" s="246"/>
      <c r="O52" s="31">
        <f t="shared" ref="O52" si="221">IF(O51=0,0,O51/$G51)</f>
        <v>0</v>
      </c>
      <c r="P52" s="31">
        <f t="shared" ref="P52" si="222">IF(P51=0,0,P51/$G51)</f>
        <v>0</v>
      </c>
      <c r="Q52" s="31">
        <f t="shared" ref="Q52" si="223">IF(Q51=0,0,Q51/$G51)</f>
        <v>0</v>
      </c>
      <c r="R52" s="31">
        <f t="shared" ref="R52" si="224">IF(R51=0,0,R51/$F51)</f>
        <v>1</v>
      </c>
      <c r="S52" s="31">
        <f t="shared" ref="S52" si="225">IF(S51=0,0,S51/$F51)</f>
        <v>0</v>
      </c>
    </row>
    <row r="53" spans="1:19" ht="12" customHeight="1">
      <c r="A53" s="139"/>
      <c r="B53" s="139"/>
      <c r="C53" s="37"/>
      <c r="D53" s="211" t="s">
        <v>24</v>
      </c>
      <c r="E53" s="36"/>
      <c r="F53" s="35">
        <f t="shared" si="30"/>
        <v>4</v>
      </c>
      <c r="G53" s="35">
        <f t="shared" ref="G53" si="226">SUM(O53:Q53)</f>
        <v>0</v>
      </c>
      <c r="H53" s="35">
        <v>0</v>
      </c>
      <c r="I53" s="35">
        <v>0</v>
      </c>
      <c r="J53" s="35">
        <v>0</v>
      </c>
      <c r="K53" s="35">
        <v>0</v>
      </c>
      <c r="L53" s="35">
        <v>0</v>
      </c>
      <c r="M53" s="35">
        <v>0</v>
      </c>
      <c r="N53" s="245" t="s">
        <v>629</v>
      </c>
      <c r="O53" s="35">
        <v>0</v>
      </c>
      <c r="P53" s="35">
        <v>0</v>
      </c>
      <c r="Q53" s="35">
        <v>0</v>
      </c>
      <c r="R53" s="35">
        <v>4</v>
      </c>
      <c r="S53" s="35">
        <v>0</v>
      </c>
    </row>
    <row r="54" spans="1:19" ht="12" customHeight="1">
      <c r="A54" s="139"/>
      <c r="B54" s="139"/>
      <c r="C54" s="34"/>
      <c r="D54" s="212"/>
      <c r="E54" s="33"/>
      <c r="F54" s="38">
        <f t="shared" si="30"/>
        <v>1</v>
      </c>
      <c r="G54" s="31">
        <f t="shared" ref="G54" si="227">IF(G53=0,0,G53/$F53)</f>
        <v>0</v>
      </c>
      <c r="H54" s="31">
        <f t="shared" ref="H54" si="228">IF(H53=0,0,H53/$G53)</f>
        <v>0</v>
      </c>
      <c r="I54" s="31">
        <f t="shared" ref="I54" si="229">IF(I53=0,0,I53/$G53)</f>
        <v>0</v>
      </c>
      <c r="J54" s="31">
        <f t="shared" ref="J54" si="230">IF(J53=0,0,J53/$G53)</f>
        <v>0</v>
      </c>
      <c r="K54" s="31">
        <f t="shared" ref="K54" si="231">IF(K53=0,0,K53/$G53)</f>
        <v>0</v>
      </c>
      <c r="L54" s="31">
        <f t="shared" ref="L54" si="232">IF(L53=0,0,L53/$G53)</f>
        <v>0</v>
      </c>
      <c r="M54" s="31">
        <f t="shared" ref="M54" si="233">IF(M53=0,0,M53/$G53)</f>
        <v>0</v>
      </c>
      <c r="N54" s="246"/>
      <c r="O54" s="31">
        <f t="shared" ref="O54" si="234">IF(O53=0,0,O53/$G53)</f>
        <v>0</v>
      </c>
      <c r="P54" s="31">
        <f t="shared" ref="P54" si="235">IF(P53=0,0,P53/$G53)</f>
        <v>0</v>
      </c>
      <c r="Q54" s="31">
        <f t="shared" ref="Q54" si="236">IF(Q53=0,0,Q53/$G53)</f>
        <v>0</v>
      </c>
      <c r="R54" s="31">
        <f t="shared" ref="R54" si="237">IF(R53=0,0,R53/$F53)</f>
        <v>1</v>
      </c>
      <c r="S54" s="31">
        <f t="shared" ref="S54" si="238">IF(S53=0,0,S53/$F53)</f>
        <v>0</v>
      </c>
    </row>
    <row r="55" spans="1:19" ht="12" customHeight="1">
      <c r="A55" s="139"/>
      <c r="B55" s="139"/>
      <c r="C55" s="37"/>
      <c r="D55" s="211" t="s">
        <v>23</v>
      </c>
      <c r="E55" s="36"/>
      <c r="F55" s="35">
        <f t="shared" si="30"/>
        <v>26</v>
      </c>
      <c r="G55" s="35">
        <f t="shared" ref="G55" si="239">SUM(O55:Q55)</f>
        <v>1</v>
      </c>
      <c r="H55" s="35">
        <v>0</v>
      </c>
      <c r="I55" s="35">
        <v>0</v>
      </c>
      <c r="J55" s="35">
        <v>1</v>
      </c>
      <c r="K55" s="35">
        <v>0</v>
      </c>
      <c r="L55" s="35">
        <v>0</v>
      </c>
      <c r="M55" s="35">
        <v>0</v>
      </c>
      <c r="N55" s="245">
        <v>15</v>
      </c>
      <c r="O55" s="35">
        <v>1</v>
      </c>
      <c r="P55" s="35">
        <v>0</v>
      </c>
      <c r="Q55" s="35">
        <v>0</v>
      </c>
      <c r="R55" s="35">
        <v>23</v>
      </c>
      <c r="S55" s="35">
        <v>2</v>
      </c>
    </row>
    <row r="56" spans="1:19" ht="12" customHeight="1">
      <c r="A56" s="139"/>
      <c r="B56" s="139"/>
      <c r="C56" s="34"/>
      <c r="D56" s="212"/>
      <c r="E56" s="33"/>
      <c r="F56" s="38">
        <f t="shared" si="30"/>
        <v>1</v>
      </c>
      <c r="G56" s="31">
        <f t="shared" ref="G56" si="240">IF(G55=0,0,G55/$F55)</f>
        <v>3.8461538461538464E-2</v>
      </c>
      <c r="H56" s="31">
        <f t="shared" ref="H56" si="241">IF(H55=0,0,H55/$G55)</f>
        <v>0</v>
      </c>
      <c r="I56" s="31">
        <f t="shared" ref="I56" si="242">IF(I55=0,0,I55/$G55)</f>
        <v>0</v>
      </c>
      <c r="J56" s="31">
        <f t="shared" ref="J56" si="243">IF(J55=0,0,J55/$G55)</f>
        <v>1</v>
      </c>
      <c r="K56" s="31">
        <f t="shared" ref="K56" si="244">IF(K55=0,0,K55/$G55)</f>
        <v>0</v>
      </c>
      <c r="L56" s="31">
        <f t="shared" ref="L56" si="245">IF(L55=0,0,L55/$G55)</f>
        <v>0</v>
      </c>
      <c r="M56" s="31">
        <f t="shared" ref="M56" si="246">IF(M55=0,0,M55/$G55)</f>
        <v>0</v>
      </c>
      <c r="N56" s="246"/>
      <c r="O56" s="31">
        <f t="shared" ref="O56" si="247">IF(O55=0,0,O55/$G55)</f>
        <v>1</v>
      </c>
      <c r="P56" s="31">
        <f t="shared" ref="P56" si="248">IF(P55=0,0,P55/$G55)</f>
        <v>0</v>
      </c>
      <c r="Q56" s="31">
        <f t="shared" ref="Q56" si="249">IF(Q55=0,0,Q55/$G55)</f>
        <v>0</v>
      </c>
      <c r="R56" s="31">
        <f t="shared" ref="R56" si="250">IF(R55=0,0,R55/$F55)</f>
        <v>0.88461538461538458</v>
      </c>
      <c r="S56" s="31">
        <f t="shared" ref="S56" si="251">IF(S55=0,0,S55/$F55)</f>
        <v>7.6923076923076927E-2</v>
      </c>
    </row>
    <row r="57" spans="1:19" ht="12" customHeight="1">
      <c r="A57" s="139"/>
      <c r="B57" s="139"/>
      <c r="C57" s="37"/>
      <c r="D57" s="211" t="s">
        <v>22</v>
      </c>
      <c r="E57" s="36"/>
      <c r="F57" s="35">
        <f t="shared" si="30"/>
        <v>5</v>
      </c>
      <c r="G57" s="35">
        <f t="shared" ref="G57" si="252">SUM(O57:Q57)</f>
        <v>0</v>
      </c>
      <c r="H57" s="35">
        <v>0</v>
      </c>
      <c r="I57" s="35">
        <v>0</v>
      </c>
      <c r="J57" s="35">
        <v>0</v>
      </c>
      <c r="K57" s="35">
        <v>0</v>
      </c>
      <c r="L57" s="35">
        <v>0</v>
      </c>
      <c r="M57" s="35">
        <v>0</v>
      </c>
      <c r="N57" s="245" t="s">
        <v>629</v>
      </c>
      <c r="O57" s="35">
        <v>0</v>
      </c>
      <c r="P57" s="35">
        <v>0</v>
      </c>
      <c r="Q57" s="35">
        <v>0</v>
      </c>
      <c r="R57" s="35">
        <v>5</v>
      </c>
      <c r="S57" s="35">
        <v>0</v>
      </c>
    </row>
    <row r="58" spans="1:19" ht="12" customHeight="1">
      <c r="A58" s="139"/>
      <c r="B58" s="139"/>
      <c r="C58" s="34"/>
      <c r="D58" s="212"/>
      <c r="E58" s="33"/>
      <c r="F58" s="38">
        <f t="shared" si="30"/>
        <v>1</v>
      </c>
      <c r="G58" s="31">
        <f t="shared" ref="G58" si="253">IF(G57=0,0,G57/$F57)</f>
        <v>0</v>
      </c>
      <c r="H58" s="31">
        <f t="shared" ref="H58" si="254">IF(H57=0,0,H57/$G57)</f>
        <v>0</v>
      </c>
      <c r="I58" s="31">
        <f t="shared" ref="I58" si="255">IF(I57=0,0,I57/$G57)</f>
        <v>0</v>
      </c>
      <c r="J58" s="31">
        <f t="shared" ref="J58" si="256">IF(J57=0,0,J57/$G57)</f>
        <v>0</v>
      </c>
      <c r="K58" s="31">
        <f t="shared" ref="K58" si="257">IF(K57=0,0,K57/$G57)</f>
        <v>0</v>
      </c>
      <c r="L58" s="31">
        <f t="shared" ref="L58" si="258">IF(L57=0,0,L57/$G57)</f>
        <v>0</v>
      </c>
      <c r="M58" s="31">
        <f t="shared" ref="M58" si="259">IF(M57=0,0,M57/$G57)</f>
        <v>0</v>
      </c>
      <c r="N58" s="246"/>
      <c r="O58" s="31">
        <f t="shared" ref="O58" si="260">IF(O57=0,0,O57/$G57)</f>
        <v>0</v>
      </c>
      <c r="P58" s="31">
        <f t="shared" ref="P58" si="261">IF(P57=0,0,P57/$G57)</f>
        <v>0</v>
      </c>
      <c r="Q58" s="31">
        <f t="shared" ref="Q58" si="262">IF(Q57=0,0,Q57/$G57)</f>
        <v>0</v>
      </c>
      <c r="R58" s="31">
        <f t="shared" ref="R58" si="263">IF(R57=0,0,R57/$F57)</f>
        <v>1</v>
      </c>
      <c r="S58" s="31">
        <f t="shared" ref="S58" si="264">IF(S57=0,0,S57/$F57)</f>
        <v>0</v>
      </c>
    </row>
    <row r="59" spans="1:19" ht="12.75" customHeight="1">
      <c r="A59" s="139"/>
      <c r="B59" s="139"/>
      <c r="C59" s="37"/>
      <c r="D59" s="211" t="s">
        <v>21</v>
      </c>
      <c r="E59" s="36"/>
      <c r="F59" s="35">
        <f t="shared" si="30"/>
        <v>23</v>
      </c>
      <c r="G59" s="35">
        <f t="shared" ref="G59" si="265">SUM(O59:Q59)</f>
        <v>5</v>
      </c>
      <c r="H59" s="35">
        <v>1</v>
      </c>
      <c r="I59" s="35">
        <v>2</v>
      </c>
      <c r="J59" s="35">
        <v>0</v>
      </c>
      <c r="K59" s="35">
        <v>0</v>
      </c>
      <c r="L59" s="35">
        <v>1</v>
      </c>
      <c r="M59" s="35">
        <v>1</v>
      </c>
      <c r="N59" s="245">
        <v>97.5</v>
      </c>
      <c r="O59" s="35">
        <v>4</v>
      </c>
      <c r="P59" s="35">
        <v>0</v>
      </c>
      <c r="Q59" s="35">
        <v>1</v>
      </c>
      <c r="R59" s="35">
        <v>15</v>
      </c>
      <c r="S59" s="35">
        <v>3</v>
      </c>
    </row>
    <row r="60" spans="1:19" ht="12.75" customHeight="1">
      <c r="A60" s="139"/>
      <c r="B60" s="139"/>
      <c r="C60" s="34"/>
      <c r="D60" s="212"/>
      <c r="E60" s="33"/>
      <c r="F60" s="38">
        <f t="shared" si="30"/>
        <v>1</v>
      </c>
      <c r="G60" s="31">
        <f t="shared" ref="G60" si="266">IF(G59=0,0,G59/$F59)</f>
        <v>0.21739130434782608</v>
      </c>
      <c r="H60" s="31">
        <f t="shared" ref="H60" si="267">IF(H59=0,0,H59/$G59)</f>
        <v>0.2</v>
      </c>
      <c r="I60" s="31">
        <f t="shared" ref="I60" si="268">IF(I59=0,0,I59/$G59)</f>
        <v>0.4</v>
      </c>
      <c r="J60" s="31">
        <f t="shared" ref="J60" si="269">IF(J59=0,0,J59/$G59)</f>
        <v>0</v>
      </c>
      <c r="K60" s="31">
        <f t="shared" ref="K60" si="270">IF(K59=0,0,K59/$G59)</f>
        <v>0</v>
      </c>
      <c r="L60" s="31">
        <f t="shared" ref="L60" si="271">IF(L59=0,0,L59/$G59)</f>
        <v>0.2</v>
      </c>
      <c r="M60" s="31">
        <f t="shared" ref="M60" si="272">IF(M59=0,0,M59/$G59)</f>
        <v>0.2</v>
      </c>
      <c r="N60" s="246"/>
      <c r="O60" s="31">
        <f t="shared" ref="O60" si="273">IF(O59=0,0,O59/$G59)</f>
        <v>0.8</v>
      </c>
      <c r="P60" s="31">
        <f t="shared" ref="P60" si="274">IF(P59=0,0,P59/$G59)</f>
        <v>0</v>
      </c>
      <c r="Q60" s="31">
        <f t="shared" ref="Q60" si="275">IF(Q59=0,0,Q59/$G59)</f>
        <v>0.2</v>
      </c>
      <c r="R60" s="31">
        <f t="shared" ref="R60" si="276">IF(R59=0,0,R59/$F59)</f>
        <v>0.65217391304347827</v>
      </c>
      <c r="S60" s="31">
        <f t="shared" ref="S60" si="277">IF(S59=0,0,S59/$F59)</f>
        <v>0.13043478260869565</v>
      </c>
    </row>
    <row r="61" spans="1:19" ht="12" customHeight="1">
      <c r="A61" s="139"/>
      <c r="B61" s="139"/>
      <c r="C61" s="37"/>
      <c r="D61" s="211" t="s">
        <v>20</v>
      </c>
      <c r="E61" s="36"/>
      <c r="F61" s="35">
        <f t="shared" si="30"/>
        <v>14</v>
      </c>
      <c r="G61" s="35">
        <f t="shared" ref="G61" si="278">SUM(O61:Q61)</f>
        <v>0</v>
      </c>
      <c r="H61" s="35">
        <v>0</v>
      </c>
      <c r="I61" s="35">
        <v>0</v>
      </c>
      <c r="J61" s="35">
        <v>0</v>
      </c>
      <c r="K61" s="35">
        <v>0</v>
      </c>
      <c r="L61" s="35">
        <v>0</v>
      </c>
      <c r="M61" s="35">
        <v>0</v>
      </c>
      <c r="N61" s="245" t="s">
        <v>629</v>
      </c>
      <c r="O61" s="35">
        <v>0</v>
      </c>
      <c r="P61" s="35">
        <v>0</v>
      </c>
      <c r="Q61" s="35">
        <v>0</v>
      </c>
      <c r="R61" s="35">
        <v>14</v>
      </c>
      <c r="S61" s="35">
        <v>0</v>
      </c>
    </row>
    <row r="62" spans="1:19" ht="12" customHeight="1">
      <c r="A62" s="139"/>
      <c r="B62" s="139"/>
      <c r="C62" s="34"/>
      <c r="D62" s="212"/>
      <c r="E62" s="33"/>
      <c r="F62" s="38">
        <f t="shared" si="30"/>
        <v>1</v>
      </c>
      <c r="G62" s="31">
        <f t="shared" ref="G62" si="279">IF(G61=0,0,G61/$F61)</f>
        <v>0</v>
      </c>
      <c r="H62" s="31">
        <f t="shared" ref="H62" si="280">IF(H61=0,0,H61/$G61)</f>
        <v>0</v>
      </c>
      <c r="I62" s="31">
        <f t="shared" ref="I62" si="281">IF(I61=0,0,I61/$G61)</f>
        <v>0</v>
      </c>
      <c r="J62" s="31">
        <f t="shared" ref="J62" si="282">IF(J61=0,0,J61/$G61)</f>
        <v>0</v>
      </c>
      <c r="K62" s="31">
        <f t="shared" ref="K62" si="283">IF(K61=0,0,K61/$G61)</f>
        <v>0</v>
      </c>
      <c r="L62" s="31">
        <f t="shared" ref="L62" si="284">IF(L61=0,0,L61/$G61)</f>
        <v>0</v>
      </c>
      <c r="M62" s="31">
        <f t="shared" ref="M62" si="285">IF(M61=0,0,M61/$G61)</f>
        <v>0</v>
      </c>
      <c r="N62" s="246"/>
      <c r="O62" s="31">
        <f t="shared" ref="O62" si="286">IF(O61=0,0,O61/$G61)</f>
        <v>0</v>
      </c>
      <c r="P62" s="31">
        <f t="shared" ref="P62" si="287">IF(P61=0,0,P61/$G61)</f>
        <v>0</v>
      </c>
      <c r="Q62" s="31">
        <f t="shared" ref="Q62" si="288">IF(Q61=0,0,Q61/$G61)</f>
        <v>0</v>
      </c>
      <c r="R62" s="31">
        <f t="shared" ref="R62" si="289">IF(R61=0,0,R61/$F61)</f>
        <v>1</v>
      </c>
      <c r="S62" s="31">
        <f t="shared" ref="S62" si="290">IF(S61=0,0,S61/$F61)</f>
        <v>0</v>
      </c>
    </row>
    <row r="63" spans="1:19" ht="12" customHeight="1">
      <c r="A63" s="139"/>
      <c r="B63" s="139"/>
      <c r="C63" s="37"/>
      <c r="D63" s="211" t="s">
        <v>19</v>
      </c>
      <c r="E63" s="36"/>
      <c r="F63" s="35">
        <f t="shared" si="30"/>
        <v>10</v>
      </c>
      <c r="G63" s="35">
        <f t="shared" ref="G63" si="291">SUM(O63:Q63)</f>
        <v>1</v>
      </c>
      <c r="H63" s="35">
        <v>0</v>
      </c>
      <c r="I63" s="35">
        <v>0</v>
      </c>
      <c r="J63" s="35">
        <v>0</v>
      </c>
      <c r="K63" s="35">
        <v>0</v>
      </c>
      <c r="L63" s="35">
        <v>0</v>
      </c>
      <c r="M63" s="35">
        <v>1</v>
      </c>
      <c r="N63" s="245" t="s">
        <v>629</v>
      </c>
      <c r="O63" s="35">
        <v>1</v>
      </c>
      <c r="P63" s="35">
        <v>0</v>
      </c>
      <c r="Q63" s="35">
        <v>0</v>
      </c>
      <c r="R63" s="35">
        <v>8</v>
      </c>
      <c r="S63" s="35">
        <v>1</v>
      </c>
    </row>
    <row r="64" spans="1:19" ht="12" customHeight="1">
      <c r="A64" s="139"/>
      <c r="B64" s="139"/>
      <c r="C64" s="34"/>
      <c r="D64" s="212"/>
      <c r="E64" s="33"/>
      <c r="F64" s="38">
        <f t="shared" si="30"/>
        <v>1</v>
      </c>
      <c r="G64" s="31">
        <f t="shared" ref="G64" si="292">IF(G63=0,0,G63/$F63)</f>
        <v>0.1</v>
      </c>
      <c r="H64" s="31">
        <f t="shared" ref="H64" si="293">IF(H63=0,0,H63/$G63)</f>
        <v>0</v>
      </c>
      <c r="I64" s="31">
        <f t="shared" ref="I64" si="294">IF(I63=0,0,I63/$G63)</f>
        <v>0</v>
      </c>
      <c r="J64" s="31">
        <f t="shared" ref="J64" si="295">IF(J63=0,0,J63/$G63)</f>
        <v>0</v>
      </c>
      <c r="K64" s="31">
        <f t="shared" ref="K64" si="296">IF(K63=0,0,K63/$G63)</f>
        <v>0</v>
      </c>
      <c r="L64" s="31">
        <f t="shared" ref="L64" si="297">IF(L63=0,0,L63/$G63)</f>
        <v>0</v>
      </c>
      <c r="M64" s="31">
        <f t="shared" ref="M64" si="298">IF(M63=0,0,M63/$G63)</f>
        <v>1</v>
      </c>
      <c r="N64" s="246"/>
      <c r="O64" s="31">
        <f t="shared" ref="O64" si="299">IF(O63=0,0,O63/$G63)</f>
        <v>1</v>
      </c>
      <c r="P64" s="31">
        <f t="shared" ref="P64" si="300">IF(P63=0,0,P63/$G63)</f>
        <v>0</v>
      </c>
      <c r="Q64" s="31">
        <f t="shared" ref="Q64" si="301">IF(Q63=0,0,Q63/$G63)</f>
        <v>0</v>
      </c>
      <c r="R64" s="31">
        <f t="shared" ref="R64" si="302">IF(R63=0,0,R63/$F63)</f>
        <v>0.8</v>
      </c>
      <c r="S64" s="31">
        <f t="shared" ref="S64" si="303">IF(S63=0,0,S63/$F63)</f>
        <v>0.1</v>
      </c>
    </row>
    <row r="65" spans="1:19" ht="12" customHeight="1">
      <c r="A65" s="139"/>
      <c r="B65" s="139"/>
      <c r="C65" s="37"/>
      <c r="D65" s="211" t="s">
        <v>18</v>
      </c>
      <c r="E65" s="36"/>
      <c r="F65" s="35">
        <f t="shared" si="30"/>
        <v>19</v>
      </c>
      <c r="G65" s="35">
        <f t="shared" ref="G65" si="304">SUM(O65:Q65)</f>
        <v>0</v>
      </c>
      <c r="H65" s="35">
        <v>0</v>
      </c>
      <c r="I65" s="35">
        <v>0</v>
      </c>
      <c r="J65" s="35">
        <v>0</v>
      </c>
      <c r="K65" s="35">
        <v>0</v>
      </c>
      <c r="L65" s="35">
        <v>0</v>
      </c>
      <c r="M65" s="35">
        <v>0</v>
      </c>
      <c r="N65" s="245" t="s">
        <v>629</v>
      </c>
      <c r="O65" s="35">
        <v>0</v>
      </c>
      <c r="P65" s="35">
        <v>0</v>
      </c>
      <c r="Q65" s="35">
        <v>0</v>
      </c>
      <c r="R65" s="35">
        <v>18</v>
      </c>
      <c r="S65" s="35">
        <v>1</v>
      </c>
    </row>
    <row r="66" spans="1:19" ht="12" customHeight="1">
      <c r="A66" s="139"/>
      <c r="B66" s="139"/>
      <c r="C66" s="34"/>
      <c r="D66" s="212"/>
      <c r="E66" s="33"/>
      <c r="F66" s="38">
        <f t="shared" si="30"/>
        <v>1</v>
      </c>
      <c r="G66" s="31">
        <f t="shared" ref="G66" si="305">IF(G65=0,0,G65/$F65)</f>
        <v>0</v>
      </c>
      <c r="H66" s="31">
        <f t="shared" ref="H66" si="306">IF(H65=0,0,H65/$G65)</f>
        <v>0</v>
      </c>
      <c r="I66" s="31">
        <f t="shared" ref="I66" si="307">IF(I65=0,0,I65/$G65)</f>
        <v>0</v>
      </c>
      <c r="J66" s="31">
        <f t="shared" ref="J66" si="308">IF(J65=0,0,J65/$G65)</f>
        <v>0</v>
      </c>
      <c r="K66" s="31">
        <f t="shared" ref="K66" si="309">IF(K65=0,0,K65/$G65)</f>
        <v>0</v>
      </c>
      <c r="L66" s="31">
        <f t="shared" ref="L66" si="310">IF(L65=0,0,L65/$G65)</f>
        <v>0</v>
      </c>
      <c r="M66" s="31">
        <f t="shared" ref="M66" si="311">IF(M65=0,0,M65/$G65)</f>
        <v>0</v>
      </c>
      <c r="N66" s="246"/>
      <c r="O66" s="31">
        <f t="shared" ref="O66" si="312">IF(O65=0,0,O65/$G65)</f>
        <v>0</v>
      </c>
      <c r="P66" s="31">
        <f t="shared" ref="P66" si="313">IF(P65=0,0,P65/$G65)</f>
        <v>0</v>
      </c>
      <c r="Q66" s="31">
        <f t="shared" ref="Q66" si="314">IF(Q65=0,0,Q65/$G65)</f>
        <v>0</v>
      </c>
      <c r="R66" s="31">
        <f t="shared" ref="R66" si="315">IF(R65=0,0,R65/$F65)</f>
        <v>0.94736842105263153</v>
      </c>
      <c r="S66" s="31">
        <f t="shared" ref="S66" si="316">IF(S65=0,0,S65/$F65)</f>
        <v>5.2631578947368418E-2</v>
      </c>
    </row>
    <row r="67" spans="1:19" ht="12" customHeight="1">
      <c r="A67" s="139"/>
      <c r="B67" s="139"/>
      <c r="C67" s="37"/>
      <c r="D67" s="211" t="s">
        <v>17</v>
      </c>
      <c r="E67" s="36"/>
      <c r="F67" s="35">
        <f t="shared" si="30"/>
        <v>4</v>
      </c>
      <c r="G67" s="35">
        <f t="shared" ref="G67" si="317">SUM(O67:Q67)</f>
        <v>0</v>
      </c>
      <c r="H67" s="35">
        <v>0</v>
      </c>
      <c r="I67" s="35">
        <v>0</v>
      </c>
      <c r="J67" s="35">
        <v>0</v>
      </c>
      <c r="K67" s="35">
        <v>0</v>
      </c>
      <c r="L67" s="35">
        <v>0</v>
      </c>
      <c r="M67" s="35">
        <v>0</v>
      </c>
      <c r="N67" s="245" t="s">
        <v>629</v>
      </c>
      <c r="O67" s="35">
        <v>0</v>
      </c>
      <c r="P67" s="35">
        <v>0</v>
      </c>
      <c r="Q67" s="35">
        <v>0</v>
      </c>
      <c r="R67" s="35">
        <v>4</v>
      </c>
      <c r="S67" s="35">
        <v>0</v>
      </c>
    </row>
    <row r="68" spans="1:19" ht="12" customHeight="1">
      <c r="A68" s="139"/>
      <c r="B68" s="140"/>
      <c r="C68" s="34"/>
      <c r="D68" s="212"/>
      <c r="E68" s="33"/>
      <c r="F68" s="38">
        <f t="shared" si="30"/>
        <v>1</v>
      </c>
      <c r="G68" s="31">
        <f t="shared" ref="G68" si="318">IF(G67=0,0,G67/$F67)</f>
        <v>0</v>
      </c>
      <c r="H68" s="31">
        <f t="shared" ref="H68" si="319">IF(H67=0,0,H67/$G67)</f>
        <v>0</v>
      </c>
      <c r="I68" s="31">
        <f t="shared" ref="I68" si="320">IF(I67=0,0,I67/$G67)</f>
        <v>0</v>
      </c>
      <c r="J68" s="31">
        <f t="shared" ref="J68" si="321">IF(J67=0,0,J67/$G67)</f>
        <v>0</v>
      </c>
      <c r="K68" s="31">
        <f t="shared" ref="K68" si="322">IF(K67=0,0,K67/$G67)</f>
        <v>0</v>
      </c>
      <c r="L68" s="31">
        <f t="shared" ref="L68" si="323">IF(L67=0,0,L67/$G67)</f>
        <v>0</v>
      </c>
      <c r="M68" s="31">
        <f t="shared" ref="M68" si="324">IF(M67=0,0,M67/$G67)</f>
        <v>0</v>
      </c>
      <c r="N68" s="246"/>
      <c r="O68" s="31">
        <f t="shared" ref="O68" si="325">IF(O67=0,0,O67/$G67)</f>
        <v>0</v>
      </c>
      <c r="P68" s="31">
        <f t="shared" ref="P68" si="326">IF(P67=0,0,P67/$G67)</f>
        <v>0</v>
      </c>
      <c r="Q68" s="31">
        <f t="shared" ref="Q68" si="327">IF(Q67=0,0,Q67/$G67)</f>
        <v>0</v>
      </c>
      <c r="R68" s="31">
        <f t="shared" ref="R68" si="328">IF(R67=0,0,R67/$F67)</f>
        <v>1</v>
      </c>
      <c r="S68" s="31">
        <f t="shared" ref="S68" si="329">IF(S67=0,0,S67/$F67)</f>
        <v>0</v>
      </c>
    </row>
    <row r="69" spans="1:19" ht="12" customHeight="1">
      <c r="A69" s="139"/>
      <c r="B69" s="138" t="s">
        <v>16</v>
      </c>
      <c r="C69" s="37"/>
      <c r="D69" s="211" t="s">
        <v>15</v>
      </c>
      <c r="E69" s="36"/>
      <c r="F69" s="35">
        <f t="shared" ref="F69:S69" si="330">SUM(F71,F73,F75,F77,F79,F81,F83,F85,F87,F89,F91,F93,F95,F97,F99)</f>
        <v>692</v>
      </c>
      <c r="G69" s="35">
        <f t="shared" si="330"/>
        <v>15</v>
      </c>
      <c r="H69" s="35">
        <f t="shared" si="330"/>
        <v>3</v>
      </c>
      <c r="I69" s="35">
        <f t="shared" si="330"/>
        <v>0</v>
      </c>
      <c r="J69" s="35">
        <f t="shared" si="330"/>
        <v>0</v>
      </c>
      <c r="K69" s="35">
        <f t="shared" si="330"/>
        <v>0</v>
      </c>
      <c r="L69" s="35">
        <f t="shared" si="330"/>
        <v>1</v>
      </c>
      <c r="M69" s="35">
        <f t="shared" si="330"/>
        <v>11</v>
      </c>
      <c r="N69" s="245">
        <v>92.5</v>
      </c>
      <c r="O69" s="35">
        <f t="shared" si="330"/>
        <v>11</v>
      </c>
      <c r="P69" s="35">
        <f t="shared" si="330"/>
        <v>4</v>
      </c>
      <c r="Q69" s="35">
        <f t="shared" si="330"/>
        <v>0</v>
      </c>
      <c r="R69" s="35">
        <f t="shared" si="330"/>
        <v>641</v>
      </c>
      <c r="S69" s="35">
        <f t="shared" si="330"/>
        <v>36</v>
      </c>
    </row>
    <row r="70" spans="1:19" ht="12" customHeight="1">
      <c r="A70" s="139"/>
      <c r="B70" s="139"/>
      <c r="C70" s="34"/>
      <c r="D70" s="212"/>
      <c r="E70" s="33"/>
      <c r="F70" s="38">
        <f t="shared" si="30"/>
        <v>1</v>
      </c>
      <c r="G70" s="31">
        <f t="shared" ref="G70" si="331">IF(G69=0,0,G69/$F69)</f>
        <v>2.1676300578034682E-2</v>
      </c>
      <c r="H70" s="31">
        <f t="shared" ref="H70" si="332">IF(H69=0,0,H69/$G69)</f>
        <v>0.2</v>
      </c>
      <c r="I70" s="31">
        <f t="shared" ref="I70" si="333">IF(I69=0,0,I69/$G69)</f>
        <v>0</v>
      </c>
      <c r="J70" s="31">
        <f t="shared" ref="J70" si="334">IF(J69=0,0,J69/$G69)</f>
        <v>0</v>
      </c>
      <c r="K70" s="31">
        <f t="shared" ref="K70" si="335">IF(K69=0,0,K69/$G69)</f>
        <v>0</v>
      </c>
      <c r="L70" s="31">
        <f t="shared" ref="L70" si="336">IF(L69=0,0,L69/$G69)</f>
        <v>6.6666666666666666E-2</v>
      </c>
      <c r="M70" s="31">
        <f t="shared" ref="M70" si="337">IF(M69=0,0,M69/$G69)</f>
        <v>0.73333333333333328</v>
      </c>
      <c r="N70" s="246"/>
      <c r="O70" s="31">
        <f t="shared" ref="O70" si="338">IF(O69=0,0,O69/$G69)</f>
        <v>0.73333333333333328</v>
      </c>
      <c r="P70" s="31">
        <f t="shared" ref="P70" si="339">IF(P69=0,0,P69/$G69)</f>
        <v>0.26666666666666666</v>
      </c>
      <c r="Q70" s="31">
        <f t="shared" ref="Q70" si="340">IF(Q69=0,0,Q69/$G69)</f>
        <v>0</v>
      </c>
      <c r="R70" s="31">
        <f t="shared" ref="R70" si="341">IF(R69=0,0,R69/$F69)</f>
        <v>0.92630057803468213</v>
      </c>
      <c r="S70" s="31">
        <f t="shared" ref="S70" si="342">IF(S69=0,0,S69/$F69)</f>
        <v>5.2023121387283239E-2</v>
      </c>
    </row>
    <row r="71" spans="1:19" ht="12" customHeight="1">
      <c r="A71" s="139"/>
      <c r="B71" s="139"/>
      <c r="C71" s="37"/>
      <c r="D71" s="211" t="s">
        <v>117</v>
      </c>
      <c r="E71" s="36"/>
      <c r="F71" s="35">
        <f t="shared" si="30"/>
        <v>5</v>
      </c>
      <c r="G71" s="35">
        <f t="shared" ref="G71" si="343">SUM(O71:Q71)</f>
        <v>0</v>
      </c>
      <c r="H71" s="35">
        <v>0</v>
      </c>
      <c r="I71" s="35">
        <v>0</v>
      </c>
      <c r="J71" s="35">
        <v>0</v>
      </c>
      <c r="K71" s="35">
        <v>0</v>
      </c>
      <c r="L71" s="35">
        <v>0</v>
      </c>
      <c r="M71" s="35">
        <v>0</v>
      </c>
      <c r="N71" s="245" t="s">
        <v>629</v>
      </c>
      <c r="O71" s="35">
        <v>0</v>
      </c>
      <c r="P71" s="35">
        <v>0</v>
      </c>
      <c r="Q71" s="35">
        <v>0</v>
      </c>
      <c r="R71" s="35">
        <v>4</v>
      </c>
      <c r="S71" s="35">
        <v>1</v>
      </c>
    </row>
    <row r="72" spans="1:19" ht="12" customHeight="1">
      <c r="A72" s="139"/>
      <c r="B72" s="139"/>
      <c r="C72" s="34"/>
      <c r="D72" s="212"/>
      <c r="E72" s="33"/>
      <c r="F72" s="38">
        <f t="shared" si="30"/>
        <v>1</v>
      </c>
      <c r="G72" s="31">
        <f t="shared" ref="G72" si="344">IF(G71=0,0,G71/$F71)</f>
        <v>0</v>
      </c>
      <c r="H72" s="31">
        <f t="shared" ref="H72" si="345">IF(H71=0,0,H71/$G71)</f>
        <v>0</v>
      </c>
      <c r="I72" s="31">
        <f t="shared" ref="I72" si="346">IF(I71=0,0,I71/$G71)</f>
        <v>0</v>
      </c>
      <c r="J72" s="31">
        <f t="shared" ref="J72" si="347">IF(J71=0,0,J71/$G71)</f>
        <v>0</v>
      </c>
      <c r="K72" s="31">
        <f t="shared" ref="K72" si="348">IF(K71=0,0,K71/$G71)</f>
        <v>0</v>
      </c>
      <c r="L72" s="31">
        <f t="shared" ref="L72" si="349">IF(L71=0,0,L71/$G71)</f>
        <v>0</v>
      </c>
      <c r="M72" s="31">
        <f t="shared" ref="M72" si="350">IF(M71=0,0,M71/$G71)</f>
        <v>0</v>
      </c>
      <c r="N72" s="246"/>
      <c r="O72" s="31">
        <f t="shared" ref="O72" si="351">IF(O71=0,0,O71/$G71)</f>
        <v>0</v>
      </c>
      <c r="P72" s="31">
        <f t="shared" ref="P72" si="352">IF(P71=0,0,P71/$G71)</f>
        <v>0</v>
      </c>
      <c r="Q72" s="31">
        <f t="shared" ref="Q72" si="353">IF(Q71=0,0,Q71/$G71)</f>
        <v>0</v>
      </c>
      <c r="R72" s="31">
        <f t="shared" ref="R72" si="354">IF(R71=0,0,R71/$F71)</f>
        <v>0.8</v>
      </c>
      <c r="S72" s="31">
        <f t="shared" ref="S72" si="355">IF(S71=0,0,S71/$F71)</f>
        <v>0.2</v>
      </c>
    </row>
    <row r="73" spans="1:19" ht="12" customHeight="1">
      <c r="A73" s="139"/>
      <c r="B73" s="139"/>
      <c r="C73" s="37"/>
      <c r="D73" s="211" t="s">
        <v>13</v>
      </c>
      <c r="E73" s="36"/>
      <c r="F73" s="35">
        <f t="shared" si="30"/>
        <v>83</v>
      </c>
      <c r="G73" s="35">
        <f t="shared" ref="G73" si="356">SUM(O73:Q73)</f>
        <v>1</v>
      </c>
      <c r="H73" s="35">
        <v>0</v>
      </c>
      <c r="I73" s="35">
        <v>0</v>
      </c>
      <c r="J73" s="35">
        <v>0</v>
      </c>
      <c r="K73" s="35">
        <v>0</v>
      </c>
      <c r="L73" s="35">
        <v>0</v>
      </c>
      <c r="M73" s="35">
        <v>1</v>
      </c>
      <c r="N73" s="245" t="s">
        <v>629</v>
      </c>
      <c r="O73" s="35">
        <v>1</v>
      </c>
      <c r="P73" s="35">
        <v>0</v>
      </c>
      <c r="Q73" s="35">
        <v>0</v>
      </c>
      <c r="R73" s="35">
        <v>74</v>
      </c>
      <c r="S73" s="35">
        <v>8</v>
      </c>
    </row>
    <row r="74" spans="1:19" ht="12" customHeight="1">
      <c r="A74" s="139"/>
      <c r="B74" s="139"/>
      <c r="C74" s="34"/>
      <c r="D74" s="212"/>
      <c r="E74" s="33"/>
      <c r="F74" s="38">
        <f t="shared" si="30"/>
        <v>1</v>
      </c>
      <c r="G74" s="31">
        <f t="shared" ref="G74" si="357">IF(G73=0,0,G73/$F73)</f>
        <v>1.2048192771084338E-2</v>
      </c>
      <c r="H74" s="31">
        <f t="shared" ref="H74" si="358">IF(H73=0,0,H73/$G73)</f>
        <v>0</v>
      </c>
      <c r="I74" s="31">
        <f t="shared" ref="I74" si="359">IF(I73=0,0,I73/$G73)</f>
        <v>0</v>
      </c>
      <c r="J74" s="31">
        <f t="shared" ref="J74" si="360">IF(J73=0,0,J73/$G73)</f>
        <v>0</v>
      </c>
      <c r="K74" s="31">
        <f t="shared" ref="K74" si="361">IF(K73=0,0,K73/$G73)</f>
        <v>0</v>
      </c>
      <c r="L74" s="31">
        <f t="shared" ref="L74" si="362">IF(L73=0,0,L73/$G73)</f>
        <v>0</v>
      </c>
      <c r="M74" s="31">
        <f t="shared" ref="M74" si="363">IF(M73=0,0,M73/$G73)</f>
        <v>1</v>
      </c>
      <c r="N74" s="246"/>
      <c r="O74" s="31">
        <f t="shared" ref="O74" si="364">IF(O73=0,0,O73/$G73)</f>
        <v>1</v>
      </c>
      <c r="P74" s="31">
        <f t="shared" ref="P74" si="365">IF(P73=0,0,P73/$G73)</f>
        <v>0</v>
      </c>
      <c r="Q74" s="31">
        <f t="shared" ref="Q74" si="366">IF(Q73=0,0,Q73/$G73)</f>
        <v>0</v>
      </c>
      <c r="R74" s="31">
        <f t="shared" ref="R74" si="367">IF(R73=0,0,R73/$F73)</f>
        <v>0.89156626506024095</v>
      </c>
      <c r="S74" s="31">
        <f t="shared" ref="S74" si="368">IF(S73=0,0,S73/$F73)</f>
        <v>9.6385542168674704E-2</v>
      </c>
    </row>
    <row r="75" spans="1:19" ht="12" customHeight="1">
      <c r="A75" s="139"/>
      <c r="B75" s="139"/>
      <c r="C75" s="37"/>
      <c r="D75" s="211" t="s">
        <v>12</v>
      </c>
      <c r="E75" s="36"/>
      <c r="F75" s="35">
        <f t="shared" si="30"/>
        <v>18</v>
      </c>
      <c r="G75" s="35">
        <f t="shared" ref="G75" si="369">SUM(O75:Q75)</f>
        <v>2</v>
      </c>
      <c r="H75" s="35">
        <v>1</v>
      </c>
      <c r="I75" s="35">
        <v>0</v>
      </c>
      <c r="J75" s="35">
        <v>0</v>
      </c>
      <c r="K75" s="35">
        <v>0</v>
      </c>
      <c r="L75" s="35">
        <v>0</v>
      </c>
      <c r="M75" s="35">
        <v>1</v>
      </c>
      <c r="N75" s="245">
        <v>2</v>
      </c>
      <c r="O75" s="35">
        <v>1</v>
      </c>
      <c r="P75" s="35">
        <v>1</v>
      </c>
      <c r="Q75" s="35">
        <v>0</v>
      </c>
      <c r="R75" s="35">
        <v>16</v>
      </c>
      <c r="S75" s="35">
        <v>0</v>
      </c>
    </row>
    <row r="76" spans="1:19" ht="12" customHeight="1">
      <c r="A76" s="139"/>
      <c r="B76" s="139"/>
      <c r="C76" s="34"/>
      <c r="D76" s="212"/>
      <c r="E76" s="33"/>
      <c r="F76" s="38">
        <f t="shared" si="30"/>
        <v>1</v>
      </c>
      <c r="G76" s="31">
        <f t="shared" ref="G76" si="370">IF(G75=0,0,G75/$F75)</f>
        <v>0.1111111111111111</v>
      </c>
      <c r="H76" s="31">
        <f t="shared" ref="H76" si="371">IF(H75=0,0,H75/$G75)</f>
        <v>0.5</v>
      </c>
      <c r="I76" s="31">
        <f t="shared" ref="I76" si="372">IF(I75=0,0,I75/$G75)</f>
        <v>0</v>
      </c>
      <c r="J76" s="31">
        <f t="shared" ref="J76" si="373">IF(J75=0,0,J75/$G75)</f>
        <v>0</v>
      </c>
      <c r="K76" s="31">
        <f t="shared" ref="K76" si="374">IF(K75=0,0,K75/$G75)</f>
        <v>0</v>
      </c>
      <c r="L76" s="31">
        <f t="shared" ref="L76" si="375">IF(L75=0,0,L75/$G75)</f>
        <v>0</v>
      </c>
      <c r="M76" s="31">
        <f t="shared" ref="M76" si="376">IF(M75=0,0,M75/$G75)</f>
        <v>0.5</v>
      </c>
      <c r="N76" s="246"/>
      <c r="O76" s="31">
        <f t="shared" ref="O76" si="377">IF(O75=0,0,O75/$G75)</f>
        <v>0.5</v>
      </c>
      <c r="P76" s="31">
        <f t="shared" ref="P76" si="378">IF(P75=0,0,P75/$G75)</f>
        <v>0.5</v>
      </c>
      <c r="Q76" s="31">
        <f t="shared" ref="Q76" si="379">IF(Q75=0,0,Q75/$G75)</f>
        <v>0</v>
      </c>
      <c r="R76" s="31">
        <f t="shared" ref="R76" si="380">IF(R75=0,0,R75/$F75)</f>
        <v>0.88888888888888884</v>
      </c>
      <c r="S76" s="31">
        <f t="shared" ref="S76" si="381">IF(S75=0,0,S75/$F75)</f>
        <v>0</v>
      </c>
    </row>
    <row r="77" spans="1:19" ht="12" customHeight="1">
      <c r="A77" s="139"/>
      <c r="B77" s="139"/>
      <c r="C77" s="37"/>
      <c r="D77" s="211" t="s">
        <v>11</v>
      </c>
      <c r="E77" s="36"/>
      <c r="F77" s="35">
        <f t="shared" si="30"/>
        <v>16</v>
      </c>
      <c r="G77" s="35">
        <f t="shared" ref="G77" si="382">SUM(O77:Q77)</f>
        <v>0</v>
      </c>
      <c r="H77" s="35">
        <v>0</v>
      </c>
      <c r="I77" s="35">
        <v>0</v>
      </c>
      <c r="J77" s="35">
        <v>0</v>
      </c>
      <c r="K77" s="35">
        <v>0</v>
      </c>
      <c r="L77" s="35">
        <v>0</v>
      </c>
      <c r="M77" s="35">
        <v>0</v>
      </c>
      <c r="N77" s="245" t="s">
        <v>629</v>
      </c>
      <c r="O77" s="35">
        <v>0</v>
      </c>
      <c r="P77" s="35">
        <v>0</v>
      </c>
      <c r="Q77" s="35">
        <v>0</v>
      </c>
      <c r="R77" s="35">
        <v>15</v>
      </c>
      <c r="S77" s="35">
        <v>1</v>
      </c>
    </row>
    <row r="78" spans="1:19" ht="12" customHeight="1">
      <c r="A78" s="139"/>
      <c r="B78" s="139"/>
      <c r="C78" s="34"/>
      <c r="D78" s="212"/>
      <c r="E78" s="33"/>
      <c r="F78" s="38">
        <f t="shared" si="30"/>
        <v>1</v>
      </c>
      <c r="G78" s="31">
        <f t="shared" ref="G78" si="383">IF(G77=0,0,G77/$F77)</f>
        <v>0</v>
      </c>
      <c r="H78" s="31">
        <f t="shared" ref="H78" si="384">IF(H77=0,0,H77/$G77)</f>
        <v>0</v>
      </c>
      <c r="I78" s="31">
        <f t="shared" ref="I78" si="385">IF(I77=0,0,I77/$G77)</f>
        <v>0</v>
      </c>
      <c r="J78" s="31">
        <f t="shared" ref="J78" si="386">IF(J77=0,0,J77/$G77)</f>
        <v>0</v>
      </c>
      <c r="K78" s="31">
        <f t="shared" ref="K78" si="387">IF(K77=0,0,K77/$G77)</f>
        <v>0</v>
      </c>
      <c r="L78" s="31">
        <f t="shared" ref="L78" si="388">IF(L77=0,0,L77/$G77)</f>
        <v>0</v>
      </c>
      <c r="M78" s="31">
        <f t="shared" ref="M78" si="389">IF(M77=0,0,M77/$G77)</f>
        <v>0</v>
      </c>
      <c r="N78" s="246"/>
      <c r="O78" s="31">
        <f t="shared" ref="O78" si="390">IF(O77=0,0,O77/$G77)</f>
        <v>0</v>
      </c>
      <c r="P78" s="31">
        <f t="shared" ref="P78" si="391">IF(P77=0,0,P77/$G77)</f>
        <v>0</v>
      </c>
      <c r="Q78" s="31">
        <f t="shared" ref="Q78" si="392">IF(Q77=0,0,Q77/$G77)</f>
        <v>0</v>
      </c>
      <c r="R78" s="31">
        <f t="shared" ref="R78" si="393">IF(R77=0,0,R77/$F77)</f>
        <v>0.9375</v>
      </c>
      <c r="S78" s="31">
        <f t="shared" ref="S78" si="394">IF(S77=0,0,S77/$F77)</f>
        <v>6.25E-2</v>
      </c>
    </row>
    <row r="79" spans="1:19" ht="12" customHeight="1">
      <c r="A79" s="139"/>
      <c r="B79" s="139"/>
      <c r="C79" s="37"/>
      <c r="D79" s="211" t="s">
        <v>10</v>
      </c>
      <c r="E79" s="36"/>
      <c r="F79" s="35">
        <f t="shared" si="30"/>
        <v>34</v>
      </c>
      <c r="G79" s="35">
        <f t="shared" ref="G79" si="395">SUM(O79:Q79)</f>
        <v>0</v>
      </c>
      <c r="H79" s="35">
        <v>0</v>
      </c>
      <c r="I79" s="35">
        <v>0</v>
      </c>
      <c r="J79" s="35">
        <v>0</v>
      </c>
      <c r="K79" s="35">
        <v>0</v>
      </c>
      <c r="L79" s="35">
        <v>0</v>
      </c>
      <c r="M79" s="35">
        <v>0</v>
      </c>
      <c r="N79" s="245" t="s">
        <v>629</v>
      </c>
      <c r="O79" s="35">
        <v>0</v>
      </c>
      <c r="P79" s="35">
        <v>0</v>
      </c>
      <c r="Q79" s="35">
        <v>0</v>
      </c>
      <c r="R79" s="35">
        <v>32</v>
      </c>
      <c r="S79" s="35">
        <v>2</v>
      </c>
    </row>
    <row r="80" spans="1:19" ht="12" customHeight="1">
      <c r="A80" s="139"/>
      <c r="B80" s="139"/>
      <c r="C80" s="34"/>
      <c r="D80" s="212"/>
      <c r="E80" s="33"/>
      <c r="F80" s="38">
        <f t="shared" si="30"/>
        <v>1</v>
      </c>
      <c r="G80" s="31">
        <f t="shared" ref="G80" si="396">IF(G79=0,0,G79/$F79)</f>
        <v>0</v>
      </c>
      <c r="H80" s="31">
        <f t="shared" ref="H80" si="397">IF(H79=0,0,H79/$G79)</f>
        <v>0</v>
      </c>
      <c r="I80" s="31">
        <f t="shared" ref="I80" si="398">IF(I79=0,0,I79/$G79)</f>
        <v>0</v>
      </c>
      <c r="J80" s="31">
        <f t="shared" ref="J80" si="399">IF(J79=0,0,J79/$G79)</f>
        <v>0</v>
      </c>
      <c r="K80" s="31">
        <f t="shared" ref="K80" si="400">IF(K79=0,0,K79/$G79)</f>
        <v>0</v>
      </c>
      <c r="L80" s="31">
        <f t="shared" ref="L80" si="401">IF(L79=0,0,L79/$G79)</f>
        <v>0</v>
      </c>
      <c r="M80" s="31">
        <f t="shared" ref="M80" si="402">IF(M79=0,0,M79/$G79)</f>
        <v>0</v>
      </c>
      <c r="N80" s="246"/>
      <c r="O80" s="31">
        <f t="shared" ref="O80" si="403">IF(O79=0,0,O79/$G79)</f>
        <v>0</v>
      </c>
      <c r="P80" s="31">
        <f t="shared" ref="P80" si="404">IF(P79=0,0,P79/$G79)</f>
        <v>0</v>
      </c>
      <c r="Q80" s="31">
        <f t="shared" ref="Q80" si="405">IF(Q79=0,0,Q79/$G79)</f>
        <v>0</v>
      </c>
      <c r="R80" s="31">
        <f t="shared" ref="R80" si="406">IF(R79=0,0,R79/$F79)</f>
        <v>0.94117647058823528</v>
      </c>
      <c r="S80" s="31">
        <f t="shared" ref="S80" si="407">IF(S79=0,0,S79/$F79)</f>
        <v>5.8823529411764705E-2</v>
      </c>
    </row>
    <row r="81" spans="1:19" ht="12" customHeight="1">
      <c r="A81" s="139"/>
      <c r="B81" s="139"/>
      <c r="C81" s="37"/>
      <c r="D81" s="211" t="s">
        <v>9</v>
      </c>
      <c r="E81" s="36"/>
      <c r="F81" s="35">
        <f t="shared" si="30"/>
        <v>180</v>
      </c>
      <c r="G81" s="35">
        <f t="shared" ref="G81" si="408">SUM(O81:Q81)</f>
        <v>3</v>
      </c>
      <c r="H81" s="35">
        <v>0</v>
      </c>
      <c r="I81" s="35">
        <v>0</v>
      </c>
      <c r="J81" s="35">
        <v>0</v>
      </c>
      <c r="K81" s="35">
        <v>0</v>
      </c>
      <c r="L81" s="35">
        <v>0</v>
      </c>
      <c r="M81" s="35">
        <v>3</v>
      </c>
      <c r="N81" s="245" t="s">
        <v>629</v>
      </c>
      <c r="O81" s="35">
        <v>1</v>
      </c>
      <c r="P81" s="35">
        <v>2</v>
      </c>
      <c r="Q81" s="35">
        <v>0</v>
      </c>
      <c r="R81" s="35">
        <v>168</v>
      </c>
      <c r="S81" s="35">
        <v>9</v>
      </c>
    </row>
    <row r="82" spans="1:19" ht="12" customHeight="1">
      <c r="A82" s="139"/>
      <c r="B82" s="139"/>
      <c r="C82" s="34"/>
      <c r="D82" s="212"/>
      <c r="E82" s="33"/>
      <c r="F82" s="38">
        <f t="shared" si="30"/>
        <v>1</v>
      </c>
      <c r="G82" s="31">
        <f t="shared" ref="G82" si="409">IF(G81=0,0,G81/$F81)</f>
        <v>1.6666666666666666E-2</v>
      </c>
      <c r="H82" s="31">
        <f t="shared" ref="H82" si="410">IF(H81=0,0,H81/$G81)</f>
        <v>0</v>
      </c>
      <c r="I82" s="31">
        <f t="shared" ref="I82" si="411">IF(I81=0,0,I81/$G81)</f>
        <v>0</v>
      </c>
      <c r="J82" s="31">
        <f t="shared" ref="J82" si="412">IF(J81=0,0,J81/$G81)</f>
        <v>0</v>
      </c>
      <c r="K82" s="31">
        <f t="shared" ref="K82" si="413">IF(K81=0,0,K81/$G81)</f>
        <v>0</v>
      </c>
      <c r="L82" s="31">
        <f t="shared" ref="L82" si="414">IF(L81=0,0,L81/$G81)</f>
        <v>0</v>
      </c>
      <c r="M82" s="31">
        <f t="shared" ref="M82" si="415">IF(M81=0,0,M81/$G81)</f>
        <v>1</v>
      </c>
      <c r="N82" s="246"/>
      <c r="O82" s="31">
        <f t="shared" ref="O82" si="416">IF(O81=0,0,O81/$G81)</f>
        <v>0.33333333333333331</v>
      </c>
      <c r="P82" s="31">
        <f t="shared" ref="P82" si="417">IF(P81=0,0,P81/$G81)</f>
        <v>0.66666666666666663</v>
      </c>
      <c r="Q82" s="31">
        <f t="shared" ref="Q82" si="418">IF(Q81=0,0,Q81/$G81)</f>
        <v>0</v>
      </c>
      <c r="R82" s="31">
        <f t="shared" ref="R82" si="419">IF(R81=0,0,R81/$F81)</f>
        <v>0.93333333333333335</v>
      </c>
      <c r="S82" s="31">
        <f t="shared" ref="S82" si="420">IF(S81=0,0,S81/$F81)</f>
        <v>0.05</v>
      </c>
    </row>
    <row r="83" spans="1:19" ht="12" customHeight="1">
      <c r="A83" s="139"/>
      <c r="B83" s="139"/>
      <c r="C83" s="37"/>
      <c r="D83" s="211" t="s">
        <v>8</v>
      </c>
      <c r="E83" s="36"/>
      <c r="F83" s="35">
        <f t="shared" si="30"/>
        <v>21</v>
      </c>
      <c r="G83" s="35">
        <f t="shared" ref="G83" si="421">SUM(O83:Q83)</f>
        <v>1</v>
      </c>
      <c r="H83" s="35">
        <v>0</v>
      </c>
      <c r="I83" s="35">
        <v>0</v>
      </c>
      <c r="J83" s="35">
        <v>0</v>
      </c>
      <c r="K83" s="35">
        <v>0</v>
      </c>
      <c r="L83" s="35">
        <v>1</v>
      </c>
      <c r="M83" s="35">
        <v>0</v>
      </c>
      <c r="N83" s="245">
        <v>365</v>
      </c>
      <c r="O83" s="35">
        <v>0</v>
      </c>
      <c r="P83" s="35">
        <v>1</v>
      </c>
      <c r="Q83" s="35">
        <v>0</v>
      </c>
      <c r="R83" s="35">
        <v>20</v>
      </c>
      <c r="S83" s="35">
        <v>0</v>
      </c>
    </row>
    <row r="84" spans="1:19" ht="12" customHeight="1">
      <c r="A84" s="139"/>
      <c r="B84" s="139"/>
      <c r="C84" s="34"/>
      <c r="D84" s="212"/>
      <c r="E84" s="33"/>
      <c r="F84" s="38">
        <f t="shared" si="30"/>
        <v>1</v>
      </c>
      <c r="G84" s="31">
        <f t="shared" ref="G84" si="422">IF(G83=0,0,G83/$F83)</f>
        <v>4.7619047619047616E-2</v>
      </c>
      <c r="H84" s="31">
        <f t="shared" ref="H84" si="423">IF(H83=0,0,H83/$G83)</f>
        <v>0</v>
      </c>
      <c r="I84" s="31">
        <f t="shared" ref="I84" si="424">IF(I83=0,0,I83/$G83)</f>
        <v>0</v>
      </c>
      <c r="J84" s="31">
        <f t="shared" ref="J84" si="425">IF(J83=0,0,J83/$G83)</f>
        <v>0</v>
      </c>
      <c r="K84" s="31">
        <f t="shared" ref="K84" si="426">IF(K83=0,0,K83/$G83)</f>
        <v>0</v>
      </c>
      <c r="L84" s="31">
        <f t="shared" ref="L84" si="427">IF(L83=0,0,L83/$G83)</f>
        <v>1</v>
      </c>
      <c r="M84" s="31">
        <f t="shared" ref="M84" si="428">IF(M83=0,0,M83/$G83)</f>
        <v>0</v>
      </c>
      <c r="N84" s="246"/>
      <c r="O84" s="31">
        <f t="shared" ref="O84" si="429">IF(O83=0,0,O83/$G83)</f>
        <v>0</v>
      </c>
      <c r="P84" s="31">
        <f t="shared" ref="P84" si="430">IF(P83=0,0,P83/$G83)</f>
        <v>1</v>
      </c>
      <c r="Q84" s="31">
        <f t="shared" ref="Q84" si="431">IF(Q83=0,0,Q83/$G83)</f>
        <v>0</v>
      </c>
      <c r="R84" s="31">
        <f t="shared" ref="R84" si="432">IF(R83=0,0,R83/$F83)</f>
        <v>0.95238095238095233</v>
      </c>
      <c r="S84" s="31">
        <f t="shared" ref="S84" si="433">IF(S83=0,0,S83/$F83)</f>
        <v>0</v>
      </c>
    </row>
    <row r="85" spans="1:19" ht="12" customHeight="1">
      <c r="A85" s="139"/>
      <c r="B85" s="139"/>
      <c r="C85" s="37"/>
      <c r="D85" s="211" t="s">
        <v>7</v>
      </c>
      <c r="E85" s="36"/>
      <c r="F85" s="35">
        <f t="shared" si="30"/>
        <v>14</v>
      </c>
      <c r="G85" s="35">
        <f t="shared" ref="G85" si="434">SUM(O85:Q85)</f>
        <v>1</v>
      </c>
      <c r="H85" s="35">
        <v>0</v>
      </c>
      <c r="I85" s="35">
        <v>0</v>
      </c>
      <c r="J85" s="35">
        <v>0</v>
      </c>
      <c r="K85" s="35">
        <v>0</v>
      </c>
      <c r="L85" s="35">
        <v>0</v>
      </c>
      <c r="M85" s="35">
        <v>1</v>
      </c>
      <c r="N85" s="245" t="s">
        <v>629</v>
      </c>
      <c r="O85" s="35">
        <v>1</v>
      </c>
      <c r="P85" s="35">
        <v>0</v>
      </c>
      <c r="Q85" s="35">
        <v>0</v>
      </c>
      <c r="R85" s="35">
        <v>13</v>
      </c>
      <c r="S85" s="35">
        <v>0</v>
      </c>
    </row>
    <row r="86" spans="1:19" ht="12" customHeight="1">
      <c r="A86" s="139"/>
      <c r="B86" s="139"/>
      <c r="C86" s="34"/>
      <c r="D86" s="212"/>
      <c r="E86" s="33"/>
      <c r="F86" s="38">
        <f t="shared" si="30"/>
        <v>1</v>
      </c>
      <c r="G86" s="31">
        <f t="shared" ref="G86" si="435">IF(G85=0,0,G85/$F85)</f>
        <v>7.1428571428571425E-2</v>
      </c>
      <c r="H86" s="31">
        <f t="shared" ref="H86" si="436">IF(H85=0,0,H85/$G85)</f>
        <v>0</v>
      </c>
      <c r="I86" s="31">
        <f t="shared" ref="I86" si="437">IF(I85=0,0,I85/$G85)</f>
        <v>0</v>
      </c>
      <c r="J86" s="31">
        <f t="shared" ref="J86" si="438">IF(J85=0,0,J85/$G85)</f>
        <v>0</v>
      </c>
      <c r="K86" s="31">
        <f t="shared" ref="K86" si="439">IF(K85=0,0,K85/$G85)</f>
        <v>0</v>
      </c>
      <c r="L86" s="31">
        <f t="shared" ref="L86" si="440">IF(L85=0,0,L85/$G85)</f>
        <v>0</v>
      </c>
      <c r="M86" s="31">
        <f t="shared" ref="M86" si="441">IF(M85=0,0,M85/$G85)</f>
        <v>1</v>
      </c>
      <c r="N86" s="246"/>
      <c r="O86" s="31">
        <f t="shared" ref="O86" si="442">IF(O85=0,0,O85/$G85)</f>
        <v>1</v>
      </c>
      <c r="P86" s="31">
        <f t="shared" ref="P86" si="443">IF(P85=0,0,P85/$G85)</f>
        <v>0</v>
      </c>
      <c r="Q86" s="31">
        <f t="shared" ref="Q86" si="444">IF(Q85=0,0,Q85/$G85)</f>
        <v>0</v>
      </c>
      <c r="R86" s="31">
        <f t="shared" ref="R86" si="445">IF(R85=0,0,R85/$F85)</f>
        <v>0.9285714285714286</v>
      </c>
      <c r="S86" s="31">
        <f t="shared" ref="S86" si="446">IF(S85=0,0,S85/$F85)</f>
        <v>0</v>
      </c>
    </row>
    <row r="87" spans="1:19" ht="13.5" customHeight="1">
      <c r="A87" s="139"/>
      <c r="B87" s="139"/>
      <c r="C87" s="37"/>
      <c r="D87" s="228" t="s">
        <v>116</v>
      </c>
      <c r="E87" s="36"/>
      <c r="F87" s="35">
        <f t="shared" ref="F87:F100" si="447">SUM(G87,R87,S87)</f>
        <v>13</v>
      </c>
      <c r="G87" s="35">
        <f t="shared" ref="G87" si="448">SUM(O87:Q87)</f>
        <v>0</v>
      </c>
      <c r="H87" s="35">
        <v>0</v>
      </c>
      <c r="I87" s="35">
        <v>0</v>
      </c>
      <c r="J87" s="35">
        <v>0</v>
      </c>
      <c r="K87" s="35">
        <v>0</v>
      </c>
      <c r="L87" s="35">
        <v>0</v>
      </c>
      <c r="M87" s="35">
        <v>0</v>
      </c>
      <c r="N87" s="245" t="s">
        <v>629</v>
      </c>
      <c r="O87" s="35">
        <v>0</v>
      </c>
      <c r="P87" s="35">
        <v>0</v>
      </c>
      <c r="Q87" s="35">
        <v>0</v>
      </c>
      <c r="R87" s="35">
        <v>13</v>
      </c>
      <c r="S87" s="35">
        <v>0</v>
      </c>
    </row>
    <row r="88" spans="1:19" ht="13.5" customHeight="1">
      <c r="A88" s="139"/>
      <c r="B88" s="139"/>
      <c r="C88" s="34"/>
      <c r="D88" s="212"/>
      <c r="E88" s="33"/>
      <c r="F88" s="38">
        <f t="shared" si="447"/>
        <v>1</v>
      </c>
      <c r="G88" s="31">
        <f t="shared" ref="G88" si="449">IF(G87=0,0,G87/$F87)</f>
        <v>0</v>
      </c>
      <c r="H88" s="31">
        <f t="shared" ref="H88" si="450">IF(H87=0,0,H87/$G87)</f>
        <v>0</v>
      </c>
      <c r="I88" s="31">
        <f t="shared" ref="I88" si="451">IF(I87=0,0,I87/$G87)</f>
        <v>0</v>
      </c>
      <c r="J88" s="31">
        <f t="shared" ref="J88" si="452">IF(J87=0,0,J87/$G87)</f>
        <v>0</v>
      </c>
      <c r="K88" s="31">
        <f t="shared" ref="K88" si="453">IF(K87=0,0,K87/$G87)</f>
        <v>0</v>
      </c>
      <c r="L88" s="31">
        <f t="shared" ref="L88" si="454">IF(L87=0,0,L87/$G87)</f>
        <v>0</v>
      </c>
      <c r="M88" s="31">
        <f t="shared" ref="M88" si="455">IF(M87=0,0,M87/$G87)</f>
        <v>0</v>
      </c>
      <c r="N88" s="246"/>
      <c r="O88" s="31">
        <f t="shared" ref="O88" si="456">IF(O87=0,0,O87/$G87)</f>
        <v>0</v>
      </c>
      <c r="P88" s="31">
        <f t="shared" ref="P88" si="457">IF(P87=0,0,P87/$G87)</f>
        <v>0</v>
      </c>
      <c r="Q88" s="31">
        <f t="shared" ref="Q88" si="458">IF(Q87=0,0,Q87/$G87)</f>
        <v>0</v>
      </c>
      <c r="R88" s="31">
        <f t="shared" ref="R88" si="459">IF(R87=0,0,R87/$F87)</f>
        <v>1</v>
      </c>
      <c r="S88" s="31">
        <f t="shared" ref="S88" si="460">IF(S87=0,0,S87/$F87)</f>
        <v>0</v>
      </c>
    </row>
    <row r="89" spans="1:19" ht="12" customHeight="1">
      <c r="A89" s="139"/>
      <c r="B89" s="139"/>
      <c r="C89" s="37"/>
      <c r="D89" s="211" t="s">
        <v>5</v>
      </c>
      <c r="E89" s="36"/>
      <c r="F89" s="35">
        <f t="shared" si="447"/>
        <v>41</v>
      </c>
      <c r="G89" s="35">
        <f t="shared" ref="G89" si="461">SUM(O89:Q89)</f>
        <v>0</v>
      </c>
      <c r="H89" s="35">
        <v>0</v>
      </c>
      <c r="I89" s="35">
        <v>0</v>
      </c>
      <c r="J89" s="35">
        <v>0</v>
      </c>
      <c r="K89" s="35">
        <v>0</v>
      </c>
      <c r="L89" s="35">
        <v>0</v>
      </c>
      <c r="M89" s="35">
        <v>0</v>
      </c>
      <c r="N89" s="245" t="s">
        <v>629</v>
      </c>
      <c r="O89" s="35">
        <v>0</v>
      </c>
      <c r="P89" s="35">
        <v>0</v>
      </c>
      <c r="Q89" s="35">
        <v>0</v>
      </c>
      <c r="R89" s="35">
        <v>40</v>
      </c>
      <c r="S89" s="35">
        <v>1</v>
      </c>
    </row>
    <row r="90" spans="1:19" ht="12" customHeight="1">
      <c r="A90" s="139"/>
      <c r="B90" s="139"/>
      <c r="C90" s="34"/>
      <c r="D90" s="212"/>
      <c r="E90" s="33"/>
      <c r="F90" s="38">
        <f t="shared" si="447"/>
        <v>1</v>
      </c>
      <c r="G90" s="31">
        <f t="shared" ref="G90" si="462">IF(G89=0,0,G89/$F89)</f>
        <v>0</v>
      </c>
      <c r="H90" s="31">
        <f t="shared" ref="H90" si="463">IF(H89=0,0,H89/$G89)</f>
        <v>0</v>
      </c>
      <c r="I90" s="31">
        <f t="shared" ref="I90" si="464">IF(I89=0,0,I89/$G89)</f>
        <v>0</v>
      </c>
      <c r="J90" s="31">
        <f t="shared" ref="J90" si="465">IF(J89=0,0,J89/$G89)</f>
        <v>0</v>
      </c>
      <c r="K90" s="31">
        <f t="shared" ref="K90" si="466">IF(K89=0,0,K89/$G89)</f>
        <v>0</v>
      </c>
      <c r="L90" s="31">
        <f t="shared" ref="L90" si="467">IF(L89=0,0,L89/$G89)</f>
        <v>0</v>
      </c>
      <c r="M90" s="31">
        <f t="shared" ref="M90" si="468">IF(M89=0,0,M89/$G89)</f>
        <v>0</v>
      </c>
      <c r="N90" s="246"/>
      <c r="O90" s="31">
        <f t="shared" ref="O90" si="469">IF(O89=0,0,O89/$G89)</f>
        <v>0</v>
      </c>
      <c r="P90" s="31">
        <f t="shared" ref="P90" si="470">IF(P89=0,0,P89/$G89)</f>
        <v>0</v>
      </c>
      <c r="Q90" s="31">
        <f t="shared" ref="Q90" si="471">IF(Q89=0,0,Q89/$G89)</f>
        <v>0</v>
      </c>
      <c r="R90" s="31">
        <f t="shared" ref="R90" si="472">IF(R89=0,0,R89/$F89)</f>
        <v>0.97560975609756095</v>
      </c>
      <c r="S90" s="31">
        <f t="shared" ref="S90" si="473">IF(S89=0,0,S89/$F89)</f>
        <v>2.4390243902439025E-2</v>
      </c>
    </row>
    <row r="91" spans="1:19" ht="12" customHeight="1">
      <c r="A91" s="139"/>
      <c r="B91" s="139"/>
      <c r="C91" s="37"/>
      <c r="D91" s="211" t="s">
        <v>4</v>
      </c>
      <c r="E91" s="36"/>
      <c r="F91" s="35">
        <f t="shared" si="447"/>
        <v>22</v>
      </c>
      <c r="G91" s="35">
        <f t="shared" ref="G91" si="474">SUM(O91:Q91)</f>
        <v>1</v>
      </c>
      <c r="H91" s="35">
        <v>1</v>
      </c>
      <c r="I91" s="35">
        <v>0</v>
      </c>
      <c r="J91" s="35">
        <v>0</v>
      </c>
      <c r="K91" s="35">
        <v>0</v>
      </c>
      <c r="L91" s="35">
        <v>0</v>
      </c>
      <c r="M91" s="35">
        <v>0</v>
      </c>
      <c r="N91" s="245">
        <v>1</v>
      </c>
      <c r="O91" s="35">
        <v>1</v>
      </c>
      <c r="P91" s="35">
        <v>0</v>
      </c>
      <c r="Q91" s="35">
        <v>0</v>
      </c>
      <c r="R91" s="35">
        <v>21</v>
      </c>
      <c r="S91" s="35">
        <v>0</v>
      </c>
    </row>
    <row r="92" spans="1:19" ht="12" customHeight="1">
      <c r="A92" s="139"/>
      <c r="B92" s="139"/>
      <c r="C92" s="34"/>
      <c r="D92" s="212"/>
      <c r="E92" s="33"/>
      <c r="F92" s="38">
        <f t="shared" si="447"/>
        <v>1</v>
      </c>
      <c r="G92" s="31">
        <f t="shared" ref="G92" si="475">IF(G91=0,0,G91/$F91)</f>
        <v>4.5454545454545456E-2</v>
      </c>
      <c r="H92" s="31">
        <f t="shared" ref="H92" si="476">IF(H91=0,0,H91/$G91)</f>
        <v>1</v>
      </c>
      <c r="I92" s="31">
        <f t="shared" ref="I92" si="477">IF(I91=0,0,I91/$G91)</f>
        <v>0</v>
      </c>
      <c r="J92" s="31">
        <f t="shared" ref="J92" si="478">IF(J91=0,0,J91/$G91)</f>
        <v>0</v>
      </c>
      <c r="K92" s="31">
        <f t="shared" ref="K92" si="479">IF(K91=0,0,K91/$G91)</f>
        <v>0</v>
      </c>
      <c r="L92" s="31">
        <f t="shared" ref="L92" si="480">IF(L91=0,0,L91/$G91)</f>
        <v>0</v>
      </c>
      <c r="M92" s="31">
        <f t="shared" ref="M92" si="481">IF(M91=0,0,M91/$G91)</f>
        <v>0</v>
      </c>
      <c r="N92" s="246"/>
      <c r="O92" s="31">
        <f t="shared" ref="O92" si="482">IF(O91=0,0,O91/$G91)</f>
        <v>1</v>
      </c>
      <c r="P92" s="31">
        <f t="shared" ref="P92" si="483">IF(P91=0,0,P91/$G91)</f>
        <v>0</v>
      </c>
      <c r="Q92" s="31">
        <f t="shared" ref="Q92" si="484">IF(Q91=0,0,Q91/$G91)</f>
        <v>0</v>
      </c>
      <c r="R92" s="31">
        <f t="shared" ref="R92" si="485">IF(R91=0,0,R91/$F91)</f>
        <v>0.95454545454545459</v>
      </c>
      <c r="S92" s="31">
        <f t="shared" ref="S92" si="486">IF(S91=0,0,S91/$F91)</f>
        <v>0</v>
      </c>
    </row>
    <row r="93" spans="1:19" ht="12" customHeight="1">
      <c r="A93" s="139"/>
      <c r="B93" s="139"/>
      <c r="C93" s="37"/>
      <c r="D93" s="211" t="s">
        <v>3</v>
      </c>
      <c r="E93" s="36"/>
      <c r="F93" s="35">
        <f t="shared" si="447"/>
        <v>20</v>
      </c>
      <c r="G93" s="35">
        <f t="shared" ref="G93" si="487">SUM(O93:Q93)</f>
        <v>0</v>
      </c>
      <c r="H93" s="35">
        <v>0</v>
      </c>
      <c r="I93" s="35">
        <v>0</v>
      </c>
      <c r="J93" s="35">
        <v>0</v>
      </c>
      <c r="K93" s="35">
        <v>0</v>
      </c>
      <c r="L93" s="35">
        <v>0</v>
      </c>
      <c r="M93" s="35">
        <v>0</v>
      </c>
      <c r="N93" s="245" t="s">
        <v>629</v>
      </c>
      <c r="O93" s="35">
        <v>0</v>
      </c>
      <c r="P93" s="35">
        <v>0</v>
      </c>
      <c r="Q93" s="35">
        <v>0</v>
      </c>
      <c r="R93" s="35">
        <v>18</v>
      </c>
      <c r="S93" s="35">
        <v>2</v>
      </c>
    </row>
    <row r="94" spans="1:19" ht="12" customHeight="1">
      <c r="A94" s="139"/>
      <c r="B94" s="139"/>
      <c r="C94" s="34"/>
      <c r="D94" s="212"/>
      <c r="E94" s="33"/>
      <c r="F94" s="38">
        <f t="shared" si="447"/>
        <v>1</v>
      </c>
      <c r="G94" s="31">
        <f t="shared" ref="G94" si="488">IF(G93=0,0,G93/$F93)</f>
        <v>0</v>
      </c>
      <c r="H94" s="31">
        <f t="shared" ref="H94" si="489">IF(H93=0,0,H93/$G93)</f>
        <v>0</v>
      </c>
      <c r="I94" s="31">
        <f t="shared" ref="I94" si="490">IF(I93=0,0,I93/$G93)</f>
        <v>0</v>
      </c>
      <c r="J94" s="31">
        <f t="shared" ref="J94" si="491">IF(J93=0,0,J93/$G93)</f>
        <v>0</v>
      </c>
      <c r="K94" s="31">
        <f t="shared" ref="K94" si="492">IF(K93=0,0,K93/$G93)</f>
        <v>0</v>
      </c>
      <c r="L94" s="31">
        <f t="shared" ref="L94" si="493">IF(L93=0,0,L93/$G93)</f>
        <v>0</v>
      </c>
      <c r="M94" s="31">
        <f t="shared" ref="M94" si="494">IF(M93=0,0,M93/$G93)</f>
        <v>0</v>
      </c>
      <c r="N94" s="246"/>
      <c r="O94" s="31">
        <f t="shared" ref="O94" si="495">IF(O93=0,0,O93/$G93)</f>
        <v>0</v>
      </c>
      <c r="P94" s="31">
        <f t="shared" ref="P94" si="496">IF(P93=0,0,P93/$G93)</f>
        <v>0</v>
      </c>
      <c r="Q94" s="31">
        <f t="shared" ref="Q94" si="497">IF(Q93=0,0,Q93/$G93)</f>
        <v>0</v>
      </c>
      <c r="R94" s="31">
        <f t="shared" ref="R94" si="498">IF(R93=0,0,R93/$F93)</f>
        <v>0.9</v>
      </c>
      <c r="S94" s="31">
        <f t="shared" ref="S94" si="499">IF(S93=0,0,S93/$F93)</f>
        <v>0.1</v>
      </c>
    </row>
    <row r="95" spans="1:19" ht="12" customHeight="1">
      <c r="A95" s="139"/>
      <c r="B95" s="139"/>
      <c r="C95" s="37"/>
      <c r="D95" s="211" t="s">
        <v>2</v>
      </c>
      <c r="E95" s="36"/>
      <c r="F95" s="35">
        <f t="shared" si="447"/>
        <v>150</v>
      </c>
      <c r="G95" s="35">
        <f t="shared" ref="G95" si="500">SUM(O95:Q95)</f>
        <v>1</v>
      </c>
      <c r="H95" s="35">
        <v>1</v>
      </c>
      <c r="I95" s="35">
        <v>0</v>
      </c>
      <c r="J95" s="35">
        <v>0</v>
      </c>
      <c r="K95" s="35">
        <v>0</v>
      </c>
      <c r="L95" s="35">
        <v>0</v>
      </c>
      <c r="M95" s="35">
        <v>0</v>
      </c>
      <c r="N95" s="245">
        <v>2</v>
      </c>
      <c r="O95" s="35">
        <v>1</v>
      </c>
      <c r="P95" s="35">
        <v>0</v>
      </c>
      <c r="Q95" s="35">
        <v>0</v>
      </c>
      <c r="R95" s="35">
        <v>145</v>
      </c>
      <c r="S95" s="35">
        <v>4</v>
      </c>
    </row>
    <row r="96" spans="1:19" ht="12" customHeight="1">
      <c r="A96" s="139"/>
      <c r="B96" s="139"/>
      <c r="C96" s="34"/>
      <c r="D96" s="212"/>
      <c r="E96" s="33"/>
      <c r="F96" s="38">
        <f t="shared" si="447"/>
        <v>1</v>
      </c>
      <c r="G96" s="31">
        <f t="shared" ref="G96" si="501">IF(G95=0,0,G95/$F95)</f>
        <v>6.6666666666666671E-3</v>
      </c>
      <c r="H96" s="31">
        <f t="shared" ref="H96" si="502">IF(H95=0,0,H95/$G95)</f>
        <v>1</v>
      </c>
      <c r="I96" s="31">
        <f t="shared" ref="I96" si="503">IF(I95=0,0,I95/$G95)</f>
        <v>0</v>
      </c>
      <c r="J96" s="31">
        <f t="shared" ref="J96" si="504">IF(J95=0,0,J95/$G95)</f>
        <v>0</v>
      </c>
      <c r="K96" s="31">
        <f t="shared" ref="K96" si="505">IF(K95=0,0,K95/$G95)</f>
        <v>0</v>
      </c>
      <c r="L96" s="31">
        <f t="shared" ref="L96" si="506">IF(L95=0,0,L95/$G95)</f>
        <v>0</v>
      </c>
      <c r="M96" s="31">
        <f t="shared" ref="M96" si="507">IF(M95=0,0,M95/$G95)</f>
        <v>0</v>
      </c>
      <c r="N96" s="246"/>
      <c r="O96" s="31">
        <f t="shared" ref="O96" si="508">IF(O95=0,0,O95/$G95)</f>
        <v>1</v>
      </c>
      <c r="P96" s="31">
        <f t="shared" ref="P96" si="509">IF(P95=0,0,P95/$G95)</f>
        <v>0</v>
      </c>
      <c r="Q96" s="31">
        <f t="shared" ref="Q96" si="510">IF(Q95=0,0,Q95/$G95)</f>
        <v>0</v>
      </c>
      <c r="R96" s="31">
        <f t="shared" ref="R96" si="511">IF(R95=0,0,R95/$F95)</f>
        <v>0.96666666666666667</v>
      </c>
      <c r="S96" s="31">
        <f t="shared" ref="S96" si="512">IF(S95=0,0,S95/$F95)</f>
        <v>2.6666666666666668E-2</v>
      </c>
    </row>
    <row r="97" spans="1:19" ht="12" customHeight="1">
      <c r="A97" s="139"/>
      <c r="B97" s="139"/>
      <c r="C97" s="37"/>
      <c r="D97" s="211" t="s">
        <v>1</v>
      </c>
      <c r="E97" s="36"/>
      <c r="F97" s="35">
        <f t="shared" si="447"/>
        <v>20</v>
      </c>
      <c r="G97" s="35">
        <f t="shared" ref="G97" si="513">SUM(O97:Q97)</f>
        <v>5</v>
      </c>
      <c r="H97" s="35">
        <v>0</v>
      </c>
      <c r="I97" s="35">
        <v>0</v>
      </c>
      <c r="J97" s="35">
        <v>0</v>
      </c>
      <c r="K97" s="35">
        <v>0</v>
      </c>
      <c r="L97" s="35">
        <v>0</v>
      </c>
      <c r="M97" s="35">
        <v>5</v>
      </c>
      <c r="N97" s="245" t="s">
        <v>629</v>
      </c>
      <c r="O97" s="35">
        <v>5</v>
      </c>
      <c r="P97" s="35">
        <v>0</v>
      </c>
      <c r="Q97" s="35">
        <v>0</v>
      </c>
      <c r="R97" s="35">
        <v>11</v>
      </c>
      <c r="S97" s="35">
        <v>4</v>
      </c>
    </row>
    <row r="98" spans="1:19" ht="12" customHeight="1">
      <c r="A98" s="139"/>
      <c r="B98" s="139"/>
      <c r="C98" s="34"/>
      <c r="D98" s="212"/>
      <c r="E98" s="33"/>
      <c r="F98" s="38">
        <f t="shared" si="447"/>
        <v>1</v>
      </c>
      <c r="G98" s="31">
        <f t="shared" ref="G98" si="514">IF(G97=0,0,G97/$F97)</f>
        <v>0.25</v>
      </c>
      <c r="H98" s="31">
        <f t="shared" ref="H98" si="515">IF(H97=0,0,H97/$G97)</f>
        <v>0</v>
      </c>
      <c r="I98" s="31">
        <f t="shared" ref="I98" si="516">IF(I97=0,0,I97/$G97)</f>
        <v>0</v>
      </c>
      <c r="J98" s="31">
        <f t="shared" ref="J98" si="517">IF(J97=0,0,J97/$G97)</f>
        <v>0</v>
      </c>
      <c r="K98" s="31">
        <f t="shared" ref="K98" si="518">IF(K97=0,0,K97/$G97)</f>
        <v>0</v>
      </c>
      <c r="L98" s="31">
        <f t="shared" ref="L98" si="519">IF(L97=0,0,L97/$G97)</f>
        <v>0</v>
      </c>
      <c r="M98" s="31">
        <f t="shared" ref="M98" si="520">IF(M97=0,0,M97/$G97)</f>
        <v>1</v>
      </c>
      <c r="N98" s="246"/>
      <c r="O98" s="31">
        <f t="shared" ref="O98" si="521">IF(O97=0,0,O97/$G97)</f>
        <v>1</v>
      </c>
      <c r="P98" s="31">
        <f t="shared" ref="P98" si="522">IF(P97=0,0,P97/$G97)</f>
        <v>0</v>
      </c>
      <c r="Q98" s="31">
        <f t="shared" ref="Q98" si="523">IF(Q97=0,0,Q97/$G97)</f>
        <v>0</v>
      </c>
      <c r="R98" s="31">
        <f t="shared" ref="R98" si="524">IF(R97=0,0,R97/$F97)</f>
        <v>0.55000000000000004</v>
      </c>
      <c r="S98" s="31">
        <f t="shared" ref="S98" si="525">IF(S97=0,0,S97/$F97)</f>
        <v>0.2</v>
      </c>
    </row>
    <row r="99" spans="1:19" ht="12.75" customHeight="1">
      <c r="A99" s="139"/>
      <c r="B99" s="139"/>
      <c r="C99" s="37"/>
      <c r="D99" s="211" t="s">
        <v>0</v>
      </c>
      <c r="E99" s="36"/>
      <c r="F99" s="35">
        <f t="shared" si="447"/>
        <v>55</v>
      </c>
      <c r="G99" s="35">
        <f t="shared" ref="G99" si="526">SUM(O99:Q99)</f>
        <v>0</v>
      </c>
      <c r="H99" s="35">
        <v>0</v>
      </c>
      <c r="I99" s="35">
        <v>0</v>
      </c>
      <c r="J99" s="35">
        <v>0</v>
      </c>
      <c r="K99" s="35">
        <v>0</v>
      </c>
      <c r="L99" s="35">
        <v>0</v>
      </c>
      <c r="M99" s="35">
        <v>0</v>
      </c>
      <c r="N99" s="245" t="s">
        <v>629</v>
      </c>
      <c r="O99" s="35">
        <v>0</v>
      </c>
      <c r="P99" s="35">
        <v>0</v>
      </c>
      <c r="Q99" s="35">
        <v>0</v>
      </c>
      <c r="R99" s="35">
        <v>51</v>
      </c>
      <c r="S99" s="35">
        <v>4</v>
      </c>
    </row>
    <row r="100" spans="1:19" ht="12.75" customHeight="1">
      <c r="A100" s="140"/>
      <c r="B100" s="140"/>
      <c r="C100" s="34"/>
      <c r="D100" s="212"/>
      <c r="E100" s="33"/>
      <c r="F100" s="32">
        <f t="shared" si="447"/>
        <v>1</v>
      </c>
      <c r="G100" s="31">
        <f t="shared" ref="G100" si="527">IF(G99=0,0,G99/$F99)</f>
        <v>0</v>
      </c>
      <c r="H100" s="31">
        <f t="shared" ref="H100" si="528">IF(H99=0,0,H99/$G99)</f>
        <v>0</v>
      </c>
      <c r="I100" s="31">
        <f t="shared" ref="I100" si="529">IF(I99=0,0,I99/$G99)</f>
        <v>0</v>
      </c>
      <c r="J100" s="31">
        <f t="shared" ref="J100" si="530">IF(J99=0,0,J99/$G99)</f>
        <v>0</v>
      </c>
      <c r="K100" s="31">
        <f t="shared" ref="K100" si="531">IF(K99=0,0,K99/$G99)</f>
        <v>0</v>
      </c>
      <c r="L100" s="31">
        <f t="shared" ref="L100" si="532">IF(L99=0,0,L99/$G99)</f>
        <v>0</v>
      </c>
      <c r="M100" s="31">
        <f t="shared" ref="M100" si="533">IF(M99=0,0,M99/$G99)</f>
        <v>0</v>
      </c>
      <c r="N100" s="246"/>
      <c r="O100" s="31">
        <f t="shared" ref="O100" si="534">IF(O99=0,0,O99/$G99)</f>
        <v>0</v>
      </c>
      <c r="P100" s="31">
        <f t="shared" ref="P100" si="535">IF(P99=0,0,P99/$G99)</f>
        <v>0</v>
      </c>
      <c r="Q100" s="31">
        <f t="shared" ref="Q100" si="536">IF(Q99=0,0,Q99/$G99)</f>
        <v>0</v>
      </c>
      <c r="R100" s="31">
        <f t="shared" ref="R100" si="537">IF(R99=0,0,R99/$F99)</f>
        <v>0.92727272727272725</v>
      </c>
      <c r="S100" s="31">
        <f t="shared" ref="S100" si="538">IF(S99=0,0,S99/$F99)</f>
        <v>7.2727272727272724E-2</v>
      </c>
    </row>
  </sheetData>
  <mergeCells count="115">
    <mergeCell ref="N97:N98"/>
    <mergeCell ref="N99:N100"/>
    <mergeCell ref="N87:N88"/>
    <mergeCell ref="N89:N90"/>
    <mergeCell ref="N91:N92"/>
    <mergeCell ref="N93:N94"/>
    <mergeCell ref="N95:N96"/>
    <mergeCell ref="N77:N78"/>
    <mergeCell ref="N79:N80"/>
    <mergeCell ref="N81:N82"/>
    <mergeCell ref="N83:N84"/>
    <mergeCell ref="N85:N86"/>
    <mergeCell ref="N67:N68"/>
    <mergeCell ref="N69:N70"/>
    <mergeCell ref="N71:N72"/>
    <mergeCell ref="N73:N74"/>
    <mergeCell ref="N75:N76"/>
    <mergeCell ref="N57:N58"/>
    <mergeCell ref="N59:N60"/>
    <mergeCell ref="N61:N62"/>
    <mergeCell ref="N63:N64"/>
    <mergeCell ref="N65:N66"/>
    <mergeCell ref="N47:N48"/>
    <mergeCell ref="N49:N50"/>
    <mergeCell ref="N51:N52"/>
    <mergeCell ref="N53:N54"/>
    <mergeCell ref="N55:N56"/>
    <mergeCell ref="N37:N38"/>
    <mergeCell ref="N39:N40"/>
    <mergeCell ref="N41:N42"/>
    <mergeCell ref="N43:N44"/>
    <mergeCell ref="N45:N46"/>
    <mergeCell ref="R3:R6"/>
    <mergeCell ref="S3:S6"/>
    <mergeCell ref="O4:O6"/>
    <mergeCell ref="P4:P6"/>
    <mergeCell ref="Q4:Q6"/>
    <mergeCell ref="N27:N28"/>
    <mergeCell ref="N29:N30"/>
    <mergeCell ref="N31:N32"/>
    <mergeCell ref="N33:N34"/>
    <mergeCell ref="N17:N18"/>
    <mergeCell ref="N19:N20"/>
    <mergeCell ref="N21:N22"/>
    <mergeCell ref="N23:N24"/>
    <mergeCell ref="N25:N26"/>
    <mergeCell ref="D41:D42"/>
    <mergeCell ref="D43:D44"/>
    <mergeCell ref="D45:D46"/>
    <mergeCell ref="M5:M6"/>
    <mergeCell ref="H4:N4"/>
    <mergeCell ref="N5:N6"/>
    <mergeCell ref="A3:E6"/>
    <mergeCell ref="F3:F6"/>
    <mergeCell ref="G3:G6"/>
    <mergeCell ref="H3:Q3"/>
    <mergeCell ref="H5:H6"/>
    <mergeCell ref="I5:I6"/>
    <mergeCell ref="J5:J6"/>
    <mergeCell ref="K5:K6"/>
    <mergeCell ref="L5:L6"/>
    <mergeCell ref="N7:N8"/>
    <mergeCell ref="N9:N10"/>
    <mergeCell ref="N11:N12"/>
    <mergeCell ref="N13:N14"/>
    <mergeCell ref="N15:N16"/>
    <mergeCell ref="N35:N36"/>
    <mergeCell ref="D97:D98"/>
    <mergeCell ref="D85:D86"/>
    <mergeCell ref="D87:D88"/>
    <mergeCell ref="A7:E8"/>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89:D90"/>
    <mergeCell ref="D91:D92"/>
    <mergeCell ref="D93:D94"/>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s>
  <phoneticPr fontId="4"/>
  <pageMargins left="0.59055118110236227" right="0.19685039370078741" top="0.39370078740157483" bottom="0.39370078740157483" header="0.51181102362204722" footer="0.51181102362204722"/>
  <pageSetup paperSize="9" scale="68" firstPageNumber="40" orientation="portrait" useFirstPageNumber="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T100"/>
  <sheetViews>
    <sheetView showGridLines="0" view="pageBreakPreview" topLeftCell="A79" zoomScaleNormal="100" zoomScaleSheetLayoutView="100" workbookViewId="0">
      <selection activeCell="H3" sqref="H3:Q6"/>
    </sheetView>
  </sheetViews>
  <sheetFormatPr defaultRowHeight="13.5"/>
  <cols>
    <col min="1" max="2" width="2.625" style="4" customWidth="1"/>
    <col min="3" max="3" width="1.375" style="4" customWidth="1"/>
    <col min="4" max="4" width="27.625" style="4" customWidth="1"/>
    <col min="5" max="5" width="1.375" style="4" customWidth="1"/>
    <col min="6" max="19" width="7.625" style="3" customWidth="1"/>
    <col min="20" max="16384" width="9" style="3"/>
  </cols>
  <sheetData>
    <row r="1" spans="1:20" ht="14.25">
      <c r="A1" s="18" t="s">
        <v>663</v>
      </c>
    </row>
    <row r="2" spans="1:20" ht="18.75" customHeight="1">
      <c r="A2" s="113" t="s">
        <v>594</v>
      </c>
      <c r="Q2" s="40"/>
      <c r="S2" s="40" t="s">
        <v>513</v>
      </c>
    </row>
    <row r="3" spans="1:20" ht="18.75" customHeight="1">
      <c r="A3" s="213" t="s">
        <v>63</v>
      </c>
      <c r="B3" s="214"/>
      <c r="C3" s="214"/>
      <c r="D3" s="214"/>
      <c r="E3" s="215"/>
      <c r="F3" s="254" t="s">
        <v>126</v>
      </c>
      <c r="G3" s="176" t="s">
        <v>584</v>
      </c>
      <c r="H3" s="234" t="s">
        <v>583</v>
      </c>
      <c r="I3" s="234"/>
      <c r="J3" s="234"/>
      <c r="K3" s="234"/>
      <c r="L3" s="234"/>
      <c r="M3" s="234"/>
      <c r="N3" s="234"/>
      <c r="O3" s="234"/>
      <c r="P3" s="234"/>
      <c r="Q3" s="235"/>
      <c r="R3" s="204" t="s">
        <v>231</v>
      </c>
      <c r="S3" s="204" t="s">
        <v>127</v>
      </c>
    </row>
    <row r="4" spans="1:20" ht="22.5" customHeight="1">
      <c r="A4" s="216"/>
      <c r="B4" s="217"/>
      <c r="C4" s="217"/>
      <c r="D4" s="217"/>
      <c r="E4" s="218"/>
      <c r="F4" s="255"/>
      <c r="G4" s="209"/>
      <c r="H4" s="203" t="s">
        <v>215</v>
      </c>
      <c r="I4" s="234"/>
      <c r="J4" s="234"/>
      <c r="K4" s="234"/>
      <c r="L4" s="234"/>
      <c r="M4" s="234"/>
      <c r="N4" s="235"/>
      <c r="O4" s="204" t="s">
        <v>150</v>
      </c>
      <c r="P4" s="204" t="s">
        <v>149</v>
      </c>
      <c r="Q4" s="204" t="s">
        <v>141</v>
      </c>
      <c r="R4" s="209"/>
      <c r="S4" s="209"/>
    </row>
    <row r="5" spans="1:20" ht="14.25" customHeight="1">
      <c r="A5" s="216"/>
      <c r="B5" s="217"/>
      <c r="C5" s="217"/>
      <c r="D5" s="217"/>
      <c r="E5" s="218"/>
      <c r="F5" s="255"/>
      <c r="G5" s="209"/>
      <c r="H5" s="209" t="s">
        <v>585</v>
      </c>
      <c r="I5" s="209" t="s">
        <v>586</v>
      </c>
      <c r="J5" s="209" t="s">
        <v>587</v>
      </c>
      <c r="K5" s="209" t="s">
        <v>588</v>
      </c>
      <c r="L5" s="209" t="s">
        <v>589</v>
      </c>
      <c r="M5" s="209" t="s">
        <v>355</v>
      </c>
      <c r="N5" s="209" t="s">
        <v>636</v>
      </c>
      <c r="O5" s="209"/>
      <c r="P5" s="209"/>
      <c r="Q5" s="209"/>
      <c r="R5" s="209"/>
      <c r="S5" s="209"/>
    </row>
    <row r="6" spans="1:20" ht="39" customHeight="1">
      <c r="A6" s="219"/>
      <c r="B6" s="220"/>
      <c r="C6" s="220"/>
      <c r="D6" s="220"/>
      <c r="E6" s="221"/>
      <c r="F6" s="256"/>
      <c r="G6" s="210"/>
      <c r="H6" s="210"/>
      <c r="I6" s="210"/>
      <c r="J6" s="210"/>
      <c r="K6" s="210"/>
      <c r="L6" s="210"/>
      <c r="M6" s="210"/>
      <c r="N6" s="210"/>
      <c r="O6" s="210"/>
      <c r="P6" s="210"/>
      <c r="Q6" s="210"/>
      <c r="R6" s="210"/>
      <c r="S6" s="210"/>
    </row>
    <row r="7" spans="1:20" ht="12" customHeight="1">
      <c r="A7" s="152" t="s">
        <v>49</v>
      </c>
      <c r="B7" s="153"/>
      <c r="C7" s="153"/>
      <c r="D7" s="153"/>
      <c r="E7" s="154"/>
      <c r="F7" s="35">
        <f>SUM(F9,F11,F13,F15,F17)</f>
        <v>916</v>
      </c>
      <c r="G7" s="35">
        <f>SUM(G9,G11,G13,G15,G17)</f>
        <v>192</v>
      </c>
      <c r="H7" s="35">
        <f>SUM(H9,H11,H13,H15,H17)</f>
        <v>125</v>
      </c>
      <c r="I7" s="35">
        <f t="shared" ref="I7:S7" si="0">SUM(I9,I11,I13,I15,I17)</f>
        <v>37</v>
      </c>
      <c r="J7" s="35">
        <f t="shared" si="0"/>
        <v>5</v>
      </c>
      <c r="K7" s="35">
        <f t="shared" si="0"/>
        <v>4</v>
      </c>
      <c r="L7" s="35">
        <f t="shared" si="0"/>
        <v>4</v>
      </c>
      <c r="M7" s="35">
        <f>SUM(M9,M11,M13,M15,M17)</f>
        <v>16</v>
      </c>
      <c r="N7" s="245">
        <v>6.5</v>
      </c>
      <c r="O7" s="35">
        <f t="shared" ref="O7:Q7" si="1">SUM(O9,O11,O13,O15,O17)</f>
        <v>187</v>
      </c>
      <c r="P7" s="35">
        <f t="shared" si="1"/>
        <v>3</v>
      </c>
      <c r="Q7" s="35">
        <f t="shared" si="1"/>
        <v>2</v>
      </c>
      <c r="R7" s="35">
        <f t="shared" si="0"/>
        <v>684</v>
      </c>
      <c r="S7" s="35">
        <f t="shared" si="0"/>
        <v>40</v>
      </c>
    </row>
    <row r="8" spans="1:20" ht="12" customHeight="1">
      <c r="A8" s="155"/>
      <c r="B8" s="156"/>
      <c r="C8" s="156"/>
      <c r="D8" s="156"/>
      <c r="E8" s="157"/>
      <c r="F8" s="38">
        <f>SUM(G8,R8,S8)</f>
        <v>0.99999999999999989</v>
      </c>
      <c r="G8" s="31">
        <f>IF(G7=0,0,G7/$F7)</f>
        <v>0.20960698689956331</v>
      </c>
      <c r="H8" s="31">
        <f t="shared" ref="H8:M8" si="2">IF(H7=0,0,H7/$G7)</f>
        <v>0.65104166666666663</v>
      </c>
      <c r="I8" s="31">
        <f t="shared" si="2"/>
        <v>0.19270833333333334</v>
      </c>
      <c r="J8" s="31">
        <f t="shared" si="2"/>
        <v>2.6041666666666668E-2</v>
      </c>
      <c r="K8" s="31">
        <f t="shared" si="2"/>
        <v>2.0833333333333332E-2</v>
      </c>
      <c r="L8" s="31">
        <f t="shared" si="2"/>
        <v>2.0833333333333332E-2</v>
      </c>
      <c r="M8" s="31">
        <f t="shared" si="2"/>
        <v>8.3333333333333329E-2</v>
      </c>
      <c r="N8" s="246"/>
      <c r="O8" s="31">
        <f>IF(O7=0,0,O7/$F7)</f>
        <v>0.20414847161572053</v>
      </c>
      <c r="P8" s="31">
        <f>IF(P7=0,0,P7/$F7)</f>
        <v>3.2751091703056767E-3</v>
      </c>
      <c r="Q8" s="31">
        <f>IF(Q7=0,0,Q7/$F7)</f>
        <v>2.1834061135371178E-3</v>
      </c>
      <c r="R8" s="31">
        <f>IF(R7=0,0,R7/$F7)</f>
        <v>0.74672489082969429</v>
      </c>
      <c r="S8" s="31">
        <f>IF(S7=0,0,S7/$F7)</f>
        <v>4.3668122270742356E-2</v>
      </c>
      <c r="T8" s="41"/>
    </row>
    <row r="9" spans="1:20" ht="12" customHeight="1">
      <c r="A9" s="141" t="s">
        <v>48</v>
      </c>
      <c r="B9" s="222" t="s">
        <v>47</v>
      </c>
      <c r="C9" s="223"/>
      <c r="D9" s="223"/>
      <c r="E9" s="224"/>
      <c r="F9" s="35">
        <f>SUM(G9,R9,S9)</f>
        <v>289</v>
      </c>
      <c r="G9" s="35">
        <f>SUM(O9:Q9)</f>
        <v>22</v>
      </c>
      <c r="H9" s="35">
        <v>10</v>
      </c>
      <c r="I9" s="35">
        <v>3</v>
      </c>
      <c r="J9" s="35">
        <v>3</v>
      </c>
      <c r="K9" s="35">
        <v>0</v>
      </c>
      <c r="L9" s="35">
        <v>0</v>
      </c>
      <c r="M9" s="35">
        <v>6</v>
      </c>
      <c r="N9" s="245">
        <v>6.5625</v>
      </c>
      <c r="O9" s="35">
        <v>20</v>
      </c>
      <c r="P9" s="35">
        <v>2</v>
      </c>
      <c r="Q9" s="35">
        <v>0</v>
      </c>
      <c r="R9" s="35">
        <v>245</v>
      </c>
      <c r="S9" s="35">
        <v>22</v>
      </c>
    </row>
    <row r="10" spans="1:20" ht="12" customHeight="1">
      <c r="A10" s="142"/>
      <c r="B10" s="225"/>
      <c r="C10" s="226"/>
      <c r="D10" s="226"/>
      <c r="E10" s="227"/>
      <c r="F10" s="38">
        <f>SUM(G10,R10,S10)</f>
        <v>1</v>
      </c>
      <c r="G10" s="31">
        <f>IF(G9=0,0,G9/$F9)</f>
        <v>7.6124567474048443E-2</v>
      </c>
      <c r="H10" s="31">
        <f t="shared" ref="H10:O10" si="3">IF(H9=0,0,H9/$G9)</f>
        <v>0.45454545454545453</v>
      </c>
      <c r="I10" s="31">
        <f t="shared" si="3"/>
        <v>0.13636363636363635</v>
      </c>
      <c r="J10" s="31">
        <f t="shared" si="3"/>
        <v>0.13636363636363635</v>
      </c>
      <c r="K10" s="31">
        <f t="shared" si="3"/>
        <v>0</v>
      </c>
      <c r="L10" s="31">
        <f t="shared" si="3"/>
        <v>0</v>
      </c>
      <c r="M10" s="31">
        <f t="shared" si="3"/>
        <v>0.27272727272727271</v>
      </c>
      <c r="N10" s="246"/>
      <c r="O10" s="31">
        <f t="shared" si="3"/>
        <v>0.90909090909090906</v>
      </c>
      <c r="P10" s="31">
        <f t="shared" ref="P10:Q10" si="4">IF(P9=0,0,P9/$G9)</f>
        <v>9.0909090909090912E-2</v>
      </c>
      <c r="Q10" s="31">
        <f t="shared" si="4"/>
        <v>0</v>
      </c>
      <c r="R10" s="31">
        <f>IF(R9=0,0,R9/$F9)</f>
        <v>0.84775086505190311</v>
      </c>
      <c r="S10" s="31">
        <f>IF(S9=0,0,S9/$F9)</f>
        <v>7.6124567474048443E-2</v>
      </c>
    </row>
    <row r="11" spans="1:20" ht="12" customHeight="1">
      <c r="A11" s="142"/>
      <c r="B11" s="222" t="s">
        <v>46</v>
      </c>
      <c r="C11" s="223"/>
      <c r="D11" s="223"/>
      <c r="E11" s="224"/>
      <c r="F11" s="35">
        <f t="shared" ref="F11:F22" si="5">SUM(G11,R11,S11)</f>
        <v>129</v>
      </c>
      <c r="G11" s="35">
        <f t="shared" ref="G11" si="6">SUM(O11:Q11)</f>
        <v>10</v>
      </c>
      <c r="H11" s="35">
        <v>5</v>
      </c>
      <c r="I11" s="35">
        <v>3</v>
      </c>
      <c r="J11" s="35">
        <v>1</v>
      </c>
      <c r="K11" s="35">
        <v>0</v>
      </c>
      <c r="L11" s="35">
        <v>0</v>
      </c>
      <c r="M11" s="35">
        <v>1</v>
      </c>
      <c r="N11" s="245">
        <v>6.333333333333333</v>
      </c>
      <c r="O11" s="35">
        <v>10</v>
      </c>
      <c r="P11" s="35">
        <v>0</v>
      </c>
      <c r="Q11" s="35">
        <v>0</v>
      </c>
      <c r="R11" s="35">
        <v>112</v>
      </c>
      <c r="S11" s="35">
        <v>7</v>
      </c>
    </row>
    <row r="12" spans="1:20" ht="12" customHeight="1">
      <c r="A12" s="142"/>
      <c r="B12" s="225"/>
      <c r="C12" s="226"/>
      <c r="D12" s="226"/>
      <c r="E12" s="227"/>
      <c r="F12" s="38">
        <f t="shared" si="5"/>
        <v>1</v>
      </c>
      <c r="G12" s="31">
        <f t="shared" ref="G12" si="7">IF(G11=0,0,G11/$F11)</f>
        <v>7.7519379844961239E-2</v>
      </c>
      <c r="H12" s="31">
        <f t="shared" ref="H12:Q12" si="8">IF(H11=0,0,H11/$G11)</f>
        <v>0.5</v>
      </c>
      <c r="I12" s="31">
        <f t="shared" si="8"/>
        <v>0.3</v>
      </c>
      <c r="J12" s="31">
        <f t="shared" si="8"/>
        <v>0.1</v>
      </c>
      <c r="K12" s="31">
        <f t="shared" si="8"/>
        <v>0</v>
      </c>
      <c r="L12" s="31">
        <f t="shared" si="8"/>
        <v>0</v>
      </c>
      <c r="M12" s="31">
        <f t="shared" si="8"/>
        <v>0.1</v>
      </c>
      <c r="N12" s="246"/>
      <c r="O12" s="31">
        <f t="shared" si="8"/>
        <v>1</v>
      </c>
      <c r="P12" s="31">
        <f t="shared" si="8"/>
        <v>0</v>
      </c>
      <c r="Q12" s="31">
        <f t="shared" si="8"/>
        <v>0</v>
      </c>
      <c r="R12" s="31">
        <f t="shared" ref="R12:S12" si="9">IF(R11=0,0,R11/$F11)</f>
        <v>0.86821705426356588</v>
      </c>
      <c r="S12" s="31">
        <f t="shared" si="9"/>
        <v>5.4263565891472867E-2</v>
      </c>
    </row>
    <row r="13" spans="1:20" ht="12" customHeight="1">
      <c r="A13" s="142"/>
      <c r="B13" s="222" t="s">
        <v>45</v>
      </c>
      <c r="C13" s="223"/>
      <c r="D13" s="223"/>
      <c r="E13" s="224"/>
      <c r="F13" s="35">
        <f t="shared" si="5"/>
        <v>220</v>
      </c>
      <c r="G13" s="35">
        <f t="shared" ref="G13" si="10">SUM(O13:Q13)</f>
        <v>45</v>
      </c>
      <c r="H13" s="35">
        <v>32</v>
      </c>
      <c r="I13" s="35">
        <v>9</v>
      </c>
      <c r="J13" s="35">
        <v>0</v>
      </c>
      <c r="K13" s="35">
        <v>1</v>
      </c>
      <c r="L13" s="35">
        <v>0</v>
      </c>
      <c r="M13" s="35">
        <v>3</v>
      </c>
      <c r="N13" s="245">
        <v>5.3571428571428568</v>
      </c>
      <c r="O13" s="35">
        <v>45</v>
      </c>
      <c r="P13" s="35">
        <v>0</v>
      </c>
      <c r="Q13" s="35">
        <v>0</v>
      </c>
      <c r="R13" s="35">
        <v>173</v>
      </c>
      <c r="S13" s="35">
        <v>2</v>
      </c>
    </row>
    <row r="14" spans="1:20" ht="12" customHeight="1">
      <c r="A14" s="142"/>
      <c r="B14" s="225"/>
      <c r="C14" s="226"/>
      <c r="D14" s="226"/>
      <c r="E14" s="227"/>
      <c r="F14" s="38">
        <f t="shared" si="5"/>
        <v>1</v>
      </c>
      <c r="G14" s="31">
        <f t="shared" ref="G14" si="11">IF(G13=0,0,G13/$F13)</f>
        <v>0.20454545454545456</v>
      </c>
      <c r="H14" s="31">
        <f t="shared" ref="H14:Q14" si="12">IF(H13=0,0,H13/$G13)</f>
        <v>0.71111111111111114</v>
      </c>
      <c r="I14" s="31">
        <f t="shared" si="12"/>
        <v>0.2</v>
      </c>
      <c r="J14" s="31">
        <f t="shared" si="12"/>
        <v>0</v>
      </c>
      <c r="K14" s="31">
        <f t="shared" si="12"/>
        <v>2.2222222222222223E-2</v>
      </c>
      <c r="L14" s="31">
        <f t="shared" si="12"/>
        <v>0</v>
      </c>
      <c r="M14" s="31">
        <f t="shared" si="12"/>
        <v>6.6666666666666666E-2</v>
      </c>
      <c r="N14" s="246"/>
      <c r="O14" s="31">
        <f t="shared" si="12"/>
        <v>1</v>
      </c>
      <c r="P14" s="31">
        <f t="shared" si="12"/>
        <v>0</v>
      </c>
      <c r="Q14" s="31">
        <f t="shared" si="12"/>
        <v>0</v>
      </c>
      <c r="R14" s="31">
        <f t="shared" ref="R14:S14" si="13">IF(R13=0,0,R13/$F13)</f>
        <v>0.78636363636363638</v>
      </c>
      <c r="S14" s="31">
        <f t="shared" si="13"/>
        <v>9.0909090909090905E-3</v>
      </c>
    </row>
    <row r="15" spans="1:20" ht="12" customHeight="1">
      <c r="A15" s="142"/>
      <c r="B15" s="222" t="s">
        <v>44</v>
      </c>
      <c r="C15" s="223"/>
      <c r="D15" s="223"/>
      <c r="E15" s="224"/>
      <c r="F15" s="35">
        <f t="shared" si="5"/>
        <v>57</v>
      </c>
      <c r="G15" s="35">
        <f t="shared" ref="G15" si="14">SUM(O15:Q15)</f>
        <v>21</v>
      </c>
      <c r="H15" s="35">
        <v>11</v>
      </c>
      <c r="I15" s="35">
        <v>7</v>
      </c>
      <c r="J15" s="35">
        <v>0</v>
      </c>
      <c r="K15" s="35">
        <v>1</v>
      </c>
      <c r="L15" s="35">
        <v>0</v>
      </c>
      <c r="M15" s="35">
        <v>2</v>
      </c>
      <c r="N15" s="245">
        <v>7.0526315789473681</v>
      </c>
      <c r="O15" s="35">
        <v>21</v>
      </c>
      <c r="P15" s="35">
        <v>0</v>
      </c>
      <c r="Q15" s="35">
        <v>0</v>
      </c>
      <c r="R15" s="35">
        <v>34</v>
      </c>
      <c r="S15" s="35">
        <v>2</v>
      </c>
    </row>
    <row r="16" spans="1:20" ht="12" customHeight="1">
      <c r="A16" s="142"/>
      <c r="B16" s="225"/>
      <c r="C16" s="226"/>
      <c r="D16" s="226"/>
      <c r="E16" s="227"/>
      <c r="F16" s="38">
        <f t="shared" si="5"/>
        <v>0.99999999999999989</v>
      </c>
      <c r="G16" s="31">
        <f t="shared" ref="G16" si="15">IF(G15=0,0,G15/$F15)</f>
        <v>0.36842105263157893</v>
      </c>
      <c r="H16" s="31">
        <f t="shared" ref="H16:Q16" si="16">IF(H15=0,0,H15/$G15)</f>
        <v>0.52380952380952384</v>
      </c>
      <c r="I16" s="31">
        <f t="shared" si="16"/>
        <v>0.33333333333333331</v>
      </c>
      <c r="J16" s="31">
        <f t="shared" si="16"/>
        <v>0</v>
      </c>
      <c r="K16" s="31">
        <f t="shared" si="16"/>
        <v>4.7619047619047616E-2</v>
      </c>
      <c r="L16" s="31">
        <f t="shared" si="16"/>
        <v>0</v>
      </c>
      <c r="M16" s="31">
        <f t="shared" si="16"/>
        <v>9.5238095238095233E-2</v>
      </c>
      <c r="N16" s="246"/>
      <c r="O16" s="31">
        <f t="shared" si="16"/>
        <v>1</v>
      </c>
      <c r="P16" s="31">
        <f t="shared" si="16"/>
        <v>0</v>
      </c>
      <c r="Q16" s="31">
        <f t="shared" si="16"/>
        <v>0</v>
      </c>
      <c r="R16" s="31">
        <f t="shared" ref="R16:S16" si="17">IF(R15=0,0,R15/$F15)</f>
        <v>0.59649122807017541</v>
      </c>
      <c r="S16" s="31">
        <f t="shared" si="17"/>
        <v>3.5087719298245612E-2</v>
      </c>
    </row>
    <row r="17" spans="1:19" ht="12" customHeight="1">
      <c r="A17" s="142"/>
      <c r="B17" s="222" t="s">
        <v>43</v>
      </c>
      <c r="C17" s="223"/>
      <c r="D17" s="223"/>
      <c r="E17" s="224"/>
      <c r="F17" s="35">
        <f t="shared" si="5"/>
        <v>221</v>
      </c>
      <c r="G17" s="35">
        <f t="shared" ref="G17" si="18">SUM(O17:Q17)</f>
        <v>94</v>
      </c>
      <c r="H17" s="35">
        <v>67</v>
      </c>
      <c r="I17" s="35">
        <v>15</v>
      </c>
      <c r="J17" s="35">
        <v>1</v>
      </c>
      <c r="K17" s="35">
        <v>2</v>
      </c>
      <c r="L17" s="35">
        <v>4</v>
      </c>
      <c r="M17" s="35">
        <v>4</v>
      </c>
      <c r="N17" s="245">
        <v>6.9222222222222225</v>
      </c>
      <c r="O17" s="35">
        <v>91</v>
      </c>
      <c r="P17" s="35">
        <v>1</v>
      </c>
      <c r="Q17" s="35">
        <v>2</v>
      </c>
      <c r="R17" s="35">
        <v>120</v>
      </c>
      <c r="S17" s="35">
        <v>7</v>
      </c>
    </row>
    <row r="18" spans="1:19" ht="12" customHeight="1">
      <c r="A18" s="143"/>
      <c r="B18" s="225"/>
      <c r="C18" s="226"/>
      <c r="D18" s="226"/>
      <c r="E18" s="227"/>
      <c r="F18" s="38">
        <f t="shared" si="5"/>
        <v>0.99999999999999989</v>
      </c>
      <c r="G18" s="31">
        <f t="shared" ref="G18" si="19">IF(G17=0,0,G17/$F17)</f>
        <v>0.42533936651583709</v>
      </c>
      <c r="H18" s="31">
        <f t="shared" ref="H18:Q18" si="20">IF(H17=0,0,H17/$G17)</f>
        <v>0.71276595744680848</v>
      </c>
      <c r="I18" s="31">
        <f t="shared" si="20"/>
        <v>0.15957446808510639</v>
      </c>
      <c r="J18" s="31">
        <f t="shared" si="20"/>
        <v>1.0638297872340425E-2</v>
      </c>
      <c r="K18" s="31">
        <f t="shared" si="20"/>
        <v>2.1276595744680851E-2</v>
      </c>
      <c r="L18" s="31">
        <f t="shared" si="20"/>
        <v>4.2553191489361701E-2</v>
      </c>
      <c r="M18" s="31">
        <f t="shared" si="20"/>
        <v>4.2553191489361701E-2</v>
      </c>
      <c r="N18" s="246"/>
      <c r="O18" s="31">
        <f t="shared" si="20"/>
        <v>0.96808510638297873</v>
      </c>
      <c r="P18" s="31">
        <f t="shared" si="20"/>
        <v>1.0638297872340425E-2</v>
      </c>
      <c r="Q18" s="31">
        <f t="shared" si="20"/>
        <v>2.1276595744680851E-2</v>
      </c>
      <c r="R18" s="31">
        <f t="shared" ref="R18:S18" si="21">IF(R17=0,0,R17/$F17)</f>
        <v>0.54298642533936647</v>
      </c>
      <c r="S18" s="31">
        <f t="shared" si="21"/>
        <v>3.1674208144796379E-2</v>
      </c>
    </row>
    <row r="19" spans="1:19" ht="12" customHeight="1">
      <c r="A19" s="138" t="s">
        <v>42</v>
      </c>
      <c r="B19" s="138" t="s">
        <v>41</v>
      </c>
      <c r="C19" s="37"/>
      <c r="D19" s="211" t="s">
        <v>15</v>
      </c>
      <c r="E19" s="36"/>
      <c r="F19" s="35">
        <f t="shared" ref="F19:S19" si="22">SUM(F21,F23,F25,F27,F29,F31,F33,F35,F37,F39,F41,F43,F45,F47,F49,F51,F53,F55,F57,F59,F61,F63,F65,F67)</f>
        <v>224</v>
      </c>
      <c r="G19" s="35">
        <f t="shared" si="22"/>
        <v>57</v>
      </c>
      <c r="H19" s="35">
        <f t="shared" si="22"/>
        <v>26</v>
      </c>
      <c r="I19" s="35">
        <f t="shared" si="22"/>
        <v>16</v>
      </c>
      <c r="J19" s="35">
        <f t="shared" si="22"/>
        <v>0</v>
      </c>
      <c r="K19" s="35">
        <f t="shared" si="22"/>
        <v>3</v>
      </c>
      <c r="L19" s="35">
        <f t="shared" si="22"/>
        <v>3</v>
      </c>
      <c r="M19" s="35">
        <f t="shared" si="22"/>
        <v>8</v>
      </c>
      <c r="N19" s="245">
        <v>9.6938775509999999</v>
      </c>
      <c r="O19" s="35">
        <f t="shared" si="22"/>
        <v>55</v>
      </c>
      <c r="P19" s="35">
        <f t="shared" si="22"/>
        <v>1</v>
      </c>
      <c r="Q19" s="35">
        <f t="shared" si="22"/>
        <v>1</v>
      </c>
      <c r="R19" s="35">
        <f t="shared" si="22"/>
        <v>160</v>
      </c>
      <c r="S19" s="35">
        <f t="shared" si="22"/>
        <v>7</v>
      </c>
    </row>
    <row r="20" spans="1:19" ht="12" customHeight="1">
      <c r="A20" s="139"/>
      <c r="B20" s="139"/>
      <c r="C20" s="34"/>
      <c r="D20" s="212"/>
      <c r="E20" s="33"/>
      <c r="F20" s="38">
        <f t="shared" si="5"/>
        <v>1</v>
      </c>
      <c r="G20" s="31">
        <f t="shared" ref="G20" si="23">IF(G19=0,0,G19/$F19)</f>
        <v>0.2544642857142857</v>
      </c>
      <c r="H20" s="31">
        <f t="shared" ref="H20:Q20" si="24">IF(H19=0,0,H19/$G19)</f>
        <v>0.45614035087719296</v>
      </c>
      <c r="I20" s="31">
        <f t="shared" si="24"/>
        <v>0.2807017543859649</v>
      </c>
      <c r="J20" s="31">
        <f t="shared" si="24"/>
        <v>0</v>
      </c>
      <c r="K20" s="31">
        <f t="shared" si="24"/>
        <v>5.2631578947368418E-2</v>
      </c>
      <c r="L20" s="31">
        <f t="shared" si="24"/>
        <v>5.2631578947368418E-2</v>
      </c>
      <c r="M20" s="31">
        <f t="shared" si="24"/>
        <v>0.14035087719298245</v>
      </c>
      <c r="N20" s="246"/>
      <c r="O20" s="31">
        <f t="shared" si="24"/>
        <v>0.96491228070175439</v>
      </c>
      <c r="P20" s="31">
        <f t="shared" si="24"/>
        <v>1.7543859649122806E-2</v>
      </c>
      <c r="Q20" s="31">
        <f t="shared" si="24"/>
        <v>1.7543859649122806E-2</v>
      </c>
      <c r="R20" s="31">
        <f t="shared" ref="R20:S20" si="25">IF(R19=0,0,R19/$F19)</f>
        <v>0.7142857142857143</v>
      </c>
      <c r="S20" s="31">
        <f t="shared" si="25"/>
        <v>3.125E-2</v>
      </c>
    </row>
    <row r="21" spans="1:19" ht="12" customHeight="1">
      <c r="A21" s="139"/>
      <c r="B21" s="139"/>
      <c r="C21" s="37"/>
      <c r="D21" s="211" t="s">
        <v>40</v>
      </c>
      <c r="E21" s="36"/>
      <c r="F21" s="35">
        <f t="shared" si="5"/>
        <v>38</v>
      </c>
      <c r="G21" s="35">
        <f t="shared" ref="G21" si="26">SUM(O21:Q21)</f>
        <v>13</v>
      </c>
      <c r="H21" s="35">
        <v>5</v>
      </c>
      <c r="I21" s="35">
        <v>2</v>
      </c>
      <c r="J21" s="35">
        <v>0</v>
      </c>
      <c r="K21" s="35">
        <v>1</v>
      </c>
      <c r="L21" s="35">
        <v>3</v>
      </c>
      <c r="M21" s="35">
        <v>2</v>
      </c>
      <c r="N21" s="245">
        <v>19.272727272727273</v>
      </c>
      <c r="O21" s="35">
        <v>12</v>
      </c>
      <c r="P21" s="35">
        <v>1</v>
      </c>
      <c r="Q21" s="35">
        <v>0</v>
      </c>
      <c r="R21" s="35">
        <v>25</v>
      </c>
      <c r="S21" s="35">
        <v>0</v>
      </c>
    </row>
    <row r="22" spans="1:19" ht="12" customHeight="1">
      <c r="A22" s="139"/>
      <c r="B22" s="139"/>
      <c r="C22" s="34"/>
      <c r="D22" s="212"/>
      <c r="E22" s="33"/>
      <c r="F22" s="38">
        <f t="shared" si="5"/>
        <v>1</v>
      </c>
      <c r="G22" s="31">
        <f t="shared" ref="G22" si="27">IF(G21=0,0,G21/$F21)</f>
        <v>0.34210526315789475</v>
      </c>
      <c r="H22" s="31">
        <f t="shared" ref="H22:Q22" si="28">IF(H21=0,0,H21/$G21)</f>
        <v>0.38461538461538464</v>
      </c>
      <c r="I22" s="31">
        <f t="shared" si="28"/>
        <v>0.15384615384615385</v>
      </c>
      <c r="J22" s="31">
        <f t="shared" si="28"/>
        <v>0</v>
      </c>
      <c r="K22" s="31">
        <f t="shared" si="28"/>
        <v>7.6923076923076927E-2</v>
      </c>
      <c r="L22" s="31">
        <f t="shared" si="28"/>
        <v>0.23076923076923078</v>
      </c>
      <c r="M22" s="31">
        <f t="shared" si="28"/>
        <v>0.15384615384615385</v>
      </c>
      <c r="N22" s="246"/>
      <c r="O22" s="31">
        <f t="shared" si="28"/>
        <v>0.92307692307692313</v>
      </c>
      <c r="P22" s="31">
        <f t="shared" si="28"/>
        <v>7.6923076923076927E-2</v>
      </c>
      <c r="Q22" s="31">
        <f t="shared" si="28"/>
        <v>0</v>
      </c>
      <c r="R22" s="31">
        <f t="shared" ref="R22:S22" si="29">IF(R21=0,0,R21/$F21)</f>
        <v>0.65789473684210531</v>
      </c>
      <c r="S22" s="31">
        <f t="shared" si="29"/>
        <v>0</v>
      </c>
    </row>
    <row r="23" spans="1:19" ht="12" customHeight="1">
      <c r="A23" s="139"/>
      <c r="B23" s="139"/>
      <c r="C23" s="37"/>
      <c r="D23" s="211" t="s">
        <v>39</v>
      </c>
      <c r="E23" s="36"/>
      <c r="F23" s="35">
        <f t="shared" ref="F23:F86" si="30">SUM(G23,R23,S23)</f>
        <v>5</v>
      </c>
      <c r="G23" s="35">
        <f t="shared" ref="G23" si="31">SUM(O23:Q23)</f>
        <v>0</v>
      </c>
      <c r="H23" s="35">
        <v>0</v>
      </c>
      <c r="I23" s="35">
        <v>0</v>
      </c>
      <c r="J23" s="35">
        <v>0</v>
      </c>
      <c r="K23" s="35">
        <v>0</v>
      </c>
      <c r="L23" s="35">
        <v>0</v>
      </c>
      <c r="M23" s="35">
        <v>0</v>
      </c>
      <c r="N23" s="245" t="s">
        <v>629</v>
      </c>
      <c r="O23" s="35">
        <v>0</v>
      </c>
      <c r="P23" s="35">
        <v>0</v>
      </c>
      <c r="Q23" s="35">
        <v>0</v>
      </c>
      <c r="R23" s="35">
        <v>4</v>
      </c>
      <c r="S23" s="35">
        <v>1</v>
      </c>
    </row>
    <row r="24" spans="1:19" ht="12" customHeight="1">
      <c r="A24" s="139"/>
      <c r="B24" s="139"/>
      <c r="C24" s="34"/>
      <c r="D24" s="212"/>
      <c r="E24" s="33"/>
      <c r="F24" s="38">
        <f t="shared" si="30"/>
        <v>1</v>
      </c>
      <c r="G24" s="31">
        <f t="shared" ref="G24" si="32">IF(G23=0,0,G23/$F23)</f>
        <v>0</v>
      </c>
      <c r="H24" s="31">
        <f t="shared" ref="H24" si="33">IF(H23=0,0,H23/$G23)</f>
        <v>0</v>
      </c>
      <c r="I24" s="31">
        <f t="shared" ref="I24" si="34">IF(I23=0,0,I23/$G23)</f>
        <v>0</v>
      </c>
      <c r="J24" s="31">
        <f t="shared" ref="J24" si="35">IF(J23=0,0,J23/$G23)</f>
        <v>0</v>
      </c>
      <c r="K24" s="31">
        <f t="shared" ref="K24" si="36">IF(K23=0,0,K23/$G23)</f>
        <v>0</v>
      </c>
      <c r="L24" s="31">
        <f t="shared" ref="L24" si="37">IF(L23=0,0,L23/$G23)</f>
        <v>0</v>
      </c>
      <c r="M24" s="31">
        <f t="shared" ref="M24" si="38">IF(M23=0,0,M23/$G23)</f>
        <v>0</v>
      </c>
      <c r="N24" s="246"/>
      <c r="O24" s="31">
        <f t="shared" ref="O24" si="39">IF(O23=0,0,O23/$G23)</f>
        <v>0</v>
      </c>
      <c r="P24" s="31">
        <f t="shared" ref="P24" si="40">IF(P23=0,0,P23/$G23)</f>
        <v>0</v>
      </c>
      <c r="Q24" s="31">
        <f t="shared" ref="Q24" si="41">IF(Q23=0,0,Q23/$G23)</f>
        <v>0</v>
      </c>
      <c r="R24" s="31">
        <f t="shared" ref="R24" si="42">IF(R23=0,0,R23/$F23)</f>
        <v>0.8</v>
      </c>
      <c r="S24" s="31">
        <f t="shared" ref="S24" si="43">IF(S23=0,0,S23/$F23)</f>
        <v>0.2</v>
      </c>
    </row>
    <row r="25" spans="1:19" ht="12" customHeight="1">
      <c r="A25" s="139"/>
      <c r="B25" s="139"/>
      <c r="C25" s="37"/>
      <c r="D25" s="211" t="s">
        <v>38</v>
      </c>
      <c r="E25" s="36"/>
      <c r="F25" s="35">
        <f t="shared" si="30"/>
        <v>14</v>
      </c>
      <c r="G25" s="35">
        <f t="shared" ref="G25" si="44">SUM(O25:Q25)</f>
        <v>0</v>
      </c>
      <c r="H25" s="35">
        <v>0</v>
      </c>
      <c r="I25" s="35">
        <v>0</v>
      </c>
      <c r="J25" s="35">
        <v>0</v>
      </c>
      <c r="K25" s="35">
        <v>0</v>
      </c>
      <c r="L25" s="35">
        <v>0</v>
      </c>
      <c r="M25" s="35">
        <v>0</v>
      </c>
      <c r="N25" s="245" t="s">
        <v>629</v>
      </c>
      <c r="O25" s="35">
        <v>0</v>
      </c>
      <c r="P25" s="35">
        <v>0</v>
      </c>
      <c r="Q25" s="35">
        <v>0</v>
      </c>
      <c r="R25" s="35">
        <v>14</v>
      </c>
      <c r="S25" s="35">
        <v>0</v>
      </c>
    </row>
    <row r="26" spans="1:19" ht="12" customHeight="1">
      <c r="A26" s="139"/>
      <c r="B26" s="139"/>
      <c r="C26" s="34"/>
      <c r="D26" s="212"/>
      <c r="E26" s="33"/>
      <c r="F26" s="38">
        <f t="shared" si="30"/>
        <v>1</v>
      </c>
      <c r="G26" s="31">
        <f t="shared" ref="G26" si="45">IF(G25=0,0,G25/$F25)</f>
        <v>0</v>
      </c>
      <c r="H26" s="31">
        <f t="shared" ref="H26" si="46">IF(H25=0,0,H25/$G25)</f>
        <v>0</v>
      </c>
      <c r="I26" s="31">
        <f t="shared" ref="I26" si="47">IF(I25=0,0,I25/$G25)</f>
        <v>0</v>
      </c>
      <c r="J26" s="31">
        <f t="shared" ref="J26" si="48">IF(J25=0,0,J25/$G25)</f>
        <v>0</v>
      </c>
      <c r="K26" s="31">
        <f t="shared" ref="K26" si="49">IF(K25=0,0,K25/$G25)</f>
        <v>0</v>
      </c>
      <c r="L26" s="31">
        <f t="shared" ref="L26" si="50">IF(L25=0,0,L25/$G25)</f>
        <v>0</v>
      </c>
      <c r="M26" s="31">
        <f t="shared" ref="M26" si="51">IF(M25=0,0,M25/$G25)</f>
        <v>0</v>
      </c>
      <c r="N26" s="246"/>
      <c r="O26" s="31">
        <f t="shared" ref="O26" si="52">IF(O25=0,0,O25/$G25)</f>
        <v>0</v>
      </c>
      <c r="P26" s="31">
        <f t="shared" ref="P26" si="53">IF(P25=0,0,P25/$G25)</f>
        <v>0</v>
      </c>
      <c r="Q26" s="31">
        <f t="shared" ref="Q26" si="54">IF(Q25=0,0,Q25/$G25)</f>
        <v>0</v>
      </c>
      <c r="R26" s="31">
        <f t="shared" ref="R26" si="55">IF(R25=0,0,R25/$F25)</f>
        <v>1</v>
      </c>
      <c r="S26" s="31">
        <f t="shared" ref="S26" si="56">IF(S25=0,0,S25/$F25)</f>
        <v>0</v>
      </c>
    </row>
    <row r="27" spans="1:19" ht="12" customHeight="1">
      <c r="A27" s="139"/>
      <c r="B27" s="139"/>
      <c r="C27" s="37"/>
      <c r="D27" s="211" t="s">
        <v>37</v>
      </c>
      <c r="E27" s="36"/>
      <c r="F27" s="35">
        <f t="shared" si="30"/>
        <v>1</v>
      </c>
      <c r="G27" s="35">
        <f t="shared" ref="G27" si="57">SUM(O27:Q27)</f>
        <v>0</v>
      </c>
      <c r="H27" s="35">
        <v>0</v>
      </c>
      <c r="I27" s="35">
        <v>0</v>
      </c>
      <c r="J27" s="35">
        <v>0</v>
      </c>
      <c r="K27" s="35">
        <v>0</v>
      </c>
      <c r="L27" s="35">
        <v>0</v>
      </c>
      <c r="M27" s="35">
        <v>0</v>
      </c>
      <c r="N27" s="245" t="s">
        <v>629</v>
      </c>
      <c r="O27" s="35">
        <v>0</v>
      </c>
      <c r="P27" s="35">
        <v>0</v>
      </c>
      <c r="Q27" s="35">
        <v>0</v>
      </c>
      <c r="R27" s="35">
        <v>1</v>
      </c>
      <c r="S27" s="35">
        <v>0</v>
      </c>
    </row>
    <row r="28" spans="1:19" ht="12" customHeight="1">
      <c r="A28" s="139"/>
      <c r="B28" s="139"/>
      <c r="C28" s="34"/>
      <c r="D28" s="212"/>
      <c r="E28" s="33"/>
      <c r="F28" s="38">
        <f t="shared" si="30"/>
        <v>1</v>
      </c>
      <c r="G28" s="31">
        <f t="shared" ref="G28" si="58">IF(G27=0,0,G27/$F27)</f>
        <v>0</v>
      </c>
      <c r="H28" s="31">
        <f t="shared" ref="H28" si="59">IF(H27=0,0,H27/$G27)</f>
        <v>0</v>
      </c>
      <c r="I28" s="31">
        <f t="shared" ref="I28" si="60">IF(I27=0,0,I27/$G27)</f>
        <v>0</v>
      </c>
      <c r="J28" s="31">
        <f t="shared" ref="J28" si="61">IF(J27=0,0,J27/$G27)</f>
        <v>0</v>
      </c>
      <c r="K28" s="31">
        <f t="shared" ref="K28" si="62">IF(K27=0,0,K27/$G27)</f>
        <v>0</v>
      </c>
      <c r="L28" s="31">
        <f t="shared" ref="L28" si="63">IF(L27=0,0,L27/$G27)</f>
        <v>0</v>
      </c>
      <c r="M28" s="31">
        <f t="shared" ref="M28" si="64">IF(M27=0,0,M27/$G27)</f>
        <v>0</v>
      </c>
      <c r="N28" s="246"/>
      <c r="O28" s="31">
        <f t="shared" ref="O28" si="65">IF(O27=0,0,O27/$G27)</f>
        <v>0</v>
      </c>
      <c r="P28" s="31">
        <f t="shared" ref="P28" si="66">IF(P27=0,0,P27/$G27)</f>
        <v>0</v>
      </c>
      <c r="Q28" s="31">
        <f t="shared" ref="Q28" si="67">IF(Q27=0,0,Q27/$G27)</f>
        <v>0</v>
      </c>
      <c r="R28" s="31">
        <f t="shared" ref="R28" si="68">IF(R27=0,0,R27/$F27)</f>
        <v>1</v>
      </c>
      <c r="S28" s="31">
        <f t="shared" ref="S28" si="69">IF(S27=0,0,S27/$F27)</f>
        <v>0</v>
      </c>
    </row>
    <row r="29" spans="1:19" ht="12" customHeight="1">
      <c r="A29" s="139"/>
      <c r="B29" s="139"/>
      <c r="C29" s="37"/>
      <c r="D29" s="211" t="s">
        <v>36</v>
      </c>
      <c r="E29" s="36"/>
      <c r="F29" s="35">
        <f t="shared" si="30"/>
        <v>6</v>
      </c>
      <c r="G29" s="35">
        <f t="shared" ref="G29" si="70">SUM(O29:Q29)</f>
        <v>2</v>
      </c>
      <c r="H29" s="35">
        <v>1</v>
      </c>
      <c r="I29" s="35">
        <v>1</v>
      </c>
      <c r="J29" s="35">
        <v>0</v>
      </c>
      <c r="K29" s="35">
        <v>0</v>
      </c>
      <c r="L29" s="35">
        <v>0</v>
      </c>
      <c r="M29" s="35">
        <v>0</v>
      </c>
      <c r="N29" s="245">
        <v>5.5</v>
      </c>
      <c r="O29" s="35">
        <v>2</v>
      </c>
      <c r="P29" s="35">
        <v>0</v>
      </c>
      <c r="Q29" s="35">
        <v>0</v>
      </c>
      <c r="R29" s="35">
        <v>4</v>
      </c>
      <c r="S29" s="35">
        <v>0</v>
      </c>
    </row>
    <row r="30" spans="1:19" ht="12" customHeight="1">
      <c r="A30" s="139"/>
      <c r="B30" s="139"/>
      <c r="C30" s="34"/>
      <c r="D30" s="212"/>
      <c r="E30" s="33"/>
      <c r="F30" s="38">
        <f t="shared" si="30"/>
        <v>1</v>
      </c>
      <c r="G30" s="31">
        <f t="shared" ref="G30" si="71">IF(G29=0,0,G29/$F29)</f>
        <v>0.33333333333333331</v>
      </c>
      <c r="H30" s="31">
        <f t="shared" ref="H30" si="72">IF(H29=0,0,H29/$G29)</f>
        <v>0.5</v>
      </c>
      <c r="I30" s="31">
        <f t="shared" ref="I30" si="73">IF(I29=0,0,I29/$G29)</f>
        <v>0.5</v>
      </c>
      <c r="J30" s="31">
        <f t="shared" ref="J30" si="74">IF(J29=0,0,J29/$G29)</f>
        <v>0</v>
      </c>
      <c r="K30" s="31">
        <f t="shared" ref="K30" si="75">IF(K29=0,0,K29/$G29)</f>
        <v>0</v>
      </c>
      <c r="L30" s="31">
        <f t="shared" ref="L30" si="76">IF(L29=0,0,L29/$G29)</f>
        <v>0</v>
      </c>
      <c r="M30" s="31">
        <f t="shared" ref="M30" si="77">IF(M29=0,0,M29/$G29)</f>
        <v>0</v>
      </c>
      <c r="N30" s="246"/>
      <c r="O30" s="31">
        <f t="shared" ref="O30" si="78">IF(O29=0,0,O29/$G29)</f>
        <v>1</v>
      </c>
      <c r="P30" s="31">
        <f t="shared" ref="P30" si="79">IF(P29=0,0,P29/$G29)</f>
        <v>0</v>
      </c>
      <c r="Q30" s="31">
        <f t="shared" ref="Q30" si="80">IF(Q29=0,0,Q29/$G29)</f>
        <v>0</v>
      </c>
      <c r="R30" s="31">
        <f t="shared" ref="R30" si="81">IF(R29=0,0,R29/$F29)</f>
        <v>0.66666666666666663</v>
      </c>
      <c r="S30" s="31">
        <f t="shared" ref="S30" si="82">IF(S29=0,0,S29/$F29)</f>
        <v>0</v>
      </c>
    </row>
    <row r="31" spans="1:19" ht="12" customHeight="1">
      <c r="A31" s="139"/>
      <c r="B31" s="139"/>
      <c r="C31" s="37"/>
      <c r="D31" s="211" t="s">
        <v>35</v>
      </c>
      <c r="E31" s="36"/>
      <c r="F31" s="35">
        <f t="shared" si="30"/>
        <v>3</v>
      </c>
      <c r="G31" s="35">
        <f t="shared" ref="G31" si="83">SUM(O31:Q31)</f>
        <v>0</v>
      </c>
      <c r="H31" s="35">
        <v>0</v>
      </c>
      <c r="I31" s="35">
        <v>0</v>
      </c>
      <c r="J31" s="35">
        <v>0</v>
      </c>
      <c r="K31" s="35">
        <v>0</v>
      </c>
      <c r="L31" s="35">
        <v>0</v>
      </c>
      <c r="M31" s="35">
        <v>0</v>
      </c>
      <c r="N31" s="245" t="s">
        <v>629</v>
      </c>
      <c r="O31" s="35">
        <v>0</v>
      </c>
      <c r="P31" s="35">
        <v>0</v>
      </c>
      <c r="Q31" s="35">
        <v>0</v>
      </c>
      <c r="R31" s="35">
        <v>3</v>
      </c>
      <c r="S31" s="35">
        <v>0</v>
      </c>
    </row>
    <row r="32" spans="1:19" ht="12" customHeight="1">
      <c r="A32" s="139"/>
      <c r="B32" s="139"/>
      <c r="C32" s="34"/>
      <c r="D32" s="212"/>
      <c r="E32" s="33"/>
      <c r="F32" s="38">
        <f t="shared" si="30"/>
        <v>1</v>
      </c>
      <c r="G32" s="31">
        <f t="shared" ref="G32" si="84">IF(G31=0,0,G31/$F31)</f>
        <v>0</v>
      </c>
      <c r="H32" s="31">
        <f t="shared" ref="H32" si="85">IF(H31=0,0,H31/$G31)</f>
        <v>0</v>
      </c>
      <c r="I32" s="31">
        <f t="shared" ref="I32" si="86">IF(I31=0,0,I31/$G31)</f>
        <v>0</v>
      </c>
      <c r="J32" s="31">
        <f t="shared" ref="J32" si="87">IF(J31=0,0,J31/$G31)</f>
        <v>0</v>
      </c>
      <c r="K32" s="31">
        <f t="shared" ref="K32" si="88">IF(K31=0,0,K31/$G31)</f>
        <v>0</v>
      </c>
      <c r="L32" s="31">
        <f t="shared" ref="L32" si="89">IF(L31=0,0,L31/$G31)</f>
        <v>0</v>
      </c>
      <c r="M32" s="31">
        <f t="shared" ref="M32" si="90">IF(M31=0,0,M31/$G31)</f>
        <v>0</v>
      </c>
      <c r="N32" s="246"/>
      <c r="O32" s="31">
        <f t="shared" ref="O32" si="91">IF(O31=0,0,O31/$G31)</f>
        <v>0</v>
      </c>
      <c r="P32" s="31">
        <f t="shared" ref="P32" si="92">IF(P31=0,0,P31/$G31)</f>
        <v>0</v>
      </c>
      <c r="Q32" s="31">
        <f t="shared" ref="Q32" si="93">IF(Q31=0,0,Q31/$G31)</f>
        <v>0</v>
      </c>
      <c r="R32" s="31">
        <f t="shared" ref="R32" si="94">IF(R31=0,0,R31/$F31)</f>
        <v>1</v>
      </c>
      <c r="S32" s="31">
        <f t="shared" ref="S32" si="95">IF(S31=0,0,S31/$F31)</f>
        <v>0</v>
      </c>
    </row>
    <row r="33" spans="1:19" ht="12" customHeight="1">
      <c r="A33" s="139"/>
      <c r="B33" s="139"/>
      <c r="C33" s="37"/>
      <c r="D33" s="211" t="s">
        <v>34</v>
      </c>
      <c r="E33" s="36"/>
      <c r="F33" s="35">
        <f t="shared" si="30"/>
        <v>3</v>
      </c>
      <c r="G33" s="35">
        <f t="shared" ref="G33" si="96">SUM(O33:Q33)</f>
        <v>0</v>
      </c>
      <c r="H33" s="35">
        <v>0</v>
      </c>
      <c r="I33" s="35">
        <v>0</v>
      </c>
      <c r="J33" s="35">
        <v>0</v>
      </c>
      <c r="K33" s="35">
        <v>0</v>
      </c>
      <c r="L33" s="35">
        <v>0</v>
      </c>
      <c r="M33" s="35">
        <v>0</v>
      </c>
      <c r="N33" s="245" t="s">
        <v>629</v>
      </c>
      <c r="O33" s="35">
        <v>0</v>
      </c>
      <c r="P33" s="35">
        <v>0</v>
      </c>
      <c r="Q33" s="35">
        <v>0</v>
      </c>
      <c r="R33" s="35">
        <v>3</v>
      </c>
      <c r="S33" s="35">
        <v>0</v>
      </c>
    </row>
    <row r="34" spans="1:19" ht="12" customHeight="1">
      <c r="A34" s="139"/>
      <c r="B34" s="139"/>
      <c r="C34" s="34"/>
      <c r="D34" s="212"/>
      <c r="E34" s="33"/>
      <c r="F34" s="38">
        <f t="shared" si="30"/>
        <v>1</v>
      </c>
      <c r="G34" s="31">
        <f t="shared" ref="G34" si="97">IF(G33=0,0,G33/$F33)</f>
        <v>0</v>
      </c>
      <c r="H34" s="31">
        <f t="shared" ref="H34" si="98">IF(H33=0,0,H33/$G33)</f>
        <v>0</v>
      </c>
      <c r="I34" s="31">
        <f t="shared" ref="I34" si="99">IF(I33=0,0,I33/$G33)</f>
        <v>0</v>
      </c>
      <c r="J34" s="31">
        <f t="shared" ref="J34" si="100">IF(J33=0,0,J33/$G33)</f>
        <v>0</v>
      </c>
      <c r="K34" s="31">
        <f t="shared" ref="K34" si="101">IF(K33=0,0,K33/$G33)</f>
        <v>0</v>
      </c>
      <c r="L34" s="31">
        <f t="shared" ref="L34" si="102">IF(L33=0,0,L33/$G33)</f>
        <v>0</v>
      </c>
      <c r="M34" s="31">
        <f t="shared" ref="M34" si="103">IF(M33=0,0,M33/$G33)</f>
        <v>0</v>
      </c>
      <c r="N34" s="246"/>
      <c r="O34" s="31">
        <f t="shared" ref="O34" si="104">IF(O33=0,0,O33/$G33)</f>
        <v>0</v>
      </c>
      <c r="P34" s="31">
        <f t="shared" ref="P34" si="105">IF(P33=0,0,P33/$G33)</f>
        <v>0</v>
      </c>
      <c r="Q34" s="31">
        <f t="shared" ref="Q34" si="106">IF(Q33=0,0,Q33/$G33)</f>
        <v>0</v>
      </c>
      <c r="R34" s="31">
        <f t="shared" ref="R34" si="107">IF(R33=0,0,R33/$F33)</f>
        <v>1</v>
      </c>
      <c r="S34" s="31">
        <f t="shared" ref="S34" si="108">IF(S33=0,0,S33/$F33)</f>
        <v>0</v>
      </c>
    </row>
    <row r="35" spans="1:19" ht="12" customHeight="1">
      <c r="A35" s="139"/>
      <c r="B35" s="139"/>
      <c r="C35" s="37"/>
      <c r="D35" s="211" t="s">
        <v>33</v>
      </c>
      <c r="E35" s="36"/>
      <c r="F35" s="35">
        <f t="shared" si="30"/>
        <v>10</v>
      </c>
      <c r="G35" s="35">
        <f t="shared" ref="G35" si="109">SUM(O35:Q35)</f>
        <v>4</v>
      </c>
      <c r="H35" s="35">
        <v>2</v>
      </c>
      <c r="I35" s="35">
        <v>0</v>
      </c>
      <c r="J35" s="35">
        <v>0</v>
      </c>
      <c r="K35" s="35">
        <v>1</v>
      </c>
      <c r="L35" s="35">
        <v>0</v>
      </c>
      <c r="M35" s="35">
        <v>1</v>
      </c>
      <c r="N35" s="245">
        <v>10</v>
      </c>
      <c r="O35" s="35">
        <v>4</v>
      </c>
      <c r="P35" s="35">
        <v>0</v>
      </c>
      <c r="Q35" s="35">
        <v>0</v>
      </c>
      <c r="R35" s="35">
        <v>6</v>
      </c>
      <c r="S35" s="35">
        <v>0</v>
      </c>
    </row>
    <row r="36" spans="1:19" ht="12" customHeight="1">
      <c r="A36" s="139"/>
      <c r="B36" s="139"/>
      <c r="C36" s="34"/>
      <c r="D36" s="212"/>
      <c r="E36" s="33"/>
      <c r="F36" s="38">
        <f t="shared" si="30"/>
        <v>1</v>
      </c>
      <c r="G36" s="31">
        <f t="shared" ref="G36" si="110">IF(G35=0,0,G35/$F35)</f>
        <v>0.4</v>
      </c>
      <c r="H36" s="31">
        <f t="shared" ref="H36" si="111">IF(H35=0,0,H35/$G35)</f>
        <v>0.5</v>
      </c>
      <c r="I36" s="31">
        <f t="shared" ref="I36" si="112">IF(I35=0,0,I35/$G35)</f>
        <v>0</v>
      </c>
      <c r="J36" s="31">
        <f t="shared" ref="J36" si="113">IF(J35=0,0,J35/$G35)</f>
        <v>0</v>
      </c>
      <c r="K36" s="31">
        <f t="shared" ref="K36" si="114">IF(K35=0,0,K35/$G35)</f>
        <v>0.25</v>
      </c>
      <c r="L36" s="31">
        <f t="shared" ref="L36" si="115">IF(L35=0,0,L35/$G35)</f>
        <v>0</v>
      </c>
      <c r="M36" s="31">
        <f t="shared" ref="M36" si="116">IF(M35=0,0,M35/$G35)</f>
        <v>0.25</v>
      </c>
      <c r="N36" s="246"/>
      <c r="O36" s="31">
        <f t="shared" ref="O36" si="117">IF(O35=0,0,O35/$G35)</f>
        <v>1</v>
      </c>
      <c r="P36" s="31">
        <f t="shared" ref="P36" si="118">IF(P35=0,0,P35/$G35)</f>
        <v>0</v>
      </c>
      <c r="Q36" s="31">
        <f t="shared" ref="Q36" si="119">IF(Q35=0,0,Q35/$G35)</f>
        <v>0</v>
      </c>
      <c r="R36" s="31">
        <f t="shared" ref="R36" si="120">IF(R35=0,0,R35/$F35)</f>
        <v>0.6</v>
      </c>
      <c r="S36" s="31">
        <f t="shared" ref="S36" si="121">IF(S35=0,0,S35/$F35)</f>
        <v>0</v>
      </c>
    </row>
    <row r="37" spans="1:19" ht="12" customHeight="1">
      <c r="A37" s="139"/>
      <c r="B37" s="139"/>
      <c r="C37" s="37"/>
      <c r="D37" s="211" t="s">
        <v>32</v>
      </c>
      <c r="E37" s="36"/>
      <c r="F37" s="35">
        <f t="shared" si="30"/>
        <v>1</v>
      </c>
      <c r="G37" s="35">
        <f t="shared" ref="G37" si="122">SUM(O37:Q37)</f>
        <v>0</v>
      </c>
      <c r="H37" s="35">
        <v>0</v>
      </c>
      <c r="I37" s="35">
        <v>0</v>
      </c>
      <c r="J37" s="35">
        <v>0</v>
      </c>
      <c r="K37" s="35">
        <v>0</v>
      </c>
      <c r="L37" s="35">
        <v>0</v>
      </c>
      <c r="M37" s="35">
        <v>0</v>
      </c>
      <c r="N37" s="245" t="s">
        <v>629</v>
      </c>
      <c r="O37" s="35">
        <v>0</v>
      </c>
      <c r="P37" s="35">
        <v>0</v>
      </c>
      <c r="Q37" s="35">
        <v>0</v>
      </c>
      <c r="R37" s="35">
        <v>1</v>
      </c>
      <c r="S37" s="35">
        <v>0</v>
      </c>
    </row>
    <row r="38" spans="1:19" ht="12" customHeight="1">
      <c r="A38" s="139"/>
      <c r="B38" s="139"/>
      <c r="C38" s="34"/>
      <c r="D38" s="212"/>
      <c r="E38" s="33"/>
      <c r="F38" s="38">
        <f t="shared" si="30"/>
        <v>1</v>
      </c>
      <c r="G38" s="31">
        <f t="shared" ref="G38" si="123">IF(G37=0,0,G37/$F37)</f>
        <v>0</v>
      </c>
      <c r="H38" s="31">
        <f t="shared" ref="H38" si="124">IF(H37=0,0,H37/$G37)</f>
        <v>0</v>
      </c>
      <c r="I38" s="31">
        <f t="shared" ref="I38" si="125">IF(I37=0,0,I37/$G37)</f>
        <v>0</v>
      </c>
      <c r="J38" s="31">
        <f t="shared" ref="J38" si="126">IF(J37=0,0,J37/$G37)</f>
        <v>0</v>
      </c>
      <c r="K38" s="31">
        <f t="shared" ref="K38" si="127">IF(K37=0,0,K37/$G37)</f>
        <v>0</v>
      </c>
      <c r="L38" s="31">
        <f t="shared" ref="L38" si="128">IF(L37=0,0,L37/$G37)</f>
        <v>0</v>
      </c>
      <c r="M38" s="31">
        <f t="shared" ref="M38" si="129">IF(M37=0,0,M37/$G37)</f>
        <v>0</v>
      </c>
      <c r="N38" s="246"/>
      <c r="O38" s="31">
        <f t="shared" ref="O38" si="130">IF(O37=0,0,O37/$G37)</f>
        <v>0</v>
      </c>
      <c r="P38" s="31">
        <f t="shared" ref="P38" si="131">IF(P37=0,0,P37/$G37)</f>
        <v>0</v>
      </c>
      <c r="Q38" s="31">
        <f t="shared" ref="Q38" si="132">IF(Q37=0,0,Q37/$G37)</f>
        <v>0</v>
      </c>
      <c r="R38" s="31">
        <f t="shared" ref="R38" si="133">IF(R37=0,0,R37/$F37)</f>
        <v>1</v>
      </c>
      <c r="S38" s="31">
        <f t="shared" ref="S38" si="134">IF(S37=0,0,S37/$F37)</f>
        <v>0</v>
      </c>
    </row>
    <row r="39" spans="1:19" ht="12" customHeight="1">
      <c r="A39" s="139"/>
      <c r="B39" s="139"/>
      <c r="C39" s="37"/>
      <c r="D39" s="211" t="s">
        <v>31</v>
      </c>
      <c r="E39" s="36"/>
      <c r="F39" s="35">
        <f t="shared" si="30"/>
        <v>6</v>
      </c>
      <c r="G39" s="35">
        <f t="shared" ref="G39" si="135">SUM(O39:Q39)</f>
        <v>0</v>
      </c>
      <c r="H39" s="35">
        <v>0</v>
      </c>
      <c r="I39" s="35">
        <v>0</v>
      </c>
      <c r="J39" s="35">
        <v>0</v>
      </c>
      <c r="K39" s="35">
        <v>0</v>
      </c>
      <c r="L39" s="35">
        <v>0</v>
      </c>
      <c r="M39" s="35">
        <v>0</v>
      </c>
      <c r="N39" s="245" t="s">
        <v>629</v>
      </c>
      <c r="O39" s="35">
        <v>0</v>
      </c>
      <c r="P39" s="35">
        <v>0</v>
      </c>
      <c r="Q39" s="35">
        <v>0</v>
      </c>
      <c r="R39" s="35">
        <v>6</v>
      </c>
      <c r="S39" s="35">
        <v>0</v>
      </c>
    </row>
    <row r="40" spans="1:19" ht="12" customHeight="1">
      <c r="A40" s="139"/>
      <c r="B40" s="139"/>
      <c r="C40" s="34"/>
      <c r="D40" s="212"/>
      <c r="E40" s="33"/>
      <c r="F40" s="38">
        <f t="shared" si="30"/>
        <v>1</v>
      </c>
      <c r="G40" s="31">
        <f t="shared" ref="G40" si="136">IF(G39=0,0,G39/$F39)</f>
        <v>0</v>
      </c>
      <c r="H40" s="31">
        <f t="shared" ref="H40" si="137">IF(H39=0,0,H39/$G39)</f>
        <v>0</v>
      </c>
      <c r="I40" s="31">
        <f t="shared" ref="I40" si="138">IF(I39=0,0,I39/$G39)</f>
        <v>0</v>
      </c>
      <c r="J40" s="31">
        <f t="shared" ref="J40" si="139">IF(J39=0,0,J39/$G39)</f>
        <v>0</v>
      </c>
      <c r="K40" s="31">
        <f t="shared" ref="K40" si="140">IF(K39=0,0,K39/$G39)</f>
        <v>0</v>
      </c>
      <c r="L40" s="31">
        <f t="shared" ref="L40" si="141">IF(L39=0,0,L39/$G39)</f>
        <v>0</v>
      </c>
      <c r="M40" s="31">
        <f t="shared" ref="M40" si="142">IF(M39=0,0,M39/$G39)</f>
        <v>0</v>
      </c>
      <c r="N40" s="246"/>
      <c r="O40" s="31">
        <f t="shared" ref="O40" si="143">IF(O39=0,0,O39/$G39)</f>
        <v>0</v>
      </c>
      <c r="P40" s="31">
        <f t="shared" ref="P40" si="144">IF(P39=0,0,P39/$G39)</f>
        <v>0</v>
      </c>
      <c r="Q40" s="31">
        <f t="shared" ref="Q40" si="145">IF(Q39=0,0,Q39/$G39)</f>
        <v>0</v>
      </c>
      <c r="R40" s="31">
        <f t="shared" ref="R40" si="146">IF(R39=0,0,R39/$F39)</f>
        <v>1</v>
      </c>
      <c r="S40" s="31">
        <f t="shared" ref="S40" si="147">IF(S39=0,0,S39/$F39)</f>
        <v>0</v>
      </c>
    </row>
    <row r="41" spans="1:19" ht="12" customHeight="1">
      <c r="A41" s="139"/>
      <c r="B41" s="139"/>
      <c r="C41" s="37"/>
      <c r="D41" s="211" t="s">
        <v>30</v>
      </c>
      <c r="E41" s="36"/>
      <c r="F41" s="35">
        <f t="shared" si="30"/>
        <v>1</v>
      </c>
      <c r="G41" s="35">
        <f t="shared" ref="G41" si="148">SUM(O41:Q41)</f>
        <v>0</v>
      </c>
      <c r="H41" s="35">
        <v>0</v>
      </c>
      <c r="I41" s="35">
        <v>0</v>
      </c>
      <c r="J41" s="35">
        <v>0</v>
      </c>
      <c r="K41" s="35">
        <v>0</v>
      </c>
      <c r="L41" s="35">
        <v>0</v>
      </c>
      <c r="M41" s="35">
        <v>0</v>
      </c>
      <c r="N41" s="245" t="s">
        <v>629</v>
      </c>
      <c r="O41" s="35">
        <v>0</v>
      </c>
      <c r="P41" s="35">
        <v>0</v>
      </c>
      <c r="Q41" s="35">
        <v>0</v>
      </c>
      <c r="R41" s="35">
        <v>1</v>
      </c>
      <c r="S41" s="35">
        <v>0</v>
      </c>
    </row>
    <row r="42" spans="1:19" ht="12" customHeight="1">
      <c r="A42" s="139"/>
      <c r="B42" s="139"/>
      <c r="C42" s="34"/>
      <c r="D42" s="212"/>
      <c r="E42" s="33"/>
      <c r="F42" s="38">
        <f t="shared" si="30"/>
        <v>1</v>
      </c>
      <c r="G42" s="31">
        <f t="shared" ref="G42" si="149">IF(G41=0,0,G41/$F41)</f>
        <v>0</v>
      </c>
      <c r="H42" s="31">
        <f t="shared" ref="H42" si="150">IF(H41=0,0,H41/$G41)</f>
        <v>0</v>
      </c>
      <c r="I42" s="31">
        <f t="shared" ref="I42" si="151">IF(I41=0,0,I41/$G41)</f>
        <v>0</v>
      </c>
      <c r="J42" s="31">
        <f t="shared" ref="J42" si="152">IF(J41=0,0,J41/$G41)</f>
        <v>0</v>
      </c>
      <c r="K42" s="31">
        <f t="shared" ref="K42" si="153">IF(K41=0,0,K41/$G41)</f>
        <v>0</v>
      </c>
      <c r="L42" s="31">
        <f t="shared" ref="L42" si="154">IF(L41=0,0,L41/$G41)</f>
        <v>0</v>
      </c>
      <c r="M42" s="31">
        <f t="shared" ref="M42" si="155">IF(M41=0,0,M41/$G41)</f>
        <v>0</v>
      </c>
      <c r="N42" s="246"/>
      <c r="O42" s="31">
        <f t="shared" ref="O42" si="156">IF(O41=0,0,O41/$G41)</f>
        <v>0</v>
      </c>
      <c r="P42" s="31">
        <f t="shared" ref="P42" si="157">IF(P41=0,0,P41/$G41)</f>
        <v>0</v>
      </c>
      <c r="Q42" s="31">
        <f t="shared" ref="Q42" si="158">IF(Q41=0,0,Q41/$G41)</f>
        <v>0</v>
      </c>
      <c r="R42" s="31">
        <f t="shared" ref="R42" si="159">IF(R41=0,0,R41/$F41)</f>
        <v>1</v>
      </c>
      <c r="S42" s="31">
        <f t="shared" ref="S42" si="160">IF(S41=0,0,S41/$F41)</f>
        <v>0</v>
      </c>
    </row>
    <row r="43" spans="1:19" ht="12" customHeight="1">
      <c r="A43" s="139"/>
      <c r="B43" s="139"/>
      <c r="C43" s="37"/>
      <c r="D43" s="211" t="s">
        <v>29</v>
      </c>
      <c r="E43" s="36"/>
      <c r="F43" s="35">
        <f t="shared" si="30"/>
        <v>3</v>
      </c>
      <c r="G43" s="35">
        <f t="shared" ref="G43" si="161">SUM(O43:Q43)</f>
        <v>2</v>
      </c>
      <c r="H43" s="35">
        <v>2</v>
      </c>
      <c r="I43" s="35">
        <v>0</v>
      </c>
      <c r="J43" s="35">
        <v>0</v>
      </c>
      <c r="K43" s="35">
        <v>0</v>
      </c>
      <c r="L43" s="35">
        <v>0</v>
      </c>
      <c r="M43" s="35">
        <v>0</v>
      </c>
      <c r="N43" s="245">
        <v>4</v>
      </c>
      <c r="O43" s="35">
        <v>2</v>
      </c>
      <c r="P43" s="35">
        <v>0</v>
      </c>
      <c r="Q43" s="35">
        <v>0</v>
      </c>
      <c r="R43" s="35">
        <v>1</v>
      </c>
      <c r="S43" s="35">
        <v>0</v>
      </c>
    </row>
    <row r="44" spans="1:19" ht="12" customHeight="1">
      <c r="A44" s="139"/>
      <c r="B44" s="139"/>
      <c r="C44" s="34"/>
      <c r="D44" s="212"/>
      <c r="E44" s="33"/>
      <c r="F44" s="38">
        <f t="shared" si="30"/>
        <v>1</v>
      </c>
      <c r="G44" s="31">
        <f t="shared" ref="G44" si="162">IF(G43=0,0,G43/$F43)</f>
        <v>0.66666666666666663</v>
      </c>
      <c r="H44" s="31">
        <f t="shared" ref="H44" si="163">IF(H43=0,0,H43/$G43)</f>
        <v>1</v>
      </c>
      <c r="I44" s="31">
        <f t="shared" ref="I44" si="164">IF(I43=0,0,I43/$G43)</f>
        <v>0</v>
      </c>
      <c r="J44" s="31">
        <f t="shared" ref="J44" si="165">IF(J43=0,0,J43/$G43)</f>
        <v>0</v>
      </c>
      <c r="K44" s="31">
        <f t="shared" ref="K44" si="166">IF(K43=0,0,K43/$G43)</f>
        <v>0</v>
      </c>
      <c r="L44" s="31">
        <f t="shared" ref="L44" si="167">IF(L43=0,0,L43/$G43)</f>
        <v>0</v>
      </c>
      <c r="M44" s="31">
        <f t="shared" ref="M44" si="168">IF(M43=0,0,M43/$G43)</f>
        <v>0</v>
      </c>
      <c r="N44" s="246"/>
      <c r="O44" s="31">
        <f t="shared" ref="O44" si="169">IF(O43=0,0,O43/$G43)</f>
        <v>1</v>
      </c>
      <c r="P44" s="31">
        <f t="shared" ref="P44" si="170">IF(P43=0,0,P43/$G43)</f>
        <v>0</v>
      </c>
      <c r="Q44" s="31">
        <f t="shared" ref="Q44" si="171">IF(Q43=0,0,Q43/$G43)</f>
        <v>0</v>
      </c>
      <c r="R44" s="31">
        <f t="shared" ref="R44" si="172">IF(R43=0,0,R43/$F43)</f>
        <v>0.33333333333333331</v>
      </c>
      <c r="S44" s="31">
        <f t="shared" ref="S44" si="173">IF(S43=0,0,S43/$F43)</f>
        <v>0</v>
      </c>
    </row>
    <row r="45" spans="1:19" ht="12" customHeight="1">
      <c r="A45" s="139"/>
      <c r="B45" s="139"/>
      <c r="C45" s="37"/>
      <c r="D45" s="211" t="s">
        <v>28</v>
      </c>
      <c r="E45" s="36"/>
      <c r="F45" s="35">
        <f t="shared" si="30"/>
        <v>8</v>
      </c>
      <c r="G45" s="35">
        <f t="shared" ref="G45" si="174">SUM(O45:Q45)</f>
        <v>3</v>
      </c>
      <c r="H45" s="35">
        <v>2</v>
      </c>
      <c r="I45" s="35">
        <v>0</v>
      </c>
      <c r="J45" s="35">
        <v>0</v>
      </c>
      <c r="K45" s="35">
        <v>1</v>
      </c>
      <c r="L45" s="35">
        <v>0</v>
      </c>
      <c r="M45" s="35">
        <v>0</v>
      </c>
      <c r="N45" s="245">
        <v>10</v>
      </c>
      <c r="O45" s="35">
        <v>3</v>
      </c>
      <c r="P45" s="35">
        <v>0</v>
      </c>
      <c r="Q45" s="35">
        <v>0</v>
      </c>
      <c r="R45" s="35">
        <v>4</v>
      </c>
      <c r="S45" s="35">
        <v>1</v>
      </c>
    </row>
    <row r="46" spans="1:19" ht="12" customHeight="1">
      <c r="A46" s="139"/>
      <c r="B46" s="139"/>
      <c r="C46" s="34"/>
      <c r="D46" s="212"/>
      <c r="E46" s="33"/>
      <c r="F46" s="38">
        <f t="shared" si="30"/>
        <v>1</v>
      </c>
      <c r="G46" s="31">
        <f t="shared" ref="G46" si="175">IF(G45=0,0,G45/$F45)</f>
        <v>0.375</v>
      </c>
      <c r="H46" s="31">
        <f t="shared" ref="H46" si="176">IF(H45=0,0,H45/$G45)</f>
        <v>0.66666666666666663</v>
      </c>
      <c r="I46" s="31">
        <f t="shared" ref="I46" si="177">IF(I45=0,0,I45/$G45)</f>
        <v>0</v>
      </c>
      <c r="J46" s="31">
        <f t="shared" ref="J46" si="178">IF(J45=0,0,J45/$G45)</f>
        <v>0</v>
      </c>
      <c r="K46" s="31">
        <f t="shared" ref="K46" si="179">IF(K45=0,0,K45/$G45)</f>
        <v>0.33333333333333331</v>
      </c>
      <c r="L46" s="31">
        <f t="shared" ref="L46" si="180">IF(L45=0,0,L45/$G45)</f>
        <v>0</v>
      </c>
      <c r="M46" s="31">
        <f t="shared" ref="M46" si="181">IF(M45=0,0,M45/$G45)</f>
        <v>0</v>
      </c>
      <c r="N46" s="246"/>
      <c r="O46" s="31">
        <f t="shared" ref="O46" si="182">IF(O45=0,0,O45/$G45)</f>
        <v>1</v>
      </c>
      <c r="P46" s="31">
        <f t="shared" ref="P46" si="183">IF(P45=0,0,P45/$G45)</f>
        <v>0</v>
      </c>
      <c r="Q46" s="31">
        <f t="shared" ref="Q46" si="184">IF(Q45=0,0,Q45/$G45)</f>
        <v>0</v>
      </c>
      <c r="R46" s="31">
        <f t="shared" ref="R46" si="185">IF(R45=0,0,R45/$F45)</f>
        <v>0.5</v>
      </c>
      <c r="S46" s="31">
        <f t="shared" ref="S46" si="186">IF(S45=0,0,S45/$F45)</f>
        <v>0.125</v>
      </c>
    </row>
    <row r="47" spans="1:19" ht="12" customHeight="1">
      <c r="A47" s="139"/>
      <c r="B47" s="139"/>
      <c r="C47" s="37"/>
      <c r="D47" s="211" t="s">
        <v>27</v>
      </c>
      <c r="E47" s="36"/>
      <c r="F47" s="35">
        <f t="shared" si="30"/>
        <v>3</v>
      </c>
      <c r="G47" s="35">
        <f t="shared" ref="G47" si="187">SUM(O47:Q47)</f>
        <v>0</v>
      </c>
      <c r="H47" s="35">
        <v>0</v>
      </c>
      <c r="I47" s="35">
        <v>0</v>
      </c>
      <c r="J47" s="35">
        <v>0</v>
      </c>
      <c r="K47" s="35">
        <v>0</v>
      </c>
      <c r="L47" s="35">
        <v>0</v>
      </c>
      <c r="M47" s="35">
        <v>0</v>
      </c>
      <c r="N47" s="245" t="s">
        <v>629</v>
      </c>
      <c r="O47" s="35">
        <v>0</v>
      </c>
      <c r="P47" s="35">
        <v>0</v>
      </c>
      <c r="Q47" s="35">
        <v>0</v>
      </c>
      <c r="R47" s="35">
        <v>3</v>
      </c>
      <c r="S47" s="35">
        <v>0</v>
      </c>
    </row>
    <row r="48" spans="1:19" ht="12" customHeight="1">
      <c r="A48" s="139"/>
      <c r="B48" s="139"/>
      <c r="C48" s="34"/>
      <c r="D48" s="212"/>
      <c r="E48" s="33"/>
      <c r="F48" s="38">
        <f t="shared" si="30"/>
        <v>1</v>
      </c>
      <c r="G48" s="31">
        <f t="shared" ref="G48" si="188">IF(G47=0,0,G47/$F47)</f>
        <v>0</v>
      </c>
      <c r="H48" s="31">
        <f t="shared" ref="H48" si="189">IF(H47=0,0,H47/$G47)</f>
        <v>0</v>
      </c>
      <c r="I48" s="31">
        <f t="shared" ref="I48" si="190">IF(I47=0,0,I47/$G47)</f>
        <v>0</v>
      </c>
      <c r="J48" s="31">
        <f t="shared" ref="J48" si="191">IF(J47=0,0,J47/$G47)</f>
        <v>0</v>
      </c>
      <c r="K48" s="31">
        <f t="shared" ref="K48" si="192">IF(K47=0,0,K47/$G47)</f>
        <v>0</v>
      </c>
      <c r="L48" s="31">
        <f t="shared" ref="L48" si="193">IF(L47=0,0,L47/$G47)</f>
        <v>0</v>
      </c>
      <c r="M48" s="31">
        <f t="shared" ref="M48" si="194">IF(M47=0,0,M47/$G47)</f>
        <v>0</v>
      </c>
      <c r="N48" s="246"/>
      <c r="O48" s="31">
        <f t="shared" ref="O48" si="195">IF(O47=0,0,O47/$G47)</f>
        <v>0</v>
      </c>
      <c r="P48" s="31">
        <f t="shared" ref="P48" si="196">IF(P47=0,0,P47/$G47)</f>
        <v>0</v>
      </c>
      <c r="Q48" s="31">
        <f t="shared" ref="Q48" si="197">IF(Q47=0,0,Q47/$G47)</f>
        <v>0</v>
      </c>
      <c r="R48" s="31">
        <f t="shared" ref="R48" si="198">IF(R47=0,0,R47/$F47)</f>
        <v>1</v>
      </c>
      <c r="S48" s="31">
        <f t="shared" ref="S48" si="199">IF(S47=0,0,S47/$F47)</f>
        <v>0</v>
      </c>
    </row>
    <row r="49" spans="1:19" ht="12" customHeight="1">
      <c r="A49" s="139"/>
      <c r="B49" s="139"/>
      <c r="C49" s="37"/>
      <c r="D49" s="211" t="s">
        <v>26</v>
      </c>
      <c r="E49" s="36"/>
      <c r="F49" s="35">
        <f t="shared" si="30"/>
        <v>2</v>
      </c>
      <c r="G49" s="35">
        <f t="shared" ref="G49" si="200">SUM(O49:Q49)</f>
        <v>1</v>
      </c>
      <c r="H49" s="35">
        <v>0</v>
      </c>
      <c r="I49" s="35">
        <v>0</v>
      </c>
      <c r="J49" s="35">
        <v>0</v>
      </c>
      <c r="K49" s="35">
        <v>0</v>
      </c>
      <c r="L49" s="35">
        <v>0</v>
      </c>
      <c r="M49" s="35">
        <v>1</v>
      </c>
      <c r="N49" s="245" t="s">
        <v>629</v>
      </c>
      <c r="O49" s="35">
        <v>1</v>
      </c>
      <c r="P49" s="35">
        <v>0</v>
      </c>
      <c r="Q49" s="35">
        <v>0</v>
      </c>
      <c r="R49" s="35">
        <v>1</v>
      </c>
      <c r="S49" s="35">
        <v>0</v>
      </c>
    </row>
    <row r="50" spans="1:19" ht="12" customHeight="1">
      <c r="A50" s="139"/>
      <c r="B50" s="139"/>
      <c r="C50" s="34"/>
      <c r="D50" s="212"/>
      <c r="E50" s="33"/>
      <c r="F50" s="38">
        <f t="shared" si="30"/>
        <v>1</v>
      </c>
      <c r="G50" s="31">
        <f t="shared" ref="G50" si="201">IF(G49=0,0,G49/$F49)</f>
        <v>0.5</v>
      </c>
      <c r="H50" s="31">
        <f t="shared" ref="H50" si="202">IF(H49=0,0,H49/$G49)</f>
        <v>0</v>
      </c>
      <c r="I50" s="31">
        <f t="shared" ref="I50" si="203">IF(I49=0,0,I49/$G49)</f>
        <v>0</v>
      </c>
      <c r="J50" s="31">
        <f t="shared" ref="J50" si="204">IF(J49=0,0,J49/$G49)</f>
        <v>0</v>
      </c>
      <c r="K50" s="31">
        <f t="shared" ref="K50" si="205">IF(K49=0,0,K49/$G49)</f>
        <v>0</v>
      </c>
      <c r="L50" s="31">
        <f t="shared" ref="L50" si="206">IF(L49=0,0,L49/$G49)</f>
        <v>0</v>
      </c>
      <c r="M50" s="31">
        <f t="shared" ref="M50" si="207">IF(M49=0,0,M49/$G49)</f>
        <v>1</v>
      </c>
      <c r="N50" s="246"/>
      <c r="O50" s="31">
        <f t="shared" ref="O50" si="208">IF(O49=0,0,O49/$G49)</f>
        <v>1</v>
      </c>
      <c r="P50" s="31">
        <f t="shared" ref="P50" si="209">IF(P49=0,0,P49/$G49)</f>
        <v>0</v>
      </c>
      <c r="Q50" s="31">
        <f t="shared" ref="Q50" si="210">IF(Q49=0,0,Q49/$G49)</f>
        <v>0</v>
      </c>
      <c r="R50" s="31">
        <f t="shared" ref="R50" si="211">IF(R49=0,0,R49/$F49)</f>
        <v>0.5</v>
      </c>
      <c r="S50" s="31">
        <f t="shared" ref="S50" si="212">IF(S49=0,0,S49/$F49)</f>
        <v>0</v>
      </c>
    </row>
    <row r="51" spans="1:19" ht="12" customHeight="1">
      <c r="A51" s="139"/>
      <c r="B51" s="139"/>
      <c r="C51" s="37"/>
      <c r="D51" s="211" t="s">
        <v>25</v>
      </c>
      <c r="E51" s="36"/>
      <c r="F51" s="35">
        <f t="shared" si="30"/>
        <v>15</v>
      </c>
      <c r="G51" s="35">
        <f t="shared" ref="G51" si="213">SUM(O51:Q51)</f>
        <v>2</v>
      </c>
      <c r="H51" s="35">
        <v>2</v>
      </c>
      <c r="I51" s="35">
        <v>0</v>
      </c>
      <c r="J51" s="35">
        <v>0</v>
      </c>
      <c r="K51" s="35">
        <v>0</v>
      </c>
      <c r="L51" s="35">
        <v>0</v>
      </c>
      <c r="M51" s="35">
        <v>0</v>
      </c>
      <c r="N51" s="245">
        <v>4</v>
      </c>
      <c r="O51" s="35">
        <v>2</v>
      </c>
      <c r="P51" s="35">
        <v>0</v>
      </c>
      <c r="Q51" s="35">
        <v>0</v>
      </c>
      <c r="R51" s="35">
        <v>13</v>
      </c>
      <c r="S51" s="35">
        <v>0</v>
      </c>
    </row>
    <row r="52" spans="1:19" ht="12" customHeight="1">
      <c r="A52" s="139"/>
      <c r="B52" s="139"/>
      <c r="C52" s="34"/>
      <c r="D52" s="212"/>
      <c r="E52" s="33"/>
      <c r="F52" s="38">
        <f t="shared" si="30"/>
        <v>1</v>
      </c>
      <c r="G52" s="31">
        <f t="shared" ref="G52" si="214">IF(G51=0,0,G51/$F51)</f>
        <v>0.13333333333333333</v>
      </c>
      <c r="H52" s="31">
        <f t="shared" ref="H52" si="215">IF(H51=0,0,H51/$G51)</f>
        <v>1</v>
      </c>
      <c r="I52" s="31">
        <f t="shared" ref="I52" si="216">IF(I51=0,0,I51/$G51)</f>
        <v>0</v>
      </c>
      <c r="J52" s="31">
        <f t="shared" ref="J52" si="217">IF(J51=0,0,J51/$G51)</f>
        <v>0</v>
      </c>
      <c r="K52" s="31">
        <f t="shared" ref="K52" si="218">IF(K51=0,0,K51/$G51)</f>
        <v>0</v>
      </c>
      <c r="L52" s="31">
        <f t="shared" ref="L52" si="219">IF(L51=0,0,L51/$G51)</f>
        <v>0</v>
      </c>
      <c r="M52" s="31">
        <f t="shared" ref="M52" si="220">IF(M51=0,0,M51/$G51)</f>
        <v>0</v>
      </c>
      <c r="N52" s="246"/>
      <c r="O52" s="31">
        <f t="shared" ref="O52" si="221">IF(O51=0,0,O51/$G51)</f>
        <v>1</v>
      </c>
      <c r="P52" s="31">
        <f t="shared" ref="P52" si="222">IF(P51=0,0,P51/$G51)</f>
        <v>0</v>
      </c>
      <c r="Q52" s="31">
        <f t="shared" ref="Q52" si="223">IF(Q51=0,0,Q51/$G51)</f>
        <v>0</v>
      </c>
      <c r="R52" s="31">
        <f t="shared" ref="R52" si="224">IF(R51=0,0,R51/$F51)</f>
        <v>0.8666666666666667</v>
      </c>
      <c r="S52" s="31">
        <f t="shared" ref="S52" si="225">IF(S51=0,0,S51/$F51)</f>
        <v>0</v>
      </c>
    </row>
    <row r="53" spans="1:19" ht="12" customHeight="1">
      <c r="A53" s="139"/>
      <c r="B53" s="139"/>
      <c r="C53" s="37"/>
      <c r="D53" s="211" t="s">
        <v>24</v>
      </c>
      <c r="E53" s="36"/>
      <c r="F53" s="35">
        <f t="shared" si="30"/>
        <v>4</v>
      </c>
      <c r="G53" s="35">
        <f t="shared" ref="G53" si="226">SUM(O53:Q53)</f>
        <v>0</v>
      </c>
      <c r="H53" s="35">
        <v>0</v>
      </c>
      <c r="I53" s="35">
        <v>0</v>
      </c>
      <c r="J53" s="35">
        <v>0</v>
      </c>
      <c r="K53" s="35">
        <v>0</v>
      </c>
      <c r="L53" s="35">
        <v>0</v>
      </c>
      <c r="M53" s="35">
        <v>0</v>
      </c>
      <c r="N53" s="245" t="s">
        <v>629</v>
      </c>
      <c r="O53" s="35">
        <v>0</v>
      </c>
      <c r="P53" s="35">
        <v>0</v>
      </c>
      <c r="Q53" s="35">
        <v>0</v>
      </c>
      <c r="R53" s="35">
        <v>4</v>
      </c>
      <c r="S53" s="35">
        <v>0</v>
      </c>
    </row>
    <row r="54" spans="1:19" ht="12" customHeight="1">
      <c r="A54" s="139"/>
      <c r="B54" s="139"/>
      <c r="C54" s="34"/>
      <c r="D54" s="212"/>
      <c r="E54" s="33"/>
      <c r="F54" s="38">
        <f t="shared" si="30"/>
        <v>1</v>
      </c>
      <c r="G54" s="31">
        <f t="shared" ref="G54" si="227">IF(G53=0,0,G53/$F53)</f>
        <v>0</v>
      </c>
      <c r="H54" s="31">
        <f t="shared" ref="H54" si="228">IF(H53=0,0,H53/$G53)</f>
        <v>0</v>
      </c>
      <c r="I54" s="31">
        <f t="shared" ref="I54" si="229">IF(I53=0,0,I53/$G53)</f>
        <v>0</v>
      </c>
      <c r="J54" s="31">
        <f t="shared" ref="J54" si="230">IF(J53=0,0,J53/$G53)</f>
        <v>0</v>
      </c>
      <c r="K54" s="31">
        <f t="shared" ref="K54" si="231">IF(K53=0,0,K53/$G53)</f>
        <v>0</v>
      </c>
      <c r="L54" s="31">
        <f t="shared" ref="L54" si="232">IF(L53=0,0,L53/$G53)</f>
        <v>0</v>
      </c>
      <c r="M54" s="31">
        <f t="shared" ref="M54" si="233">IF(M53=0,0,M53/$G53)</f>
        <v>0</v>
      </c>
      <c r="N54" s="246"/>
      <c r="O54" s="31">
        <f t="shared" ref="O54" si="234">IF(O53=0,0,O53/$G53)</f>
        <v>0</v>
      </c>
      <c r="P54" s="31">
        <f t="shared" ref="P54" si="235">IF(P53=0,0,P53/$G53)</f>
        <v>0</v>
      </c>
      <c r="Q54" s="31">
        <f t="shared" ref="Q54" si="236">IF(Q53=0,0,Q53/$G53)</f>
        <v>0</v>
      </c>
      <c r="R54" s="31">
        <f t="shared" ref="R54" si="237">IF(R53=0,0,R53/$F53)</f>
        <v>1</v>
      </c>
      <c r="S54" s="31">
        <f t="shared" ref="S54" si="238">IF(S53=0,0,S53/$F53)</f>
        <v>0</v>
      </c>
    </row>
    <row r="55" spans="1:19" ht="12" customHeight="1">
      <c r="A55" s="139"/>
      <c r="B55" s="139"/>
      <c r="C55" s="37"/>
      <c r="D55" s="211" t="s">
        <v>23</v>
      </c>
      <c r="E55" s="36"/>
      <c r="F55" s="35">
        <f t="shared" si="30"/>
        <v>26</v>
      </c>
      <c r="G55" s="35">
        <f t="shared" ref="G55" si="239">SUM(O55:Q55)</f>
        <v>3</v>
      </c>
      <c r="H55" s="35">
        <v>1</v>
      </c>
      <c r="I55" s="35">
        <v>2</v>
      </c>
      <c r="J55" s="35">
        <v>0</v>
      </c>
      <c r="K55" s="35">
        <v>0</v>
      </c>
      <c r="L55" s="35">
        <v>0</v>
      </c>
      <c r="M55" s="35">
        <v>0</v>
      </c>
      <c r="N55" s="245">
        <v>7.333333333333333</v>
      </c>
      <c r="O55" s="35">
        <v>3</v>
      </c>
      <c r="P55" s="35">
        <v>0</v>
      </c>
      <c r="Q55" s="35">
        <v>0</v>
      </c>
      <c r="R55" s="35">
        <v>21</v>
      </c>
      <c r="S55" s="35">
        <v>2</v>
      </c>
    </row>
    <row r="56" spans="1:19" ht="12" customHeight="1">
      <c r="A56" s="139"/>
      <c r="B56" s="139"/>
      <c r="C56" s="34"/>
      <c r="D56" s="212"/>
      <c r="E56" s="33"/>
      <c r="F56" s="38">
        <f t="shared" si="30"/>
        <v>1</v>
      </c>
      <c r="G56" s="31">
        <f t="shared" ref="G56" si="240">IF(G55=0,0,G55/$F55)</f>
        <v>0.11538461538461539</v>
      </c>
      <c r="H56" s="31">
        <f t="shared" ref="H56" si="241">IF(H55=0,0,H55/$G55)</f>
        <v>0.33333333333333331</v>
      </c>
      <c r="I56" s="31">
        <f t="shared" ref="I56" si="242">IF(I55=0,0,I55/$G55)</f>
        <v>0.66666666666666663</v>
      </c>
      <c r="J56" s="31">
        <f t="shared" ref="J56" si="243">IF(J55=0,0,J55/$G55)</f>
        <v>0</v>
      </c>
      <c r="K56" s="31">
        <f t="shared" ref="K56" si="244">IF(K55=0,0,K55/$G55)</f>
        <v>0</v>
      </c>
      <c r="L56" s="31">
        <f t="shared" ref="L56" si="245">IF(L55=0,0,L55/$G55)</f>
        <v>0</v>
      </c>
      <c r="M56" s="31">
        <f t="shared" ref="M56" si="246">IF(M55=0,0,M55/$G55)</f>
        <v>0</v>
      </c>
      <c r="N56" s="246"/>
      <c r="O56" s="31">
        <f t="shared" ref="O56" si="247">IF(O55=0,0,O55/$G55)</f>
        <v>1</v>
      </c>
      <c r="P56" s="31">
        <f t="shared" ref="P56" si="248">IF(P55=0,0,P55/$G55)</f>
        <v>0</v>
      </c>
      <c r="Q56" s="31">
        <f t="shared" ref="Q56" si="249">IF(Q55=0,0,Q55/$G55)</f>
        <v>0</v>
      </c>
      <c r="R56" s="31">
        <f t="shared" ref="R56" si="250">IF(R55=0,0,R55/$F55)</f>
        <v>0.80769230769230771</v>
      </c>
      <c r="S56" s="31">
        <f t="shared" ref="S56" si="251">IF(S55=0,0,S55/$F55)</f>
        <v>7.6923076923076927E-2</v>
      </c>
    </row>
    <row r="57" spans="1:19" ht="12" customHeight="1">
      <c r="A57" s="139"/>
      <c r="B57" s="139"/>
      <c r="C57" s="37"/>
      <c r="D57" s="211" t="s">
        <v>22</v>
      </c>
      <c r="E57" s="36"/>
      <c r="F57" s="35">
        <f t="shared" si="30"/>
        <v>5</v>
      </c>
      <c r="G57" s="35">
        <f t="shared" ref="G57" si="252">SUM(O57:Q57)</f>
        <v>0</v>
      </c>
      <c r="H57" s="35">
        <v>0</v>
      </c>
      <c r="I57" s="35">
        <v>0</v>
      </c>
      <c r="J57" s="35">
        <v>0</v>
      </c>
      <c r="K57" s="35">
        <v>0</v>
      </c>
      <c r="L57" s="35">
        <v>0</v>
      </c>
      <c r="M57" s="35">
        <v>0</v>
      </c>
      <c r="N57" s="245" t="s">
        <v>629</v>
      </c>
      <c r="O57" s="35">
        <v>0</v>
      </c>
      <c r="P57" s="35">
        <v>0</v>
      </c>
      <c r="Q57" s="35">
        <v>0</v>
      </c>
      <c r="R57" s="35">
        <v>5</v>
      </c>
      <c r="S57" s="35">
        <v>0</v>
      </c>
    </row>
    <row r="58" spans="1:19" ht="12" customHeight="1">
      <c r="A58" s="139"/>
      <c r="B58" s="139"/>
      <c r="C58" s="34"/>
      <c r="D58" s="212"/>
      <c r="E58" s="33"/>
      <c r="F58" s="38">
        <f t="shared" si="30"/>
        <v>1</v>
      </c>
      <c r="G58" s="31">
        <f t="shared" ref="G58" si="253">IF(G57=0,0,G57/$F57)</f>
        <v>0</v>
      </c>
      <c r="H58" s="31">
        <f t="shared" ref="H58" si="254">IF(H57=0,0,H57/$G57)</f>
        <v>0</v>
      </c>
      <c r="I58" s="31">
        <f t="shared" ref="I58" si="255">IF(I57=0,0,I57/$G57)</f>
        <v>0</v>
      </c>
      <c r="J58" s="31">
        <f t="shared" ref="J58" si="256">IF(J57=0,0,J57/$G57)</f>
        <v>0</v>
      </c>
      <c r="K58" s="31">
        <f t="shared" ref="K58" si="257">IF(K57=0,0,K57/$G57)</f>
        <v>0</v>
      </c>
      <c r="L58" s="31">
        <f t="shared" ref="L58" si="258">IF(L57=0,0,L57/$G57)</f>
        <v>0</v>
      </c>
      <c r="M58" s="31">
        <f t="shared" ref="M58" si="259">IF(M57=0,0,M57/$G57)</f>
        <v>0</v>
      </c>
      <c r="N58" s="246"/>
      <c r="O58" s="31">
        <f t="shared" ref="O58" si="260">IF(O57=0,0,O57/$G57)</f>
        <v>0</v>
      </c>
      <c r="P58" s="31">
        <f t="shared" ref="P58" si="261">IF(P57=0,0,P57/$G57)</f>
        <v>0</v>
      </c>
      <c r="Q58" s="31">
        <f t="shared" ref="Q58" si="262">IF(Q57=0,0,Q57/$G57)</f>
        <v>0</v>
      </c>
      <c r="R58" s="31">
        <f t="shared" ref="R58" si="263">IF(R57=0,0,R57/$F57)</f>
        <v>1</v>
      </c>
      <c r="S58" s="31">
        <f t="shared" ref="S58" si="264">IF(S57=0,0,S57/$F57)</f>
        <v>0</v>
      </c>
    </row>
    <row r="59" spans="1:19" ht="12.75" customHeight="1">
      <c r="A59" s="139"/>
      <c r="B59" s="139"/>
      <c r="C59" s="37"/>
      <c r="D59" s="211" t="s">
        <v>21</v>
      </c>
      <c r="E59" s="36"/>
      <c r="F59" s="35">
        <f t="shared" si="30"/>
        <v>23</v>
      </c>
      <c r="G59" s="35">
        <f t="shared" ref="G59" si="265">SUM(O59:Q59)</f>
        <v>9</v>
      </c>
      <c r="H59" s="35">
        <v>2</v>
      </c>
      <c r="I59" s="35">
        <v>5</v>
      </c>
      <c r="J59" s="35">
        <v>0</v>
      </c>
      <c r="K59" s="35">
        <v>0</v>
      </c>
      <c r="L59" s="35">
        <v>0</v>
      </c>
      <c r="M59" s="35">
        <v>1</v>
      </c>
      <c r="N59" s="245">
        <v>7.125</v>
      </c>
      <c r="O59" s="35">
        <v>8</v>
      </c>
      <c r="P59" s="35">
        <v>0</v>
      </c>
      <c r="Q59" s="35">
        <v>1</v>
      </c>
      <c r="R59" s="35">
        <v>12</v>
      </c>
      <c r="S59" s="35">
        <v>2</v>
      </c>
    </row>
    <row r="60" spans="1:19" ht="12.75" customHeight="1">
      <c r="A60" s="139"/>
      <c r="B60" s="139"/>
      <c r="C60" s="34"/>
      <c r="D60" s="212"/>
      <c r="E60" s="33"/>
      <c r="F60" s="38">
        <f t="shared" si="30"/>
        <v>1</v>
      </c>
      <c r="G60" s="31">
        <f t="shared" ref="G60" si="266">IF(G59=0,0,G59/$F59)</f>
        <v>0.39130434782608697</v>
      </c>
      <c r="H60" s="31">
        <f t="shared" ref="H60" si="267">IF(H59=0,0,H59/$G59)</f>
        <v>0.22222222222222221</v>
      </c>
      <c r="I60" s="31">
        <f t="shared" ref="I60" si="268">IF(I59=0,0,I59/$G59)</f>
        <v>0.55555555555555558</v>
      </c>
      <c r="J60" s="31">
        <f t="shared" ref="J60" si="269">IF(J59=0,0,J59/$G59)</f>
        <v>0</v>
      </c>
      <c r="K60" s="31">
        <f t="shared" ref="K60" si="270">IF(K59=0,0,K59/$G59)</f>
        <v>0</v>
      </c>
      <c r="L60" s="31">
        <f t="shared" ref="L60" si="271">IF(L59=0,0,L59/$G59)</f>
        <v>0</v>
      </c>
      <c r="M60" s="31">
        <f t="shared" ref="M60" si="272">IF(M59=0,0,M59/$G59)</f>
        <v>0.1111111111111111</v>
      </c>
      <c r="N60" s="246"/>
      <c r="O60" s="31">
        <f t="shared" ref="O60" si="273">IF(O59=0,0,O59/$G59)</f>
        <v>0.88888888888888884</v>
      </c>
      <c r="P60" s="31">
        <f t="shared" ref="P60" si="274">IF(P59=0,0,P59/$G59)</f>
        <v>0</v>
      </c>
      <c r="Q60" s="31">
        <f t="shared" ref="Q60" si="275">IF(Q59=0,0,Q59/$G59)</f>
        <v>0.1111111111111111</v>
      </c>
      <c r="R60" s="31">
        <f t="shared" ref="R60" si="276">IF(R59=0,0,R59/$F59)</f>
        <v>0.52173913043478259</v>
      </c>
      <c r="S60" s="31">
        <f t="shared" ref="S60" si="277">IF(S59=0,0,S59/$F59)</f>
        <v>8.6956521739130432E-2</v>
      </c>
    </row>
    <row r="61" spans="1:19" ht="12" customHeight="1">
      <c r="A61" s="139"/>
      <c r="B61" s="139"/>
      <c r="C61" s="37"/>
      <c r="D61" s="211" t="s">
        <v>20</v>
      </c>
      <c r="E61" s="36"/>
      <c r="F61" s="35">
        <f t="shared" si="30"/>
        <v>14</v>
      </c>
      <c r="G61" s="35">
        <f t="shared" ref="G61" si="278">SUM(O61:Q61)</f>
        <v>5</v>
      </c>
      <c r="H61" s="35">
        <v>1</v>
      </c>
      <c r="I61" s="35">
        <v>3</v>
      </c>
      <c r="J61" s="35">
        <v>0</v>
      </c>
      <c r="K61" s="35">
        <v>0</v>
      </c>
      <c r="L61" s="35">
        <v>0</v>
      </c>
      <c r="M61" s="35">
        <v>1</v>
      </c>
      <c r="N61" s="245">
        <v>8</v>
      </c>
      <c r="O61" s="35">
        <v>5</v>
      </c>
      <c r="P61" s="35">
        <v>0</v>
      </c>
      <c r="Q61" s="35">
        <v>0</v>
      </c>
      <c r="R61" s="35">
        <v>9</v>
      </c>
      <c r="S61" s="35">
        <v>0</v>
      </c>
    </row>
    <row r="62" spans="1:19" ht="12" customHeight="1">
      <c r="A62" s="139"/>
      <c r="B62" s="139"/>
      <c r="C62" s="34"/>
      <c r="D62" s="212"/>
      <c r="E62" s="33"/>
      <c r="F62" s="38">
        <f t="shared" si="30"/>
        <v>1</v>
      </c>
      <c r="G62" s="31">
        <f t="shared" ref="G62" si="279">IF(G61=0,0,G61/$F61)</f>
        <v>0.35714285714285715</v>
      </c>
      <c r="H62" s="31">
        <f t="shared" ref="H62" si="280">IF(H61=0,0,H61/$G61)</f>
        <v>0.2</v>
      </c>
      <c r="I62" s="31">
        <f t="shared" ref="I62" si="281">IF(I61=0,0,I61/$G61)</f>
        <v>0.6</v>
      </c>
      <c r="J62" s="31">
        <f t="shared" ref="J62" si="282">IF(J61=0,0,J61/$G61)</f>
        <v>0</v>
      </c>
      <c r="K62" s="31">
        <f t="shared" ref="K62" si="283">IF(K61=0,0,K61/$G61)</f>
        <v>0</v>
      </c>
      <c r="L62" s="31">
        <f t="shared" ref="L62" si="284">IF(L61=0,0,L61/$G61)</f>
        <v>0</v>
      </c>
      <c r="M62" s="31">
        <f t="shared" ref="M62" si="285">IF(M61=0,0,M61/$G61)</f>
        <v>0.2</v>
      </c>
      <c r="N62" s="246"/>
      <c r="O62" s="31">
        <f t="shared" ref="O62" si="286">IF(O61=0,0,O61/$G61)</f>
        <v>1</v>
      </c>
      <c r="P62" s="31">
        <f t="shared" ref="P62" si="287">IF(P61=0,0,P61/$G61)</f>
        <v>0</v>
      </c>
      <c r="Q62" s="31">
        <f t="shared" ref="Q62" si="288">IF(Q61=0,0,Q61/$G61)</f>
        <v>0</v>
      </c>
      <c r="R62" s="31">
        <f t="shared" ref="R62" si="289">IF(R61=0,0,R61/$F61)</f>
        <v>0.6428571428571429</v>
      </c>
      <c r="S62" s="31">
        <f t="shared" ref="S62" si="290">IF(S61=0,0,S61/$F61)</f>
        <v>0</v>
      </c>
    </row>
    <row r="63" spans="1:19" ht="12" customHeight="1">
      <c r="A63" s="139"/>
      <c r="B63" s="139"/>
      <c r="C63" s="37"/>
      <c r="D63" s="211" t="s">
        <v>19</v>
      </c>
      <c r="E63" s="36"/>
      <c r="F63" s="35">
        <f t="shared" si="30"/>
        <v>10</v>
      </c>
      <c r="G63" s="35">
        <f t="shared" ref="G63" si="291">SUM(O63:Q63)</f>
        <v>5</v>
      </c>
      <c r="H63" s="35">
        <v>2</v>
      </c>
      <c r="I63" s="35">
        <v>1</v>
      </c>
      <c r="J63" s="35">
        <v>0</v>
      </c>
      <c r="K63" s="35">
        <v>0</v>
      </c>
      <c r="L63" s="35">
        <v>0</v>
      </c>
      <c r="M63" s="35">
        <v>2</v>
      </c>
      <c r="N63" s="245">
        <v>6.666666666666667</v>
      </c>
      <c r="O63" s="35">
        <v>5</v>
      </c>
      <c r="P63" s="35">
        <v>0</v>
      </c>
      <c r="Q63" s="35">
        <v>0</v>
      </c>
      <c r="R63" s="35">
        <v>5</v>
      </c>
      <c r="S63" s="35">
        <v>0</v>
      </c>
    </row>
    <row r="64" spans="1:19" ht="12" customHeight="1">
      <c r="A64" s="139"/>
      <c r="B64" s="139"/>
      <c r="C64" s="34"/>
      <c r="D64" s="212"/>
      <c r="E64" s="33"/>
      <c r="F64" s="38">
        <f t="shared" si="30"/>
        <v>1</v>
      </c>
      <c r="G64" s="31">
        <f t="shared" ref="G64" si="292">IF(G63=0,0,G63/$F63)</f>
        <v>0.5</v>
      </c>
      <c r="H64" s="31">
        <f t="shared" ref="H64" si="293">IF(H63=0,0,H63/$G63)</f>
        <v>0.4</v>
      </c>
      <c r="I64" s="31">
        <f t="shared" ref="I64" si="294">IF(I63=0,0,I63/$G63)</f>
        <v>0.2</v>
      </c>
      <c r="J64" s="31">
        <f t="shared" ref="J64" si="295">IF(J63=0,0,J63/$G63)</f>
        <v>0</v>
      </c>
      <c r="K64" s="31">
        <f t="shared" ref="K64" si="296">IF(K63=0,0,K63/$G63)</f>
        <v>0</v>
      </c>
      <c r="L64" s="31">
        <f t="shared" ref="L64" si="297">IF(L63=0,0,L63/$G63)</f>
        <v>0</v>
      </c>
      <c r="M64" s="31">
        <f t="shared" ref="M64" si="298">IF(M63=0,0,M63/$G63)</f>
        <v>0.4</v>
      </c>
      <c r="N64" s="246"/>
      <c r="O64" s="31">
        <f t="shared" ref="O64" si="299">IF(O63=0,0,O63/$G63)</f>
        <v>1</v>
      </c>
      <c r="P64" s="31">
        <f t="shared" ref="P64" si="300">IF(P63=0,0,P63/$G63)</f>
        <v>0</v>
      </c>
      <c r="Q64" s="31">
        <f t="shared" ref="Q64" si="301">IF(Q63=0,0,Q63/$G63)</f>
        <v>0</v>
      </c>
      <c r="R64" s="31">
        <f t="shared" ref="R64" si="302">IF(R63=0,0,R63/$F63)</f>
        <v>0.5</v>
      </c>
      <c r="S64" s="31">
        <f t="shared" ref="S64" si="303">IF(S63=0,0,S63/$F63)</f>
        <v>0</v>
      </c>
    </row>
    <row r="65" spans="1:19" ht="12" customHeight="1">
      <c r="A65" s="139"/>
      <c r="B65" s="139"/>
      <c r="C65" s="37"/>
      <c r="D65" s="211" t="s">
        <v>18</v>
      </c>
      <c r="E65" s="36"/>
      <c r="F65" s="35">
        <f t="shared" si="30"/>
        <v>19</v>
      </c>
      <c r="G65" s="35">
        <f t="shared" ref="G65" si="304">SUM(O65:Q65)</f>
        <v>8</v>
      </c>
      <c r="H65" s="35">
        <v>6</v>
      </c>
      <c r="I65" s="35">
        <v>2</v>
      </c>
      <c r="J65" s="35">
        <v>0</v>
      </c>
      <c r="K65" s="35">
        <v>0</v>
      </c>
      <c r="L65" s="35">
        <v>0</v>
      </c>
      <c r="M65" s="35">
        <v>0</v>
      </c>
      <c r="N65" s="245">
        <v>5.625</v>
      </c>
      <c r="O65" s="35">
        <v>8</v>
      </c>
      <c r="P65" s="35">
        <v>0</v>
      </c>
      <c r="Q65" s="35">
        <v>0</v>
      </c>
      <c r="R65" s="35">
        <v>10</v>
      </c>
      <c r="S65" s="35">
        <v>1</v>
      </c>
    </row>
    <row r="66" spans="1:19" ht="12" customHeight="1">
      <c r="A66" s="139"/>
      <c r="B66" s="139"/>
      <c r="C66" s="34"/>
      <c r="D66" s="212"/>
      <c r="E66" s="33"/>
      <c r="F66" s="38">
        <f t="shared" si="30"/>
        <v>1</v>
      </c>
      <c r="G66" s="31">
        <f t="shared" ref="G66" si="305">IF(G65=0,0,G65/$F65)</f>
        <v>0.42105263157894735</v>
      </c>
      <c r="H66" s="31">
        <f t="shared" ref="H66" si="306">IF(H65=0,0,H65/$G65)</f>
        <v>0.75</v>
      </c>
      <c r="I66" s="31">
        <f t="shared" ref="I66" si="307">IF(I65=0,0,I65/$G65)</f>
        <v>0.25</v>
      </c>
      <c r="J66" s="31">
        <f t="shared" ref="J66" si="308">IF(J65=0,0,J65/$G65)</f>
        <v>0</v>
      </c>
      <c r="K66" s="31">
        <f t="shared" ref="K66" si="309">IF(K65=0,0,K65/$G65)</f>
        <v>0</v>
      </c>
      <c r="L66" s="31">
        <f t="shared" ref="L66" si="310">IF(L65=0,0,L65/$G65)</f>
        <v>0</v>
      </c>
      <c r="M66" s="31">
        <f t="shared" ref="M66" si="311">IF(M65=0,0,M65/$G65)</f>
        <v>0</v>
      </c>
      <c r="N66" s="246"/>
      <c r="O66" s="31">
        <f t="shared" ref="O66" si="312">IF(O65=0,0,O65/$G65)</f>
        <v>1</v>
      </c>
      <c r="P66" s="31">
        <f t="shared" ref="P66" si="313">IF(P65=0,0,P65/$G65)</f>
        <v>0</v>
      </c>
      <c r="Q66" s="31">
        <f t="shared" ref="Q66" si="314">IF(Q65=0,0,Q65/$G65)</f>
        <v>0</v>
      </c>
      <c r="R66" s="31">
        <f t="shared" ref="R66" si="315">IF(R65=0,0,R65/$F65)</f>
        <v>0.52631578947368418</v>
      </c>
      <c r="S66" s="31">
        <f t="shared" ref="S66" si="316">IF(S65=0,0,S65/$F65)</f>
        <v>5.2631578947368418E-2</v>
      </c>
    </row>
    <row r="67" spans="1:19" ht="12" customHeight="1">
      <c r="A67" s="139"/>
      <c r="B67" s="139"/>
      <c r="C67" s="37"/>
      <c r="D67" s="211" t="s">
        <v>17</v>
      </c>
      <c r="E67" s="36"/>
      <c r="F67" s="35">
        <f t="shared" si="30"/>
        <v>4</v>
      </c>
      <c r="G67" s="35">
        <f t="shared" ref="G67" si="317">SUM(O67:Q67)</f>
        <v>0</v>
      </c>
      <c r="H67" s="35">
        <v>0</v>
      </c>
      <c r="I67" s="35">
        <v>0</v>
      </c>
      <c r="J67" s="35">
        <v>0</v>
      </c>
      <c r="K67" s="35">
        <v>0</v>
      </c>
      <c r="L67" s="35">
        <v>0</v>
      </c>
      <c r="M67" s="35">
        <v>0</v>
      </c>
      <c r="N67" s="245" t="s">
        <v>629</v>
      </c>
      <c r="O67" s="35">
        <v>0</v>
      </c>
      <c r="P67" s="35">
        <v>0</v>
      </c>
      <c r="Q67" s="35">
        <v>0</v>
      </c>
      <c r="R67" s="35">
        <v>4</v>
      </c>
      <c r="S67" s="35">
        <v>0</v>
      </c>
    </row>
    <row r="68" spans="1:19" ht="12" customHeight="1">
      <c r="A68" s="139"/>
      <c r="B68" s="140"/>
      <c r="C68" s="34"/>
      <c r="D68" s="212"/>
      <c r="E68" s="33"/>
      <c r="F68" s="38">
        <f t="shared" si="30"/>
        <v>1</v>
      </c>
      <c r="G68" s="31">
        <f t="shared" ref="G68" si="318">IF(G67=0,0,G67/$F67)</f>
        <v>0</v>
      </c>
      <c r="H68" s="31">
        <f t="shared" ref="H68" si="319">IF(H67=0,0,H67/$G67)</f>
        <v>0</v>
      </c>
      <c r="I68" s="31">
        <f t="shared" ref="I68" si="320">IF(I67=0,0,I67/$G67)</f>
        <v>0</v>
      </c>
      <c r="J68" s="31">
        <f t="shared" ref="J68" si="321">IF(J67=0,0,J67/$G67)</f>
        <v>0</v>
      </c>
      <c r="K68" s="31">
        <f t="shared" ref="K68" si="322">IF(K67=0,0,K67/$G67)</f>
        <v>0</v>
      </c>
      <c r="L68" s="31">
        <f t="shared" ref="L68" si="323">IF(L67=0,0,L67/$G67)</f>
        <v>0</v>
      </c>
      <c r="M68" s="31">
        <f t="shared" ref="M68" si="324">IF(M67=0,0,M67/$G67)</f>
        <v>0</v>
      </c>
      <c r="N68" s="246"/>
      <c r="O68" s="31">
        <f t="shared" ref="O68" si="325">IF(O67=0,0,O67/$G67)</f>
        <v>0</v>
      </c>
      <c r="P68" s="31">
        <f t="shared" ref="P68" si="326">IF(P67=0,0,P67/$G67)</f>
        <v>0</v>
      </c>
      <c r="Q68" s="31">
        <f t="shared" ref="Q68" si="327">IF(Q67=0,0,Q67/$G67)</f>
        <v>0</v>
      </c>
      <c r="R68" s="31">
        <f t="shared" ref="R68" si="328">IF(R67=0,0,R67/$F67)</f>
        <v>1</v>
      </c>
      <c r="S68" s="31">
        <f t="shared" ref="S68" si="329">IF(S67=0,0,S67/$F67)</f>
        <v>0</v>
      </c>
    </row>
    <row r="69" spans="1:19" ht="12" customHeight="1">
      <c r="A69" s="139"/>
      <c r="B69" s="138" t="s">
        <v>16</v>
      </c>
      <c r="C69" s="37"/>
      <c r="D69" s="211" t="s">
        <v>15</v>
      </c>
      <c r="E69" s="36"/>
      <c r="F69" s="35">
        <f t="shared" ref="F69:S69" si="330">SUM(F71,F73,F75,F77,F79,F81,F83,F85,F87,F89,F91,F93,F95,F97,F99)</f>
        <v>692</v>
      </c>
      <c r="G69" s="35">
        <f t="shared" si="330"/>
        <v>135</v>
      </c>
      <c r="H69" s="35">
        <f t="shared" si="330"/>
        <v>99</v>
      </c>
      <c r="I69" s="35">
        <f t="shared" si="330"/>
        <v>21</v>
      </c>
      <c r="J69" s="35">
        <f t="shared" si="330"/>
        <v>5</v>
      </c>
      <c r="K69" s="35">
        <f t="shared" si="330"/>
        <v>1</v>
      </c>
      <c r="L69" s="35">
        <f t="shared" si="330"/>
        <v>1</v>
      </c>
      <c r="M69" s="35">
        <f t="shared" si="330"/>
        <v>8</v>
      </c>
      <c r="N69" s="245">
        <v>5.2677165349999999</v>
      </c>
      <c r="O69" s="35">
        <f t="shared" si="330"/>
        <v>132</v>
      </c>
      <c r="P69" s="35">
        <f t="shared" si="330"/>
        <v>2</v>
      </c>
      <c r="Q69" s="35">
        <f t="shared" si="330"/>
        <v>1</v>
      </c>
      <c r="R69" s="35">
        <f t="shared" si="330"/>
        <v>524</v>
      </c>
      <c r="S69" s="35">
        <f t="shared" si="330"/>
        <v>33</v>
      </c>
    </row>
    <row r="70" spans="1:19" ht="12" customHeight="1">
      <c r="A70" s="139"/>
      <c r="B70" s="139"/>
      <c r="C70" s="34"/>
      <c r="D70" s="212"/>
      <c r="E70" s="33"/>
      <c r="F70" s="38">
        <f t="shared" si="30"/>
        <v>1</v>
      </c>
      <c r="G70" s="31">
        <f t="shared" ref="G70" si="331">IF(G69=0,0,G69/$F69)</f>
        <v>0.19508670520231214</v>
      </c>
      <c r="H70" s="31">
        <f t="shared" ref="H70" si="332">IF(H69=0,0,H69/$G69)</f>
        <v>0.73333333333333328</v>
      </c>
      <c r="I70" s="31">
        <f t="shared" ref="I70" si="333">IF(I69=0,0,I69/$G69)</f>
        <v>0.15555555555555556</v>
      </c>
      <c r="J70" s="31">
        <f t="shared" ref="J70" si="334">IF(J69=0,0,J69/$G69)</f>
        <v>3.7037037037037035E-2</v>
      </c>
      <c r="K70" s="31">
        <f t="shared" ref="K70" si="335">IF(K69=0,0,K69/$G69)</f>
        <v>7.4074074074074077E-3</v>
      </c>
      <c r="L70" s="31">
        <f t="shared" ref="L70" si="336">IF(L69=0,0,L69/$G69)</f>
        <v>7.4074074074074077E-3</v>
      </c>
      <c r="M70" s="31">
        <f t="shared" ref="M70" si="337">IF(M69=0,0,M69/$G69)</f>
        <v>5.9259259259259262E-2</v>
      </c>
      <c r="N70" s="246"/>
      <c r="O70" s="31">
        <f t="shared" ref="O70" si="338">IF(O69=0,0,O69/$G69)</f>
        <v>0.97777777777777775</v>
      </c>
      <c r="P70" s="31">
        <f t="shared" ref="P70" si="339">IF(P69=0,0,P69/$G69)</f>
        <v>1.4814814814814815E-2</v>
      </c>
      <c r="Q70" s="31">
        <f t="shared" ref="Q70" si="340">IF(Q69=0,0,Q69/$G69)</f>
        <v>7.4074074074074077E-3</v>
      </c>
      <c r="R70" s="31">
        <f t="shared" ref="R70" si="341">IF(R69=0,0,R69/$F69)</f>
        <v>0.75722543352601157</v>
      </c>
      <c r="S70" s="31">
        <f t="shared" ref="S70" si="342">IF(S69=0,0,S69/$F69)</f>
        <v>4.7687861271676298E-2</v>
      </c>
    </row>
    <row r="71" spans="1:19" ht="12" customHeight="1">
      <c r="A71" s="139"/>
      <c r="B71" s="139"/>
      <c r="C71" s="37"/>
      <c r="D71" s="211" t="s">
        <v>117</v>
      </c>
      <c r="E71" s="36"/>
      <c r="F71" s="35">
        <f t="shared" si="30"/>
        <v>5</v>
      </c>
      <c r="G71" s="35">
        <f t="shared" ref="G71" si="343">SUM(O71:Q71)</f>
        <v>0</v>
      </c>
      <c r="H71" s="35">
        <v>0</v>
      </c>
      <c r="I71" s="35">
        <v>0</v>
      </c>
      <c r="J71" s="35">
        <v>0</v>
      </c>
      <c r="K71" s="35">
        <v>0</v>
      </c>
      <c r="L71" s="35">
        <v>0</v>
      </c>
      <c r="M71" s="35">
        <v>0</v>
      </c>
      <c r="N71" s="245" t="s">
        <v>629</v>
      </c>
      <c r="O71" s="35">
        <v>0</v>
      </c>
      <c r="P71" s="35">
        <v>0</v>
      </c>
      <c r="Q71" s="35">
        <v>0</v>
      </c>
      <c r="R71" s="35">
        <v>4</v>
      </c>
      <c r="S71" s="35">
        <v>1</v>
      </c>
    </row>
    <row r="72" spans="1:19" ht="12" customHeight="1">
      <c r="A72" s="139"/>
      <c r="B72" s="139"/>
      <c r="C72" s="34"/>
      <c r="D72" s="212"/>
      <c r="E72" s="33"/>
      <c r="F72" s="38">
        <f t="shared" si="30"/>
        <v>1</v>
      </c>
      <c r="G72" s="31">
        <f t="shared" ref="G72" si="344">IF(G71=0,0,G71/$F71)</f>
        <v>0</v>
      </c>
      <c r="H72" s="31">
        <f t="shared" ref="H72" si="345">IF(H71=0,0,H71/$G71)</f>
        <v>0</v>
      </c>
      <c r="I72" s="31">
        <f t="shared" ref="I72" si="346">IF(I71=0,0,I71/$G71)</f>
        <v>0</v>
      </c>
      <c r="J72" s="31">
        <f t="shared" ref="J72" si="347">IF(J71=0,0,J71/$G71)</f>
        <v>0</v>
      </c>
      <c r="K72" s="31">
        <f t="shared" ref="K72" si="348">IF(K71=0,0,K71/$G71)</f>
        <v>0</v>
      </c>
      <c r="L72" s="31">
        <f t="shared" ref="L72" si="349">IF(L71=0,0,L71/$G71)</f>
        <v>0</v>
      </c>
      <c r="M72" s="31">
        <f t="shared" ref="M72" si="350">IF(M71=0,0,M71/$G71)</f>
        <v>0</v>
      </c>
      <c r="N72" s="246"/>
      <c r="O72" s="31">
        <f t="shared" ref="O72" si="351">IF(O71=0,0,O71/$G71)</f>
        <v>0</v>
      </c>
      <c r="P72" s="31">
        <f t="shared" ref="P72" si="352">IF(P71=0,0,P71/$G71)</f>
        <v>0</v>
      </c>
      <c r="Q72" s="31">
        <f t="shared" ref="Q72" si="353">IF(Q71=0,0,Q71/$G71)</f>
        <v>0</v>
      </c>
      <c r="R72" s="31">
        <f t="shared" ref="R72" si="354">IF(R71=0,0,R71/$F71)</f>
        <v>0.8</v>
      </c>
      <c r="S72" s="31">
        <f t="shared" ref="S72" si="355">IF(S71=0,0,S71/$F71)</f>
        <v>0.2</v>
      </c>
    </row>
    <row r="73" spans="1:19" ht="12" customHeight="1">
      <c r="A73" s="139"/>
      <c r="B73" s="139"/>
      <c r="C73" s="37"/>
      <c r="D73" s="211" t="s">
        <v>13</v>
      </c>
      <c r="E73" s="36"/>
      <c r="F73" s="35">
        <f t="shared" si="30"/>
        <v>83</v>
      </c>
      <c r="G73" s="35">
        <f t="shared" ref="G73" si="356">SUM(O73:Q73)</f>
        <v>7</v>
      </c>
      <c r="H73" s="35">
        <v>5</v>
      </c>
      <c r="I73" s="35">
        <v>1</v>
      </c>
      <c r="J73" s="35">
        <v>0</v>
      </c>
      <c r="K73" s="35">
        <v>0</v>
      </c>
      <c r="L73" s="35">
        <v>0</v>
      </c>
      <c r="M73" s="35">
        <v>1</v>
      </c>
      <c r="N73" s="245">
        <v>5.833333333333333</v>
      </c>
      <c r="O73" s="35">
        <v>7</v>
      </c>
      <c r="P73" s="35">
        <v>0</v>
      </c>
      <c r="Q73" s="35">
        <v>0</v>
      </c>
      <c r="R73" s="35">
        <v>68</v>
      </c>
      <c r="S73" s="35">
        <v>8</v>
      </c>
    </row>
    <row r="74" spans="1:19" ht="12" customHeight="1">
      <c r="A74" s="139"/>
      <c r="B74" s="139"/>
      <c r="C74" s="34"/>
      <c r="D74" s="212"/>
      <c r="E74" s="33"/>
      <c r="F74" s="38">
        <f t="shared" si="30"/>
        <v>0.99999999999999989</v>
      </c>
      <c r="G74" s="31">
        <f t="shared" ref="G74" si="357">IF(G73=0,0,G73/$F73)</f>
        <v>8.4337349397590355E-2</v>
      </c>
      <c r="H74" s="31">
        <f t="shared" ref="H74" si="358">IF(H73=0,0,H73/$G73)</f>
        <v>0.7142857142857143</v>
      </c>
      <c r="I74" s="31">
        <f t="shared" ref="I74" si="359">IF(I73=0,0,I73/$G73)</f>
        <v>0.14285714285714285</v>
      </c>
      <c r="J74" s="31">
        <f t="shared" ref="J74" si="360">IF(J73=0,0,J73/$G73)</f>
        <v>0</v>
      </c>
      <c r="K74" s="31">
        <f t="shared" ref="K74" si="361">IF(K73=0,0,K73/$G73)</f>
        <v>0</v>
      </c>
      <c r="L74" s="31">
        <f t="shared" ref="L74" si="362">IF(L73=0,0,L73/$G73)</f>
        <v>0</v>
      </c>
      <c r="M74" s="31">
        <f t="shared" ref="M74" si="363">IF(M73=0,0,M73/$G73)</f>
        <v>0.14285714285714285</v>
      </c>
      <c r="N74" s="246"/>
      <c r="O74" s="31">
        <f t="shared" ref="O74" si="364">IF(O73=0,0,O73/$G73)</f>
        <v>1</v>
      </c>
      <c r="P74" s="31">
        <f t="shared" ref="P74" si="365">IF(P73=0,0,P73/$G73)</f>
        <v>0</v>
      </c>
      <c r="Q74" s="31">
        <f t="shared" ref="Q74" si="366">IF(Q73=0,0,Q73/$G73)</f>
        <v>0</v>
      </c>
      <c r="R74" s="31">
        <f t="shared" ref="R74" si="367">IF(R73=0,0,R73/$F73)</f>
        <v>0.81927710843373491</v>
      </c>
      <c r="S74" s="31">
        <f t="shared" ref="S74" si="368">IF(S73=0,0,S73/$F73)</f>
        <v>9.6385542168674704E-2</v>
      </c>
    </row>
    <row r="75" spans="1:19" ht="12" customHeight="1">
      <c r="A75" s="139"/>
      <c r="B75" s="139"/>
      <c r="C75" s="37"/>
      <c r="D75" s="211" t="s">
        <v>12</v>
      </c>
      <c r="E75" s="36"/>
      <c r="F75" s="35">
        <f t="shared" si="30"/>
        <v>18</v>
      </c>
      <c r="G75" s="35">
        <f t="shared" ref="G75" si="369">SUM(O75:Q75)</f>
        <v>10</v>
      </c>
      <c r="H75" s="35">
        <v>6</v>
      </c>
      <c r="I75" s="35">
        <v>1</v>
      </c>
      <c r="J75" s="35">
        <v>1</v>
      </c>
      <c r="K75" s="35">
        <v>1</v>
      </c>
      <c r="L75" s="35">
        <v>0</v>
      </c>
      <c r="M75" s="35">
        <v>1</v>
      </c>
      <c r="N75" s="245">
        <v>7.333333333333333</v>
      </c>
      <c r="O75" s="35">
        <v>10</v>
      </c>
      <c r="P75" s="35">
        <v>0</v>
      </c>
      <c r="Q75" s="35">
        <v>0</v>
      </c>
      <c r="R75" s="35">
        <v>8</v>
      </c>
      <c r="S75" s="35">
        <v>0</v>
      </c>
    </row>
    <row r="76" spans="1:19" ht="12" customHeight="1">
      <c r="A76" s="139"/>
      <c r="B76" s="139"/>
      <c r="C76" s="34"/>
      <c r="D76" s="212"/>
      <c r="E76" s="33"/>
      <c r="F76" s="38">
        <f t="shared" si="30"/>
        <v>1</v>
      </c>
      <c r="G76" s="31">
        <f t="shared" ref="G76" si="370">IF(G75=0,0,G75/$F75)</f>
        <v>0.55555555555555558</v>
      </c>
      <c r="H76" s="31">
        <f t="shared" ref="H76" si="371">IF(H75=0,0,H75/$G75)</f>
        <v>0.6</v>
      </c>
      <c r="I76" s="31">
        <f t="shared" ref="I76" si="372">IF(I75=0,0,I75/$G75)</f>
        <v>0.1</v>
      </c>
      <c r="J76" s="31">
        <f t="shared" ref="J76" si="373">IF(J75=0,0,J75/$G75)</f>
        <v>0.1</v>
      </c>
      <c r="K76" s="31">
        <f t="shared" ref="K76" si="374">IF(K75=0,0,K75/$G75)</f>
        <v>0.1</v>
      </c>
      <c r="L76" s="31">
        <f t="shared" ref="L76" si="375">IF(L75=0,0,L75/$G75)</f>
        <v>0</v>
      </c>
      <c r="M76" s="31">
        <f t="shared" ref="M76" si="376">IF(M75=0,0,M75/$G75)</f>
        <v>0.1</v>
      </c>
      <c r="N76" s="246"/>
      <c r="O76" s="31">
        <f t="shared" ref="O76" si="377">IF(O75=0,0,O75/$G75)</f>
        <v>1</v>
      </c>
      <c r="P76" s="31">
        <f t="shared" ref="P76" si="378">IF(P75=0,0,P75/$G75)</f>
        <v>0</v>
      </c>
      <c r="Q76" s="31">
        <f t="shared" ref="Q76" si="379">IF(Q75=0,0,Q75/$G75)</f>
        <v>0</v>
      </c>
      <c r="R76" s="31">
        <f t="shared" ref="R76" si="380">IF(R75=0,0,R75/$F75)</f>
        <v>0.44444444444444442</v>
      </c>
      <c r="S76" s="31">
        <f t="shared" ref="S76" si="381">IF(S75=0,0,S75/$F75)</f>
        <v>0</v>
      </c>
    </row>
    <row r="77" spans="1:19" ht="12" customHeight="1">
      <c r="A77" s="139"/>
      <c r="B77" s="139"/>
      <c r="C77" s="37"/>
      <c r="D77" s="211" t="s">
        <v>11</v>
      </c>
      <c r="E77" s="36"/>
      <c r="F77" s="35">
        <f t="shared" si="30"/>
        <v>16</v>
      </c>
      <c r="G77" s="35">
        <f t="shared" ref="G77" si="382">SUM(O77:Q77)</f>
        <v>5</v>
      </c>
      <c r="H77" s="35">
        <v>4</v>
      </c>
      <c r="I77" s="35">
        <v>0</v>
      </c>
      <c r="J77" s="35">
        <v>1</v>
      </c>
      <c r="K77" s="35">
        <v>0</v>
      </c>
      <c r="L77" s="35">
        <v>0</v>
      </c>
      <c r="M77" s="35">
        <v>0</v>
      </c>
      <c r="N77" s="245">
        <v>5.8</v>
      </c>
      <c r="O77" s="35">
        <v>5</v>
      </c>
      <c r="P77" s="35">
        <v>0</v>
      </c>
      <c r="Q77" s="35">
        <v>0</v>
      </c>
      <c r="R77" s="35">
        <v>11</v>
      </c>
      <c r="S77" s="35">
        <v>0</v>
      </c>
    </row>
    <row r="78" spans="1:19" ht="12" customHeight="1">
      <c r="A78" s="139"/>
      <c r="B78" s="139"/>
      <c r="C78" s="34"/>
      <c r="D78" s="212"/>
      <c r="E78" s="33"/>
      <c r="F78" s="38">
        <f t="shared" si="30"/>
        <v>1</v>
      </c>
      <c r="G78" s="31">
        <f t="shared" ref="G78" si="383">IF(G77=0,0,G77/$F77)</f>
        <v>0.3125</v>
      </c>
      <c r="H78" s="31">
        <f t="shared" ref="H78" si="384">IF(H77=0,0,H77/$G77)</f>
        <v>0.8</v>
      </c>
      <c r="I78" s="31">
        <f t="shared" ref="I78" si="385">IF(I77=0,0,I77/$G77)</f>
        <v>0</v>
      </c>
      <c r="J78" s="31">
        <f t="shared" ref="J78" si="386">IF(J77=0,0,J77/$G77)</f>
        <v>0.2</v>
      </c>
      <c r="K78" s="31">
        <f t="shared" ref="K78" si="387">IF(K77=0,0,K77/$G77)</f>
        <v>0</v>
      </c>
      <c r="L78" s="31">
        <f t="shared" ref="L78" si="388">IF(L77=0,0,L77/$G77)</f>
        <v>0</v>
      </c>
      <c r="M78" s="31">
        <f t="shared" ref="M78" si="389">IF(M77=0,0,M77/$G77)</f>
        <v>0</v>
      </c>
      <c r="N78" s="246"/>
      <c r="O78" s="31">
        <f t="shared" ref="O78" si="390">IF(O77=0,0,O77/$G77)</f>
        <v>1</v>
      </c>
      <c r="P78" s="31">
        <f t="shared" ref="P78" si="391">IF(P77=0,0,P77/$G77)</f>
        <v>0</v>
      </c>
      <c r="Q78" s="31">
        <f t="shared" ref="Q78" si="392">IF(Q77=0,0,Q77/$G77)</f>
        <v>0</v>
      </c>
      <c r="R78" s="31">
        <f t="shared" ref="R78" si="393">IF(R77=0,0,R77/$F77)</f>
        <v>0.6875</v>
      </c>
      <c r="S78" s="31">
        <f t="shared" ref="S78" si="394">IF(S77=0,0,S77/$F77)</f>
        <v>0</v>
      </c>
    </row>
    <row r="79" spans="1:19" ht="12" customHeight="1">
      <c r="A79" s="139"/>
      <c r="B79" s="139"/>
      <c r="C79" s="37"/>
      <c r="D79" s="211" t="s">
        <v>10</v>
      </c>
      <c r="E79" s="36"/>
      <c r="F79" s="35">
        <f t="shared" si="30"/>
        <v>34</v>
      </c>
      <c r="G79" s="35">
        <f t="shared" ref="G79" si="395">SUM(O79:Q79)</f>
        <v>6</v>
      </c>
      <c r="H79" s="35">
        <v>5</v>
      </c>
      <c r="I79" s="35">
        <v>1</v>
      </c>
      <c r="J79" s="35">
        <v>0</v>
      </c>
      <c r="K79" s="35">
        <v>0</v>
      </c>
      <c r="L79" s="35">
        <v>0</v>
      </c>
      <c r="M79" s="35">
        <v>0</v>
      </c>
      <c r="N79" s="245">
        <v>3.8333333333333335</v>
      </c>
      <c r="O79" s="35">
        <v>6</v>
      </c>
      <c r="P79" s="35">
        <v>0</v>
      </c>
      <c r="Q79" s="35">
        <v>0</v>
      </c>
      <c r="R79" s="35">
        <v>27</v>
      </c>
      <c r="S79" s="35">
        <v>1</v>
      </c>
    </row>
    <row r="80" spans="1:19" ht="12" customHeight="1">
      <c r="A80" s="139"/>
      <c r="B80" s="139"/>
      <c r="C80" s="34"/>
      <c r="D80" s="212"/>
      <c r="E80" s="33"/>
      <c r="F80" s="38">
        <f t="shared" si="30"/>
        <v>1</v>
      </c>
      <c r="G80" s="31">
        <f t="shared" ref="G80" si="396">IF(G79=0,0,G79/$F79)</f>
        <v>0.17647058823529413</v>
      </c>
      <c r="H80" s="31">
        <f t="shared" ref="H80" si="397">IF(H79=0,0,H79/$G79)</f>
        <v>0.83333333333333337</v>
      </c>
      <c r="I80" s="31">
        <f t="shared" ref="I80" si="398">IF(I79=0,0,I79/$G79)</f>
        <v>0.16666666666666666</v>
      </c>
      <c r="J80" s="31">
        <f t="shared" ref="J80" si="399">IF(J79=0,0,J79/$G79)</f>
        <v>0</v>
      </c>
      <c r="K80" s="31">
        <f t="shared" ref="K80" si="400">IF(K79=0,0,K79/$G79)</f>
        <v>0</v>
      </c>
      <c r="L80" s="31">
        <f t="shared" ref="L80" si="401">IF(L79=0,0,L79/$G79)</f>
        <v>0</v>
      </c>
      <c r="M80" s="31">
        <f t="shared" ref="M80" si="402">IF(M79=0,0,M79/$G79)</f>
        <v>0</v>
      </c>
      <c r="N80" s="246"/>
      <c r="O80" s="31">
        <f t="shared" ref="O80" si="403">IF(O79=0,0,O79/$G79)</f>
        <v>1</v>
      </c>
      <c r="P80" s="31">
        <f t="shared" ref="P80" si="404">IF(P79=0,0,P79/$G79)</f>
        <v>0</v>
      </c>
      <c r="Q80" s="31">
        <f t="shared" ref="Q80" si="405">IF(Q79=0,0,Q79/$G79)</f>
        <v>0</v>
      </c>
      <c r="R80" s="31">
        <f t="shared" ref="R80" si="406">IF(R79=0,0,R79/$F79)</f>
        <v>0.79411764705882348</v>
      </c>
      <c r="S80" s="31">
        <f t="shared" ref="S80" si="407">IF(S79=0,0,S79/$F79)</f>
        <v>2.9411764705882353E-2</v>
      </c>
    </row>
    <row r="81" spans="1:19" ht="12" customHeight="1">
      <c r="A81" s="139"/>
      <c r="B81" s="139"/>
      <c r="C81" s="37"/>
      <c r="D81" s="211" t="s">
        <v>9</v>
      </c>
      <c r="E81" s="36"/>
      <c r="F81" s="35">
        <f t="shared" si="30"/>
        <v>180</v>
      </c>
      <c r="G81" s="35">
        <f t="shared" ref="G81" si="408">SUM(O81:Q81)</f>
        <v>41</v>
      </c>
      <c r="H81" s="35">
        <v>26</v>
      </c>
      <c r="I81" s="35">
        <v>10</v>
      </c>
      <c r="J81" s="35">
        <v>2</v>
      </c>
      <c r="K81" s="35">
        <v>0</v>
      </c>
      <c r="L81" s="35">
        <v>0</v>
      </c>
      <c r="M81" s="35">
        <v>3</v>
      </c>
      <c r="N81" s="245">
        <v>5.5</v>
      </c>
      <c r="O81" s="35">
        <v>40</v>
      </c>
      <c r="P81" s="35">
        <v>1</v>
      </c>
      <c r="Q81" s="35">
        <v>0</v>
      </c>
      <c r="R81" s="35">
        <v>131</v>
      </c>
      <c r="S81" s="35">
        <v>8</v>
      </c>
    </row>
    <row r="82" spans="1:19" ht="12" customHeight="1">
      <c r="A82" s="139"/>
      <c r="B82" s="139"/>
      <c r="C82" s="34"/>
      <c r="D82" s="212"/>
      <c r="E82" s="33"/>
      <c r="F82" s="38">
        <f t="shared" si="30"/>
        <v>0.99999999999999989</v>
      </c>
      <c r="G82" s="31">
        <f t="shared" ref="G82" si="409">IF(G81=0,0,G81/$F81)</f>
        <v>0.22777777777777777</v>
      </c>
      <c r="H82" s="31">
        <f t="shared" ref="H82" si="410">IF(H81=0,0,H81/$G81)</f>
        <v>0.63414634146341464</v>
      </c>
      <c r="I82" s="31">
        <f t="shared" ref="I82" si="411">IF(I81=0,0,I81/$G81)</f>
        <v>0.24390243902439024</v>
      </c>
      <c r="J82" s="31">
        <f t="shared" ref="J82" si="412">IF(J81=0,0,J81/$G81)</f>
        <v>4.878048780487805E-2</v>
      </c>
      <c r="K82" s="31">
        <f t="shared" ref="K82" si="413">IF(K81=0,0,K81/$G81)</f>
        <v>0</v>
      </c>
      <c r="L82" s="31">
        <f t="shared" ref="L82" si="414">IF(L81=0,0,L81/$G81)</f>
        <v>0</v>
      </c>
      <c r="M82" s="31">
        <f t="shared" ref="M82" si="415">IF(M81=0,0,M81/$G81)</f>
        <v>7.3170731707317069E-2</v>
      </c>
      <c r="N82" s="246"/>
      <c r="O82" s="31">
        <f t="shared" ref="O82" si="416">IF(O81=0,0,O81/$G81)</f>
        <v>0.97560975609756095</v>
      </c>
      <c r="P82" s="31">
        <f t="shared" ref="P82" si="417">IF(P81=0,0,P81/$G81)</f>
        <v>2.4390243902439025E-2</v>
      </c>
      <c r="Q82" s="31">
        <f t="shared" ref="Q82" si="418">IF(Q81=0,0,Q81/$G81)</f>
        <v>0</v>
      </c>
      <c r="R82" s="31">
        <f t="shared" ref="R82" si="419">IF(R81=0,0,R81/$F81)</f>
        <v>0.72777777777777775</v>
      </c>
      <c r="S82" s="31">
        <f t="shared" ref="S82" si="420">IF(S81=0,0,S81/$F81)</f>
        <v>4.4444444444444446E-2</v>
      </c>
    </row>
    <row r="83" spans="1:19" ht="12" customHeight="1">
      <c r="A83" s="139"/>
      <c r="B83" s="139"/>
      <c r="C83" s="37"/>
      <c r="D83" s="211" t="s">
        <v>8</v>
      </c>
      <c r="E83" s="36"/>
      <c r="F83" s="35">
        <f t="shared" si="30"/>
        <v>21</v>
      </c>
      <c r="G83" s="35">
        <f t="shared" ref="G83" si="421">SUM(O83:Q83)</f>
        <v>12</v>
      </c>
      <c r="H83" s="35">
        <v>9</v>
      </c>
      <c r="I83" s="35">
        <v>0</v>
      </c>
      <c r="J83" s="35">
        <v>1</v>
      </c>
      <c r="K83" s="35">
        <v>0</v>
      </c>
      <c r="L83" s="35">
        <v>1</v>
      </c>
      <c r="M83" s="35">
        <v>1</v>
      </c>
      <c r="N83" s="245">
        <v>6.6363636363636367</v>
      </c>
      <c r="O83" s="35">
        <v>12</v>
      </c>
      <c r="P83" s="35">
        <v>0</v>
      </c>
      <c r="Q83" s="35">
        <v>0</v>
      </c>
      <c r="R83" s="35">
        <v>9</v>
      </c>
      <c r="S83" s="35">
        <v>0</v>
      </c>
    </row>
    <row r="84" spans="1:19" ht="12" customHeight="1">
      <c r="A84" s="139"/>
      <c r="B84" s="139"/>
      <c r="C84" s="34"/>
      <c r="D84" s="212"/>
      <c r="E84" s="33"/>
      <c r="F84" s="38">
        <f t="shared" si="30"/>
        <v>1</v>
      </c>
      <c r="G84" s="31">
        <f t="shared" ref="G84" si="422">IF(G83=0,0,G83/$F83)</f>
        <v>0.5714285714285714</v>
      </c>
      <c r="H84" s="31">
        <f t="shared" ref="H84" si="423">IF(H83=0,0,H83/$G83)</f>
        <v>0.75</v>
      </c>
      <c r="I84" s="31">
        <f t="shared" ref="I84" si="424">IF(I83=0,0,I83/$G83)</f>
        <v>0</v>
      </c>
      <c r="J84" s="31">
        <f t="shared" ref="J84" si="425">IF(J83=0,0,J83/$G83)</f>
        <v>8.3333333333333329E-2</v>
      </c>
      <c r="K84" s="31">
        <f t="shared" ref="K84" si="426">IF(K83=0,0,K83/$G83)</f>
        <v>0</v>
      </c>
      <c r="L84" s="31">
        <f t="shared" ref="L84" si="427">IF(L83=0,0,L83/$G83)</f>
        <v>8.3333333333333329E-2</v>
      </c>
      <c r="M84" s="31">
        <f t="shared" ref="M84" si="428">IF(M83=0,0,M83/$G83)</f>
        <v>8.3333333333333329E-2</v>
      </c>
      <c r="N84" s="246"/>
      <c r="O84" s="31">
        <f t="shared" ref="O84" si="429">IF(O83=0,0,O83/$G83)</f>
        <v>1</v>
      </c>
      <c r="P84" s="31">
        <f t="shared" ref="P84" si="430">IF(P83=0,0,P83/$G83)</f>
        <v>0</v>
      </c>
      <c r="Q84" s="31">
        <f t="shared" ref="Q84" si="431">IF(Q83=0,0,Q83/$G83)</f>
        <v>0</v>
      </c>
      <c r="R84" s="31">
        <f t="shared" ref="R84" si="432">IF(R83=0,0,R83/$F83)</f>
        <v>0.42857142857142855</v>
      </c>
      <c r="S84" s="31">
        <f t="shared" ref="S84" si="433">IF(S83=0,0,S83/$F83)</f>
        <v>0</v>
      </c>
    </row>
    <row r="85" spans="1:19" ht="12" customHeight="1">
      <c r="A85" s="139"/>
      <c r="B85" s="139"/>
      <c r="C85" s="37"/>
      <c r="D85" s="211" t="s">
        <v>7</v>
      </c>
      <c r="E85" s="36"/>
      <c r="F85" s="35">
        <f t="shared" si="30"/>
        <v>14</v>
      </c>
      <c r="G85" s="35">
        <f t="shared" ref="G85" si="434">SUM(O85:Q85)</f>
        <v>3</v>
      </c>
      <c r="H85" s="35">
        <v>1</v>
      </c>
      <c r="I85" s="35">
        <v>1</v>
      </c>
      <c r="J85" s="35">
        <v>0</v>
      </c>
      <c r="K85" s="35">
        <v>0</v>
      </c>
      <c r="L85" s="35">
        <v>0</v>
      </c>
      <c r="M85" s="35">
        <v>1</v>
      </c>
      <c r="N85" s="245">
        <v>5.5</v>
      </c>
      <c r="O85" s="35">
        <v>3</v>
      </c>
      <c r="P85" s="35">
        <v>0</v>
      </c>
      <c r="Q85" s="35">
        <v>0</v>
      </c>
      <c r="R85" s="35">
        <v>11</v>
      </c>
      <c r="S85" s="35">
        <v>0</v>
      </c>
    </row>
    <row r="86" spans="1:19" ht="12" customHeight="1">
      <c r="A86" s="139"/>
      <c r="B86" s="139"/>
      <c r="C86" s="34"/>
      <c r="D86" s="212"/>
      <c r="E86" s="33"/>
      <c r="F86" s="38">
        <f t="shared" si="30"/>
        <v>1</v>
      </c>
      <c r="G86" s="31">
        <f t="shared" ref="G86" si="435">IF(G85=0,0,G85/$F85)</f>
        <v>0.21428571428571427</v>
      </c>
      <c r="H86" s="31">
        <f t="shared" ref="H86" si="436">IF(H85=0,0,H85/$G85)</f>
        <v>0.33333333333333331</v>
      </c>
      <c r="I86" s="31">
        <f t="shared" ref="I86" si="437">IF(I85=0,0,I85/$G85)</f>
        <v>0.33333333333333331</v>
      </c>
      <c r="J86" s="31">
        <f t="shared" ref="J86" si="438">IF(J85=0,0,J85/$G85)</f>
        <v>0</v>
      </c>
      <c r="K86" s="31">
        <f t="shared" ref="K86" si="439">IF(K85=0,0,K85/$G85)</f>
        <v>0</v>
      </c>
      <c r="L86" s="31">
        <f t="shared" ref="L86" si="440">IF(L85=0,0,L85/$G85)</f>
        <v>0</v>
      </c>
      <c r="M86" s="31">
        <f t="shared" ref="M86" si="441">IF(M85=0,0,M85/$G85)</f>
        <v>0.33333333333333331</v>
      </c>
      <c r="N86" s="246"/>
      <c r="O86" s="31">
        <f t="shared" ref="O86" si="442">IF(O85=0,0,O85/$G85)</f>
        <v>1</v>
      </c>
      <c r="P86" s="31">
        <f t="shared" ref="P86" si="443">IF(P85=0,0,P85/$G85)</f>
        <v>0</v>
      </c>
      <c r="Q86" s="31">
        <f t="shared" ref="Q86" si="444">IF(Q85=0,0,Q85/$G85)</f>
        <v>0</v>
      </c>
      <c r="R86" s="31">
        <f t="shared" ref="R86" si="445">IF(R85=0,0,R85/$F85)</f>
        <v>0.7857142857142857</v>
      </c>
      <c r="S86" s="31">
        <f t="shared" ref="S86" si="446">IF(S85=0,0,S85/$F85)</f>
        <v>0</v>
      </c>
    </row>
    <row r="87" spans="1:19" ht="13.5" customHeight="1">
      <c r="A87" s="139"/>
      <c r="B87" s="139"/>
      <c r="C87" s="37"/>
      <c r="D87" s="228" t="s">
        <v>116</v>
      </c>
      <c r="E87" s="36"/>
      <c r="F87" s="35">
        <f t="shared" ref="F87:F100" si="447">SUM(G87,R87,S87)</f>
        <v>13</v>
      </c>
      <c r="G87" s="35">
        <f t="shared" ref="G87" si="448">SUM(O87:Q87)</f>
        <v>2</v>
      </c>
      <c r="H87" s="35">
        <v>1</v>
      </c>
      <c r="I87" s="35">
        <v>1</v>
      </c>
      <c r="J87" s="35">
        <v>0</v>
      </c>
      <c r="K87" s="35">
        <v>0</v>
      </c>
      <c r="L87" s="35">
        <v>0</v>
      </c>
      <c r="M87" s="35">
        <v>0</v>
      </c>
      <c r="N87" s="245">
        <v>6</v>
      </c>
      <c r="O87" s="35">
        <v>2</v>
      </c>
      <c r="P87" s="35">
        <v>0</v>
      </c>
      <c r="Q87" s="35">
        <v>0</v>
      </c>
      <c r="R87" s="35">
        <v>11</v>
      </c>
      <c r="S87" s="35">
        <v>0</v>
      </c>
    </row>
    <row r="88" spans="1:19" ht="13.5" customHeight="1">
      <c r="A88" s="139"/>
      <c r="B88" s="139"/>
      <c r="C88" s="34"/>
      <c r="D88" s="212"/>
      <c r="E88" s="33"/>
      <c r="F88" s="38">
        <f t="shared" si="447"/>
        <v>1</v>
      </c>
      <c r="G88" s="31">
        <f t="shared" ref="G88" si="449">IF(G87=0,0,G87/$F87)</f>
        <v>0.15384615384615385</v>
      </c>
      <c r="H88" s="31">
        <f t="shared" ref="H88" si="450">IF(H87=0,0,H87/$G87)</f>
        <v>0.5</v>
      </c>
      <c r="I88" s="31">
        <f t="shared" ref="I88" si="451">IF(I87=0,0,I87/$G87)</f>
        <v>0.5</v>
      </c>
      <c r="J88" s="31">
        <f t="shared" ref="J88" si="452">IF(J87=0,0,J87/$G87)</f>
        <v>0</v>
      </c>
      <c r="K88" s="31">
        <f t="shared" ref="K88" si="453">IF(K87=0,0,K87/$G87)</f>
        <v>0</v>
      </c>
      <c r="L88" s="31">
        <f t="shared" ref="L88" si="454">IF(L87=0,0,L87/$G87)</f>
        <v>0</v>
      </c>
      <c r="M88" s="31">
        <f t="shared" ref="M88" si="455">IF(M87=0,0,M87/$G87)</f>
        <v>0</v>
      </c>
      <c r="N88" s="246"/>
      <c r="O88" s="31">
        <f t="shared" ref="O88" si="456">IF(O87=0,0,O87/$G87)</f>
        <v>1</v>
      </c>
      <c r="P88" s="31">
        <f t="shared" ref="P88" si="457">IF(P87=0,0,P87/$G87)</f>
        <v>0</v>
      </c>
      <c r="Q88" s="31">
        <f t="shared" ref="Q88" si="458">IF(Q87=0,0,Q87/$G87)</f>
        <v>0</v>
      </c>
      <c r="R88" s="31">
        <f t="shared" ref="R88" si="459">IF(R87=0,0,R87/$F87)</f>
        <v>0.84615384615384615</v>
      </c>
      <c r="S88" s="31">
        <f t="shared" ref="S88" si="460">IF(S87=0,0,S87/$F87)</f>
        <v>0</v>
      </c>
    </row>
    <row r="89" spans="1:19" ht="12" customHeight="1">
      <c r="A89" s="139"/>
      <c r="B89" s="139"/>
      <c r="C89" s="37"/>
      <c r="D89" s="211" t="s">
        <v>5</v>
      </c>
      <c r="E89" s="36"/>
      <c r="F89" s="35">
        <f t="shared" si="447"/>
        <v>41</v>
      </c>
      <c r="G89" s="35">
        <f t="shared" ref="G89" si="461">SUM(O89:Q89)</f>
        <v>2</v>
      </c>
      <c r="H89" s="35">
        <v>1</v>
      </c>
      <c r="I89" s="35">
        <v>1</v>
      </c>
      <c r="J89" s="35">
        <v>0</v>
      </c>
      <c r="K89" s="35">
        <v>0</v>
      </c>
      <c r="L89" s="35">
        <v>0</v>
      </c>
      <c r="M89" s="35">
        <v>0</v>
      </c>
      <c r="N89" s="245">
        <v>7.5</v>
      </c>
      <c r="O89" s="35">
        <v>1</v>
      </c>
      <c r="P89" s="35">
        <v>1</v>
      </c>
      <c r="Q89" s="35">
        <v>0</v>
      </c>
      <c r="R89" s="35">
        <v>38</v>
      </c>
      <c r="S89" s="35">
        <v>1</v>
      </c>
    </row>
    <row r="90" spans="1:19" ht="12" customHeight="1">
      <c r="A90" s="139"/>
      <c r="B90" s="139"/>
      <c r="C90" s="34"/>
      <c r="D90" s="212"/>
      <c r="E90" s="33"/>
      <c r="F90" s="38">
        <f t="shared" si="447"/>
        <v>1</v>
      </c>
      <c r="G90" s="31">
        <f t="shared" ref="G90" si="462">IF(G89=0,0,G89/$F89)</f>
        <v>4.878048780487805E-2</v>
      </c>
      <c r="H90" s="31">
        <f t="shared" ref="H90" si="463">IF(H89=0,0,H89/$G89)</f>
        <v>0.5</v>
      </c>
      <c r="I90" s="31">
        <f t="shared" ref="I90" si="464">IF(I89=0,0,I89/$G89)</f>
        <v>0.5</v>
      </c>
      <c r="J90" s="31">
        <f t="shared" ref="J90" si="465">IF(J89=0,0,J89/$G89)</f>
        <v>0</v>
      </c>
      <c r="K90" s="31">
        <f t="shared" ref="K90" si="466">IF(K89=0,0,K89/$G89)</f>
        <v>0</v>
      </c>
      <c r="L90" s="31">
        <f t="shared" ref="L90" si="467">IF(L89=0,0,L89/$G89)</f>
        <v>0</v>
      </c>
      <c r="M90" s="31">
        <f t="shared" ref="M90" si="468">IF(M89=0,0,M89/$G89)</f>
        <v>0</v>
      </c>
      <c r="N90" s="246"/>
      <c r="O90" s="31">
        <f t="shared" ref="O90" si="469">IF(O89=0,0,O89/$G89)</f>
        <v>0.5</v>
      </c>
      <c r="P90" s="31">
        <f t="shared" ref="P90" si="470">IF(P89=0,0,P89/$G89)</f>
        <v>0.5</v>
      </c>
      <c r="Q90" s="31">
        <f t="shared" ref="Q90" si="471">IF(Q89=0,0,Q89/$G89)</f>
        <v>0</v>
      </c>
      <c r="R90" s="31">
        <f t="shared" ref="R90" si="472">IF(R89=0,0,R89/$F89)</f>
        <v>0.92682926829268297</v>
      </c>
      <c r="S90" s="31">
        <f t="shared" ref="S90" si="473">IF(S89=0,0,S89/$F89)</f>
        <v>2.4390243902439025E-2</v>
      </c>
    </row>
    <row r="91" spans="1:19" ht="12" customHeight="1">
      <c r="A91" s="139"/>
      <c r="B91" s="139"/>
      <c r="C91" s="37"/>
      <c r="D91" s="211" t="s">
        <v>4</v>
      </c>
      <c r="E91" s="36"/>
      <c r="F91" s="35">
        <f t="shared" si="447"/>
        <v>22</v>
      </c>
      <c r="G91" s="35">
        <f t="shared" ref="G91" si="474">SUM(O91:Q91)</f>
        <v>4</v>
      </c>
      <c r="H91" s="35">
        <v>2</v>
      </c>
      <c r="I91" s="35">
        <v>2</v>
      </c>
      <c r="J91" s="35">
        <v>0</v>
      </c>
      <c r="K91" s="35">
        <v>0</v>
      </c>
      <c r="L91" s="35">
        <v>0</v>
      </c>
      <c r="M91" s="35">
        <v>0</v>
      </c>
      <c r="N91" s="245">
        <v>5.75</v>
      </c>
      <c r="O91" s="35">
        <v>4</v>
      </c>
      <c r="P91" s="35">
        <v>0</v>
      </c>
      <c r="Q91" s="35">
        <v>0</v>
      </c>
      <c r="R91" s="35">
        <v>18</v>
      </c>
      <c r="S91" s="35">
        <v>0</v>
      </c>
    </row>
    <row r="92" spans="1:19" ht="12" customHeight="1">
      <c r="A92" s="139"/>
      <c r="B92" s="139"/>
      <c r="C92" s="34"/>
      <c r="D92" s="212"/>
      <c r="E92" s="33"/>
      <c r="F92" s="38">
        <f t="shared" si="447"/>
        <v>1</v>
      </c>
      <c r="G92" s="31">
        <f t="shared" ref="G92" si="475">IF(G91=0,0,G91/$F91)</f>
        <v>0.18181818181818182</v>
      </c>
      <c r="H92" s="31">
        <f t="shared" ref="H92" si="476">IF(H91=0,0,H91/$G91)</f>
        <v>0.5</v>
      </c>
      <c r="I92" s="31">
        <f t="shared" ref="I92" si="477">IF(I91=0,0,I91/$G91)</f>
        <v>0.5</v>
      </c>
      <c r="J92" s="31">
        <f t="shared" ref="J92" si="478">IF(J91=0,0,J91/$G91)</f>
        <v>0</v>
      </c>
      <c r="K92" s="31">
        <f t="shared" ref="K92" si="479">IF(K91=0,0,K91/$G91)</f>
        <v>0</v>
      </c>
      <c r="L92" s="31">
        <f t="shared" ref="L92" si="480">IF(L91=0,0,L91/$G91)</f>
        <v>0</v>
      </c>
      <c r="M92" s="31">
        <f t="shared" ref="M92" si="481">IF(M91=0,0,M91/$G91)</f>
        <v>0</v>
      </c>
      <c r="N92" s="246"/>
      <c r="O92" s="31">
        <f t="shared" ref="O92" si="482">IF(O91=0,0,O91/$G91)</f>
        <v>1</v>
      </c>
      <c r="P92" s="31">
        <f t="shared" ref="P92" si="483">IF(P91=0,0,P91/$G91)</f>
        <v>0</v>
      </c>
      <c r="Q92" s="31">
        <f t="shared" ref="Q92" si="484">IF(Q91=0,0,Q91/$G91)</f>
        <v>0</v>
      </c>
      <c r="R92" s="31">
        <f t="shared" ref="R92" si="485">IF(R91=0,0,R91/$F91)</f>
        <v>0.81818181818181823</v>
      </c>
      <c r="S92" s="31">
        <f t="shared" ref="S92" si="486">IF(S91=0,0,S91/$F91)</f>
        <v>0</v>
      </c>
    </row>
    <row r="93" spans="1:19" ht="12" customHeight="1">
      <c r="A93" s="139"/>
      <c r="B93" s="139"/>
      <c r="C93" s="37"/>
      <c r="D93" s="211" t="s">
        <v>3</v>
      </c>
      <c r="E93" s="36"/>
      <c r="F93" s="35">
        <f t="shared" si="447"/>
        <v>20</v>
      </c>
      <c r="G93" s="35">
        <f t="shared" ref="G93" si="487">SUM(O93:Q93)</f>
        <v>4</v>
      </c>
      <c r="H93" s="35">
        <v>3</v>
      </c>
      <c r="I93" s="35">
        <v>1</v>
      </c>
      <c r="J93" s="35">
        <v>0</v>
      </c>
      <c r="K93" s="35">
        <v>0</v>
      </c>
      <c r="L93" s="35">
        <v>0</v>
      </c>
      <c r="M93" s="35">
        <v>0</v>
      </c>
      <c r="N93" s="245">
        <v>3.75</v>
      </c>
      <c r="O93" s="35">
        <v>4</v>
      </c>
      <c r="P93" s="35">
        <v>0</v>
      </c>
      <c r="Q93" s="35">
        <v>0</v>
      </c>
      <c r="R93" s="35">
        <v>14</v>
      </c>
      <c r="S93" s="35">
        <v>2</v>
      </c>
    </row>
    <row r="94" spans="1:19" ht="12" customHeight="1">
      <c r="A94" s="139"/>
      <c r="B94" s="139"/>
      <c r="C94" s="34"/>
      <c r="D94" s="212"/>
      <c r="E94" s="33"/>
      <c r="F94" s="38">
        <f t="shared" si="447"/>
        <v>0.99999999999999989</v>
      </c>
      <c r="G94" s="31">
        <f t="shared" ref="G94" si="488">IF(G93=0,0,G93/$F93)</f>
        <v>0.2</v>
      </c>
      <c r="H94" s="31">
        <f t="shared" ref="H94" si="489">IF(H93=0,0,H93/$G93)</f>
        <v>0.75</v>
      </c>
      <c r="I94" s="31">
        <f t="shared" ref="I94" si="490">IF(I93=0,0,I93/$G93)</f>
        <v>0.25</v>
      </c>
      <c r="J94" s="31">
        <f t="shared" ref="J94" si="491">IF(J93=0,0,J93/$G93)</f>
        <v>0</v>
      </c>
      <c r="K94" s="31">
        <f t="shared" ref="K94" si="492">IF(K93=0,0,K93/$G93)</f>
        <v>0</v>
      </c>
      <c r="L94" s="31">
        <f t="shared" ref="L94" si="493">IF(L93=0,0,L93/$G93)</f>
        <v>0</v>
      </c>
      <c r="M94" s="31">
        <f t="shared" ref="M94" si="494">IF(M93=0,0,M93/$G93)</f>
        <v>0</v>
      </c>
      <c r="N94" s="246"/>
      <c r="O94" s="31">
        <f t="shared" ref="O94" si="495">IF(O93=0,0,O93/$G93)</f>
        <v>1</v>
      </c>
      <c r="P94" s="31">
        <f t="shared" ref="P94" si="496">IF(P93=0,0,P93/$G93)</f>
        <v>0</v>
      </c>
      <c r="Q94" s="31">
        <f t="shared" ref="Q94" si="497">IF(Q93=0,0,Q93/$G93)</f>
        <v>0</v>
      </c>
      <c r="R94" s="31">
        <f t="shared" ref="R94" si="498">IF(R93=0,0,R93/$F93)</f>
        <v>0.7</v>
      </c>
      <c r="S94" s="31">
        <f t="shared" ref="S94" si="499">IF(S93=0,0,S93/$F93)</f>
        <v>0.1</v>
      </c>
    </row>
    <row r="95" spans="1:19" ht="12" customHeight="1">
      <c r="A95" s="139"/>
      <c r="B95" s="139"/>
      <c r="C95" s="37"/>
      <c r="D95" s="211" t="s">
        <v>2</v>
      </c>
      <c r="E95" s="36"/>
      <c r="F95" s="35">
        <f t="shared" si="447"/>
        <v>150</v>
      </c>
      <c r="G95" s="35">
        <f t="shared" ref="G95" si="500">SUM(O95:Q95)</f>
        <v>32</v>
      </c>
      <c r="H95" s="35">
        <v>29</v>
      </c>
      <c r="I95" s="35">
        <v>2</v>
      </c>
      <c r="J95" s="35">
        <v>0</v>
      </c>
      <c r="K95" s="35">
        <v>0</v>
      </c>
      <c r="L95" s="35">
        <v>0</v>
      </c>
      <c r="M95" s="35">
        <v>1</v>
      </c>
      <c r="N95" s="245">
        <v>4.32258064516129</v>
      </c>
      <c r="O95" s="35">
        <v>31</v>
      </c>
      <c r="P95" s="35">
        <v>0</v>
      </c>
      <c r="Q95" s="35">
        <v>1</v>
      </c>
      <c r="R95" s="35">
        <v>114</v>
      </c>
      <c r="S95" s="35">
        <v>4</v>
      </c>
    </row>
    <row r="96" spans="1:19" ht="12" customHeight="1">
      <c r="A96" s="139"/>
      <c r="B96" s="139"/>
      <c r="C96" s="34"/>
      <c r="D96" s="212"/>
      <c r="E96" s="33"/>
      <c r="F96" s="38">
        <f t="shared" si="447"/>
        <v>1</v>
      </c>
      <c r="G96" s="31">
        <f t="shared" ref="G96" si="501">IF(G95=0,0,G95/$F95)</f>
        <v>0.21333333333333335</v>
      </c>
      <c r="H96" s="31">
        <f t="shared" ref="H96" si="502">IF(H95=0,0,H95/$G95)</f>
        <v>0.90625</v>
      </c>
      <c r="I96" s="31">
        <f t="shared" ref="I96" si="503">IF(I95=0,0,I95/$G95)</f>
        <v>6.25E-2</v>
      </c>
      <c r="J96" s="31">
        <f t="shared" ref="J96" si="504">IF(J95=0,0,J95/$G95)</f>
        <v>0</v>
      </c>
      <c r="K96" s="31">
        <f t="shared" ref="K96" si="505">IF(K95=0,0,K95/$G95)</f>
        <v>0</v>
      </c>
      <c r="L96" s="31">
        <f t="shared" ref="L96" si="506">IF(L95=0,0,L95/$G95)</f>
        <v>0</v>
      </c>
      <c r="M96" s="31">
        <f t="shared" ref="M96" si="507">IF(M95=0,0,M95/$G95)</f>
        <v>3.125E-2</v>
      </c>
      <c r="N96" s="246"/>
      <c r="O96" s="31">
        <f t="shared" ref="O96" si="508">IF(O95=0,0,O95/$G95)</f>
        <v>0.96875</v>
      </c>
      <c r="P96" s="31">
        <f t="shared" ref="P96" si="509">IF(P95=0,0,P95/$G95)</f>
        <v>0</v>
      </c>
      <c r="Q96" s="31">
        <f t="shared" ref="Q96" si="510">IF(Q95=0,0,Q95/$G95)</f>
        <v>3.125E-2</v>
      </c>
      <c r="R96" s="31">
        <f t="shared" ref="R96" si="511">IF(R95=0,0,R95/$F95)</f>
        <v>0.76</v>
      </c>
      <c r="S96" s="31">
        <f t="shared" ref="S96" si="512">IF(S95=0,0,S95/$F95)</f>
        <v>2.6666666666666668E-2</v>
      </c>
    </row>
    <row r="97" spans="1:19" ht="12" customHeight="1">
      <c r="A97" s="139"/>
      <c r="B97" s="139"/>
      <c r="C97" s="37"/>
      <c r="D97" s="211" t="s">
        <v>1</v>
      </c>
      <c r="E97" s="36"/>
      <c r="F97" s="35">
        <f t="shared" si="447"/>
        <v>20</v>
      </c>
      <c r="G97" s="35">
        <f t="shared" ref="G97" si="513">SUM(O97:Q97)</f>
        <v>3</v>
      </c>
      <c r="H97" s="35">
        <v>3</v>
      </c>
      <c r="I97" s="35">
        <v>0</v>
      </c>
      <c r="J97" s="35">
        <v>0</v>
      </c>
      <c r="K97" s="35">
        <v>0</v>
      </c>
      <c r="L97" s="35">
        <v>0</v>
      </c>
      <c r="M97" s="35">
        <v>0</v>
      </c>
      <c r="N97" s="245">
        <v>2.3333333333333335</v>
      </c>
      <c r="O97" s="35">
        <v>3</v>
      </c>
      <c r="P97" s="35">
        <v>0</v>
      </c>
      <c r="Q97" s="35">
        <v>0</v>
      </c>
      <c r="R97" s="35">
        <v>13</v>
      </c>
      <c r="S97" s="35">
        <v>4</v>
      </c>
    </row>
    <row r="98" spans="1:19" ht="12" customHeight="1">
      <c r="A98" s="139"/>
      <c r="B98" s="139"/>
      <c r="C98" s="34"/>
      <c r="D98" s="212"/>
      <c r="E98" s="33"/>
      <c r="F98" s="38">
        <f t="shared" si="447"/>
        <v>1</v>
      </c>
      <c r="G98" s="31">
        <f t="shared" ref="G98" si="514">IF(G97=0,0,G97/$F97)</f>
        <v>0.15</v>
      </c>
      <c r="H98" s="31">
        <f t="shared" ref="H98" si="515">IF(H97=0,0,H97/$G97)</f>
        <v>1</v>
      </c>
      <c r="I98" s="31">
        <f t="shared" ref="I98" si="516">IF(I97=0,0,I97/$G97)</f>
        <v>0</v>
      </c>
      <c r="J98" s="31">
        <f t="shared" ref="J98" si="517">IF(J97=0,0,J97/$G97)</f>
        <v>0</v>
      </c>
      <c r="K98" s="31">
        <f t="shared" ref="K98" si="518">IF(K97=0,0,K97/$G97)</f>
        <v>0</v>
      </c>
      <c r="L98" s="31">
        <f t="shared" ref="L98" si="519">IF(L97=0,0,L97/$G97)</f>
        <v>0</v>
      </c>
      <c r="M98" s="31">
        <f t="shared" ref="M98" si="520">IF(M97=0,0,M97/$G97)</f>
        <v>0</v>
      </c>
      <c r="N98" s="246"/>
      <c r="O98" s="31">
        <f t="shared" ref="O98" si="521">IF(O97=0,0,O97/$G97)</f>
        <v>1</v>
      </c>
      <c r="P98" s="31">
        <f t="shared" ref="P98" si="522">IF(P97=0,0,P97/$G97)</f>
        <v>0</v>
      </c>
      <c r="Q98" s="31">
        <f t="shared" ref="Q98" si="523">IF(Q97=0,0,Q97/$G97)</f>
        <v>0</v>
      </c>
      <c r="R98" s="31">
        <f t="shared" ref="R98" si="524">IF(R97=0,0,R97/$F97)</f>
        <v>0.65</v>
      </c>
      <c r="S98" s="31">
        <f t="shared" ref="S98" si="525">IF(S97=0,0,S97/$F97)</f>
        <v>0.2</v>
      </c>
    </row>
    <row r="99" spans="1:19" ht="12.75" customHeight="1">
      <c r="A99" s="139"/>
      <c r="B99" s="139"/>
      <c r="C99" s="37"/>
      <c r="D99" s="211" t="s">
        <v>0</v>
      </c>
      <c r="E99" s="36"/>
      <c r="F99" s="35">
        <f t="shared" si="447"/>
        <v>55</v>
      </c>
      <c r="G99" s="35">
        <f t="shared" ref="G99" si="526">SUM(O99:Q99)</f>
        <v>4</v>
      </c>
      <c r="H99" s="35">
        <v>4</v>
      </c>
      <c r="I99" s="35">
        <v>0</v>
      </c>
      <c r="J99" s="35">
        <v>0</v>
      </c>
      <c r="K99" s="35">
        <v>0</v>
      </c>
      <c r="L99" s="35">
        <v>0</v>
      </c>
      <c r="M99" s="35">
        <v>0</v>
      </c>
      <c r="N99" s="245">
        <v>4.25</v>
      </c>
      <c r="O99" s="35">
        <v>4</v>
      </c>
      <c r="P99" s="35">
        <v>0</v>
      </c>
      <c r="Q99" s="35">
        <v>0</v>
      </c>
      <c r="R99" s="35">
        <v>47</v>
      </c>
      <c r="S99" s="35">
        <v>4</v>
      </c>
    </row>
    <row r="100" spans="1:19" ht="12.75" customHeight="1">
      <c r="A100" s="140"/>
      <c r="B100" s="140"/>
      <c r="C100" s="34"/>
      <c r="D100" s="212"/>
      <c r="E100" s="33"/>
      <c r="F100" s="32">
        <f t="shared" si="447"/>
        <v>1</v>
      </c>
      <c r="G100" s="31">
        <f t="shared" ref="G100" si="527">IF(G99=0,0,G99/$F99)</f>
        <v>7.2727272727272724E-2</v>
      </c>
      <c r="H100" s="31">
        <f t="shared" ref="H100" si="528">IF(H99=0,0,H99/$G99)</f>
        <v>1</v>
      </c>
      <c r="I100" s="31">
        <f t="shared" ref="I100" si="529">IF(I99=0,0,I99/$G99)</f>
        <v>0</v>
      </c>
      <c r="J100" s="31">
        <f t="shared" ref="J100" si="530">IF(J99=0,0,J99/$G99)</f>
        <v>0</v>
      </c>
      <c r="K100" s="31">
        <f t="shared" ref="K100" si="531">IF(K99=0,0,K99/$G99)</f>
        <v>0</v>
      </c>
      <c r="L100" s="31">
        <f t="shared" ref="L100" si="532">IF(L99=0,0,L99/$G99)</f>
        <v>0</v>
      </c>
      <c r="M100" s="31">
        <f t="shared" ref="M100" si="533">IF(M99=0,0,M99/$G99)</f>
        <v>0</v>
      </c>
      <c r="N100" s="246"/>
      <c r="O100" s="31">
        <f t="shared" ref="O100" si="534">IF(O99=0,0,O99/$G99)</f>
        <v>1</v>
      </c>
      <c r="P100" s="31">
        <f t="shared" ref="P100" si="535">IF(P99=0,0,P99/$G99)</f>
        <v>0</v>
      </c>
      <c r="Q100" s="31">
        <f t="shared" ref="Q100" si="536">IF(Q99=0,0,Q99/$G99)</f>
        <v>0</v>
      </c>
      <c r="R100" s="31">
        <f t="shared" ref="R100" si="537">IF(R99=0,0,R99/$F99)</f>
        <v>0.8545454545454545</v>
      </c>
      <c r="S100" s="31">
        <f t="shared" ref="S100" si="538">IF(S99=0,0,S99/$F99)</f>
        <v>7.2727272727272724E-2</v>
      </c>
    </row>
  </sheetData>
  <mergeCells count="115">
    <mergeCell ref="N97:N98"/>
    <mergeCell ref="N99:N100"/>
    <mergeCell ref="N87:N88"/>
    <mergeCell ref="N89:N90"/>
    <mergeCell ref="N91:N92"/>
    <mergeCell ref="N93:N94"/>
    <mergeCell ref="N95:N96"/>
    <mergeCell ref="N77:N78"/>
    <mergeCell ref="N79:N80"/>
    <mergeCell ref="N81:N82"/>
    <mergeCell ref="N83:N84"/>
    <mergeCell ref="N85:N86"/>
    <mergeCell ref="N67:N68"/>
    <mergeCell ref="N69:N70"/>
    <mergeCell ref="N71:N72"/>
    <mergeCell ref="N73:N74"/>
    <mergeCell ref="N75:N76"/>
    <mergeCell ref="N57:N58"/>
    <mergeCell ref="N59:N60"/>
    <mergeCell ref="N61:N62"/>
    <mergeCell ref="N63:N64"/>
    <mergeCell ref="N65:N66"/>
    <mergeCell ref="N47:N48"/>
    <mergeCell ref="N49:N50"/>
    <mergeCell ref="N51:N52"/>
    <mergeCell ref="N53:N54"/>
    <mergeCell ref="N55:N56"/>
    <mergeCell ref="N37:N38"/>
    <mergeCell ref="N39:N40"/>
    <mergeCell ref="N41:N42"/>
    <mergeCell ref="N43:N44"/>
    <mergeCell ref="N45:N46"/>
    <mergeCell ref="R3:R6"/>
    <mergeCell ref="S3:S6"/>
    <mergeCell ref="O4:O6"/>
    <mergeCell ref="P4:P6"/>
    <mergeCell ref="Q4:Q6"/>
    <mergeCell ref="N27:N28"/>
    <mergeCell ref="N29:N30"/>
    <mergeCell ref="N31:N32"/>
    <mergeCell ref="N33:N34"/>
    <mergeCell ref="N17:N18"/>
    <mergeCell ref="N19:N20"/>
    <mergeCell ref="N21:N22"/>
    <mergeCell ref="N23:N24"/>
    <mergeCell ref="N25:N26"/>
    <mergeCell ref="D41:D42"/>
    <mergeCell ref="D43:D44"/>
    <mergeCell ref="D45:D46"/>
    <mergeCell ref="M5:M6"/>
    <mergeCell ref="H4:N4"/>
    <mergeCell ref="N5:N6"/>
    <mergeCell ref="A3:E6"/>
    <mergeCell ref="F3:F6"/>
    <mergeCell ref="G3:G6"/>
    <mergeCell ref="H3:Q3"/>
    <mergeCell ref="H5:H6"/>
    <mergeCell ref="I5:I6"/>
    <mergeCell ref="J5:J6"/>
    <mergeCell ref="K5:K6"/>
    <mergeCell ref="L5:L6"/>
    <mergeCell ref="N7:N8"/>
    <mergeCell ref="N9:N10"/>
    <mergeCell ref="N11:N12"/>
    <mergeCell ref="N13:N14"/>
    <mergeCell ref="N15:N16"/>
    <mergeCell ref="N35:N36"/>
    <mergeCell ref="D97:D98"/>
    <mergeCell ref="D85:D86"/>
    <mergeCell ref="D87:D88"/>
    <mergeCell ref="A7:E8"/>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89:D90"/>
    <mergeCell ref="D91:D92"/>
    <mergeCell ref="D93:D94"/>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s>
  <phoneticPr fontId="4"/>
  <pageMargins left="0.59055118110236227" right="0.19685039370078741" top="0.39370078740157483" bottom="0.39370078740157483" header="0.51181102362204722" footer="0.51181102362204722"/>
  <pageSetup paperSize="9" scale="68" firstPageNumber="40" orientation="portrait" useFirstPageNumber="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T100"/>
  <sheetViews>
    <sheetView showGridLines="0" view="pageBreakPreview" topLeftCell="A82" zoomScaleNormal="100" zoomScaleSheetLayoutView="100" workbookViewId="0">
      <selection activeCell="L14" sqref="L14"/>
    </sheetView>
  </sheetViews>
  <sheetFormatPr defaultRowHeight="13.5"/>
  <cols>
    <col min="1" max="2" width="2.625" style="4" customWidth="1"/>
    <col min="3" max="3" width="1.375" style="4" customWidth="1"/>
    <col min="4" max="4" width="27.625" style="4" customWidth="1"/>
    <col min="5" max="5" width="1.375" style="4" customWidth="1"/>
    <col min="6" max="19" width="7.625" style="3" customWidth="1"/>
    <col min="20" max="16384" width="9" style="3"/>
  </cols>
  <sheetData>
    <row r="1" spans="1:20" ht="14.25">
      <c r="A1" s="18" t="s">
        <v>664</v>
      </c>
    </row>
    <row r="2" spans="1:20" ht="18.75" customHeight="1">
      <c r="A2" s="113" t="s">
        <v>595</v>
      </c>
      <c r="Q2" s="40"/>
      <c r="S2" s="40" t="s">
        <v>513</v>
      </c>
    </row>
    <row r="3" spans="1:20" ht="18.75" customHeight="1">
      <c r="A3" s="213" t="s">
        <v>63</v>
      </c>
      <c r="B3" s="214"/>
      <c r="C3" s="214"/>
      <c r="D3" s="214"/>
      <c r="E3" s="215"/>
      <c r="F3" s="254" t="s">
        <v>126</v>
      </c>
      <c r="G3" s="176" t="s">
        <v>584</v>
      </c>
      <c r="H3" s="234" t="s">
        <v>583</v>
      </c>
      <c r="I3" s="234"/>
      <c r="J3" s="234"/>
      <c r="K3" s="234"/>
      <c r="L3" s="234"/>
      <c r="M3" s="234"/>
      <c r="N3" s="234"/>
      <c r="O3" s="234"/>
      <c r="P3" s="234"/>
      <c r="Q3" s="235"/>
      <c r="R3" s="204" t="s">
        <v>231</v>
      </c>
      <c r="S3" s="204" t="s">
        <v>127</v>
      </c>
    </row>
    <row r="4" spans="1:20" ht="22.5" customHeight="1">
      <c r="A4" s="216"/>
      <c r="B4" s="217"/>
      <c r="C4" s="217"/>
      <c r="D4" s="217"/>
      <c r="E4" s="218"/>
      <c r="F4" s="255"/>
      <c r="G4" s="209"/>
      <c r="H4" s="203" t="s">
        <v>215</v>
      </c>
      <c r="I4" s="234"/>
      <c r="J4" s="234"/>
      <c r="K4" s="234"/>
      <c r="L4" s="234"/>
      <c r="M4" s="234"/>
      <c r="N4" s="235"/>
      <c r="O4" s="204" t="s">
        <v>150</v>
      </c>
      <c r="P4" s="204" t="s">
        <v>149</v>
      </c>
      <c r="Q4" s="204" t="s">
        <v>141</v>
      </c>
      <c r="R4" s="209"/>
      <c r="S4" s="209"/>
    </row>
    <row r="5" spans="1:20" ht="14.25" customHeight="1">
      <c r="A5" s="216"/>
      <c r="B5" s="217"/>
      <c r="C5" s="217"/>
      <c r="D5" s="217"/>
      <c r="E5" s="218"/>
      <c r="F5" s="255"/>
      <c r="G5" s="209"/>
      <c r="H5" s="209" t="s">
        <v>585</v>
      </c>
      <c r="I5" s="209" t="s">
        <v>586</v>
      </c>
      <c r="J5" s="209" t="s">
        <v>587</v>
      </c>
      <c r="K5" s="209" t="s">
        <v>588</v>
      </c>
      <c r="L5" s="209" t="s">
        <v>589</v>
      </c>
      <c r="M5" s="209" t="s">
        <v>355</v>
      </c>
      <c r="N5" s="209" t="s">
        <v>636</v>
      </c>
      <c r="O5" s="209"/>
      <c r="P5" s="209"/>
      <c r="Q5" s="209"/>
      <c r="R5" s="209"/>
      <c r="S5" s="209"/>
    </row>
    <row r="6" spans="1:20" ht="39" customHeight="1">
      <c r="A6" s="219"/>
      <c r="B6" s="220"/>
      <c r="C6" s="220"/>
      <c r="D6" s="220"/>
      <c r="E6" s="221"/>
      <c r="F6" s="256"/>
      <c r="G6" s="210"/>
      <c r="H6" s="210"/>
      <c r="I6" s="210"/>
      <c r="J6" s="210"/>
      <c r="K6" s="210"/>
      <c r="L6" s="210"/>
      <c r="M6" s="210"/>
      <c r="N6" s="210"/>
      <c r="O6" s="210"/>
      <c r="P6" s="210"/>
      <c r="Q6" s="210"/>
      <c r="R6" s="210"/>
      <c r="S6" s="210"/>
    </row>
    <row r="7" spans="1:20" ht="12" customHeight="1">
      <c r="A7" s="152" t="s">
        <v>49</v>
      </c>
      <c r="B7" s="153"/>
      <c r="C7" s="153"/>
      <c r="D7" s="153"/>
      <c r="E7" s="154"/>
      <c r="F7" s="35">
        <f>SUM(F9,F11,F13,F15,F17)</f>
        <v>916</v>
      </c>
      <c r="G7" s="35">
        <f>SUM(G9,G11,G13,G15,G17)</f>
        <v>36</v>
      </c>
      <c r="H7" s="35">
        <f>SUM(H9,H11,H13,H15,H17)</f>
        <v>9</v>
      </c>
      <c r="I7" s="35">
        <f t="shared" ref="I7:S7" si="0">SUM(I9,I11,I13,I15,I17)</f>
        <v>5</v>
      </c>
      <c r="J7" s="35">
        <f t="shared" si="0"/>
        <v>2</v>
      </c>
      <c r="K7" s="35">
        <f t="shared" si="0"/>
        <v>2</v>
      </c>
      <c r="L7" s="35">
        <f t="shared" si="0"/>
        <v>6</v>
      </c>
      <c r="M7" s="35">
        <f>SUM(M9,M11,M13,M15,M17)</f>
        <v>12</v>
      </c>
      <c r="N7" s="245">
        <v>46.208333330000002</v>
      </c>
      <c r="O7" s="35">
        <f t="shared" ref="O7:Q7" si="1">SUM(O9,O11,O13,O15,O17)</f>
        <v>22</v>
      </c>
      <c r="P7" s="35">
        <f t="shared" si="1"/>
        <v>14</v>
      </c>
      <c r="Q7" s="35">
        <f t="shared" si="1"/>
        <v>0</v>
      </c>
      <c r="R7" s="35">
        <f t="shared" si="0"/>
        <v>832</v>
      </c>
      <c r="S7" s="35">
        <f t="shared" si="0"/>
        <v>48</v>
      </c>
    </row>
    <row r="8" spans="1:20" ht="12" customHeight="1">
      <c r="A8" s="155"/>
      <c r="B8" s="156"/>
      <c r="C8" s="156"/>
      <c r="D8" s="156"/>
      <c r="E8" s="157"/>
      <c r="F8" s="38">
        <f>SUM(G8,R8,S8)</f>
        <v>1</v>
      </c>
      <c r="G8" s="31">
        <f>IF(G7=0,0,G7/$F7)</f>
        <v>3.9301310043668124E-2</v>
      </c>
      <c r="H8" s="31">
        <f t="shared" ref="H8:M8" si="2">IF(H7=0,0,H7/$G7)</f>
        <v>0.25</v>
      </c>
      <c r="I8" s="31">
        <f t="shared" si="2"/>
        <v>0.1388888888888889</v>
      </c>
      <c r="J8" s="31">
        <f t="shared" si="2"/>
        <v>5.5555555555555552E-2</v>
      </c>
      <c r="K8" s="31">
        <f t="shared" si="2"/>
        <v>5.5555555555555552E-2</v>
      </c>
      <c r="L8" s="31">
        <f t="shared" si="2"/>
        <v>0.16666666666666666</v>
      </c>
      <c r="M8" s="31">
        <f t="shared" si="2"/>
        <v>0.33333333333333331</v>
      </c>
      <c r="N8" s="246"/>
      <c r="O8" s="31">
        <f>IF(O7=0,0,O7/$F7)</f>
        <v>2.4017467248908297E-2</v>
      </c>
      <c r="P8" s="31">
        <f>IF(P7=0,0,P7/$F7)</f>
        <v>1.5283842794759825E-2</v>
      </c>
      <c r="Q8" s="31">
        <f>IF(Q7=0,0,Q7/$F7)</f>
        <v>0</v>
      </c>
      <c r="R8" s="31">
        <f>IF(R7=0,0,R7/$F7)</f>
        <v>0.90829694323144106</v>
      </c>
      <c r="S8" s="31">
        <f>IF(S7=0,0,S7/$F7)</f>
        <v>5.2401746724890827E-2</v>
      </c>
      <c r="T8" s="41"/>
    </row>
    <row r="9" spans="1:20" ht="12" customHeight="1">
      <c r="A9" s="141" t="s">
        <v>48</v>
      </c>
      <c r="B9" s="222" t="s">
        <v>47</v>
      </c>
      <c r="C9" s="223"/>
      <c r="D9" s="223"/>
      <c r="E9" s="224"/>
      <c r="F9" s="35">
        <f>SUM(G9,R9,S9)</f>
        <v>289</v>
      </c>
      <c r="G9" s="35">
        <f>SUM(O9:Q9)</f>
        <v>6</v>
      </c>
      <c r="H9" s="35">
        <v>2</v>
      </c>
      <c r="I9" s="35">
        <v>0</v>
      </c>
      <c r="J9" s="35">
        <v>0</v>
      </c>
      <c r="K9" s="35">
        <v>0</v>
      </c>
      <c r="L9" s="35">
        <v>0</v>
      </c>
      <c r="M9" s="35">
        <v>4</v>
      </c>
      <c r="N9" s="245">
        <v>5</v>
      </c>
      <c r="O9" s="35">
        <v>4</v>
      </c>
      <c r="P9" s="35">
        <v>2</v>
      </c>
      <c r="Q9" s="35">
        <v>0</v>
      </c>
      <c r="R9" s="35">
        <v>258</v>
      </c>
      <c r="S9" s="35">
        <v>25</v>
      </c>
    </row>
    <row r="10" spans="1:20" ht="12" customHeight="1">
      <c r="A10" s="142"/>
      <c r="B10" s="225"/>
      <c r="C10" s="226"/>
      <c r="D10" s="226"/>
      <c r="E10" s="227"/>
      <c r="F10" s="38">
        <f>SUM(G10,R10,S10)</f>
        <v>1</v>
      </c>
      <c r="G10" s="31">
        <f>IF(G9=0,0,G9/$F9)</f>
        <v>2.0761245674740483E-2</v>
      </c>
      <c r="H10" s="31">
        <f t="shared" ref="H10:O10" si="3">IF(H9=0,0,H9/$G9)</f>
        <v>0.33333333333333331</v>
      </c>
      <c r="I10" s="31">
        <f t="shared" si="3"/>
        <v>0</v>
      </c>
      <c r="J10" s="31">
        <f t="shared" si="3"/>
        <v>0</v>
      </c>
      <c r="K10" s="31">
        <f t="shared" si="3"/>
        <v>0</v>
      </c>
      <c r="L10" s="31">
        <f t="shared" si="3"/>
        <v>0</v>
      </c>
      <c r="M10" s="31">
        <f t="shared" si="3"/>
        <v>0.66666666666666663</v>
      </c>
      <c r="N10" s="246"/>
      <c r="O10" s="31">
        <f t="shared" si="3"/>
        <v>0.66666666666666663</v>
      </c>
      <c r="P10" s="31">
        <f t="shared" ref="P10:Q10" si="4">IF(P9=0,0,P9/$G9)</f>
        <v>0.33333333333333331</v>
      </c>
      <c r="Q10" s="31">
        <f t="shared" si="4"/>
        <v>0</v>
      </c>
      <c r="R10" s="31">
        <f>IF(R9=0,0,R9/$F9)</f>
        <v>0.89273356401384085</v>
      </c>
      <c r="S10" s="31">
        <f>IF(S9=0,0,S9/$F9)</f>
        <v>8.6505190311418678E-2</v>
      </c>
    </row>
    <row r="11" spans="1:20" ht="12" customHeight="1">
      <c r="A11" s="142"/>
      <c r="B11" s="222" t="s">
        <v>46</v>
      </c>
      <c r="C11" s="223"/>
      <c r="D11" s="223"/>
      <c r="E11" s="224"/>
      <c r="F11" s="35">
        <f t="shared" ref="F11:F22" si="5">SUM(G11,R11,S11)</f>
        <v>129</v>
      </c>
      <c r="G11" s="35">
        <f t="shared" ref="G11" si="6">SUM(O11:Q11)</f>
        <v>3</v>
      </c>
      <c r="H11" s="35">
        <v>1</v>
      </c>
      <c r="I11" s="35">
        <v>0</v>
      </c>
      <c r="J11" s="35">
        <v>0</v>
      </c>
      <c r="K11" s="35">
        <v>0</v>
      </c>
      <c r="L11" s="35">
        <v>1</v>
      </c>
      <c r="M11" s="35">
        <v>1</v>
      </c>
      <c r="N11" s="245">
        <v>47.5</v>
      </c>
      <c r="O11" s="35">
        <v>3</v>
      </c>
      <c r="P11" s="35">
        <v>0</v>
      </c>
      <c r="Q11" s="35">
        <v>0</v>
      </c>
      <c r="R11" s="35">
        <v>119</v>
      </c>
      <c r="S11" s="35">
        <v>7</v>
      </c>
    </row>
    <row r="12" spans="1:20" ht="12" customHeight="1">
      <c r="A12" s="142"/>
      <c r="B12" s="225"/>
      <c r="C12" s="226"/>
      <c r="D12" s="226"/>
      <c r="E12" s="227"/>
      <c r="F12" s="38">
        <f t="shared" si="5"/>
        <v>1</v>
      </c>
      <c r="G12" s="31">
        <f t="shared" ref="G12" si="7">IF(G11=0,0,G11/$F11)</f>
        <v>2.3255813953488372E-2</v>
      </c>
      <c r="H12" s="31">
        <f t="shared" ref="H12:Q12" si="8">IF(H11=0,0,H11/$G11)</f>
        <v>0.33333333333333331</v>
      </c>
      <c r="I12" s="31">
        <f t="shared" si="8"/>
        <v>0</v>
      </c>
      <c r="J12" s="31">
        <f t="shared" si="8"/>
        <v>0</v>
      </c>
      <c r="K12" s="31">
        <f t="shared" si="8"/>
        <v>0</v>
      </c>
      <c r="L12" s="31">
        <f t="shared" si="8"/>
        <v>0.33333333333333331</v>
      </c>
      <c r="M12" s="31">
        <f t="shared" si="8"/>
        <v>0.33333333333333331</v>
      </c>
      <c r="N12" s="246"/>
      <c r="O12" s="31">
        <f t="shared" si="8"/>
        <v>1</v>
      </c>
      <c r="P12" s="31">
        <f t="shared" si="8"/>
        <v>0</v>
      </c>
      <c r="Q12" s="31">
        <f t="shared" si="8"/>
        <v>0</v>
      </c>
      <c r="R12" s="31">
        <f t="shared" ref="R12:S12" si="9">IF(R11=0,0,R11/$F11)</f>
        <v>0.92248062015503873</v>
      </c>
      <c r="S12" s="31">
        <f t="shared" si="9"/>
        <v>5.4263565891472867E-2</v>
      </c>
    </row>
    <row r="13" spans="1:20" ht="12" customHeight="1">
      <c r="A13" s="142"/>
      <c r="B13" s="222" t="s">
        <v>45</v>
      </c>
      <c r="C13" s="223"/>
      <c r="D13" s="223"/>
      <c r="E13" s="224"/>
      <c r="F13" s="35">
        <f t="shared" si="5"/>
        <v>220</v>
      </c>
      <c r="G13" s="35">
        <f t="shared" ref="G13" si="10">SUM(O13:Q13)</f>
        <v>7</v>
      </c>
      <c r="H13" s="35">
        <v>1</v>
      </c>
      <c r="I13" s="35">
        <v>2</v>
      </c>
      <c r="J13" s="35">
        <v>0</v>
      </c>
      <c r="K13" s="35">
        <v>0</v>
      </c>
      <c r="L13" s="35">
        <v>2</v>
      </c>
      <c r="M13" s="35">
        <v>2</v>
      </c>
      <c r="N13" s="245">
        <v>90</v>
      </c>
      <c r="O13" s="35">
        <v>4</v>
      </c>
      <c r="P13" s="35">
        <v>3</v>
      </c>
      <c r="Q13" s="35">
        <v>0</v>
      </c>
      <c r="R13" s="35">
        <v>207</v>
      </c>
      <c r="S13" s="35">
        <v>6</v>
      </c>
    </row>
    <row r="14" spans="1:20" ht="12" customHeight="1">
      <c r="A14" s="142"/>
      <c r="B14" s="225"/>
      <c r="C14" s="226"/>
      <c r="D14" s="226"/>
      <c r="E14" s="227"/>
      <c r="F14" s="38">
        <f t="shared" si="5"/>
        <v>1</v>
      </c>
      <c r="G14" s="31">
        <f t="shared" ref="G14" si="11">IF(G13=0,0,G13/$F13)</f>
        <v>3.1818181818181815E-2</v>
      </c>
      <c r="H14" s="31">
        <f t="shared" ref="H14:Q14" si="12">IF(H13=0,0,H13/$G13)</f>
        <v>0.14285714285714285</v>
      </c>
      <c r="I14" s="31">
        <f t="shared" si="12"/>
        <v>0.2857142857142857</v>
      </c>
      <c r="J14" s="31">
        <f t="shared" si="12"/>
        <v>0</v>
      </c>
      <c r="K14" s="31">
        <f t="shared" si="12"/>
        <v>0</v>
      </c>
      <c r="L14" s="31">
        <f t="shared" si="12"/>
        <v>0.2857142857142857</v>
      </c>
      <c r="M14" s="31">
        <f t="shared" si="12"/>
        <v>0.2857142857142857</v>
      </c>
      <c r="N14" s="246"/>
      <c r="O14" s="31">
        <f t="shared" si="12"/>
        <v>0.5714285714285714</v>
      </c>
      <c r="P14" s="31">
        <f t="shared" si="12"/>
        <v>0.42857142857142855</v>
      </c>
      <c r="Q14" s="31">
        <f t="shared" si="12"/>
        <v>0</v>
      </c>
      <c r="R14" s="31">
        <f t="shared" ref="R14:S14" si="13">IF(R13=0,0,R13/$F13)</f>
        <v>0.94090909090909092</v>
      </c>
      <c r="S14" s="31">
        <f t="shared" si="13"/>
        <v>2.7272727272727271E-2</v>
      </c>
    </row>
    <row r="15" spans="1:20" ht="12" customHeight="1">
      <c r="A15" s="142"/>
      <c r="B15" s="222" t="s">
        <v>44</v>
      </c>
      <c r="C15" s="223"/>
      <c r="D15" s="223"/>
      <c r="E15" s="224"/>
      <c r="F15" s="35">
        <f t="shared" si="5"/>
        <v>57</v>
      </c>
      <c r="G15" s="35">
        <f t="shared" ref="G15" si="14">SUM(O15:Q15)</f>
        <v>3</v>
      </c>
      <c r="H15" s="35">
        <v>0</v>
      </c>
      <c r="I15" s="35">
        <v>0</v>
      </c>
      <c r="J15" s="35">
        <v>0</v>
      </c>
      <c r="K15" s="35">
        <v>1</v>
      </c>
      <c r="L15" s="35">
        <v>0</v>
      </c>
      <c r="M15" s="35">
        <v>2</v>
      </c>
      <c r="N15" s="245">
        <v>20</v>
      </c>
      <c r="O15" s="35">
        <v>2</v>
      </c>
      <c r="P15" s="35">
        <v>1</v>
      </c>
      <c r="Q15" s="35">
        <v>0</v>
      </c>
      <c r="R15" s="35">
        <v>51</v>
      </c>
      <c r="S15" s="35">
        <v>3</v>
      </c>
    </row>
    <row r="16" spans="1:20" ht="12" customHeight="1">
      <c r="A16" s="142"/>
      <c r="B16" s="225"/>
      <c r="C16" s="226"/>
      <c r="D16" s="226"/>
      <c r="E16" s="227"/>
      <c r="F16" s="38">
        <f t="shared" si="5"/>
        <v>1</v>
      </c>
      <c r="G16" s="31">
        <f t="shared" ref="G16" si="15">IF(G15=0,0,G15/$F15)</f>
        <v>5.2631578947368418E-2</v>
      </c>
      <c r="H16" s="31">
        <f t="shared" ref="H16:Q16" si="16">IF(H15=0,0,H15/$G15)</f>
        <v>0</v>
      </c>
      <c r="I16" s="31">
        <f t="shared" si="16"/>
        <v>0</v>
      </c>
      <c r="J16" s="31">
        <f t="shared" si="16"/>
        <v>0</v>
      </c>
      <c r="K16" s="31">
        <f t="shared" si="16"/>
        <v>0.33333333333333331</v>
      </c>
      <c r="L16" s="31">
        <f t="shared" si="16"/>
        <v>0</v>
      </c>
      <c r="M16" s="31">
        <f t="shared" si="16"/>
        <v>0.66666666666666663</v>
      </c>
      <c r="N16" s="246"/>
      <c r="O16" s="31">
        <f t="shared" si="16"/>
        <v>0.66666666666666663</v>
      </c>
      <c r="P16" s="31">
        <f t="shared" si="16"/>
        <v>0.33333333333333331</v>
      </c>
      <c r="Q16" s="31">
        <f t="shared" si="16"/>
        <v>0</v>
      </c>
      <c r="R16" s="31">
        <f t="shared" ref="R16:S16" si="17">IF(R15=0,0,R15/$F15)</f>
        <v>0.89473684210526316</v>
      </c>
      <c r="S16" s="31">
        <f t="shared" si="17"/>
        <v>5.2631578947368418E-2</v>
      </c>
    </row>
    <row r="17" spans="1:19" ht="12" customHeight="1">
      <c r="A17" s="142"/>
      <c r="B17" s="222" t="s">
        <v>43</v>
      </c>
      <c r="C17" s="223"/>
      <c r="D17" s="223"/>
      <c r="E17" s="224"/>
      <c r="F17" s="35">
        <f t="shared" si="5"/>
        <v>221</v>
      </c>
      <c r="G17" s="35">
        <f t="shared" ref="G17" si="18">SUM(O17:Q17)</f>
        <v>17</v>
      </c>
      <c r="H17" s="35">
        <v>5</v>
      </c>
      <c r="I17" s="35">
        <v>3</v>
      </c>
      <c r="J17" s="35">
        <v>2</v>
      </c>
      <c r="K17" s="35">
        <v>1</v>
      </c>
      <c r="L17" s="35">
        <v>3</v>
      </c>
      <c r="M17" s="35">
        <v>3</v>
      </c>
      <c r="N17" s="245">
        <v>38.142857142857146</v>
      </c>
      <c r="O17" s="35">
        <v>9</v>
      </c>
      <c r="P17" s="35">
        <v>8</v>
      </c>
      <c r="Q17" s="35">
        <v>0</v>
      </c>
      <c r="R17" s="35">
        <v>197</v>
      </c>
      <c r="S17" s="35">
        <v>7</v>
      </c>
    </row>
    <row r="18" spans="1:19" ht="12" customHeight="1">
      <c r="A18" s="143"/>
      <c r="B18" s="225"/>
      <c r="C18" s="226"/>
      <c r="D18" s="226"/>
      <c r="E18" s="227"/>
      <c r="F18" s="38">
        <f t="shared" si="5"/>
        <v>1</v>
      </c>
      <c r="G18" s="31">
        <f t="shared" ref="G18" si="19">IF(G17=0,0,G17/$F17)</f>
        <v>7.6923076923076927E-2</v>
      </c>
      <c r="H18" s="31">
        <f t="shared" ref="H18:Q18" si="20">IF(H17=0,0,H17/$G17)</f>
        <v>0.29411764705882354</v>
      </c>
      <c r="I18" s="31">
        <f t="shared" si="20"/>
        <v>0.17647058823529413</v>
      </c>
      <c r="J18" s="31">
        <f t="shared" si="20"/>
        <v>0.11764705882352941</v>
      </c>
      <c r="K18" s="31">
        <f t="shared" si="20"/>
        <v>5.8823529411764705E-2</v>
      </c>
      <c r="L18" s="31">
        <f t="shared" si="20"/>
        <v>0.17647058823529413</v>
      </c>
      <c r="M18" s="31">
        <f t="shared" si="20"/>
        <v>0.17647058823529413</v>
      </c>
      <c r="N18" s="246"/>
      <c r="O18" s="31">
        <f t="shared" si="20"/>
        <v>0.52941176470588236</v>
      </c>
      <c r="P18" s="31">
        <f t="shared" si="20"/>
        <v>0.47058823529411764</v>
      </c>
      <c r="Q18" s="31">
        <f t="shared" si="20"/>
        <v>0</v>
      </c>
      <c r="R18" s="31">
        <f t="shared" ref="R18:S18" si="21">IF(R17=0,0,R17/$F17)</f>
        <v>0.89140271493212675</v>
      </c>
      <c r="S18" s="31">
        <f t="shared" si="21"/>
        <v>3.1674208144796379E-2</v>
      </c>
    </row>
    <row r="19" spans="1:19" ht="12" customHeight="1">
      <c r="A19" s="138" t="s">
        <v>42</v>
      </c>
      <c r="B19" s="138" t="s">
        <v>41</v>
      </c>
      <c r="C19" s="37"/>
      <c r="D19" s="211" t="s">
        <v>15</v>
      </c>
      <c r="E19" s="36"/>
      <c r="F19" s="35">
        <f t="shared" ref="F19:S19" si="22">SUM(F21,F23,F25,F27,F29,F31,F33,F35,F37,F39,F41,F43,F45,F47,F49,F51,F53,F55,F57,F59,F61,F63,F65,F67)</f>
        <v>224</v>
      </c>
      <c r="G19" s="35">
        <f t="shared" si="22"/>
        <v>13</v>
      </c>
      <c r="H19" s="35">
        <f t="shared" si="22"/>
        <v>4</v>
      </c>
      <c r="I19" s="35">
        <f t="shared" si="22"/>
        <v>1</v>
      </c>
      <c r="J19" s="35">
        <f t="shared" si="22"/>
        <v>0</v>
      </c>
      <c r="K19" s="35">
        <f t="shared" si="22"/>
        <v>2</v>
      </c>
      <c r="L19" s="35">
        <f t="shared" si="22"/>
        <v>2</v>
      </c>
      <c r="M19" s="35">
        <f t="shared" si="22"/>
        <v>4</v>
      </c>
      <c r="N19" s="245">
        <v>55</v>
      </c>
      <c r="O19" s="35">
        <f t="shared" si="22"/>
        <v>8</v>
      </c>
      <c r="P19" s="35">
        <f t="shared" si="22"/>
        <v>5</v>
      </c>
      <c r="Q19" s="35">
        <f t="shared" si="22"/>
        <v>0</v>
      </c>
      <c r="R19" s="35">
        <f t="shared" si="22"/>
        <v>199</v>
      </c>
      <c r="S19" s="35">
        <f t="shared" si="22"/>
        <v>12</v>
      </c>
    </row>
    <row r="20" spans="1:19" ht="12" customHeight="1">
      <c r="A20" s="139"/>
      <c r="B20" s="139"/>
      <c r="C20" s="34"/>
      <c r="D20" s="212"/>
      <c r="E20" s="33"/>
      <c r="F20" s="38">
        <f t="shared" si="5"/>
        <v>1</v>
      </c>
      <c r="G20" s="31">
        <f t="shared" ref="G20" si="23">IF(G19=0,0,G19/$F19)</f>
        <v>5.8035714285714288E-2</v>
      </c>
      <c r="H20" s="31">
        <f t="shared" ref="H20:Q20" si="24">IF(H19=0,0,H19/$G19)</f>
        <v>0.30769230769230771</v>
      </c>
      <c r="I20" s="31">
        <f t="shared" si="24"/>
        <v>7.6923076923076927E-2</v>
      </c>
      <c r="J20" s="31">
        <f t="shared" si="24"/>
        <v>0</v>
      </c>
      <c r="K20" s="31">
        <f t="shared" si="24"/>
        <v>0.15384615384615385</v>
      </c>
      <c r="L20" s="31">
        <f t="shared" si="24"/>
        <v>0.15384615384615385</v>
      </c>
      <c r="M20" s="31">
        <f t="shared" si="24"/>
        <v>0.30769230769230771</v>
      </c>
      <c r="N20" s="246"/>
      <c r="O20" s="31">
        <f t="shared" si="24"/>
        <v>0.61538461538461542</v>
      </c>
      <c r="P20" s="31">
        <f t="shared" si="24"/>
        <v>0.38461538461538464</v>
      </c>
      <c r="Q20" s="31">
        <f t="shared" si="24"/>
        <v>0</v>
      </c>
      <c r="R20" s="31">
        <f t="shared" ref="R20:S20" si="25">IF(R19=0,0,R19/$F19)</f>
        <v>0.8883928571428571</v>
      </c>
      <c r="S20" s="31">
        <f t="shared" si="25"/>
        <v>5.3571428571428568E-2</v>
      </c>
    </row>
    <row r="21" spans="1:19" ht="12" customHeight="1">
      <c r="A21" s="139"/>
      <c r="B21" s="139"/>
      <c r="C21" s="37"/>
      <c r="D21" s="211" t="s">
        <v>40</v>
      </c>
      <c r="E21" s="36"/>
      <c r="F21" s="35">
        <f t="shared" si="5"/>
        <v>38</v>
      </c>
      <c r="G21" s="35">
        <f t="shared" ref="G21" si="26">SUM(O21:Q21)</f>
        <v>2</v>
      </c>
      <c r="H21" s="35">
        <v>1</v>
      </c>
      <c r="I21" s="35">
        <v>0</v>
      </c>
      <c r="J21" s="35">
        <v>0</v>
      </c>
      <c r="K21" s="35">
        <v>0</v>
      </c>
      <c r="L21" s="35">
        <v>0</v>
      </c>
      <c r="M21" s="35">
        <v>1</v>
      </c>
      <c r="N21" s="245">
        <v>5</v>
      </c>
      <c r="O21" s="35">
        <v>1</v>
      </c>
      <c r="P21" s="35">
        <v>1</v>
      </c>
      <c r="Q21" s="35">
        <v>0</v>
      </c>
      <c r="R21" s="35">
        <v>35</v>
      </c>
      <c r="S21" s="35">
        <v>1</v>
      </c>
    </row>
    <row r="22" spans="1:19" ht="12" customHeight="1">
      <c r="A22" s="139"/>
      <c r="B22" s="139"/>
      <c r="C22" s="34"/>
      <c r="D22" s="212"/>
      <c r="E22" s="33"/>
      <c r="F22" s="38">
        <f t="shared" si="5"/>
        <v>0.99999999999999989</v>
      </c>
      <c r="G22" s="31">
        <f t="shared" ref="G22" si="27">IF(G21=0,0,G21/$F21)</f>
        <v>5.2631578947368418E-2</v>
      </c>
      <c r="H22" s="31">
        <f t="shared" ref="H22:Q22" si="28">IF(H21=0,0,H21/$G21)</f>
        <v>0.5</v>
      </c>
      <c r="I22" s="31">
        <f t="shared" si="28"/>
        <v>0</v>
      </c>
      <c r="J22" s="31">
        <f t="shared" si="28"/>
        <v>0</v>
      </c>
      <c r="K22" s="31">
        <f t="shared" si="28"/>
        <v>0</v>
      </c>
      <c r="L22" s="31">
        <f t="shared" si="28"/>
        <v>0</v>
      </c>
      <c r="M22" s="31">
        <f t="shared" si="28"/>
        <v>0.5</v>
      </c>
      <c r="N22" s="246"/>
      <c r="O22" s="31">
        <f t="shared" si="28"/>
        <v>0.5</v>
      </c>
      <c r="P22" s="31">
        <f t="shared" si="28"/>
        <v>0.5</v>
      </c>
      <c r="Q22" s="31">
        <f t="shared" si="28"/>
        <v>0</v>
      </c>
      <c r="R22" s="31">
        <f t="shared" ref="R22:S22" si="29">IF(R21=0,0,R21/$F21)</f>
        <v>0.92105263157894735</v>
      </c>
      <c r="S22" s="31">
        <f t="shared" si="29"/>
        <v>2.6315789473684209E-2</v>
      </c>
    </row>
    <row r="23" spans="1:19" ht="12" customHeight="1">
      <c r="A23" s="139"/>
      <c r="B23" s="139"/>
      <c r="C23" s="37"/>
      <c r="D23" s="211" t="s">
        <v>39</v>
      </c>
      <c r="E23" s="36"/>
      <c r="F23" s="35">
        <f t="shared" ref="F23:F86" si="30">SUM(G23,R23,S23)</f>
        <v>5</v>
      </c>
      <c r="G23" s="35">
        <f t="shared" ref="G23" si="31">SUM(O23:Q23)</f>
        <v>0</v>
      </c>
      <c r="H23" s="35">
        <v>0</v>
      </c>
      <c r="I23" s="35">
        <v>0</v>
      </c>
      <c r="J23" s="35">
        <v>0</v>
      </c>
      <c r="K23" s="35">
        <v>0</v>
      </c>
      <c r="L23" s="35">
        <v>0</v>
      </c>
      <c r="M23" s="35">
        <v>0</v>
      </c>
      <c r="N23" s="245" t="s">
        <v>629</v>
      </c>
      <c r="O23" s="35">
        <v>0</v>
      </c>
      <c r="P23" s="35">
        <v>0</v>
      </c>
      <c r="Q23" s="35">
        <v>0</v>
      </c>
      <c r="R23" s="35">
        <v>4</v>
      </c>
      <c r="S23" s="35">
        <v>1</v>
      </c>
    </row>
    <row r="24" spans="1:19" ht="12" customHeight="1">
      <c r="A24" s="139"/>
      <c r="B24" s="139"/>
      <c r="C24" s="34"/>
      <c r="D24" s="212"/>
      <c r="E24" s="33"/>
      <c r="F24" s="38">
        <f t="shared" si="30"/>
        <v>1</v>
      </c>
      <c r="G24" s="31">
        <f t="shared" ref="G24" si="32">IF(G23=0,0,G23/$F23)</f>
        <v>0</v>
      </c>
      <c r="H24" s="31">
        <f t="shared" ref="H24" si="33">IF(H23=0,0,H23/$G23)</f>
        <v>0</v>
      </c>
      <c r="I24" s="31">
        <f t="shared" ref="I24" si="34">IF(I23=0,0,I23/$G23)</f>
        <v>0</v>
      </c>
      <c r="J24" s="31">
        <f t="shared" ref="J24" si="35">IF(J23=0,0,J23/$G23)</f>
        <v>0</v>
      </c>
      <c r="K24" s="31">
        <f t="shared" ref="K24" si="36">IF(K23=0,0,K23/$G23)</f>
        <v>0</v>
      </c>
      <c r="L24" s="31">
        <f t="shared" ref="L24" si="37">IF(L23=0,0,L23/$G23)</f>
        <v>0</v>
      </c>
      <c r="M24" s="31">
        <f t="shared" ref="M24" si="38">IF(M23=0,0,M23/$G23)</f>
        <v>0</v>
      </c>
      <c r="N24" s="246"/>
      <c r="O24" s="31">
        <f t="shared" ref="O24" si="39">IF(O23=0,0,O23/$G23)</f>
        <v>0</v>
      </c>
      <c r="P24" s="31">
        <f t="shared" ref="P24" si="40">IF(P23=0,0,P23/$G23)</f>
        <v>0</v>
      </c>
      <c r="Q24" s="31">
        <f t="shared" ref="Q24" si="41">IF(Q23=0,0,Q23/$G23)</f>
        <v>0</v>
      </c>
      <c r="R24" s="31">
        <f t="shared" ref="R24" si="42">IF(R23=0,0,R23/$F23)</f>
        <v>0.8</v>
      </c>
      <c r="S24" s="31">
        <f t="shared" ref="S24" si="43">IF(S23=0,0,S23/$F23)</f>
        <v>0.2</v>
      </c>
    </row>
    <row r="25" spans="1:19" ht="12" customHeight="1">
      <c r="A25" s="139"/>
      <c r="B25" s="139"/>
      <c r="C25" s="37"/>
      <c r="D25" s="211" t="s">
        <v>38</v>
      </c>
      <c r="E25" s="36"/>
      <c r="F25" s="35">
        <f t="shared" si="30"/>
        <v>14</v>
      </c>
      <c r="G25" s="35">
        <f t="shared" ref="G25" si="44">SUM(O25:Q25)</f>
        <v>0</v>
      </c>
      <c r="H25" s="35">
        <v>0</v>
      </c>
      <c r="I25" s="35">
        <v>0</v>
      </c>
      <c r="J25" s="35">
        <v>0</v>
      </c>
      <c r="K25" s="35">
        <v>0</v>
      </c>
      <c r="L25" s="35">
        <v>0</v>
      </c>
      <c r="M25" s="35">
        <v>0</v>
      </c>
      <c r="N25" s="245" t="s">
        <v>629</v>
      </c>
      <c r="O25" s="35">
        <v>0</v>
      </c>
      <c r="P25" s="35">
        <v>0</v>
      </c>
      <c r="Q25" s="35">
        <v>0</v>
      </c>
      <c r="R25" s="35">
        <v>14</v>
      </c>
      <c r="S25" s="35">
        <v>0</v>
      </c>
    </row>
    <row r="26" spans="1:19" ht="12" customHeight="1">
      <c r="A26" s="139"/>
      <c r="B26" s="139"/>
      <c r="C26" s="34"/>
      <c r="D26" s="212"/>
      <c r="E26" s="33"/>
      <c r="F26" s="38">
        <f t="shared" si="30"/>
        <v>1</v>
      </c>
      <c r="G26" s="31">
        <f t="shared" ref="G26" si="45">IF(G25=0,0,G25/$F25)</f>
        <v>0</v>
      </c>
      <c r="H26" s="31">
        <f t="shared" ref="H26" si="46">IF(H25=0,0,H25/$G25)</f>
        <v>0</v>
      </c>
      <c r="I26" s="31">
        <f t="shared" ref="I26" si="47">IF(I25=0,0,I25/$G25)</f>
        <v>0</v>
      </c>
      <c r="J26" s="31">
        <f t="shared" ref="J26" si="48">IF(J25=0,0,J25/$G25)</f>
        <v>0</v>
      </c>
      <c r="K26" s="31">
        <f t="shared" ref="K26" si="49">IF(K25=0,0,K25/$G25)</f>
        <v>0</v>
      </c>
      <c r="L26" s="31">
        <f t="shared" ref="L26" si="50">IF(L25=0,0,L25/$G25)</f>
        <v>0</v>
      </c>
      <c r="M26" s="31">
        <f t="shared" ref="M26" si="51">IF(M25=0,0,M25/$G25)</f>
        <v>0</v>
      </c>
      <c r="N26" s="246"/>
      <c r="O26" s="31">
        <f t="shared" ref="O26" si="52">IF(O25=0,0,O25/$G25)</f>
        <v>0</v>
      </c>
      <c r="P26" s="31">
        <f t="shared" ref="P26" si="53">IF(P25=0,0,P25/$G25)</f>
        <v>0</v>
      </c>
      <c r="Q26" s="31">
        <f t="shared" ref="Q26" si="54">IF(Q25=0,0,Q25/$G25)</f>
        <v>0</v>
      </c>
      <c r="R26" s="31">
        <f t="shared" ref="R26" si="55">IF(R25=0,0,R25/$F25)</f>
        <v>1</v>
      </c>
      <c r="S26" s="31">
        <f t="shared" ref="S26" si="56">IF(S25=0,0,S25/$F25)</f>
        <v>0</v>
      </c>
    </row>
    <row r="27" spans="1:19" ht="12" customHeight="1">
      <c r="A27" s="139"/>
      <c r="B27" s="139"/>
      <c r="C27" s="37"/>
      <c r="D27" s="211" t="s">
        <v>37</v>
      </c>
      <c r="E27" s="36"/>
      <c r="F27" s="35">
        <f t="shared" si="30"/>
        <v>1</v>
      </c>
      <c r="G27" s="35">
        <f t="shared" ref="G27" si="57">SUM(O27:Q27)</f>
        <v>0</v>
      </c>
      <c r="H27" s="35">
        <v>0</v>
      </c>
      <c r="I27" s="35">
        <v>0</v>
      </c>
      <c r="J27" s="35">
        <v>0</v>
      </c>
      <c r="K27" s="35">
        <v>0</v>
      </c>
      <c r="L27" s="35">
        <v>0</v>
      </c>
      <c r="M27" s="35">
        <v>0</v>
      </c>
      <c r="N27" s="245" t="s">
        <v>629</v>
      </c>
      <c r="O27" s="35">
        <v>0</v>
      </c>
      <c r="P27" s="35">
        <v>0</v>
      </c>
      <c r="Q27" s="35">
        <v>0</v>
      </c>
      <c r="R27" s="35">
        <v>1</v>
      </c>
      <c r="S27" s="35">
        <v>0</v>
      </c>
    </row>
    <row r="28" spans="1:19" ht="12" customHeight="1">
      <c r="A28" s="139"/>
      <c r="B28" s="139"/>
      <c r="C28" s="34"/>
      <c r="D28" s="212"/>
      <c r="E28" s="33"/>
      <c r="F28" s="38">
        <f t="shared" si="30"/>
        <v>1</v>
      </c>
      <c r="G28" s="31">
        <f t="shared" ref="G28" si="58">IF(G27=0,0,G27/$F27)</f>
        <v>0</v>
      </c>
      <c r="H28" s="31">
        <f t="shared" ref="H28" si="59">IF(H27=0,0,H27/$G27)</f>
        <v>0</v>
      </c>
      <c r="I28" s="31">
        <f t="shared" ref="I28" si="60">IF(I27=0,0,I27/$G27)</f>
        <v>0</v>
      </c>
      <c r="J28" s="31">
        <f t="shared" ref="J28" si="61">IF(J27=0,0,J27/$G27)</f>
        <v>0</v>
      </c>
      <c r="K28" s="31">
        <f t="shared" ref="K28" si="62">IF(K27=0,0,K27/$G27)</f>
        <v>0</v>
      </c>
      <c r="L28" s="31">
        <f t="shared" ref="L28" si="63">IF(L27=0,0,L27/$G27)</f>
        <v>0</v>
      </c>
      <c r="M28" s="31">
        <f t="shared" ref="M28" si="64">IF(M27=0,0,M27/$G27)</f>
        <v>0</v>
      </c>
      <c r="N28" s="246"/>
      <c r="O28" s="31">
        <f t="shared" ref="O28" si="65">IF(O27=0,0,O27/$G27)</f>
        <v>0</v>
      </c>
      <c r="P28" s="31">
        <f t="shared" ref="P28" si="66">IF(P27=0,0,P27/$G27)</f>
        <v>0</v>
      </c>
      <c r="Q28" s="31">
        <f t="shared" ref="Q28" si="67">IF(Q27=0,0,Q27/$G27)</f>
        <v>0</v>
      </c>
      <c r="R28" s="31">
        <f t="shared" ref="R28" si="68">IF(R27=0,0,R27/$F27)</f>
        <v>1</v>
      </c>
      <c r="S28" s="31">
        <f t="shared" ref="S28" si="69">IF(S27=0,0,S27/$F27)</f>
        <v>0</v>
      </c>
    </row>
    <row r="29" spans="1:19" ht="12" customHeight="1">
      <c r="A29" s="139"/>
      <c r="B29" s="139"/>
      <c r="C29" s="37"/>
      <c r="D29" s="211" t="s">
        <v>36</v>
      </c>
      <c r="E29" s="36"/>
      <c r="F29" s="35">
        <f t="shared" si="30"/>
        <v>6</v>
      </c>
      <c r="G29" s="35">
        <f t="shared" ref="G29" si="70">SUM(O29:Q29)</f>
        <v>0</v>
      </c>
      <c r="H29" s="35">
        <v>0</v>
      </c>
      <c r="I29" s="35">
        <v>0</v>
      </c>
      <c r="J29" s="35">
        <v>0</v>
      </c>
      <c r="K29" s="35">
        <v>0</v>
      </c>
      <c r="L29" s="35">
        <v>0</v>
      </c>
      <c r="M29" s="35">
        <v>0</v>
      </c>
      <c r="N29" s="245" t="s">
        <v>629</v>
      </c>
      <c r="O29" s="35">
        <v>0</v>
      </c>
      <c r="P29" s="35">
        <v>0</v>
      </c>
      <c r="Q29" s="35">
        <v>0</v>
      </c>
      <c r="R29" s="35">
        <v>6</v>
      </c>
      <c r="S29" s="35">
        <v>0</v>
      </c>
    </row>
    <row r="30" spans="1:19" ht="12" customHeight="1">
      <c r="A30" s="139"/>
      <c r="B30" s="139"/>
      <c r="C30" s="34"/>
      <c r="D30" s="212"/>
      <c r="E30" s="33"/>
      <c r="F30" s="38">
        <f t="shared" si="30"/>
        <v>1</v>
      </c>
      <c r="G30" s="31">
        <f t="shared" ref="G30" si="71">IF(G29=0,0,G29/$F29)</f>
        <v>0</v>
      </c>
      <c r="H30" s="31">
        <f t="shared" ref="H30" si="72">IF(H29=0,0,H29/$G29)</f>
        <v>0</v>
      </c>
      <c r="I30" s="31">
        <f t="shared" ref="I30" si="73">IF(I29=0,0,I29/$G29)</f>
        <v>0</v>
      </c>
      <c r="J30" s="31">
        <f t="shared" ref="J30" si="74">IF(J29=0,0,J29/$G29)</f>
        <v>0</v>
      </c>
      <c r="K30" s="31">
        <f t="shared" ref="K30" si="75">IF(K29=0,0,K29/$G29)</f>
        <v>0</v>
      </c>
      <c r="L30" s="31">
        <f t="shared" ref="L30" si="76">IF(L29=0,0,L29/$G29)</f>
        <v>0</v>
      </c>
      <c r="M30" s="31">
        <f t="shared" ref="M30" si="77">IF(M29=0,0,M29/$G29)</f>
        <v>0</v>
      </c>
      <c r="N30" s="246"/>
      <c r="O30" s="31">
        <f t="shared" ref="O30" si="78">IF(O29=0,0,O29/$G29)</f>
        <v>0</v>
      </c>
      <c r="P30" s="31">
        <f t="shared" ref="P30" si="79">IF(P29=0,0,P29/$G29)</f>
        <v>0</v>
      </c>
      <c r="Q30" s="31">
        <f t="shared" ref="Q30" si="80">IF(Q29=0,0,Q29/$G29)</f>
        <v>0</v>
      </c>
      <c r="R30" s="31">
        <f t="shared" ref="R30" si="81">IF(R29=0,0,R29/$F29)</f>
        <v>1</v>
      </c>
      <c r="S30" s="31">
        <f t="shared" ref="S30" si="82">IF(S29=0,0,S29/$F29)</f>
        <v>0</v>
      </c>
    </row>
    <row r="31" spans="1:19" ht="12" customHeight="1">
      <c r="A31" s="139"/>
      <c r="B31" s="139"/>
      <c r="C31" s="37"/>
      <c r="D31" s="211" t="s">
        <v>35</v>
      </c>
      <c r="E31" s="36"/>
      <c r="F31" s="35">
        <f t="shared" si="30"/>
        <v>3</v>
      </c>
      <c r="G31" s="35">
        <f t="shared" ref="G31" si="83">SUM(O31:Q31)</f>
        <v>0</v>
      </c>
      <c r="H31" s="35">
        <v>0</v>
      </c>
      <c r="I31" s="35">
        <v>0</v>
      </c>
      <c r="J31" s="35">
        <v>0</v>
      </c>
      <c r="K31" s="35">
        <v>0</v>
      </c>
      <c r="L31" s="35">
        <v>0</v>
      </c>
      <c r="M31" s="35">
        <v>0</v>
      </c>
      <c r="N31" s="245" t="s">
        <v>629</v>
      </c>
      <c r="O31" s="35">
        <v>0</v>
      </c>
      <c r="P31" s="35">
        <v>0</v>
      </c>
      <c r="Q31" s="35">
        <v>0</v>
      </c>
      <c r="R31" s="35">
        <v>3</v>
      </c>
      <c r="S31" s="35">
        <v>0</v>
      </c>
    </row>
    <row r="32" spans="1:19" ht="12" customHeight="1">
      <c r="A32" s="139"/>
      <c r="B32" s="139"/>
      <c r="C32" s="34"/>
      <c r="D32" s="212"/>
      <c r="E32" s="33"/>
      <c r="F32" s="38">
        <f t="shared" si="30"/>
        <v>1</v>
      </c>
      <c r="G32" s="31">
        <f t="shared" ref="G32" si="84">IF(G31=0,0,G31/$F31)</f>
        <v>0</v>
      </c>
      <c r="H32" s="31">
        <f t="shared" ref="H32" si="85">IF(H31=0,0,H31/$G31)</f>
        <v>0</v>
      </c>
      <c r="I32" s="31">
        <f t="shared" ref="I32" si="86">IF(I31=0,0,I31/$G31)</f>
        <v>0</v>
      </c>
      <c r="J32" s="31">
        <f t="shared" ref="J32" si="87">IF(J31=0,0,J31/$G31)</f>
        <v>0</v>
      </c>
      <c r="K32" s="31">
        <f t="shared" ref="K32" si="88">IF(K31=0,0,K31/$G31)</f>
        <v>0</v>
      </c>
      <c r="L32" s="31">
        <f t="shared" ref="L32" si="89">IF(L31=0,0,L31/$G31)</f>
        <v>0</v>
      </c>
      <c r="M32" s="31">
        <f t="shared" ref="M32" si="90">IF(M31=0,0,M31/$G31)</f>
        <v>0</v>
      </c>
      <c r="N32" s="246"/>
      <c r="O32" s="31">
        <f t="shared" ref="O32" si="91">IF(O31=0,0,O31/$G31)</f>
        <v>0</v>
      </c>
      <c r="P32" s="31">
        <f t="shared" ref="P32" si="92">IF(P31=0,0,P31/$G31)</f>
        <v>0</v>
      </c>
      <c r="Q32" s="31">
        <f t="shared" ref="Q32" si="93">IF(Q31=0,0,Q31/$G31)</f>
        <v>0</v>
      </c>
      <c r="R32" s="31">
        <f t="shared" ref="R32" si="94">IF(R31=0,0,R31/$F31)</f>
        <v>1</v>
      </c>
      <c r="S32" s="31">
        <f t="shared" ref="S32" si="95">IF(S31=0,0,S31/$F31)</f>
        <v>0</v>
      </c>
    </row>
    <row r="33" spans="1:19" ht="12" customHeight="1">
      <c r="A33" s="139"/>
      <c r="B33" s="139"/>
      <c r="C33" s="37"/>
      <c r="D33" s="211" t="s">
        <v>34</v>
      </c>
      <c r="E33" s="36"/>
      <c r="F33" s="35">
        <f t="shared" si="30"/>
        <v>3</v>
      </c>
      <c r="G33" s="35">
        <f t="shared" ref="G33" si="96">SUM(O33:Q33)</f>
        <v>0</v>
      </c>
      <c r="H33" s="35">
        <v>0</v>
      </c>
      <c r="I33" s="35">
        <v>0</v>
      </c>
      <c r="J33" s="35">
        <v>0</v>
      </c>
      <c r="K33" s="35">
        <v>0</v>
      </c>
      <c r="L33" s="35">
        <v>0</v>
      </c>
      <c r="M33" s="35">
        <v>0</v>
      </c>
      <c r="N33" s="245" t="s">
        <v>629</v>
      </c>
      <c r="O33" s="35">
        <v>0</v>
      </c>
      <c r="P33" s="35">
        <v>0</v>
      </c>
      <c r="Q33" s="35">
        <v>0</v>
      </c>
      <c r="R33" s="35">
        <v>3</v>
      </c>
      <c r="S33" s="35">
        <v>0</v>
      </c>
    </row>
    <row r="34" spans="1:19" ht="12" customHeight="1">
      <c r="A34" s="139"/>
      <c r="B34" s="139"/>
      <c r="C34" s="34"/>
      <c r="D34" s="212"/>
      <c r="E34" s="33"/>
      <c r="F34" s="38">
        <f t="shared" si="30"/>
        <v>1</v>
      </c>
      <c r="G34" s="31">
        <f t="shared" ref="G34" si="97">IF(G33=0,0,G33/$F33)</f>
        <v>0</v>
      </c>
      <c r="H34" s="31">
        <f t="shared" ref="H34" si="98">IF(H33=0,0,H33/$G33)</f>
        <v>0</v>
      </c>
      <c r="I34" s="31">
        <f t="shared" ref="I34" si="99">IF(I33=0,0,I33/$G33)</f>
        <v>0</v>
      </c>
      <c r="J34" s="31">
        <f t="shared" ref="J34" si="100">IF(J33=0,0,J33/$G33)</f>
        <v>0</v>
      </c>
      <c r="K34" s="31">
        <f t="shared" ref="K34" si="101">IF(K33=0,0,K33/$G33)</f>
        <v>0</v>
      </c>
      <c r="L34" s="31">
        <f t="shared" ref="L34" si="102">IF(L33=0,0,L33/$G33)</f>
        <v>0</v>
      </c>
      <c r="M34" s="31">
        <f t="shared" ref="M34" si="103">IF(M33=0,0,M33/$G33)</f>
        <v>0</v>
      </c>
      <c r="N34" s="246"/>
      <c r="O34" s="31">
        <f t="shared" ref="O34" si="104">IF(O33=0,0,O33/$G33)</f>
        <v>0</v>
      </c>
      <c r="P34" s="31">
        <f t="shared" ref="P34" si="105">IF(P33=0,0,P33/$G33)</f>
        <v>0</v>
      </c>
      <c r="Q34" s="31">
        <f t="shared" ref="Q34" si="106">IF(Q33=0,0,Q33/$G33)</f>
        <v>0</v>
      </c>
      <c r="R34" s="31">
        <f t="shared" ref="R34" si="107">IF(R33=0,0,R33/$F33)</f>
        <v>1</v>
      </c>
      <c r="S34" s="31">
        <f t="shared" ref="S34" si="108">IF(S33=0,0,S33/$F33)</f>
        <v>0</v>
      </c>
    </row>
    <row r="35" spans="1:19" ht="12" customHeight="1">
      <c r="A35" s="139"/>
      <c r="B35" s="139"/>
      <c r="C35" s="37"/>
      <c r="D35" s="211" t="s">
        <v>33</v>
      </c>
      <c r="E35" s="36"/>
      <c r="F35" s="35">
        <f t="shared" si="30"/>
        <v>10</v>
      </c>
      <c r="G35" s="35">
        <f t="shared" ref="G35" si="109">SUM(O35:Q35)</f>
        <v>2</v>
      </c>
      <c r="H35" s="35">
        <v>1</v>
      </c>
      <c r="I35" s="35">
        <v>0</v>
      </c>
      <c r="J35" s="35">
        <v>0</v>
      </c>
      <c r="K35" s="35">
        <v>0</v>
      </c>
      <c r="L35" s="35">
        <v>1</v>
      </c>
      <c r="M35" s="35">
        <v>0</v>
      </c>
      <c r="N35" s="245">
        <v>32.5</v>
      </c>
      <c r="O35" s="35">
        <v>1</v>
      </c>
      <c r="P35" s="35">
        <v>1</v>
      </c>
      <c r="Q35" s="35">
        <v>0</v>
      </c>
      <c r="R35" s="35">
        <v>7</v>
      </c>
      <c r="S35" s="35">
        <v>1</v>
      </c>
    </row>
    <row r="36" spans="1:19" ht="12" customHeight="1">
      <c r="A36" s="139"/>
      <c r="B36" s="139"/>
      <c r="C36" s="34"/>
      <c r="D36" s="212"/>
      <c r="E36" s="33"/>
      <c r="F36" s="38">
        <f t="shared" si="30"/>
        <v>0.99999999999999989</v>
      </c>
      <c r="G36" s="31">
        <f t="shared" ref="G36" si="110">IF(G35=0,0,G35/$F35)</f>
        <v>0.2</v>
      </c>
      <c r="H36" s="31">
        <f t="shared" ref="H36" si="111">IF(H35=0,0,H35/$G35)</f>
        <v>0.5</v>
      </c>
      <c r="I36" s="31">
        <f t="shared" ref="I36" si="112">IF(I35=0,0,I35/$G35)</f>
        <v>0</v>
      </c>
      <c r="J36" s="31">
        <f t="shared" ref="J36" si="113">IF(J35=0,0,J35/$G35)</f>
        <v>0</v>
      </c>
      <c r="K36" s="31">
        <f t="shared" ref="K36" si="114">IF(K35=0,0,K35/$G35)</f>
        <v>0</v>
      </c>
      <c r="L36" s="31">
        <f t="shared" ref="L36" si="115">IF(L35=0,0,L35/$G35)</f>
        <v>0.5</v>
      </c>
      <c r="M36" s="31">
        <f t="shared" ref="M36" si="116">IF(M35=0,0,M35/$G35)</f>
        <v>0</v>
      </c>
      <c r="N36" s="246"/>
      <c r="O36" s="31">
        <f t="shared" ref="O36" si="117">IF(O35=0,0,O35/$G35)</f>
        <v>0.5</v>
      </c>
      <c r="P36" s="31">
        <f t="shared" ref="P36" si="118">IF(P35=0,0,P35/$G35)</f>
        <v>0.5</v>
      </c>
      <c r="Q36" s="31">
        <f t="shared" ref="Q36" si="119">IF(Q35=0,0,Q35/$G35)</f>
        <v>0</v>
      </c>
      <c r="R36" s="31">
        <f t="shared" ref="R36" si="120">IF(R35=0,0,R35/$F35)</f>
        <v>0.7</v>
      </c>
      <c r="S36" s="31">
        <f t="shared" ref="S36" si="121">IF(S35=0,0,S35/$F35)</f>
        <v>0.1</v>
      </c>
    </row>
    <row r="37" spans="1:19" ht="12" customHeight="1">
      <c r="A37" s="139"/>
      <c r="B37" s="139"/>
      <c r="C37" s="37"/>
      <c r="D37" s="211" t="s">
        <v>32</v>
      </c>
      <c r="E37" s="36"/>
      <c r="F37" s="35">
        <f t="shared" si="30"/>
        <v>1</v>
      </c>
      <c r="G37" s="35">
        <f t="shared" ref="G37" si="122">SUM(O37:Q37)</f>
        <v>0</v>
      </c>
      <c r="H37" s="35">
        <v>0</v>
      </c>
      <c r="I37" s="35">
        <v>0</v>
      </c>
      <c r="J37" s="35">
        <v>0</v>
      </c>
      <c r="K37" s="35">
        <v>0</v>
      </c>
      <c r="L37" s="35">
        <v>0</v>
      </c>
      <c r="M37" s="35">
        <v>0</v>
      </c>
      <c r="N37" s="245" t="s">
        <v>629</v>
      </c>
      <c r="O37" s="35">
        <v>0</v>
      </c>
      <c r="P37" s="35">
        <v>0</v>
      </c>
      <c r="Q37" s="35">
        <v>0</v>
      </c>
      <c r="R37" s="35">
        <v>1</v>
      </c>
      <c r="S37" s="35">
        <v>0</v>
      </c>
    </row>
    <row r="38" spans="1:19" ht="12" customHeight="1">
      <c r="A38" s="139"/>
      <c r="B38" s="139"/>
      <c r="C38" s="34"/>
      <c r="D38" s="212"/>
      <c r="E38" s="33"/>
      <c r="F38" s="38">
        <f t="shared" si="30"/>
        <v>1</v>
      </c>
      <c r="G38" s="31">
        <f t="shared" ref="G38" si="123">IF(G37=0,0,G37/$F37)</f>
        <v>0</v>
      </c>
      <c r="H38" s="31">
        <f t="shared" ref="H38" si="124">IF(H37=0,0,H37/$G37)</f>
        <v>0</v>
      </c>
      <c r="I38" s="31">
        <f t="shared" ref="I38" si="125">IF(I37=0,0,I37/$G37)</f>
        <v>0</v>
      </c>
      <c r="J38" s="31">
        <f t="shared" ref="J38" si="126">IF(J37=0,0,J37/$G37)</f>
        <v>0</v>
      </c>
      <c r="K38" s="31">
        <f t="shared" ref="K38" si="127">IF(K37=0,0,K37/$G37)</f>
        <v>0</v>
      </c>
      <c r="L38" s="31">
        <f t="shared" ref="L38" si="128">IF(L37=0,0,L37/$G37)</f>
        <v>0</v>
      </c>
      <c r="M38" s="31">
        <f t="shared" ref="M38" si="129">IF(M37=0,0,M37/$G37)</f>
        <v>0</v>
      </c>
      <c r="N38" s="246"/>
      <c r="O38" s="31">
        <f t="shared" ref="O38" si="130">IF(O37=0,0,O37/$G37)</f>
        <v>0</v>
      </c>
      <c r="P38" s="31">
        <f t="shared" ref="P38" si="131">IF(P37=0,0,P37/$G37)</f>
        <v>0</v>
      </c>
      <c r="Q38" s="31">
        <f t="shared" ref="Q38" si="132">IF(Q37=0,0,Q37/$G37)</f>
        <v>0</v>
      </c>
      <c r="R38" s="31">
        <f t="shared" ref="R38" si="133">IF(R37=0,0,R37/$F37)</f>
        <v>1</v>
      </c>
      <c r="S38" s="31">
        <f t="shared" ref="S38" si="134">IF(S37=0,0,S37/$F37)</f>
        <v>0</v>
      </c>
    </row>
    <row r="39" spans="1:19" ht="12" customHeight="1">
      <c r="A39" s="139"/>
      <c r="B39" s="139"/>
      <c r="C39" s="37"/>
      <c r="D39" s="211" t="s">
        <v>31</v>
      </c>
      <c r="E39" s="36"/>
      <c r="F39" s="35">
        <f t="shared" si="30"/>
        <v>6</v>
      </c>
      <c r="G39" s="35">
        <f t="shared" ref="G39" si="135">SUM(O39:Q39)</f>
        <v>0</v>
      </c>
      <c r="H39" s="35">
        <v>0</v>
      </c>
      <c r="I39" s="35">
        <v>0</v>
      </c>
      <c r="J39" s="35">
        <v>0</v>
      </c>
      <c r="K39" s="35">
        <v>0</v>
      </c>
      <c r="L39" s="35">
        <v>0</v>
      </c>
      <c r="M39" s="35">
        <v>0</v>
      </c>
      <c r="N39" s="245" t="s">
        <v>629</v>
      </c>
      <c r="O39" s="35">
        <v>0</v>
      </c>
      <c r="P39" s="35">
        <v>0</v>
      </c>
      <c r="Q39" s="35">
        <v>0</v>
      </c>
      <c r="R39" s="35">
        <v>6</v>
      </c>
      <c r="S39" s="35">
        <v>0</v>
      </c>
    </row>
    <row r="40" spans="1:19" ht="12" customHeight="1">
      <c r="A40" s="139"/>
      <c r="B40" s="139"/>
      <c r="C40" s="34"/>
      <c r="D40" s="212"/>
      <c r="E40" s="33"/>
      <c r="F40" s="38">
        <f t="shared" si="30"/>
        <v>1</v>
      </c>
      <c r="G40" s="31">
        <f t="shared" ref="G40" si="136">IF(G39=0,0,G39/$F39)</f>
        <v>0</v>
      </c>
      <c r="H40" s="31">
        <f t="shared" ref="H40" si="137">IF(H39=0,0,H39/$G39)</f>
        <v>0</v>
      </c>
      <c r="I40" s="31">
        <f t="shared" ref="I40" si="138">IF(I39=0,0,I39/$G39)</f>
        <v>0</v>
      </c>
      <c r="J40" s="31">
        <f t="shared" ref="J40" si="139">IF(J39=0,0,J39/$G39)</f>
        <v>0</v>
      </c>
      <c r="K40" s="31">
        <f t="shared" ref="K40" si="140">IF(K39=0,0,K39/$G39)</f>
        <v>0</v>
      </c>
      <c r="L40" s="31">
        <f t="shared" ref="L40" si="141">IF(L39=0,0,L39/$G39)</f>
        <v>0</v>
      </c>
      <c r="M40" s="31">
        <f t="shared" ref="M40" si="142">IF(M39=0,0,M39/$G39)</f>
        <v>0</v>
      </c>
      <c r="N40" s="246"/>
      <c r="O40" s="31">
        <f t="shared" ref="O40" si="143">IF(O39=0,0,O39/$G39)</f>
        <v>0</v>
      </c>
      <c r="P40" s="31">
        <f t="shared" ref="P40" si="144">IF(P39=0,0,P39/$G39)</f>
        <v>0</v>
      </c>
      <c r="Q40" s="31">
        <f t="shared" ref="Q40" si="145">IF(Q39=0,0,Q39/$G39)</f>
        <v>0</v>
      </c>
      <c r="R40" s="31">
        <f t="shared" ref="R40" si="146">IF(R39=0,0,R39/$F39)</f>
        <v>1</v>
      </c>
      <c r="S40" s="31">
        <f t="shared" ref="S40" si="147">IF(S39=0,0,S39/$F39)</f>
        <v>0</v>
      </c>
    </row>
    <row r="41" spans="1:19" ht="12" customHeight="1">
      <c r="A41" s="139"/>
      <c r="B41" s="139"/>
      <c r="C41" s="37"/>
      <c r="D41" s="211" t="s">
        <v>30</v>
      </c>
      <c r="E41" s="36"/>
      <c r="F41" s="35">
        <f t="shared" si="30"/>
        <v>1</v>
      </c>
      <c r="G41" s="35">
        <f t="shared" ref="G41" si="148">SUM(O41:Q41)</f>
        <v>0</v>
      </c>
      <c r="H41" s="35">
        <v>0</v>
      </c>
      <c r="I41" s="35">
        <v>0</v>
      </c>
      <c r="J41" s="35">
        <v>0</v>
      </c>
      <c r="K41" s="35">
        <v>0</v>
      </c>
      <c r="L41" s="35">
        <v>0</v>
      </c>
      <c r="M41" s="35">
        <v>0</v>
      </c>
      <c r="N41" s="245" t="s">
        <v>629</v>
      </c>
      <c r="O41" s="35">
        <v>0</v>
      </c>
      <c r="P41" s="35">
        <v>0</v>
      </c>
      <c r="Q41" s="35">
        <v>0</v>
      </c>
      <c r="R41" s="35">
        <v>1</v>
      </c>
      <c r="S41" s="35">
        <v>0</v>
      </c>
    </row>
    <row r="42" spans="1:19" ht="12" customHeight="1">
      <c r="A42" s="139"/>
      <c r="B42" s="139"/>
      <c r="C42" s="34"/>
      <c r="D42" s="212"/>
      <c r="E42" s="33"/>
      <c r="F42" s="38">
        <f t="shared" si="30"/>
        <v>1</v>
      </c>
      <c r="G42" s="31">
        <f t="shared" ref="G42" si="149">IF(G41=0,0,G41/$F41)</f>
        <v>0</v>
      </c>
      <c r="H42" s="31">
        <f t="shared" ref="H42" si="150">IF(H41=0,0,H41/$G41)</f>
        <v>0</v>
      </c>
      <c r="I42" s="31">
        <f t="shared" ref="I42" si="151">IF(I41=0,0,I41/$G41)</f>
        <v>0</v>
      </c>
      <c r="J42" s="31">
        <f t="shared" ref="J42" si="152">IF(J41=0,0,J41/$G41)</f>
        <v>0</v>
      </c>
      <c r="K42" s="31">
        <f t="shared" ref="K42" si="153">IF(K41=0,0,K41/$G41)</f>
        <v>0</v>
      </c>
      <c r="L42" s="31">
        <f t="shared" ref="L42" si="154">IF(L41=0,0,L41/$G41)</f>
        <v>0</v>
      </c>
      <c r="M42" s="31">
        <f t="shared" ref="M42" si="155">IF(M41=0,0,M41/$G41)</f>
        <v>0</v>
      </c>
      <c r="N42" s="246"/>
      <c r="O42" s="31">
        <f t="shared" ref="O42" si="156">IF(O41=0,0,O41/$G41)</f>
        <v>0</v>
      </c>
      <c r="P42" s="31">
        <f t="shared" ref="P42" si="157">IF(P41=0,0,P41/$G41)</f>
        <v>0</v>
      </c>
      <c r="Q42" s="31">
        <f t="shared" ref="Q42" si="158">IF(Q41=0,0,Q41/$G41)</f>
        <v>0</v>
      </c>
      <c r="R42" s="31">
        <f t="shared" ref="R42" si="159">IF(R41=0,0,R41/$F41)</f>
        <v>1</v>
      </c>
      <c r="S42" s="31">
        <f t="shared" ref="S42" si="160">IF(S41=0,0,S41/$F41)</f>
        <v>0</v>
      </c>
    </row>
    <row r="43" spans="1:19" ht="12" customHeight="1">
      <c r="A43" s="139"/>
      <c r="B43" s="139"/>
      <c r="C43" s="37"/>
      <c r="D43" s="211" t="s">
        <v>29</v>
      </c>
      <c r="E43" s="36"/>
      <c r="F43" s="35">
        <f t="shared" si="30"/>
        <v>3</v>
      </c>
      <c r="G43" s="35">
        <f t="shared" ref="G43" si="161">SUM(O43:Q43)</f>
        <v>0</v>
      </c>
      <c r="H43" s="35">
        <v>0</v>
      </c>
      <c r="I43" s="35">
        <v>0</v>
      </c>
      <c r="J43" s="35">
        <v>0</v>
      </c>
      <c r="K43" s="35">
        <v>0</v>
      </c>
      <c r="L43" s="35">
        <v>0</v>
      </c>
      <c r="M43" s="35">
        <v>0</v>
      </c>
      <c r="N43" s="245" t="s">
        <v>629</v>
      </c>
      <c r="O43" s="35">
        <v>0</v>
      </c>
      <c r="P43" s="35">
        <v>0</v>
      </c>
      <c r="Q43" s="35">
        <v>0</v>
      </c>
      <c r="R43" s="35">
        <v>3</v>
      </c>
      <c r="S43" s="35">
        <v>0</v>
      </c>
    </row>
    <row r="44" spans="1:19" ht="12" customHeight="1">
      <c r="A44" s="139"/>
      <c r="B44" s="139"/>
      <c r="C44" s="34"/>
      <c r="D44" s="212"/>
      <c r="E44" s="33"/>
      <c r="F44" s="38">
        <f t="shared" si="30"/>
        <v>1</v>
      </c>
      <c r="G44" s="31">
        <f t="shared" ref="G44" si="162">IF(G43=0,0,G43/$F43)</f>
        <v>0</v>
      </c>
      <c r="H44" s="31">
        <f t="shared" ref="H44" si="163">IF(H43=0,0,H43/$G43)</f>
        <v>0</v>
      </c>
      <c r="I44" s="31">
        <f t="shared" ref="I44" si="164">IF(I43=0,0,I43/$G43)</f>
        <v>0</v>
      </c>
      <c r="J44" s="31">
        <f t="shared" ref="J44" si="165">IF(J43=0,0,J43/$G43)</f>
        <v>0</v>
      </c>
      <c r="K44" s="31">
        <f t="shared" ref="K44" si="166">IF(K43=0,0,K43/$G43)</f>
        <v>0</v>
      </c>
      <c r="L44" s="31">
        <f t="shared" ref="L44" si="167">IF(L43=0,0,L43/$G43)</f>
        <v>0</v>
      </c>
      <c r="M44" s="31">
        <f t="shared" ref="M44" si="168">IF(M43=0,0,M43/$G43)</f>
        <v>0</v>
      </c>
      <c r="N44" s="246"/>
      <c r="O44" s="31">
        <f t="shared" ref="O44" si="169">IF(O43=0,0,O43/$G43)</f>
        <v>0</v>
      </c>
      <c r="P44" s="31">
        <f t="shared" ref="P44" si="170">IF(P43=0,0,P43/$G43)</f>
        <v>0</v>
      </c>
      <c r="Q44" s="31">
        <f t="shared" ref="Q44" si="171">IF(Q43=0,0,Q43/$G43)</f>
        <v>0</v>
      </c>
      <c r="R44" s="31">
        <f t="shared" ref="R44" si="172">IF(R43=0,0,R43/$F43)</f>
        <v>1</v>
      </c>
      <c r="S44" s="31">
        <f t="shared" ref="S44" si="173">IF(S43=0,0,S43/$F43)</f>
        <v>0</v>
      </c>
    </row>
    <row r="45" spans="1:19" ht="12" customHeight="1">
      <c r="A45" s="139"/>
      <c r="B45" s="139"/>
      <c r="C45" s="37"/>
      <c r="D45" s="211" t="s">
        <v>28</v>
      </c>
      <c r="E45" s="36"/>
      <c r="F45" s="35">
        <f t="shared" si="30"/>
        <v>8</v>
      </c>
      <c r="G45" s="35">
        <f t="shared" ref="G45" si="174">SUM(O45:Q45)</f>
        <v>1</v>
      </c>
      <c r="H45" s="35">
        <v>0</v>
      </c>
      <c r="I45" s="35">
        <v>0</v>
      </c>
      <c r="J45" s="35">
        <v>0</v>
      </c>
      <c r="K45" s="35">
        <v>1</v>
      </c>
      <c r="L45" s="35">
        <v>0</v>
      </c>
      <c r="M45" s="35">
        <v>0</v>
      </c>
      <c r="N45" s="245">
        <v>20</v>
      </c>
      <c r="O45" s="35">
        <v>1</v>
      </c>
      <c r="P45" s="35">
        <v>0</v>
      </c>
      <c r="Q45" s="35">
        <v>0</v>
      </c>
      <c r="R45" s="35">
        <v>6</v>
      </c>
      <c r="S45" s="35">
        <v>1</v>
      </c>
    </row>
    <row r="46" spans="1:19" ht="12" customHeight="1">
      <c r="A46" s="139"/>
      <c r="B46" s="139"/>
      <c r="C46" s="34"/>
      <c r="D46" s="212"/>
      <c r="E46" s="33"/>
      <c r="F46" s="38">
        <f t="shared" si="30"/>
        <v>1</v>
      </c>
      <c r="G46" s="31">
        <f t="shared" ref="G46" si="175">IF(G45=0,0,G45/$F45)</f>
        <v>0.125</v>
      </c>
      <c r="H46" s="31">
        <f t="shared" ref="H46" si="176">IF(H45=0,0,H45/$G45)</f>
        <v>0</v>
      </c>
      <c r="I46" s="31">
        <f t="shared" ref="I46" si="177">IF(I45=0,0,I45/$G45)</f>
        <v>0</v>
      </c>
      <c r="J46" s="31">
        <f t="shared" ref="J46" si="178">IF(J45=0,0,J45/$G45)</f>
        <v>0</v>
      </c>
      <c r="K46" s="31">
        <f t="shared" ref="K46" si="179">IF(K45=0,0,K45/$G45)</f>
        <v>1</v>
      </c>
      <c r="L46" s="31">
        <f t="shared" ref="L46" si="180">IF(L45=0,0,L45/$G45)</f>
        <v>0</v>
      </c>
      <c r="M46" s="31">
        <f t="shared" ref="M46" si="181">IF(M45=0,0,M45/$G45)</f>
        <v>0</v>
      </c>
      <c r="N46" s="246"/>
      <c r="O46" s="31">
        <f t="shared" ref="O46" si="182">IF(O45=0,0,O45/$G45)</f>
        <v>1</v>
      </c>
      <c r="P46" s="31">
        <f t="shared" ref="P46" si="183">IF(P45=0,0,P45/$G45)</f>
        <v>0</v>
      </c>
      <c r="Q46" s="31">
        <f t="shared" ref="Q46" si="184">IF(Q45=0,0,Q45/$G45)</f>
        <v>0</v>
      </c>
      <c r="R46" s="31">
        <f t="shared" ref="R46" si="185">IF(R45=0,0,R45/$F45)</f>
        <v>0.75</v>
      </c>
      <c r="S46" s="31">
        <f t="shared" ref="S46" si="186">IF(S45=0,0,S45/$F45)</f>
        <v>0.125</v>
      </c>
    </row>
    <row r="47" spans="1:19" ht="12" customHeight="1">
      <c r="A47" s="139"/>
      <c r="B47" s="139"/>
      <c r="C47" s="37"/>
      <c r="D47" s="211" t="s">
        <v>27</v>
      </c>
      <c r="E47" s="36"/>
      <c r="F47" s="35">
        <f t="shared" si="30"/>
        <v>3</v>
      </c>
      <c r="G47" s="35">
        <f t="shared" ref="G47" si="187">SUM(O47:Q47)</f>
        <v>0</v>
      </c>
      <c r="H47" s="35">
        <v>0</v>
      </c>
      <c r="I47" s="35">
        <v>0</v>
      </c>
      <c r="J47" s="35">
        <v>0</v>
      </c>
      <c r="K47" s="35">
        <v>0</v>
      </c>
      <c r="L47" s="35">
        <v>0</v>
      </c>
      <c r="M47" s="35">
        <v>0</v>
      </c>
      <c r="N47" s="245" t="s">
        <v>629</v>
      </c>
      <c r="O47" s="35">
        <v>0</v>
      </c>
      <c r="P47" s="35">
        <v>0</v>
      </c>
      <c r="Q47" s="35">
        <v>0</v>
      </c>
      <c r="R47" s="35">
        <v>3</v>
      </c>
      <c r="S47" s="35">
        <v>0</v>
      </c>
    </row>
    <row r="48" spans="1:19" ht="12" customHeight="1">
      <c r="A48" s="139"/>
      <c r="B48" s="139"/>
      <c r="C48" s="34"/>
      <c r="D48" s="212"/>
      <c r="E48" s="33"/>
      <c r="F48" s="38">
        <f t="shared" si="30"/>
        <v>1</v>
      </c>
      <c r="G48" s="31">
        <f t="shared" ref="G48" si="188">IF(G47=0,0,G47/$F47)</f>
        <v>0</v>
      </c>
      <c r="H48" s="31">
        <f t="shared" ref="H48" si="189">IF(H47=0,0,H47/$G47)</f>
        <v>0</v>
      </c>
      <c r="I48" s="31">
        <f t="shared" ref="I48" si="190">IF(I47=0,0,I47/$G47)</f>
        <v>0</v>
      </c>
      <c r="J48" s="31">
        <f t="shared" ref="J48" si="191">IF(J47=0,0,J47/$G47)</f>
        <v>0</v>
      </c>
      <c r="K48" s="31">
        <f t="shared" ref="K48" si="192">IF(K47=0,0,K47/$G47)</f>
        <v>0</v>
      </c>
      <c r="L48" s="31">
        <f t="shared" ref="L48" si="193">IF(L47=0,0,L47/$G47)</f>
        <v>0</v>
      </c>
      <c r="M48" s="31">
        <f t="shared" ref="M48" si="194">IF(M47=0,0,M47/$G47)</f>
        <v>0</v>
      </c>
      <c r="N48" s="246"/>
      <c r="O48" s="31">
        <f t="shared" ref="O48" si="195">IF(O47=0,0,O47/$G47)</f>
        <v>0</v>
      </c>
      <c r="P48" s="31">
        <f t="shared" ref="P48" si="196">IF(P47=0,0,P47/$G47)</f>
        <v>0</v>
      </c>
      <c r="Q48" s="31">
        <f t="shared" ref="Q48" si="197">IF(Q47=0,0,Q47/$G47)</f>
        <v>0</v>
      </c>
      <c r="R48" s="31">
        <f t="shared" ref="R48" si="198">IF(R47=0,0,R47/$F47)</f>
        <v>1</v>
      </c>
      <c r="S48" s="31">
        <f t="shared" ref="S48" si="199">IF(S47=0,0,S47/$F47)</f>
        <v>0</v>
      </c>
    </row>
    <row r="49" spans="1:19" ht="12" customHeight="1">
      <c r="A49" s="139"/>
      <c r="B49" s="139"/>
      <c r="C49" s="37"/>
      <c r="D49" s="211" t="s">
        <v>26</v>
      </c>
      <c r="E49" s="36"/>
      <c r="F49" s="35">
        <f t="shared" si="30"/>
        <v>2</v>
      </c>
      <c r="G49" s="35">
        <f t="shared" ref="G49" si="200">SUM(O49:Q49)</f>
        <v>0</v>
      </c>
      <c r="H49" s="35">
        <v>0</v>
      </c>
      <c r="I49" s="35">
        <v>0</v>
      </c>
      <c r="J49" s="35">
        <v>0</v>
      </c>
      <c r="K49" s="35">
        <v>0</v>
      </c>
      <c r="L49" s="35">
        <v>0</v>
      </c>
      <c r="M49" s="35">
        <v>0</v>
      </c>
      <c r="N49" s="245" t="s">
        <v>629</v>
      </c>
      <c r="O49" s="35">
        <v>0</v>
      </c>
      <c r="P49" s="35">
        <v>0</v>
      </c>
      <c r="Q49" s="35">
        <v>0</v>
      </c>
      <c r="R49" s="35">
        <v>2</v>
      </c>
      <c r="S49" s="35">
        <v>0</v>
      </c>
    </row>
    <row r="50" spans="1:19" ht="12" customHeight="1">
      <c r="A50" s="139"/>
      <c r="B50" s="139"/>
      <c r="C50" s="34"/>
      <c r="D50" s="212"/>
      <c r="E50" s="33"/>
      <c r="F50" s="38">
        <f t="shared" si="30"/>
        <v>1</v>
      </c>
      <c r="G50" s="31">
        <f t="shared" ref="G50" si="201">IF(G49=0,0,G49/$F49)</f>
        <v>0</v>
      </c>
      <c r="H50" s="31">
        <f t="shared" ref="H50" si="202">IF(H49=0,0,H49/$G49)</f>
        <v>0</v>
      </c>
      <c r="I50" s="31">
        <f t="shared" ref="I50" si="203">IF(I49=0,0,I49/$G49)</f>
        <v>0</v>
      </c>
      <c r="J50" s="31">
        <f t="shared" ref="J50" si="204">IF(J49=0,0,J49/$G49)</f>
        <v>0</v>
      </c>
      <c r="K50" s="31">
        <f t="shared" ref="K50" si="205">IF(K49=0,0,K49/$G49)</f>
        <v>0</v>
      </c>
      <c r="L50" s="31">
        <f t="shared" ref="L50" si="206">IF(L49=0,0,L49/$G49)</f>
        <v>0</v>
      </c>
      <c r="M50" s="31">
        <f t="shared" ref="M50" si="207">IF(M49=0,0,M49/$G49)</f>
        <v>0</v>
      </c>
      <c r="N50" s="246"/>
      <c r="O50" s="31">
        <f t="shared" ref="O50" si="208">IF(O49=0,0,O49/$G49)</f>
        <v>0</v>
      </c>
      <c r="P50" s="31">
        <f t="shared" ref="P50" si="209">IF(P49=0,0,P49/$G49)</f>
        <v>0</v>
      </c>
      <c r="Q50" s="31">
        <f t="shared" ref="Q50" si="210">IF(Q49=0,0,Q49/$G49)</f>
        <v>0</v>
      </c>
      <c r="R50" s="31">
        <f t="shared" ref="R50" si="211">IF(R49=0,0,R49/$F49)</f>
        <v>1</v>
      </c>
      <c r="S50" s="31">
        <f t="shared" ref="S50" si="212">IF(S49=0,0,S49/$F49)</f>
        <v>0</v>
      </c>
    </row>
    <row r="51" spans="1:19" ht="12" customHeight="1">
      <c r="A51" s="139"/>
      <c r="B51" s="139"/>
      <c r="C51" s="37"/>
      <c r="D51" s="211" t="s">
        <v>25</v>
      </c>
      <c r="E51" s="36"/>
      <c r="F51" s="35">
        <f t="shared" si="30"/>
        <v>15</v>
      </c>
      <c r="G51" s="35">
        <f t="shared" ref="G51" si="213">SUM(O51:Q51)</f>
        <v>0</v>
      </c>
      <c r="H51" s="35">
        <v>0</v>
      </c>
      <c r="I51" s="35">
        <v>0</v>
      </c>
      <c r="J51" s="35">
        <v>0</v>
      </c>
      <c r="K51" s="35">
        <v>0</v>
      </c>
      <c r="L51" s="35">
        <v>0</v>
      </c>
      <c r="M51" s="35">
        <v>0</v>
      </c>
      <c r="N51" s="245" t="s">
        <v>629</v>
      </c>
      <c r="O51" s="35">
        <v>0</v>
      </c>
      <c r="P51" s="35">
        <v>0</v>
      </c>
      <c r="Q51" s="35">
        <v>0</v>
      </c>
      <c r="R51" s="35">
        <v>15</v>
      </c>
      <c r="S51" s="35">
        <v>0</v>
      </c>
    </row>
    <row r="52" spans="1:19" ht="12" customHeight="1">
      <c r="A52" s="139"/>
      <c r="B52" s="139"/>
      <c r="C52" s="34"/>
      <c r="D52" s="212"/>
      <c r="E52" s="33"/>
      <c r="F52" s="38">
        <f t="shared" si="30"/>
        <v>1</v>
      </c>
      <c r="G52" s="31">
        <f t="shared" ref="G52" si="214">IF(G51=0,0,G51/$F51)</f>
        <v>0</v>
      </c>
      <c r="H52" s="31">
        <f t="shared" ref="H52" si="215">IF(H51=0,0,H51/$G51)</f>
        <v>0</v>
      </c>
      <c r="I52" s="31">
        <f t="shared" ref="I52" si="216">IF(I51=0,0,I51/$G51)</f>
        <v>0</v>
      </c>
      <c r="J52" s="31">
        <f t="shared" ref="J52" si="217">IF(J51=0,0,J51/$G51)</f>
        <v>0</v>
      </c>
      <c r="K52" s="31">
        <f t="shared" ref="K52" si="218">IF(K51=0,0,K51/$G51)</f>
        <v>0</v>
      </c>
      <c r="L52" s="31">
        <f t="shared" ref="L52" si="219">IF(L51=0,0,L51/$G51)</f>
        <v>0</v>
      </c>
      <c r="M52" s="31">
        <f t="shared" ref="M52" si="220">IF(M51=0,0,M51/$G51)</f>
        <v>0</v>
      </c>
      <c r="N52" s="246"/>
      <c r="O52" s="31">
        <f t="shared" ref="O52" si="221">IF(O51=0,0,O51/$G51)</f>
        <v>0</v>
      </c>
      <c r="P52" s="31">
        <f t="shared" ref="P52" si="222">IF(P51=0,0,P51/$G51)</f>
        <v>0</v>
      </c>
      <c r="Q52" s="31">
        <f t="shared" ref="Q52" si="223">IF(Q51=0,0,Q51/$G51)</f>
        <v>0</v>
      </c>
      <c r="R52" s="31">
        <f t="shared" ref="R52" si="224">IF(R51=0,0,R51/$F51)</f>
        <v>1</v>
      </c>
      <c r="S52" s="31">
        <f t="shared" ref="S52" si="225">IF(S51=0,0,S51/$F51)</f>
        <v>0</v>
      </c>
    </row>
    <row r="53" spans="1:19" ht="12" customHeight="1">
      <c r="A53" s="139"/>
      <c r="B53" s="139"/>
      <c r="C53" s="37"/>
      <c r="D53" s="211" t="s">
        <v>24</v>
      </c>
      <c r="E53" s="36"/>
      <c r="F53" s="35">
        <f t="shared" si="30"/>
        <v>4</v>
      </c>
      <c r="G53" s="35">
        <f t="shared" ref="G53" si="226">SUM(O53:Q53)</f>
        <v>0</v>
      </c>
      <c r="H53" s="35">
        <v>0</v>
      </c>
      <c r="I53" s="35">
        <v>0</v>
      </c>
      <c r="J53" s="35">
        <v>0</v>
      </c>
      <c r="K53" s="35">
        <v>0</v>
      </c>
      <c r="L53" s="35">
        <v>0</v>
      </c>
      <c r="M53" s="35">
        <v>0</v>
      </c>
      <c r="N53" s="245" t="s">
        <v>629</v>
      </c>
      <c r="O53" s="35">
        <v>0</v>
      </c>
      <c r="P53" s="35">
        <v>0</v>
      </c>
      <c r="Q53" s="35">
        <v>0</v>
      </c>
      <c r="R53" s="35">
        <v>4</v>
      </c>
      <c r="S53" s="35">
        <v>0</v>
      </c>
    </row>
    <row r="54" spans="1:19" ht="12" customHeight="1">
      <c r="A54" s="139"/>
      <c r="B54" s="139"/>
      <c r="C54" s="34"/>
      <c r="D54" s="212"/>
      <c r="E54" s="33"/>
      <c r="F54" s="38">
        <f t="shared" si="30"/>
        <v>1</v>
      </c>
      <c r="G54" s="31">
        <f t="shared" ref="G54" si="227">IF(G53=0,0,G53/$F53)</f>
        <v>0</v>
      </c>
      <c r="H54" s="31">
        <f t="shared" ref="H54" si="228">IF(H53=0,0,H53/$G53)</f>
        <v>0</v>
      </c>
      <c r="I54" s="31">
        <f t="shared" ref="I54" si="229">IF(I53=0,0,I53/$G53)</f>
        <v>0</v>
      </c>
      <c r="J54" s="31">
        <f t="shared" ref="J54" si="230">IF(J53=0,0,J53/$G53)</f>
        <v>0</v>
      </c>
      <c r="K54" s="31">
        <f t="shared" ref="K54" si="231">IF(K53=0,0,K53/$G53)</f>
        <v>0</v>
      </c>
      <c r="L54" s="31">
        <f t="shared" ref="L54" si="232">IF(L53=0,0,L53/$G53)</f>
        <v>0</v>
      </c>
      <c r="M54" s="31">
        <f t="shared" ref="M54" si="233">IF(M53=0,0,M53/$G53)</f>
        <v>0</v>
      </c>
      <c r="N54" s="246"/>
      <c r="O54" s="31">
        <f t="shared" ref="O54" si="234">IF(O53=0,0,O53/$G53)</f>
        <v>0</v>
      </c>
      <c r="P54" s="31">
        <f t="shared" ref="P54" si="235">IF(P53=0,0,P53/$G53)</f>
        <v>0</v>
      </c>
      <c r="Q54" s="31">
        <f t="shared" ref="Q54" si="236">IF(Q53=0,0,Q53/$G53)</f>
        <v>0</v>
      </c>
      <c r="R54" s="31">
        <f t="shared" ref="R54" si="237">IF(R53=0,0,R53/$F53)</f>
        <v>1</v>
      </c>
      <c r="S54" s="31">
        <f t="shared" ref="S54" si="238">IF(S53=0,0,S53/$F53)</f>
        <v>0</v>
      </c>
    </row>
    <row r="55" spans="1:19" ht="12" customHeight="1">
      <c r="A55" s="139"/>
      <c r="B55" s="139"/>
      <c r="C55" s="37"/>
      <c r="D55" s="211" t="s">
        <v>23</v>
      </c>
      <c r="E55" s="36"/>
      <c r="F55" s="35">
        <f t="shared" si="30"/>
        <v>26</v>
      </c>
      <c r="G55" s="35">
        <f t="shared" ref="G55" si="239">SUM(O55:Q55)</f>
        <v>2</v>
      </c>
      <c r="H55" s="35">
        <v>0</v>
      </c>
      <c r="I55" s="35">
        <v>1</v>
      </c>
      <c r="J55" s="35">
        <v>0</v>
      </c>
      <c r="K55" s="35">
        <v>0</v>
      </c>
      <c r="L55" s="35">
        <v>1</v>
      </c>
      <c r="M55" s="35">
        <v>0</v>
      </c>
      <c r="N55" s="245">
        <v>187.5</v>
      </c>
      <c r="O55" s="35">
        <v>1</v>
      </c>
      <c r="P55" s="35">
        <v>1</v>
      </c>
      <c r="Q55" s="35">
        <v>0</v>
      </c>
      <c r="R55" s="35">
        <v>22</v>
      </c>
      <c r="S55" s="35">
        <v>2</v>
      </c>
    </row>
    <row r="56" spans="1:19" ht="12" customHeight="1">
      <c r="A56" s="139"/>
      <c r="B56" s="139"/>
      <c r="C56" s="34"/>
      <c r="D56" s="212"/>
      <c r="E56" s="33"/>
      <c r="F56" s="38">
        <f t="shared" si="30"/>
        <v>1</v>
      </c>
      <c r="G56" s="31">
        <f t="shared" ref="G56" si="240">IF(G55=0,0,G55/$F55)</f>
        <v>7.6923076923076927E-2</v>
      </c>
      <c r="H56" s="31">
        <f t="shared" ref="H56" si="241">IF(H55=0,0,H55/$G55)</f>
        <v>0</v>
      </c>
      <c r="I56" s="31">
        <f t="shared" ref="I56" si="242">IF(I55=0,0,I55/$G55)</f>
        <v>0.5</v>
      </c>
      <c r="J56" s="31">
        <f t="shared" ref="J56" si="243">IF(J55=0,0,J55/$G55)</f>
        <v>0</v>
      </c>
      <c r="K56" s="31">
        <f t="shared" ref="K56" si="244">IF(K55=0,0,K55/$G55)</f>
        <v>0</v>
      </c>
      <c r="L56" s="31">
        <f t="shared" ref="L56" si="245">IF(L55=0,0,L55/$G55)</f>
        <v>0.5</v>
      </c>
      <c r="M56" s="31">
        <f t="shared" ref="M56" si="246">IF(M55=0,0,M55/$G55)</f>
        <v>0</v>
      </c>
      <c r="N56" s="246"/>
      <c r="O56" s="31">
        <f t="shared" ref="O56" si="247">IF(O55=0,0,O55/$G55)</f>
        <v>0.5</v>
      </c>
      <c r="P56" s="31">
        <f t="shared" ref="P56" si="248">IF(P55=0,0,P55/$G55)</f>
        <v>0.5</v>
      </c>
      <c r="Q56" s="31">
        <f t="shared" ref="Q56" si="249">IF(Q55=0,0,Q55/$G55)</f>
        <v>0</v>
      </c>
      <c r="R56" s="31">
        <f t="shared" ref="R56" si="250">IF(R55=0,0,R55/$F55)</f>
        <v>0.84615384615384615</v>
      </c>
      <c r="S56" s="31">
        <f t="shared" ref="S56" si="251">IF(S55=0,0,S55/$F55)</f>
        <v>7.6923076923076927E-2</v>
      </c>
    </row>
    <row r="57" spans="1:19" ht="12" customHeight="1">
      <c r="A57" s="139"/>
      <c r="B57" s="139"/>
      <c r="C57" s="37"/>
      <c r="D57" s="211" t="s">
        <v>22</v>
      </c>
      <c r="E57" s="36"/>
      <c r="F57" s="35">
        <f t="shared" si="30"/>
        <v>5</v>
      </c>
      <c r="G57" s="35">
        <f t="shared" ref="G57" si="252">SUM(O57:Q57)</f>
        <v>0</v>
      </c>
      <c r="H57" s="35">
        <v>0</v>
      </c>
      <c r="I57" s="35">
        <v>0</v>
      </c>
      <c r="J57" s="35">
        <v>0</v>
      </c>
      <c r="K57" s="35">
        <v>0</v>
      </c>
      <c r="L57" s="35">
        <v>0</v>
      </c>
      <c r="M57" s="35">
        <v>0</v>
      </c>
      <c r="N57" s="245" t="s">
        <v>629</v>
      </c>
      <c r="O57" s="35">
        <v>0</v>
      </c>
      <c r="P57" s="35">
        <v>0</v>
      </c>
      <c r="Q57" s="35">
        <v>0</v>
      </c>
      <c r="R57" s="35">
        <v>5</v>
      </c>
      <c r="S57" s="35">
        <v>0</v>
      </c>
    </row>
    <row r="58" spans="1:19" ht="12" customHeight="1">
      <c r="A58" s="139"/>
      <c r="B58" s="139"/>
      <c r="C58" s="34"/>
      <c r="D58" s="212"/>
      <c r="E58" s="33"/>
      <c r="F58" s="38">
        <f t="shared" si="30"/>
        <v>1</v>
      </c>
      <c r="G58" s="31">
        <f t="shared" ref="G58" si="253">IF(G57=0,0,G57/$F57)</f>
        <v>0</v>
      </c>
      <c r="H58" s="31">
        <f t="shared" ref="H58" si="254">IF(H57=0,0,H57/$G57)</f>
        <v>0</v>
      </c>
      <c r="I58" s="31">
        <f t="shared" ref="I58" si="255">IF(I57=0,0,I57/$G57)</f>
        <v>0</v>
      </c>
      <c r="J58" s="31">
        <f t="shared" ref="J58" si="256">IF(J57=0,0,J57/$G57)</f>
        <v>0</v>
      </c>
      <c r="K58" s="31">
        <f t="shared" ref="K58" si="257">IF(K57=0,0,K57/$G57)</f>
        <v>0</v>
      </c>
      <c r="L58" s="31">
        <f t="shared" ref="L58" si="258">IF(L57=0,0,L57/$G57)</f>
        <v>0</v>
      </c>
      <c r="M58" s="31">
        <f t="shared" ref="M58" si="259">IF(M57=0,0,M57/$G57)</f>
        <v>0</v>
      </c>
      <c r="N58" s="246"/>
      <c r="O58" s="31">
        <f t="shared" ref="O58" si="260">IF(O57=0,0,O57/$G57)</f>
        <v>0</v>
      </c>
      <c r="P58" s="31">
        <f t="shared" ref="P58" si="261">IF(P57=0,0,P57/$G57)</f>
        <v>0</v>
      </c>
      <c r="Q58" s="31">
        <f t="shared" ref="Q58" si="262">IF(Q57=0,0,Q57/$G57)</f>
        <v>0</v>
      </c>
      <c r="R58" s="31">
        <f t="shared" ref="R58" si="263">IF(R57=0,0,R57/$F57)</f>
        <v>1</v>
      </c>
      <c r="S58" s="31">
        <f t="shared" ref="S58" si="264">IF(S57=0,0,S57/$F57)</f>
        <v>0</v>
      </c>
    </row>
    <row r="59" spans="1:19" ht="12.75" customHeight="1">
      <c r="A59" s="139"/>
      <c r="B59" s="139"/>
      <c r="C59" s="37"/>
      <c r="D59" s="211" t="s">
        <v>21</v>
      </c>
      <c r="E59" s="36"/>
      <c r="F59" s="35">
        <f t="shared" si="30"/>
        <v>23</v>
      </c>
      <c r="G59" s="35">
        <f t="shared" ref="G59" si="265">SUM(O59:Q59)</f>
        <v>4</v>
      </c>
      <c r="H59" s="35">
        <v>2</v>
      </c>
      <c r="I59" s="35">
        <v>0</v>
      </c>
      <c r="J59" s="35">
        <v>0</v>
      </c>
      <c r="K59" s="35">
        <v>1</v>
      </c>
      <c r="L59" s="35">
        <v>0</v>
      </c>
      <c r="M59" s="35">
        <v>1</v>
      </c>
      <c r="N59" s="245">
        <v>10</v>
      </c>
      <c r="O59" s="35">
        <v>3</v>
      </c>
      <c r="P59" s="35">
        <v>1</v>
      </c>
      <c r="Q59" s="35">
        <v>0</v>
      </c>
      <c r="R59" s="35">
        <v>15</v>
      </c>
      <c r="S59" s="35">
        <v>4</v>
      </c>
    </row>
    <row r="60" spans="1:19" ht="12.75" customHeight="1">
      <c r="A60" s="139"/>
      <c r="B60" s="139"/>
      <c r="C60" s="34"/>
      <c r="D60" s="212"/>
      <c r="E60" s="33"/>
      <c r="F60" s="38">
        <f t="shared" si="30"/>
        <v>1</v>
      </c>
      <c r="G60" s="31">
        <f t="shared" ref="G60" si="266">IF(G59=0,0,G59/$F59)</f>
        <v>0.17391304347826086</v>
      </c>
      <c r="H60" s="31">
        <f t="shared" ref="H60" si="267">IF(H59=0,0,H59/$G59)</f>
        <v>0.5</v>
      </c>
      <c r="I60" s="31">
        <f t="shared" ref="I60" si="268">IF(I59=0,0,I59/$G59)</f>
        <v>0</v>
      </c>
      <c r="J60" s="31">
        <f t="shared" ref="J60" si="269">IF(J59=0,0,J59/$G59)</f>
        <v>0</v>
      </c>
      <c r="K60" s="31">
        <f t="shared" ref="K60" si="270">IF(K59=0,0,K59/$G59)</f>
        <v>0.25</v>
      </c>
      <c r="L60" s="31">
        <f t="shared" ref="L60" si="271">IF(L59=0,0,L59/$G59)</f>
        <v>0</v>
      </c>
      <c r="M60" s="31">
        <f t="shared" ref="M60" si="272">IF(M59=0,0,M59/$G59)</f>
        <v>0.25</v>
      </c>
      <c r="N60" s="246"/>
      <c r="O60" s="31">
        <f t="shared" ref="O60" si="273">IF(O59=0,0,O59/$G59)</f>
        <v>0.75</v>
      </c>
      <c r="P60" s="31">
        <f t="shared" ref="P60" si="274">IF(P59=0,0,P59/$G59)</f>
        <v>0.25</v>
      </c>
      <c r="Q60" s="31">
        <f t="shared" ref="Q60" si="275">IF(Q59=0,0,Q59/$G59)</f>
        <v>0</v>
      </c>
      <c r="R60" s="31">
        <f t="shared" ref="R60" si="276">IF(R59=0,0,R59/$F59)</f>
        <v>0.65217391304347827</v>
      </c>
      <c r="S60" s="31">
        <f t="shared" ref="S60" si="277">IF(S59=0,0,S59/$F59)</f>
        <v>0.17391304347826086</v>
      </c>
    </row>
    <row r="61" spans="1:19" ht="12" customHeight="1">
      <c r="A61" s="139"/>
      <c r="B61" s="139"/>
      <c r="C61" s="37"/>
      <c r="D61" s="211" t="s">
        <v>20</v>
      </c>
      <c r="E61" s="36"/>
      <c r="F61" s="35">
        <f t="shared" si="30"/>
        <v>14</v>
      </c>
      <c r="G61" s="35">
        <f t="shared" ref="G61" si="278">SUM(O61:Q61)</f>
        <v>1</v>
      </c>
      <c r="H61" s="35">
        <v>0</v>
      </c>
      <c r="I61" s="35">
        <v>0</v>
      </c>
      <c r="J61" s="35">
        <v>0</v>
      </c>
      <c r="K61" s="35">
        <v>0</v>
      </c>
      <c r="L61" s="35">
        <v>0</v>
      </c>
      <c r="M61" s="35">
        <v>1</v>
      </c>
      <c r="N61" s="245" t="s">
        <v>629</v>
      </c>
      <c r="O61" s="35">
        <v>0</v>
      </c>
      <c r="P61" s="35">
        <v>1</v>
      </c>
      <c r="Q61" s="35">
        <v>0</v>
      </c>
      <c r="R61" s="35">
        <v>13</v>
      </c>
      <c r="S61" s="35">
        <v>0</v>
      </c>
    </row>
    <row r="62" spans="1:19" ht="12" customHeight="1">
      <c r="A62" s="139"/>
      <c r="B62" s="139"/>
      <c r="C62" s="34"/>
      <c r="D62" s="212"/>
      <c r="E62" s="33"/>
      <c r="F62" s="38">
        <f t="shared" si="30"/>
        <v>1</v>
      </c>
      <c r="G62" s="31">
        <f t="shared" ref="G62" si="279">IF(G61=0,0,G61/$F61)</f>
        <v>7.1428571428571425E-2</v>
      </c>
      <c r="H62" s="31">
        <f t="shared" ref="H62" si="280">IF(H61=0,0,H61/$G61)</f>
        <v>0</v>
      </c>
      <c r="I62" s="31">
        <f t="shared" ref="I62" si="281">IF(I61=0,0,I61/$G61)</f>
        <v>0</v>
      </c>
      <c r="J62" s="31">
        <f t="shared" ref="J62" si="282">IF(J61=0,0,J61/$G61)</f>
        <v>0</v>
      </c>
      <c r="K62" s="31">
        <f t="shared" ref="K62" si="283">IF(K61=0,0,K61/$G61)</f>
        <v>0</v>
      </c>
      <c r="L62" s="31">
        <f t="shared" ref="L62" si="284">IF(L61=0,0,L61/$G61)</f>
        <v>0</v>
      </c>
      <c r="M62" s="31">
        <f t="shared" ref="M62" si="285">IF(M61=0,0,M61/$G61)</f>
        <v>1</v>
      </c>
      <c r="N62" s="246"/>
      <c r="O62" s="31">
        <f t="shared" ref="O62" si="286">IF(O61=0,0,O61/$G61)</f>
        <v>0</v>
      </c>
      <c r="P62" s="31">
        <f t="shared" ref="P62" si="287">IF(P61=0,0,P61/$G61)</f>
        <v>1</v>
      </c>
      <c r="Q62" s="31">
        <f t="shared" ref="Q62" si="288">IF(Q61=0,0,Q61/$G61)</f>
        <v>0</v>
      </c>
      <c r="R62" s="31">
        <f t="shared" ref="R62" si="289">IF(R61=0,0,R61/$F61)</f>
        <v>0.9285714285714286</v>
      </c>
      <c r="S62" s="31">
        <f t="shared" ref="S62" si="290">IF(S61=0,0,S61/$F61)</f>
        <v>0</v>
      </c>
    </row>
    <row r="63" spans="1:19" ht="12" customHeight="1">
      <c r="A63" s="139"/>
      <c r="B63" s="139"/>
      <c r="C63" s="37"/>
      <c r="D63" s="211" t="s">
        <v>19</v>
      </c>
      <c r="E63" s="36"/>
      <c r="F63" s="35">
        <f t="shared" si="30"/>
        <v>10</v>
      </c>
      <c r="G63" s="35">
        <f t="shared" ref="G63" si="291">SUM(O63:Q63)</f>
        <v>1</v>
      </c>
      <c r="H63" s="35">
        <v>0</v>
      </c>
      <c r="I63" s="35">
        <v>0</v>
      </c>
      <c r="J63" s="35">
        <v>0</v>
      </c>
      <c r="K63" s="35">
        <v>0</v>
      </c>
      <c r="L63" s="35">
        <v>0</v>
      </c>
      <c r="M63" s="35">
        <v>1</v>
      </c>
      <c r="N63" s="245" t="s">
        <v>629</v>
      </c>
      <c r="O63" s="35">
        <v>1</v>
      </c>
      <c r="P63" s="35">
        <v>0</v>
      </c>
      <c r="Q63" s="35">
        <v>0</v>
      </c>
      <c r="R63" s="35">
        <v>8</v>
      </c>
      <c r="S63" s="35">
        <v>1</v>
      </c>
    </row>
    <row r="64" spans="1:19" ht="12" customHeight="1">
      <c r="A64" s="139"/>
      <c r="B64" s="139"/>
      <c r="C64" s="34"/>
      <c r="D64" s="212"/>
      <c r="E64" s="33"/>
      <c r="F64" s="38">
        <f t="shared" si="30"/>
        <v>1</v>
      </c>
      <c r="G64" s="31">
        <f t="shared" ref="G64" si="292">IF(G63=0,0,G63/$F63)</f>
        <v>0.1</v>
      </c>
      <c r="H64" s="31">
        <f t="shared" ref="H64" si="293">IF(H63=0,0,H63/$G63)</f>
        <v>0</v>
      </c>
      <c r="I64" s="31">
        <f t="shared" ref="I64" si="294">IF(I63=0,0,I63/$G63)</f>
        <v>0</v>
      </c>
      <c r="J64" s="31">
        <f t="shared" ref="J64" si="295">IF(J63=0,0,J63/$G63)</f>
        <v>0</v>
      </c>
      <c r="K64" s="31">
        <f t="shared" ref="K64" si="296">IF(K63=0,0,K63/$G63)</f>
        <v>0</v>
      </c>
      <c r="L64" s="31">
        <f t="shared" ref="L64" si="297">IF(L63=0,0,L63/$G63)</f>
        <v>0</v>
      </c>
      <c r="M64" s="31">
        <f t="shared" ref="M64" si="298">IF(M63=0,0,M63/$G63)</f>
        <v>1</v>
      </c>
      <c r="N64" s="246"/>
      <c r="O64" s="31">
        <f t="shared" ref="O64" si="299">IF(O63=0,0,O63/$G63)</f>
        <v>1</v>
      </c>
      <c r="P64" s="31">
        <f t="shared" ref="P64" si="300">IF(P63=0,0,P63/$G63)</f>
        <v>0</v>
      </c>
      <c r="Q64" s="31">
        <f t="shared" ref="Q64" si="301">IF(Q63=0,0,Q63/$G63)</f>
        <v>0</v>
      </c>
      <c r="R64" s="31">
        <f t="shared" ref="R64" si="302">IF(R63=0,0,R63/$F63)</f>
        <v>0.8</v>
      </c>
      <c r="S64" s="31">
        <f t="shared" ref="S64" si="303">IF(S63=0,0,S63/$F63)</f>
        <v>0.1</v>
      </c>
    </row>
    <row r="65" spans="1:19" ht="12" customHeight="1">
      <c r="A65" s="139"/>
      <c r="B65" s="139"/>
      <c r="C65" s="37"/>
      <c r="D65" s="211" t="s">
        <v>18</v>
      </c>
      <c r="E65" s="36"/>
      <c r="F65" s="35">
        <f t="shared" si="30"/>
        <v>19</v>
      </c>
      <c r="G65" s="35">
        <f t="shared" ref="G65" si="304">SUM(O65:Q65)</f>
        <v>0</v>
      </c>
      <c r="H65" s="35">
        <v>0</v>
      </c>
      <c r="I65" s="35">
        <v>0</v>
      </c>
      <c r="J65" s="35">
        <v>0</v>
      </c>
      <c r="K65" s="35">
        <v>0</v>
      </c>
      <c r="L65" s="35">
        <v>0</v>
      </c>
      <c r="M65" s="35">
        <v>0</v>
      </c>
      <c r="N65" s="245" t="s">
        <v>629</v>
      </c>
      <c r="O65" s="35">
        <v>0</v>
      </c>
      <c r="P65" s="35">
        <v>0</v>
      </c>
      <c r="Q65" s="35">
        <v>0</v>
      </c>
      <c r="R65" s="35">
        <v>18</v>
      </c>
      <c r="S65" s="35">
        <v>1</v>
      </c>
    </row>
    <row r="66" spans="1:19" ht="12" customHeight="1">
      <c r="A66" s="139"/>
      <c r="B66" s="139"/>
      <c r="C66" s="34"/>
      <c r="D66" s="212"/>
      <c r="E66" s="33"/>
      <c r="F66" s="38">
        <f t="shared" si="30"/>
        <v>1</v>
      </c>
      <c r="G66" s="31">
        <f t="shared" ref="G66" si="305">IF(G65=0,0,G65/$F65)</f>
        <v>0</v>
      </c>
      <c r="H66" s="31">
        <f t="shared" ref="H66" si="306">IF(H65=0,0,H65/$G65)</f>
        <v>0</v>
      </c>
      <c r="I66" s="31">
        <f t="shared" ref="I66" si="307">IF(I65=0,0,I65/$G65)</f>
        <v>0</v>
      </c>
      <c r="J66" s="31">
        <f t="shared" ref="J66" si="308">IF(J65=0,0,J65/$G65)</f>
        <v>0</v>
      </c>
      <c r="K66" s="31">
        <f t="shared" ref="K66" si="309">IF(K65=0,0,K65/$G65)</f>
        <v>0</v>
      </c>
      <c r="L66" s="31">
        <f t="shared" ref="L66" si="310">IF(L65=0,0,L65/$G65)</f>
        <v>0</v>
      </c>
      <c r="M66" s="31">
        <f t="shared" ref="M66" si="311">IF(M65=0,0,M65/$G65)</f>
        <v>0</v>
      </c>
      <c r="N66" s="246"/>
      <c r="O66" s="31">
        <f t="shared" ref="O66" si="312">IF(O65=0,0,O65/$G65)</f>
        <v>0</v>
      </c>
      <c r="P66" s="31">
        <f t="shared" ref="P66" si="313">IF(P65=0,0,P65/$G65)</f>
        <v>0</v>
      </c>
      <c r="Q66" s="31">
        <f t="shared" ref="Q66" si="314">IF(Q65=0,0,Q65/$G65)</f>
        <v>0</v>
      </c>
      <c r="R66" s="31">
        <f t="shared" ref="R66" si="315">IF(R65=0,0,R65/$F65)</f>
        <v>0.94736842105263153</v>
      </c>
      <c r="S66" s="31">
        <f t="shared" ref="S66" si="316">IF(S65=0,0,S65/$F65)</f>
        <v>5.2631578947368418E-2</v>
      </c>
    </row>
    <row r="67" spans="1:19" ht="12" customHeight="1">
      <c r="A67" s="139"/>
      <c r="B67" s="139"/>
      <c r="C67" s="37"/>
      <c r="D67" s="211" t="s">
        <v>17</v>
      </c>
      <c r="E67" s="36"/>
      <c r="F67" s="35">
        <f t="shared" si="30"/>
        <v>4</v>
      </c>
      <c r="G67" s="35">
        <f t="shared" ref="G67" si="317">SUM(O67:Q67)</f>
        <v>0</v>
      </c>
      <c r="H67" s="35">
        <v>0</v>
      </c>
      <c r="I67" s="35">
        <v>0</v>
      </c>
      <c r="J67" s="35">
        <v>0</v>
      </c>
      <c r="K67" s="35">
        <v>0</v>
      </c>
      <c r="L67" s="35">
        <v>0</v>
      </c>
      <c r="M67" s="35">
        <v>0</v>
      </c>
      <c r="N67" s="245" t="s">
        <v>629</v>
      </c>
      <c r="O67" s="35">
        <v>0</v>
      </c>
      <c r="P67" s="35">
        <v>0</v>
      </c>
      <c r="Q67" s="35">
        <v>0</v>
      </c>
      <c r="R67" s="35">
        <v>4</v>
      </c>
      <c r="S67" s="35">
        <v>0</v>
      </c>
    </row>
    <row r="68" spans="1:19" ht="12" customHeight="1">
      <c r="A68" s="139"/>
      <c r="B68" s="140"/>
      <c r="C68" s="34"/>
      <c r="D68" s="212"/>
      <c r="E68" s="33"/>
      <c r="F68" s="38">
        <f t="shared" si="30"/>
        <v>1</v>
      </c>
      <c r="G68" s="31">
        <f t="shared" ref="G68" si="318">IF(G67=0,0,G67/$F67)</f>
        <v>0</v>
      </c>
      <c r="H68" s="31">
        <f t="shared" ref="H68" si="319">IF(H67=0,0,H67/$G67)</f>
        <v>0</v>
      </c>
      <c r="I68" s="31">
        <f t="shared" ref="I68" si="320">IF(I67=0,0,I67/$G67)</f>
        <v>0</v>
      </c>
      <c r="J68" s="31">
        <f t="shared" ref="J68" si="321">IF(J67=0,0,J67/$G67)</f>
        <v>0</v>
      </c>
      <c r="K68" s="31">
        <f t="shared" ref="K68" si="322">IF(K67=0,0,K67/$G67)</f>
        <v>0</v>
      </c>
      <c r="L68" s="31">
        <f t="shared" ref="L68" si="323">IF(L67=0,0,L67/$G67)</f>
        <v>0</v>
      </c>
      <c r="M68" s="31">
        <f t="shared" ref="M68" si="324">IF(M67=0,0,M67/$G67)</f>
        <v>0</v>
      </c>
      <c r="N68" s="246"/>
      <c r="O68" s="31">
        <f t="shared" ref="O68" si="325">IF(O67=0,0,O67/$G67)</f>
        <v>0</v>
      </c>
      <c r="P68" s="31">
        <f t="shared" ref="P68" si="326">IF(P67=0,0,P67/$G67)</f>
        <v>0</v>
      </c>
      <c r="Q68" s="31">
        <f t="shared" ref="Q68" si="327">IF(Q67=0,0,Q67/$G67)</f>
        <v>0</v>
      </c>
      <c r="R68" s="31">
        <f t="shared" ref="R68" si="328">IF(R67=0,0,R67/$F67)</f>
        <v>1</v>
      </c>
      <c r="S68" s="31">
        <f t="shared" ref="S68" si="329">IF(S67=0,0,S67/$F67)</f>
        <v>0</v>
      </c>
    </row>
    <row r="69" spans="1:19" ht="12" customHeight="1">
      <c r="A69" s="139"/>
      <c r="B69" s="138" t="s">
        <v>16</v>
      </c>
      <c r="C69" s="37"/>
      <c r="D69" s="211" t="s">
        <v>15</v>
      </c>
      <c r="E69" s="36"/>
      <c r="F69" s="35">
        <f t="shared" ref="F69:S69" si="330">SUM(F71,F73,F75,F77,F79,F81,F83,F85,F87,F89,F91,F93,F95,F97,F99)</f>
        <v>692</v>
      </c>
      <c r="G69" s="35">
        <f t="shared" si="330"/>
        <v>23</v>
      </c>
      <c r="H69" s="35">
        <f t="shared" si="330"/>
        <v>5</v>
      </c>
      <c r="I69" s="35">
        <f t="shared" si="330"/>
        <v>4</v>
      </c>
      <c r="J69" s="35">
        <f t="shared" si="330"/>
        <v>2</v>
      </c>
      <c r="K69" s="35">
        <f t="shared" si="330"/>
        <v>0</v>
      </c>
      <c r="L69" s="35">
        <f t="shared" si="330"/>
        <v>4</v>
      </c>
      <c r="M69" s="35">
        <f t="shared" si="330"/>
        <v>8</v>
      </c>
      <c r="N69" s="245">
        <v>40.933333330000004</v>
      </c>
      <c r="O69" s="35">
        <f t="shared" si="330"/>
        <v>14</v>
      </c>
      <c r="P69" s="35">
        <f t="shared" si="330"/>
        <v>9</v>
      </c>
      <c r="Q69" s="35">
        <f t="shared" si="330"/>
        <v>0</v>
      </c>
      <c r="R69" s="35">
        <f t="shared" si="330"/>
        <v>633</v>
      </c>
      <c r="S69" s="35">
        <f t="shared" si="330"/>
        <v>36</v>
      </c>
    </row>
    <row r="70" spans="1:19" ht="12" customHeight="1">
      <c r="A70" s="139"/>
      <c r="B70" s="139"/>
      <c r="C70" s="34"/>
      <c r="D70" s="212"/>
      <c r="E70" s="33"/>
      <c r="F70" s="38">
        <f t="shared" si="30"/>
        <v>1</v>
      </c>
      <c r="G70" s="31">
        <f t="shared" ref="G70" si="331">IF(G69=0,0,G69/$F69)</f>
        <v>3.3236994219653176E-2</v>
      </c>
      <c r="H70" s="31">
        <f t="shared" ref="H70" si="332">IF(H69=0,0,H69/$G69)</f>
        <v>0.21739130434782608</v>
      </c>
      <c r="I70" s="31">
        <f t="shared" ref="I70" si="333">IF(I69=0,0,I69/$G69)</f>
        <v>0.17391304347826086</v>
      </c>
      <c r="J70" s="31">
        <f t="shared" ref="J70" si="334">IF(J69=0,0,J69/$G69)</f>
        <v>8.6956521739130432E-2</v>
      </c>
      <c r="K70" s="31">
        <f t="shared" ref="K70" si="335">IF(K69=0,0,K69/$G69)</f>
        <v>0</v>
      </c>
      <c r="L70" s="31">
        <f t="shared" ref="L70" si="336">IF(L69=0,0,L69/$G69)</f>
        <v>0.17391304347826086</v>
      </c>
      <c r="M70" s="31">
        <f t="shared" ref="M70" si="337">IF(M69=0,0,M69/$G69)</f>
        <v>0.34782608695652173</v>
      </c>
      <c r="N70" s="246"/>
      <c r="O70" s="31">
        <f t="shared" ref="O70" si="338">IF(O69=0,0,O69/$G69)</f>
        <v>0.60869565217391308</v>
      </c>
      <c r="P70" s="31">
        <f t="shared" ref="P70" si="339">IF(P69=0,0,P69/$G69)</f>
        <v>0.39130434782608697</v>
      </c>
      <c r="Q70" s="31">
        <f t="shared" ref="Q70" si="340">IF(Q69=0,0,Q69/$G69)</f>
        <v>0</v>
      </c>
      <c r="R70" s="31">
        <f t="shared" ref="R70" si="341">IF(R69=0,0,R69/$F69)</f>
        <v>0.91473988439306353</v>
      </c>
      <c r="S70" s="31">
        <f t="shared" ref="S70" si="342">IF(S69=0,0,S69/$F69)</f>
        <v>5.2023121387283239E-2</v>
      </c>
    </row>
    <row r="71" spans="1:19" ht="12" customHeight="1">
      <c r="A71" s="139"/>
      <c r="B71" s="139"/>
      <c r="C71" s="37"/>
      <c r="D71" s="211" t="s">
        <v>117</v>
      </c>
      <c r="E71" s="36"/>
      <c r="F71" s="35">
        <f t="shared" si="30"/>
        <v>5</v>
      </c>
      <c r="G71" s="35">
        <f t="shared" ref="G71" si="343">SUM(O71:Q71)</f>
        <v>0</v>
      </c>
      <c r="H71" s="35">
        <v>0</v>
      </c>
      <c r="I71" s="35">
        <v>0</v>
      </c>
      <c r="J71" s="35">
        <v>0</v>
      </c>
      <c r="K71" s="35">
        <v>0</v>
      </c>
      <c r="L71" s="35">
        <v>0</v>
      </c>
      <c r="M71" s="35">
        <v>0</v>
      </c>
      <c r="N71" s="245" t="s">
        <v>629</v>
      </c>
      <c r="O71" s="35">
        <v>0</v>
      </c>
      <c r="P71" s="35">
        <v>0</v>
      </c>
      <c r="Q71" s="35">
        <v>0</v>
      </c>
      <c r="R71" s="35">
        <v>4</v>
      </c>
      <c r="S71" s="35">
        <v>1</v>
      </c>
    </row>
    <row r="72" spans="1:19" ht="12" customHeight="1">
      <c r="A72" s="139"/>
      <c r="B72" s="139"/>
      <c r="C72" s="34"/>
      <c r="D72" s="212"/>
      <c r="E72" s="33"/>
      <c r="F72" s="38">
        <f t="shared" si="30"/>
        <v>1</v>
      </c>
      <c r="G72" s="31">
        <f t="shared" ref="G72" si="344">IF(G71=0,0,G71/$F71)</f>
        <v>0</v>
      </c>
      <c r="H72" s="31">
        <f t="shared" ref="H72" si="345">IF(H71=0,0,H71/$G71)</f>
        <v>0</v>
      </c>
      <c r="I72" s="31">
        <f t="shared" ref="I72" si="346">IF(I71=0,0,I71/$G71)</f>
        <v>0</v>
      </c>
      <c r="J72" s="31">
        <f t="shared" ref="J72" si="347">IF(J71=0,0,J71/$G71)</f>
        <v>0</v>
      </c>
      <c r="K72" s="31">
        <f t="shared" ref="K72" si="348">IF(K71=0,0,K71/$G71)</f>
        <v>0</v>
      </c>
      <c r="L72" s="31">
        <f t="shared" ref="L72" si="349">IF(L71=0,0,L71/$G71)</f>
        <v>0</v>
      </c>
      <c r="M72" s="31">
        <f t="shared" ref="M72" si="350">IF(M71=0,0,M71/$G71)</f>
        <v>0</v>
      </c>
      <c r="N72" s="246"/>
      <c r="O72" s="31">
        <f t="shared" ref="O72" si="351">IF(O71=0,0,O71/$G71)</f>
        <v>0</v>
      </c>
      <c r="P72" s="31">
        <f t="shared" ref="P72" si="352">IF(P71=0,0,P71/$G71)</f>
        <v>0</v>
      </c>
      <c r="Q72" s="31">
        <f t="shared" ref="Q72" si="353">IF(Q71=0,0,Q71/$G71)</f>
        <v>0</v>
      </c>
      <c r="R72" s="31">
        <f t="shared" ref="R72" si="354">IF(R71=0,0,R71/$F71)</f>
        <v>0.8</v>
      </c>
      <c r="S72" s="31">
        <f t="shared" ref="S72" si="355">IF(S71=0,0,S71/$F71)</f>
        <v>0.2</v>
      </c>
    </row>
    <row r="73" spans="1:19" ht="12" customHeight="1">
      <c r="A73" s="139"/>
      <c r="B73" s="139"/>
      <c r="C73" s="37"/>
      <c r="D73" s="211" t="s">
        <v>13</v>
      </c>
      <c r="E73" s="36"/>
      <c r="F73" s="35">
        <f t="shared" si="30"/>
        <v>83</v>
      </c>
      <c r="G73" s="35">
        <f t="shared" ref="G73" si="356">SUM(O73:Q73)</f>
        <v>1</v>
      </c>
      <c r="H73" s="35">
        <v>0</v>
      </c>
      <c r="I73" s="35">
        <v>0</v>
      </c>
      <c r="J73" s="35">
        <v>0</v>
      </c>
      <c r="K73" s="35">
        <v>0</v>
      </c>
      <c r="L73" s="35">
        <v>0</v>
      </c>
      <c r="M73" s="35">
        <v>1</v>
      </c>
      <c r="N73" s="245" t="s">
        <v>629</v>
      </c>
      <c r="O73" s="35">
        <v>1</v>
      </c>
      <c r="P73" s="35">
        <v>0</v>
      </c>
      <c r="Q73" s="35">
        <v>0</v>
      </c>
      <c r="R73" s="35">
        <v>74</v>
      </c>
      <c r="S73" s="35">
        <v>8</v>
      </c>
    </row>
    <row r="74" spans="1:19" ht="12" customHeight="1">
      <c r="A74" s="139"/>
      <c r="B74" s="139"/>
      <c r="C74" s="34"/>
      <c r="D74" s="212"/>
      <c r="E74" s="33"/>
      <c r="F74" s="38">
        <f t="shared" si="30"/>
        <v>1</v>
      </c>
      <c r="G74" s="31">
        <f t="shared" ref="G74" si="357">IF(G73=0,0,G73/$F73)</f>
        <v>1.2048192771084338E-2</v>
      </c>
      <c r="H74" s="31">
        <f t="shared" ref="H74" si="358">IF(H73=0,0,H73/$G73)</f>
        <v>0</v>
      </c>
      <c r="I74" s="31">
        <f t="shared" ref="I74" si="359">IF(I73=0,0,I73/$G73)</f>
        <v>0</v>
      </c>
      <c r="J74" s="31">
        <f t="shared" ref="J74" si="360">IF(J73=0,0,J73/$G73)</f>
        <v>0</v>
      </c>
      <c r="K74" s="31">
        <f t="shared" ref="K74" si="361">IF(K73=0,0,K73/$G73)</f>
        <v>0</v>
      </c>
      <c r="L74" s="31">
        <f t="shared" ref="L74" si="362">IF(L73=0,0,L73/$G73)</f>
        <v>0</v>
      </c>
      <c r="M74" s="31">
        <f t="shared" ref="M74" si="363">IF(M73=0,0,M73/$G73)</f>
        <v>1</v>
      </c>
      <c r="N74" s="246"/>
      <c r="O74" s="31">
        <f t="shared" ref="O74" si="364">IF(O73=0,0,O73/$G73)</f>
        <v>1</v>
      </c>
      <c r="P74" s="31">
        <f t="shared" ref="P74" si="365">IF(P73=0,0,P73/$G73)</f>
        <v>0</v>
      </c>
      <c r="Q74" s="31">
        <f t="shared" ref="Q74" si="366">IF(Q73=0,0,Q73/$G73)</f>
        <v>0</v>
      </c>
      <c r="R74" s="31">
        <f t="shared" ref="R74" si="367">IF(R73=0,0,R73/$F73)</f>
        <v>0.89156626506024095</v>
      </c>
      <c r="S74" s="31">
        <f t="shared" ref="S74" si="368">IF(S73=0,0,S73/$F73)</f>
        <v>9.6385542168674704E-2</v>
      </c>
    </row>
    <row r="75" spans="1:19" ht="12" customHeight="1">
      <c r="A75" s="139"/>
      <c r="B75" s="139"/>
      <c r="C75" s="37"/>
      <c r="D75" s="211" t="s">
        <v>12</v>
      </c>
      <c r="E75" s="36"/>
      <c r="F75" s="35">
        <f t="shared" si="30"/>
        <v>18</v>
      </c>
      <c r="G75" s="35">
        <f t="shared" ref="G75" si="369">SUM(O75:Q75)</f>
        <v>3</v>
      </c>
      <c r="H75" s="35">
        <v>0</v>
      </c>
      <c r="I75" s="35">
        <v>0</v>
      </c>
      <c r="J75" s="35">
        <v>0</v>
      </c>
      <c r="K75" s="35">
        <v>0</v>
      </c>
      <c r="L75" s="35">
        <v>2</v>
      </c>
      <c r="M75" s="35">
        <v>1</v>
      </c>
      <c r="N75" s="245">
        <v>65</v>
      </c>
      <c r="O75" s="35">
        <v>3</v>
      </c>
      <c r="P75" s="35">
        <v>0</v>
      </c>
      <c r="Q75" s="35">
        <v>0</v>
      </c>
      <c r="R75" s="35">
        <v>15</v>
      </c>
      <c r="S75" s="35">
        <v>0</v>
      </c>
    </row>
    <row r="76" spans="1:19" ht="12" customHeight="1">
      <c r="A76" s="139"/>
      <c r="B76" s="139"/>
      <c r="C76" s="34"/>
      <c r="D76" s="212"/>
      <c r="E76" s="33"/>
      <c r="F76" s="38">
        <f t="shared" si="30"/>
        <v>1</v>
      </c>
      <c r="G76" s="31">
        <f t="shared" ref="G76" si="370">IF(G75=0,0,G75/$F75)</f>
        <v>0.16666666666666666</v>
      </c>
      <c r="H76" s="31">
        <f t="shared" ref="H76" si="371">IF(H75=0,0,H75/$G75)</f>
        <v>0</v>
      </c>
      <c r="I76" s="31">
        <f t="shared" ref="I76" si="372">IF(I75=0,0,I75/$G75)</f>
        <v>0</v>
      </c>
      <c r="J76" s="31">
        <f t="shared" ref="J76" si="373">IF(J75=0,0,J75/$G75)</f>
        <v>0</v>
      </c>
      <c r="K76" s="31">
        <f t="shared" ref="K76" si="374">IF(K75=0,0,K75/$G75)</f>
        <v>0</v>
      </c>
      <c r="L76" s="31">
        <f t="shared" ref="L76" si="375">IF(L75=0,0,L75/$G75)</f>
        <v>0.66666666666666663</v>
      </c>
      <c r="M76" s="31">
        <f t="shared" ref="M76" si="376">IF(M75=0,0,M75/$G75)</f>
        <v>0.33333333333333331</v>
      </c>
      <c r="N76" s="246"/>
      <c r="O76" s="31">
        <f t="shared" ref="O76" si="377">IF(O75=0,0,O75/$G75)</f>
        <v>1</v>
      </c>
      <c r="P76" s="31">
        <f t="shared" ref="P76" si="378">IF(P75=0,0,P75/$G75)</f>
        <v>0</v>
      </c>
      <c r="Q76" s="31">
        <f t="shared" ref="Q76" si="379">IF(Q75=0,0,Q75/$G75)</f>
        <v>0</v>
      </c>
      <c r="R76" s="31">
        <f t="shared" ref="R76" si="380">IF(R75=0,0,R75/$F75)</f>
        <v>0.83333333333333337</v>
      </c>
      <c r="S76" s="31">
        <f t="shared" ref="S76" si="381">IF(S75=0,0,S75/$F75)</f>
        <v>0</v>
      </c>
    </row>
    <row r="77" spans="1:19" ht="12" customHeight="1">
      <c r="A77" s="139"/>
      <c r="B77" s="139"/>
      <c r="C77" s="37"/>
      <c r="D77" s="211" t="s">
        <v>11</v>
      </c>
      <c r="E77" s="36"/>
      <c r="F77" s="35">
        <f t="shared" si="30"/>
        <v>16</v>
      </c>
      <c r="G77" s="35">
        <f t="shared" ref="G77" si="382">SUM(O77:Q77)</f>
        <v>0</v>
      </c>
      <c r="H77" s="35">
        <v>0</v>
      </c>
      <c r="I77" s="35">
        <v>0</v>
      </c>
      <c r="J77" s="35">
        <v>0</v>
      </c>
      <c r="K77" s="35">
        <v>0</v>
      </c>
      <c r="L77" s="35">
        <v>0</v>
      </c>
      <c r="M77" s="35">
        <v>0</v>
      </c>
      <c r="N77" s="245" t="s">
        <v>629</v>
      </c>
      <c r="O77" s="35">
        <v>0</v>
      </c>
      <c r="P77" s="35">
        <v>0</v>
      </c>
      <c r="Q77" s="35">
        <v>0</v>
      </c>
      <c r="R77" s="35">
        <v>15</v>
      </c>
      <c r="S77" s="35">
        <v>1</v>
      </c>
    </row>
    <row r="78" spans="1:19" ht="12" customHeight="1">
      <c r="A78" s="139"/>
      <c r="B78" s="139"/>
      <c r="C78" s="34"/>
      <c r="D78" s="212"/>
      <c r="E78" s="33"/>
      <c r="F78" s="38">
        <f t="shared" si="30"/>
        <v>1</v>
      </c>
      <c r="G78" s="31">
        <f t="shared" ref="G78" si="383">IF(G77=0,0,G77/$F77)</f>
        <v>0</v>
      </c>
      <c r="H78" s="31">
        <f t="shared" ref="H78" si="384">IF(H77=0,0,H77/$G77)</f>
        <v>0</v>
      </c>
      <c r="I78" s="31">
        <f t="shared" ref="I78" si="385">IF(I77=0,0,I77/$G77)</f>
        <v>0</v>
      </c>
      <c r="J78" s="31">
        <f t="shared" ref="J78" si="386">IF(J77=0,0,J77/$G77)</f>
        <v>0</v>
      </c>
      <c r="K78" s="31">
        <f t="shared" ref="K78" si="387">IF(K77=0,0,K77/$G77)</f>
        <v>0</v>
      </c>
      <c r="L78" s="31">
        <f t="shared" ref="L78" si="388">IF(L77=0,0,L77/$G77)</f>
        <v>0</v>
      </c>
      <c r="M78" s="31">
        <f t="shared" ref="M78" si="389">IF(M77=0,0,M77/$G77)</f>
        <v>0</v>
      </c>
      <c r="N78" s="246"/>
      <c r="O78" s="31">
        <f t="shared" ref="O78" si="390">IF(O77=0,0,O77/$G77)</f>
        <v>0</v>
      </c>
      <c r="P78" s="31">
        <f t="shared" ref="P78" si="391">IF(P77=0,0,P77/$G77)</f>
        <v>0</v>
      </c>
      <c r="Q78" s="31">
        <f t="shared" ref="Q78" si="392">IF(Q77=0,0,Q77/$G77)</f>
        <v>0</v>
      </c>
      <c r="R78" s="31">
        <f t="shared" ref="R78" si="393">IF(R77=0,0,R77/$F77)</f>
        <v>0.9375</v>
      </c>
      <c r="S78" s="31">
        <f t="shared" ref="S78" si="394">IF(S77=0,0,S77/$F77)</f>
        <v>6.25E-2</v>
      </c>
    </row>
    <row r="79" spans="1:19" ht="12" customHeight="1">
      <c r="A79" s="139"/>
      <c r="B79" s="139"/>
      <c r="C79" s="37"/>
      <c r="D79" s="211" t="s">
        <v>10</v>
      </c>
      <c r="E79" s="36"/>
      <c r="F79" s="35">
        <f t="shared" si="30"/>
        <v>34</v>
      </c>
      <c r="G79" s="35">
        <f t="shared" ref="G79" si="395">SUM(O79:Q79)</f>
        <v>0</v>
      </c>
      <c r="H79" s="35">
        <v>0</v>
      </c>
      <c r="I79" s="35">
        <v>0</v>
      </c>
      <c r="J79" s="35">
        <v>0</v>
      </c>
      <c r="K79" s="35">
        <v>0</v>
      </c>
      <c r="L79" s="35">
        <v>0</v>
      </c>
      <c r="M79" s="35">
        <v>0</v>
      </c>
      <c r="N79" s="245" t="s">
        <v>629</v>
      </c>
      <c r="O79" s="35">
        <v>0</v>
      </c>
      <c r="P79" s="35">
        <v>0</v>
      </c>
      <c r="Q79" s="35">
        <v>0</v>
      </c>
      <c r="R79" s="35">
        <v>32</v>
      </c>
      <c r="S79" s="35">
        <v>2</v>
      </c>
    </row>
    <row r="80" spans="1:19" ht="12" customHeight="1">
      <c r="A80" s="139"/>
      <c r="B80" s="139"/>
      <c r="C80" s="34"/>
      <c r="D80" s="212"/>
      <c r="E80" s="33"/>
      <c r="F80" s="38">
        <f t="shared" si="30"/>
        <v>1</v>
      </c>
      <c r="G80" s="31">
        <f t="shared" ref="G80" si="396">IF(G79=0,0,G79/$F79)</f>
        <v>0</v>
      </c>
      <c r="H80" s="31">
        <f t="shared" ref="H80" si="397">IF(H79=0,0,H79/$G79)</f>
        <v>0</v>
      </c>
      <c r="I80" s="31">
        <f t="shared" ref="I80" si="398">IF(I79=0,0,I79/$G79)</f>
        <v>0</v>
      </c>
      <c r="J80" s="31">
        <f t="shared" ref="J80" si="399">IF(J79=0,0,J79/$G79)</f>
        <v>0</v>
      </c>
      <c r="K80" s="31">
        <f t="shared" ref="K80" si="400">IF(K79=0,0,K79/$G79)</f>
        <v>0</v>
      </c>
      <c r="L80" s="31">
        <f t="shared" ref="L80" si="401">IF(L79=0,0,L79/$G79)</f>
        <v>0</v>
      </c>
      <c r="M80" s="31">
        <f t="shared" ref="M80" si="402">IF(M79=0,0,M79/$G79)</f>
        <v>0</v>
      </c>
      <c r="N80" s="246"/>
      <c r="O80" s="31">
        <f t="shared" ref="O80" si="403">IF(O79=0,0,O79/$G79)</f>
        <v>0</v>
      </c>
      <c r="P80" s="31">
        <f t="shared" ref="P80" si="404">IF(P79=0,0,P79/$G79)</f>
        <v>0</v>
      </c>
      <c r="Q80" s="31">
        <f t="shared" ref="Q80" si="405">IF(Q79=0,0,Q79/$G79)</f>
        <v>0</v>
      </c>
      <c r="R80" s="31">
        <f t="shared" ref="R80" si="406">IF(R79=0,0,R79/$F79)</f>
        <v>0.94117647058823528</v>
      </c>
      <c r="S80" s="31">
        <f t="shared" ref="S80" si="407">IF(S79=0,0,S79/$F79)</f>
        <v>5.8823529411764705E-2</v>
      </c>
    </row>
    <row r="81" spans="1:19" ht="12" customHeight="1">
      <c r="A81" s="139"/>
      <c r="B81" s="139"/>
      <c r="C81" s="37"/>
      <c r="D81" s="211" t="s">
        <v>9</v>
      </c>
      <c r="E81" s="36"/>
      <c r="F81" s="35">
        <f t="shared" si="30"/>
        <v>180</v>
      </c>
      <c r="G81" s="35">
        <f t="shared" ref="G81" si="408">SUM(O81:Q81)</f>
        <v>6</v>
      </c>
      <c r="H81" s="35">
        <v>1</v>
      </c>
      <c r="I81" s="35">
        <v>0</v>
      </c>
      <c r="J81" s="35">
        <v>0</v>
      </c>
      <c r="K81" s="35">
        <v>0</v>
      </c>
      <c r="L81" s="35">
        <v>0</v>
      </c>
      <c r="M81" s="35">
        <v>5</v>
      </c>
      <c r="N81" s="245">
        <v>5</v>
      </c>
      <c r="O81" s="35">
        <v>2</v>
      </c>
      <c r="P81" s="35">
        <v>4</v>
      </c>
      <c r="Q81" s="35">
        <v>0</v>
      </c>
      <c r="R81" s="35">
        <v>165</v>
      </c>
      <c r="S81" s="35">
        <v>9</v>
      </c>
    </row>
    <row r="82" spans="1:19" ht="12" customHeight="1">
      <c r="A82" s="139"/>
      <c r="B82" s="139"/>
      <c r="C82" s="34"/>
      <c r="D82" s="212"/>
      <c r="E82" s="33"/>
      <c r="F82" s="38">
        <f t="shared" si="30"/>
        <v>1</v>
      </c>
      <c r="G82" s="31">
        <f t="shared" ref="G82" si="409">IF(G81=0,0,G81/$F81)</f>
        <v>3.3333333333333333E-2</v>
      </c>
      <c r="H82" s="31">
        <f t="shared" ref="H82" si="410">IF(H81=0,0,H81/$G81)</f>
        <v>0.16666666666666666</v>
      </c>
      <c r="I82" s="31">
        <f t="shared" ref="I82" si="411">IF(I81=0,0,I81/$G81)</f>
        <v>0</v>
      </c>
      <c r="J82" s="31">
        <f t="shared" ref="J82" si="412">IF(J81=0,0,J81/$G81)</f>
        <v>0</v>
      </c>
      <c r="K82" s="31">
        <f t="shared" ref="K82" si="413">IF(K81=0,0,K81/$G81)</f>
        <v>0</v>
      </c>
      <c r="L82" s="31">
        <f t="shared" ref="L82" si="414">IF(L81=0,0,L81/$G81)</f>
        <v>0</v>
      </c>
      <c r="M82" s="31">
        <f t="shared" ref="M82" si="415">IF(M81=0,0,M81/$G81)</f>
        <v>0.83333333333333337</v>
      </c>
      <c r="N82" s="246"/>
      <c r="O82" s="31">
        <f t="shared" ref="O82" si="416">IF(O81=0,0,O81/$G81)</f>
        <v>0.33333333333333331</v>
      </c>
      <c r="P82" s="31">
        <f t="shared" ref="P82" si="417">IF(P81=0,0,P81/$G81)</f>
        <v>0.66666666666666663</v>
      </c>
      <c r="Q82" s="31">
        <f t="shared" ref="Q82" si="418">IF(Q81=0,0,Q81/$G81)</f>
        <v>0</v>
      </c>
      <c r="R82" s="31">
        <f t="shared" ref="R82" si="419">IF(R81=0,0,R81/$F81)</f>
        <v>0.91666666666666663</v>
      </c>
      <c r="S82" s="31">
        <f t="shared" ref="S82" si="420">IF(S81=0,0,S81/$F81)</f>
        <v>0.05</v>
      </c>
    </row>
    <row r="83" spans="1:19" ht="12" customHeight="1">
      <c r="A83" s="139"/>
      <c r="B83" s="139"/>
      <c r="C83" s="37"/>
      <c r="D83" s="211" t="s">
        <v>8</v>
      </c>
      <c r="E83" s="36"/>
      <c r="F83" s="35">
        <f t="shared" si="30"/>
        <v>21</v>
      </c>
      <c r="G83" s="35">
        <f t="shared" ref="G83" si="421">SUM(O83:Q83)</f>
        <v>2</v>
      </c>
      <c r="H83" s="35">
        <v>0</v>
      </c>
      <c r="I83" s="35">
        <v>0</v>
      </c>
      <c r="J83" s="35">
        <v>1</v>
      </c>
      <c r="K83" s="35">
        <v>0</v>
      </c>
      <c r="L83" s="35">
        <v>1</v>
      </c>
      <c r="M83" s="35">
        <v>0</v>
      </c>
      <c r="N83" s="245">
        <v>188.5</v>
      </c>
      <c r="O83" s="35">
        <v>1</v>
      </c>
      <c r="P83" s="35">
        <v>1</v>
      </c>
      <c r="Q83" s="35">
        <v>0</v>
      </c>
      <c r="R83" s="35">
        <v>19</v>
      </c>
      <c r="S83" s="35">
        <v>0</v>
      </c>
    </row>
    <row r="84" spans="1:19" ht="12" customHeight="1">
      <c r="A84" s="139"/>
      <c r="B84" s="139"/>
      <c r="C84" s="34"/>
      <c r="D84" s="212"/>
      <c r="E84" s="33"/>
      <c r="F84" s="38">
        <f t="shared" si="30"/>
        <v>1</v>
      </c>
      <c r="G84" s="31">
        <f t="shared" ref="G84" si="422">IF(G83=0,0,G83/$F83)</f>
        <v>9.5238095238095233E-2</v>
      </c>
      <c r="H84" s="31">
        <f t="shared" ref="H84" si="423">IF(H83=0,0,H83/$G83)</f>
        <v>0</v>
      </c>
      <c r="I84" s="31">
        <f t="shared" ref="I84" si="424">IF(I83=0,0,I83/$G83)</f>
        <v>0</v>
      </c>
      <c r="J84" s="31">
        <f t="shared" ref="J84" si="425">IF(J83=0,0,J83/$G83)</f>
        <v>0.5</v>
      </c>
      <c r="K84" s="31">
        <f t="shared" ref="K84" si="426">IF(K83=0,0,K83/$G83)</f>
        <v>0</v>
      </c>
      <c r="L84" s="31">
        <f t="shared" ref="L84" si="427">IF(L83=0,0,L83/$G83)</f>
        <v>0.5</v>
      </c>
      <c r="M84" s="31">
        <f t="shared" ref="M84" si="428">IF(M83=0,0,M83/$G83)</f>
        <v>0</v>
      </c>
      <c r="N84" s="246"/>
      <c r="O84" s="31">
        <f t="shared" ref="O84" si="429">IF(O83=0,0,O83/$G83)</f>
        <v>0.5</v>
      </c>
      <c r="P84" s="31">
        <f t="shared" ref="P84" si="430">IF(P83=0,0,P83/$G83)</f>
        <v>0.5</v>
      </c>
      <c r="Q84" s="31">
        <f t="shared" ref="Q84" si="431">IF(Q83=0,0,Q83/$G83)</f>
        <v>0</v>
      </c>
      <c r="R84" s="31">
        <f t="shared" ref="R84" si="432">IF(R83=0,0,R83/$F83)</f>
        <v>0.90476190476190477</v>
      </c>
      <c r="S84" s="31">
        <f t="shared" ref="S84" si="433">IF(S83=0,0,S83/$F83)</f>
        <v>0</v>
      </c>
    </row>
    <row r="85" spans="1:19" ht="12" customHeight="1">
      <c r="A85" s="139"/>
      <c r="B85" s="139"/>
      <c r="C85" s="37"/>
      <c r="D85" s="211" t="s">
        <v>7</v>
      </c>
      <c r="E85" s="36"/>
      <c r="F85" s="35">
        <f t="shared" si="30"/>
        <v>14</v>
      </c>
      <c r="G85" s="35">
        <f t="shared" ref="G85" si="434">SUM(O85:Q85)</f>
        <v>2</v>
      </c>
      <c r="H85" s="35">
        <v>0</v>
      </c>
      <c r="I85" s="35">
        <v>0</v>
      </c>
      <c r="J85" s="35">
        <v>1</v>
      </c>
      <c r="K85" s="35">
        <v>0</v>
      </c>
      <c r="L85" s="35">
        <v>0</v>
      </c>
      <c r="M85" s="35">
        <v>1</v>
      </c>
      <c r="N85" s="245">
        <v>12</v>
      </c>
      <c r="O85" s="35">
        <v>2</v>
      </c>
      <c r="P85" s="35">
        <v>0</v>
      </c>
      <c r="Q85" s="35">
        <v>0</v>
      </c>
      <c r="R85" s="35">
        <v>12</v>
      </c>
      <c r="S85" s="35">
        <v>0</v>
      </c>
    </row>
    <row r="86" spans="1:19" ht="12" customHeight="1">
      <c r="A86" s="139"/>
      <c r="B86" s="139"/>
      <c r="C86" s="34"/>
      <c r="D86" s="212"/>
      <c r="E86" s="33"/>
      <c r="F86" s="38">
        <f t="shared" si="30"/>
        <v>1</v>
      </c>
      <c r="G86" s="31">
        <f t="shared" ref="G86" si="435">IF(G85=0,0,G85/$F85)</f>
        <v>0.14285714285714285</v>
      </c>
      <c r="H86" s="31">
        <f t="shared" ref="H86" si="436">IF(H85=0,0,H85/$G85)</f>
        <v>0</v>
      </c>
      <c r="I86" s="31">
        <f t="shared" ref="I86" si="437">IF(I85=0,0,I85/$G85)</f>
        <v>0</v>
      </c>
      <c r="J86" s="31">
        <f t="shared" ref="J86" si="438">IF(J85=0,0,J85/$G85)</f>
        <v>0.5</v>
      </c>
      <c r="K86" s="31">
        <f t="shared" ref="K86" si="439">IF(K85=0,0,K85/$G85)</f>
        <v>0</v>
      </c>
      <c r="L86" s="31">
        <f t="shared" ref="L86" si="440">IF(L85=0,0,L85/$G85)</f>
        <v>0</v>
      </c>
      <c r="M86" s="31">
        <f t="shared" ref="M86" si="441">IF(M85=0,0,M85/$G85)</f>
        <v>0.5</v>
      </c>
      <c r="N86" s="246"/>
      <c r="O86" s="31">
        <f t="shared" ref="O86" si="442">IF(O85=0,0,O85/$G85)</f>
        <v>1</v>
      </c>
      <c r="P86" s="31">
        <f t="shared" ref="P86" si="443">IF(P85=0,0,P85/$G85)</f>
        <v>0</v>
      </c>
      <c r="Q86" s="31">
        <f t="shared" ref="Q86" si="444">IF(Q85=0,0,Q85/$G85)</f>
        <v>0</v>
      </c>
      <c r="R86" s="31">
        <f t="shared" ref="R86" si="445">IF(R85=0,0,R85/$F85)</f>
        <v>0.8571428571428571</v>
      </c>
      <c r="S86" s="31">
        <f t="shared" ref="S86" si="446">IF(S85=0,0,S85/$F85)</f>
        <v>0</v>
      </c>
    </row>
    <row r="87" spans="1:19" ht="13.5" customHeight="1">
      <c r="A87" s="139"/>
      <c r="B87" s="139"/>
      <c r="C87" s="37"/>
      <c r="D87" s="228" t="s">
        <v>116</v>
      </c>
      <c r="E87" s="36"/>
      <c r="F87" s="35">
        <f t="shared" ref="F87:F100" si="447">SUM(G87,R87,S87)</f>
        <v>13</v>
      </c>
      <c r="G87" s="35">
        <f t="shared" ref="G87" si="448">SUM(O87:Q87)</f>
        <v>0</v>
      </c>
      <c r="H87" s="35">
        <v>0</v>
      </c>
      <c r="I87" s="35">
        <v>0</v>
      </c>
      <c r="J87" s="35">
        <v>0</v>
      </c>
      <c r="K87" s="35">
        <v>0</v>
      </c>
      <c r="L87" s="35">
        <v>0</v>
      </c>
      <c r="M87" s="35">
        <v>0</v>
      </c>
      <c r="N87" s="245" t="s">
        <v>629</v>
      </c>
      <c r="O87" s="35">
        <v>0</v>
      </c>
      <c r="P87" s="35">
        <v>0</v>
      </c>
      <c r="Q87" s="35">
        <v>0</v>
      </c>
      <c r="R87" s="35">
        <v>13</v>
      </c>
      <c r="S87" s="35">
        <v>0</v>
      </c>
    </row>
    <row r="88" spans="1:19" ht="13.5" customHeight="1">
      <c r="A88" s="139"/>
      <c r="B88" s="139"/>
      <c r="C88" s="34"/>
      <c r="D88" s="212"/>
      <c r="E88" s="33"/>
      <c r="F88" s="38">
        <f t="shared" si="447"/>
        <v>1</v>
      </c>
      <c r="G88" s="31">
        <f t="shared" ref="G88" si="449">IF(G87=0,0,G87/$F87)</f>
        <v>0</v>
      </c>
      <c r="H88" s="31">
        <f t="shared" ref="H88" si="450">IF(H87=0,0,H87/$G87)</f>
        <v>0</v>
      </c>
      <c r="I88" s="31">
        <f t="shared" ref="I88" si="451">IF(I87=0,0,I87/$G87)</f>
        <v>0</v>
      </c>
      <c r="J88" s="31">
        <f t="shared" ref="J88" si="452">IF(J87=0,0,J87/$G87)</f>
        <v>0</v>
      </c>
      <c r="K88" s="31">
        <f t="shared" ref="K88" si="453">IF(K87=0,0,K87/$G87)</f>
        <v>0</v>
      </c>
      <c r="L88" s="31">
        <f t="shared" ref="L88" si="454">IF(L87=0,0,L87/$G87)</f>
        <v>0</v>
      </c>
      <c r="M88" s="31">
        <f t="shared" ref="M88" si="455">IF(M87=0,0,M87/$G87)</f>
        <v>0</v>
      </c>
      <c r="N88" s="246"/>
      <c r="O88" s="31">
        <f t="shared" ref="O88" si="456">IF(O87=0,0,O87/$G87)</f>
        <v>0</v>
      </c>
      <c r="P88" s="31">
        <f t="shared" ref="P88" si="457">IF(P87=0,0,P87/$G87)</f>
        <v>0</v>
      </c>
      <c r="Q88" s="31">
        <f t="shared" ref="Q88" si="458">IF(Q87=0,0,Q87/$G87)</f>
        <v>0</v>
      </c>
      <c r="R88" s="31">
        <f t="shared" ref="R88" si="459">IF(R87=0,0,R87/$F87)</f>
        <v>1</v>
      </c>
      <c r="S88" s="31">
        <f t="shared" ref="S88" si="460">IF(S87=0,0,S87/$F87)</f>
        <v>0</v>
      </c>
    </row>
    <row r="89" spans="1:19" ht="12" customHeight="1">
      <c r="A89" s="139"/>
      <c r="B89" s="139"/>
      <c r="C89" s="37"/>
      <c r="D89" s="211" t="s">
        <v>5</v>
      </c>
      <c r="E89" s="36"/>
      <c r="F89" s="35">
        <f t="shared" si="447"/>
        <v>41</v>
      </c>
      <c r="G89" s="35">
        <f t="shared" ref="G89" si="461">SUM(O89:Q89)</f>
        <v>0</v>
      </c>
      <c r="H89" s="35">
        <v>0</v>
      </c>
      <c r="I89" s="35">
        <v>0</v>
      </c>
      <c r="J89" s="35">
        <v>0</v>
      </c>
      <c r="K89" s="35">
        <v>0</v>
      </c>
      <c r="L89" s="35">
        <v>0</v>
      </c>
      <c r="M89" s="35">
        <v>0</v>
      </c>
      <c r="N89" s="245" t="s">
        <v>629</v>
      </c>
      <c r="O89" s="35">
        <v>0</v>
      </c>
      <c r="P89" s="35">
        <v>0</v>
      </c>
      <c r="Q89" s="35">
        <v>0</v>
      </c>
      <c r="R89" s="35">
        <v>40</v>
      </c>
      <c r="S89" s="35">
        <v>1</v>
      </c>
    </row>
    <row r="90" spans="1:19" ht="12" customHeight="1">
      <c r="A90" s="139"/>
      <c r="B90" s="139"/>
      <c r="C90" s="34"/>
      <c r="D90" s="212"/>
      <c r="E90" s="33"/>
      <c r="F90" s="38">
        <f t="shared" si="447"/>
        <v>1</v>
      </c>
      <c r="G90" s="31">
        <f t="shared" ref="G90" si="462">IF(G89=0,0,G89/$F89)</f>
        <v>0</v>
      </c>
      <c r="H90" s="31">
        <f t="shared" ref="H90" si="463">IF(H89=0,0,H89/$G89)</f>
        <v>0</v>
      </c>
      <c r="I90" s="31">
        <f t="shared" ref="I90" si="464">IF(I89=0,0,I89/$G89)</f>
        <v>0</v>
      </c>
      <c r="J90" s="31">
        <f t="shared" ref="J90" si="465">IF(J89=0,0,J89/$G89)</f>
        <v>0</v>
      </c>
      <c r="K90" s="31">
        <f t="shared" ref="K90" si="466">IF(K89=0,0,K89/$G89)</f>
        <v>0</v>
      </c>
      <c r="L90" s="31">
        <f t="shared" ref="L90" si="467">IF(L89=0,0,L89/$G89)</f>
        <v>0</v>
      </c>
      <c r="M90" s="31">
        <f t="shared" ref="M90" si="468">IF(M89=0,0,M89/$G89)</f>
        <v>0</v>
      </c>
      <c r="N90" s="246"/>
      <c r="O90" s="31">
        <f t="shared" ref="O90" si="469">IF(O89=0,0,O89/$G89)</f>
        <v>0</v>
      </c>
      <c r="P90" s="31">
        <f t="shared" ref="P90" si="470">IF(P89=0,0,P89/$G89)</f>
        <v>0</v>
      </c>
      <c r="Q90" s="31">
        <f t="shared" ref="Q90" si="471">IF(Q89=0,0,Q89/$G89)</f>
        <v>0</v>
      </c>
      <c r="R90" s="31">
        <f t="shared" ref="R90" si="472">IF(R89=0,0,R89/$F89)</f>
        <v>0.97560975609756095</v>
      </c>
      <c r="S90" s="31">
        <f t="shared" ref="S90" si="473">IF(S89=0,0,S89/$F89)</f>
        <v>2.4390243902439025E-2</v>
      </c>
    </row>
    <row r="91" spans="1:19" ht="12" customHeight="1">
      <c r="A91" s="139"/>
      <c r="B91" s="139"/>
      <c r="C91" s="37"/>
      <c r="D91" s="211" t="s">
        <v>4</v>
      </c>
      <c r="E91" s="36"/>
      <c r="F91" s="35">
        <f t="shared" si="447"/>
        <v>22</v>
      </c>
      <c r="G91" s="35">
        <f t="shared" ref="G91" si="474">SUM(O91:Q91)</f>
        <v>0</v>
      </c>
      <c r="H91" s="35">
        <v>0</v>
      </c>
      <c r="I91" s="35">
        <v>0</v>
      </c>
      <c r="J91" s="35">
        <v>0</v>
      </c>
      <c r="K91" s="35">
        <v>0</v>
      </c>
      <c r="L91" s="35">
        <v>0</v>
      </c>
      <c r="M91" s="35">
        <v>0</v>
      </c>
      <c r="N91" s="245" t="s">
        <v>629</v>
      </c>
      <c r="O91" s="35">
        <v>0</v>
      </c>
      <c r="P91" s="35">
        <v>0</v>
      </c>
      <c r="Q91" s="35">
        <v>0</v>
      </c>
      <c r="R91" s="35">
        <v>22</v>
      </c>
      <c r="S91" s="35">
        <v>0</v>
      </c>
    </row>
    <row r="92" spans="1:19" ht="12" customHeight="1">
      <c r="A92" s="139"/>
      <c r="B92" s="139"/>
      <c r="C92" s="34"/>
      <c r="D92" s="212"/>
      <c r="E92" s="33"/>
      <c r="F92" s="38">
        <f t="shared" si="447"/>
        <v>1</v>
      </c>
      <c r="G92" s="31">
        <f t="shared" ref="G92" si="475">IF(G91=0,0,G91/$F91)</f>
        <v>0</v>
      </c>
      <c r="H92" s="31">
        <f t="shared" ref="H92" si="476">IF(H91=0,0,H91/$G91)</f>
        <v>0</v>
      </c>
      <c r="I92" s="31">
        <f t="shared" ref="I92" si="477">IF(I91=0,0,I91/$G91)</f>
        <v>0</v>
      </c>
      <c r="J92" s="31">
        <f t="shared" ref="J92" si="478">IF(J91=0,0,J91/$G91)</f>
        <v>0</v>
      </c>
      <c r="K92" s="31">
        <f t="shared" ref="K92" si="479">IF(K91=0,0,K91/$G91)</f>
        <v>0</v>
      </c>
      <c r="L92" s="31">
        <f t="shared" ref="L92" si="480">IF(L91=0,0,L91/$G91)</f>
        <v>0</v>
      </c>
      <c r="M92" s="31">
        <f t="shared" ref="M92" si="481">IF(M91=0,0,M91/$G91)</f>
        <v>0</v>
      </c>
      <c r="N92" s="246"/>
      <c r="O92" s="31">
        <f t="shared" ref="O92" si="482">IF(O91=0,0,O91/$G91)</f>
        <v>0</v>
      </c>
      <c r="P92" s="31">
        <f t="shared" ref="P92" si="483">IF(P91=0,0,P91/$G91)</f>
        <v>0</v>
      </c>
      <c r="Q92" s="31">
        <f t="shared" ref="Q92" si="484">IF(Q91=0,0,Q91/$G91)</f>
        <v>0</v>
      </c>
      <c r="R92" s="31">
        <f t="shared" ref="R92" si="485">IF(R91=0,0,R91/$F91)</f>
        <v>1</v>
      </c>
      <c r="S92" s="31">
        <f t="shared" ref="S92" si="486">IF(S91=0,0,S91/$F91)</f>
        <v>0</v>
      </c>
    </row>
    <row r="93" spans="1:19" ht="12" customHeight="1">
      <c r="A93" s="139"/>
      <c r="B93" s="139"/>
      <c r="C93" s="37"/>
      <c r="D93" s="211" t="s">
        <v>3</v>
      </c>
      <c r="E93" s="36"/>
      <c r="F93" s="35">
        <f t="shared" si="447"/>
        <v>20</v>
      </c>
      <c r="G93" s="35">
        <f t="shared" ref="G93" si="487">SUM(O93:Q93)</f>
        <v>1</v>
      </c>
      <c r="H93" s="35">
        <v>1</v>
      </c>
      <c r="I93" s="35">
        <v>0</v>
      </c>
      <c r="J93" s="35">
        <v>0</v>
      </c>
      <c r="K93" s="35">
        <v>0</v>
      </c>
      <c r="L93" s="35">
        <v>0</v>
      </c>
      <c r="M93" s="35">
        <v>0</v>
      </c>
      <c r="N93" s="245">
        <v>5</v>
      </c>
      <c r="O93" s="35">
        <v>1</v>
      </c>
      <c r="P93" s="35">
        <v>0</v>
      </c>
      <c r="Q93" s="35">
        <v>0</v>
      </c>
      <c r="R93" s="35">
        <v>17</v>
      </c>
      <c r="S93" s="35">
        <v>2</v>
      </c>
    </row>
    <row r="94" spans="1:19" ht="12" customHeight="1">
      <c r="A94" s="139"/>
      <c r="B94" s="139"/>
      <c r="C94" s="34"/>
      <c r="D94" s="212"/>
      <c r="E94" s="33"/>
      <c r="F94" s="38">
        <f t="shared" si="447"/>
        <v>1</v>
      </c>
      <c r="G94" s="31">
        <f t="shared" ref="G94" si="488">IF(G93=0,0,G93/$F93)</f>
        <v>0.05</v>
      </c>
      <c r="H94" s="31">
        <f t="shared" ref="H94" si="489">IF(H93=0,0,H93/$G93)</f>
        <v>1</v>
      </c>
      <c r="I94" s="31">
        <f t="shared" ref="I94" si="490">IF(I93=0,0,I93/$G93)</f>
        <v>0</v>
      </c>
      <c r="J94" s="31">
        <f t="shared" ref="J94" si="491">IF(J93=0,0,J93/$G93)</f>
        <v>0</v>
      </c>
      <c r="K94" s="31">
        <f t="shared" ref="K94" si="492">IF(K93=0,0,K93/$G93)</f>
        <v>0</v>
      </c>
      <c r="L94" s="31">
        <f t="shared" ref="L94" si="493">IF(L93=0,0,L93/$G93)</f>
        <v>0</v>
      </c>
      <c r="M94" s="31">
        <f t="shared" ref="M94" si="494">IF(M93=0,0,M93/$G93)</f>
        <v>0</v>
      </c>
      <c r="N94" s="246"/>
      <c r="O94" s="31">
        <f t="shared" ref="O94" si="495">IF(O93=0,0,O93/$G93)</f>
        <v>1</v>
      </c>
      <c r="P94" s="31">
        <f t="shared" ref="P94" si="496">IF(P93=0,0,P93/$G93)</f>
        <v>0</v>
      </c>
      <c r="Q94" s="31">
        <f t="shared" ref="Q94" si="497">IF(Q93=0,0,Q93/$G93)</f>
        <v>0</v>
      </c>
      <c r="R94" s="31">
        <f t="shared" ref="R94" si="498">IF(R93=0,0,R93/$F93)</f>
        <v>0.85</v>
      </c>
      <c r="S94" s="31">
        <f t="shared" ref="S94" si="499">IF(S93=0,0,S93/$F93)</f>
        <v>0.1</v>
      </c>
    </row>
    <row r="95" spans="1:19" ht="12" customHeight="1">
      <c r="A95" s="139"/>
      <c r="B95" s="139"/>
      <c r="C95" s="37"/>
      <c r="D95" s="211" t="s">
        <v>2</v>
      </c>
      <c r="E95" s="36"/>
      <c r="F95" s="35">
        <f t="shared" si="447"/>
        <v>150</v>
      </c>
      <c r="G95" s="35">
        <f t="shared" ref="G95" si="500">SUM(O95:Q95)</f>
        <v>2</v>
      </c>
      <c r="H95" s="35">
        <v>1</v>
      </c>
      <c r="I95" s="35">
        <v>1</v>
      </c>
      <c r="J95" s="35">
        <v>0</v>
      </c>
      <c r="K95" s="35">
        <v>0</v>
      </c>
      <c r="L95" s="35">
        <v>0</v>
      </c>
      <c r="M95" s="35">
        <v>0</v>
      </c>
      <c r="N95" s="245">
        <v>7.5</v>
      </c>
      <c r="O95" s="35">
        <v>2</v>
      </c>
      <c r="P95" s="35">
        <v>0</v>
      </c>
      <c r="Q95" s="35">
        <v>0</v>
      </c>
      <c r="R95" s="35">
        <v>144</v>
      </c>
      <c r="S95" s="35">
        <v>4</v>
      </c>
    </row>
    <row r="96" spans="1:19" ht="12" customHeight="1">
      <c r="A96" s="139"/>
      <c r="B96" s="139"/>
      <c r="C96" s="34"/>
      <c r="D96" s="212"/>
      <c r="E96" s="33"/>
      <c r="F96" s="38">
        <f t="shared" si="447"/>
        <v>0.99999999999999989</v>
      </c>
      <c r="G96" s="31">
        <f t="shared" ref="G96" si="501">IF(G95=0,0,G95/$F95)</f>
        <v>1.3333333333333334E-2</v>
      </c>
      <c r="H96" s="31">
        <f t="shared" ref="H96" si="502">IF(H95=0,0,H95/$G95)</f>
        <v>0.5</v>
      </c>
      <c r="I96" s="31">
        <f t="shared" ref="I96" si="503">IF(I95=0,0,I95/$G95)</f>
        <v>0.5</v>
      </c>
      <c r="J96" s="31">
        <f t="shared" ref="J96" si="504">IF(J95=0,0,J95/$G95)</f>
        <v>0</v>
      </c>
      <c r="K96" s="31">
        <f t="shared" ref="K96" si="505">IF(K95=0,0,K95/$G95)</f>
        <v>0</v>
      </c>
      <c r="L96" s="31">
        <f t="shared" ref="L96" si="506">IF(L95=0,0,L95/$G95)</f>
        <v>0</v>
      </c>
      <c r="M96" s="31">
        <f t="shared" ref="M96" si="507">IF(M95=0,0,M95/$G95)</f>
        <v>0</v>
      </c>
      <c r="N96" s="246"/>
      <c r="O96" s="31">
        <f t="shared" ref="O96" si="508">IF(O95=0,0,O95/$G95)</f>
        <v>1</v>
      </c>
      <c r="P96" s="31">
        <f t="shared" ref="P96" si="509">IF(P95=0,0,P95/$G95)</f>
        <v>0</v>
      </c>
      <c r="Q96" s="31">
        <f t="shared" ref="Q96" si="510">IF(Q95=0,0,Q95/$G95)</f>
        <v>0</v>
      </c>
      <c r="R96" s="31">
        <f t="shared" ref="R96" si="511">IF(R95=0,0,R95/$F95)</f>
        <v>0.96</v>
      </c>
      <c r="S96" s="31">
        <f t="shared" ref="S96" si="512">IF(S95=0,0,S95/$F95)</f>
        <v>2.6666666666666668E-2</v>
      </c>
    </row>
    <row r="97" spans="1:19" ht="12" customHeight="1">
      <c r="A97" s="139"/>
      <c r="B97" s="139"/>
      <c r="C97" s="37"/>
      <c r="D97" s="211" t="s">
        <v>1</v>
      </c>
      <c r="E97" s="36"/>
      <c r="F97" s="35">
        <f t="shared" si="447"/>
        <v>20</v>
      </c>
      <c r="G97" s="35">
        <f t="shared" ref="G97" si="513">SUM(O97:Q97)</f>
        <v>4</v>
      </c>
      <c r="H97" s="35">
        <v>0</v>
      </c>
      <c r="I97" s="35">
        <v>3</v>
      </c>
      <c r="J97" s="35">
        <v>0</v>
      </c>
      <c r="K97" s="35">
        <v>0</v>
      </c>
      <c r="L97" s="35">
        <v>1</v>
      </c>
      <c r="M97" s="35">
        <v>0</v>
      </c>
      <c r="N97" s="245">
        <v>15</v>
      </c>
      <c r="O97" s="35">
        <v>0</v>
      </c>
      <c r="P97" s="35">
        <v>4</v>
      </c>
      <c r="Q97" s="35">
        <v>0</v>
      </c>
      <c r="R97" s="35">
        <v>12</v>
      </c>
      <c r="S97" s="35">
        <v>4</v>
      </c>
    </row>
    <row r="98" spans="1:19" ht="12" customHeight="1">
      <c r="A98" s="139"/>
      <c r="B98" s="139"/>
      <c r="C98" s="34"/>
      <c r="D98" s="212"/>
      <c r="E98" s="33"/>
      <c r="F98" s="38">
        <f t="shared" si="447"/>
        <v>1</v>
      </c>
      <c r="G98" s="31">
        <f t="shared" ref="G98" si="514">IF(G97=0,0,G97/$F97)</f>
        <v>0.2</v>
      </c>
      <c r="H98" s="31">
        <f t="shared" ref="H98" si="515">IF(H97=0,0,H97/$G97)</f>
        <v>0</v>
      </c>
      <c r="I98" s="31">
        <f t="shared" ref="I98" si="516">IF(I97=0,0,I97/$G97)</f>
        <v>0.75</v>
      </c>
      <c r="J98" s="31">
        <f t="shared" ref="J98" si="517">IF(J97=0,0,J97/$G97)</f>
        <v>0</v>
      </c>
      <c r="K98" s="31">
        <f t="shared" ref="K98" si="518">IF(K97=0,0,K97/$G97)</f>
        <v>0</v>
      </c>
      <c r="L98" s="31">
        <f t="shared" ref="L98" si="519">IF(L97=0,0,L97/$G97)</f>
        <v>0.25</v>
      </c>
      <c r="M98" s="31">
        <f t="shared" ref="M98" si="520">IF(M97=0,0,M97/$G97)</f>
        <v>0</v>
      </c>
      <c r="N98" s="246"/>
      <c r="O98" s="31">
        <f t="shared" ref="O98" si="521">IF(O97=0,0,O97/$G97)</f>
        <v>0</v>
      </c>
      <c r="P98" s="31">
        <f t="shared" ref="P98" si="522">IF(P97=0,0,P97/$G97)</f>
        <v>1</v>
      </c>
      <c r="Q98" s="31">
        <f t="shared" ref="Q98" si="523">IF(Q97=0,0,Q97/$G97)</f>
        <v>0</v>
      </c>
      <c r="R98" s="31">
        <f t="shared" ref="R98" si="524">IF(R97=0,0,R97/$F97)</f>
        <v>0.6</v>
      </c>
      <c r="S98" s="31">
        <f t="shared" ref="S98" si="525">IF(S97=0,0,S97/$F97)</f>
        <v>0.2</v>
      </c>
    </row>
    <row r="99" spans="1:19" ht="12.75" customHeight="1">
      <c r="A99" s="139"/>
      <c r="B99" s="139"/>
      <c r="C99" s="37"/>
      <c r="D99" s="211" t="s">
        <v>0</v>
      </c>
      <c r="E99" s="36"/>
      <c r="F99" s="35">
        <f t="shared" si="447"/>
        <v>55</v>
      </c>
      <c r="G99" s="35">
        <f t="shared" ref="G99" si="526">SUM(O99:Q99)</f>
        <v>2</v>
      </c>
      <c r="H99" s="35">
        <v>2</v>
      </c>
      <c r="I99" s="35">
        <v>0</v>
      </c>
      <c r="J99" s="35">
        <v>0</v>
      </c>
      <c r="K99" s="35">
        <v>0</v>
      </c>
      <c r="L99" s="35">
        <v>0</v>
      </c>
      <c r="M99" s="35">
        <v>0</v>
      </c>
      <c r="N99" s="245">
        <v>5</v>
      </c>
      <c r="O99" s="35">
        <v>2</v>
      </c>
      <c r="P99" s="35">
        <v>0</v>
      </c>
      <c r="Q99" s="35">
        <v>0</v>
      </c>
      <c r="R99" s="35">
        <v>49</v>
      </c>
      <c r="S99" s="35">
        <v>4</v>
      </c>
    </row>
    <row r="100" spans="1:19" ht="12.75" customHeight="1">
      <c r="A100" s="140"/>
      <c r="B100" s="140"/>
      <c r="C100" s="34"/>
      <c r="D100" s="212"/>
      <c r="E100" s="33"/>
      <c r="F100" s="32">
        <f t="shared" si="447"/>
        <v>1</v>
      </c>
      <c r="G100" s="31">
        <f t="shared" ref="G100" si="527">IF(G99=0,0,G99/$F99)</f>
        <v>3.6363636363636362E-2</v>
      </c>
      <c r="H100" s="31">
        <f t="shared" ref="H100" si="528">IF(H99=0,0,H99/$G99)</f>
        <v>1</v>
      </c>
      <c r="I100" s="31">
        <f t="shared" ref="I100" si="529">IF(I99=0,0,I99/$G99)</f>
        <v>0</v>
      </c>
      <c r="J100" s="31">
        <f t="shared" ref="J100" si="530">IF(J99=0,0,J99/$G99)</f>
        <v>0</v>
      </c>
      <c r="K100" s="31">
        <f t="shared" ref="K100" si="531">IF(K99=0,0,K99/$G99)</f>
        <v>0</v>
      </c>
      <c r="L100" s="31">
        <f t="shared" ref="L100" si="532">IF(L99=0,0,L99/$G99)</f>
        <v>0</v>
      </c>
      <c r="M100" s="31">
        <f t="shared" ref="M100" si="533">IF(M99=0,0,M99/$G99)</f>
        <v>0</v>
      </c>
      <c r="N100" s="246"/>
      <c r="O100" s="31">
        <f t="shared" ref="O100" si="534">IF(O99=0,0,O99/$G99)</f>
        <v>1</v>
      </c>
      <c r="P100" s="31">
        <f t="shared" ref="P100" si="535">IF(P99=0,0,P99/$G99)</f>
        <v>0</v>
      </c>
      <c r="Q100" s="31">
        <f t="shared" ref="Q100" si="536">IF(Q99=0,0,Q99/$G99)</f>
        <v>0</v>
      </c>
      <c r="R100" s="31">
        <f t="shared" ref="R100" si="537">IF(R99=0,0,R99/$F99)</f>
        <v>0.89090909090909087</v>
      </c>
      <c r="S100" s="31">
        <f t="shared" ref="S100" si="538">IF(S99=0,0,S99/$F99)</f>
        <v>7.2727272727272724E-2</v>
      </c>
    </row>
  </sheetData>
  <mergeCells count="115">
    <mergeCell ref="N97:N98"/>
    <mergeCell ref="N99:N100"/>
    <mergeCell ref="N87:N88"/>
    <mergeCell ref="N89:N90"/>
    <mergeCell ref="N91:N92"/>
    <mergeCell ref="N93:N94"/>
    <mergeCell ref="N95:N96"/>
    <mergeCell ref="N77:N78"/>
    <mergeCell ref="N79:N80"/>
    <mergeCell ref="N81:N82"/>
    <mergeCell ref="N83:N84"/>
    <mergeCell ref="N85:N86"/>
    <mergeCell ref="N67:N68"/>
    <mergeCell ref="N69:N70"/>
    <mergeCell ref="N71:N72"/>
    <mergeCell ref="N73:N74"/>
    <mergeCell ref="N75:N76"/>
    <mergeCell ref="N57:N58"/>
    <mergeCell ref="N59:N60"/>
    <mergeCell ref="N61:N62"/>
    <mergeCell ref="N63:N64"/>
    <mergeCell ref="N65:N66"/>
    <mergeCell ref="N47:N48"/>
    <mergeCell ref="N49:N50"/>
    <mergeCell ref="N51:N52"/>
    <mergeCell ref="N53:N54"/>
    <mergeCell ref="N55:N56"/>
    <mergeCell ref="N37:N38"/>
    <mergeCell ref="N39:N40"/>
    <mergeCell ref="N41:N42"/>
    <mergeCell ref="N43:N44"/>
    <mergeCell ref="N45:N46"/>
    <mergeCell ref="R3:R6"/>
    <mergeCell ref="S3:S6"/>
    <mergeCell ref="O4:O6"/>
    <mergeCell ref="P4:P6"/>
    <mergeCell ref="Q4:Q6"/>
    <mergeCell ref="N27:N28"/>
    <mergeCell ref="N29:N30"/>
    <mergeCell ref="N31:N32"/>
    <mergeCell ref="N33:N34"/>
    <mergeCell ref="N17:N18"/>
    <mergeCell ref="N19:N20"/>
    <mergeCell ref="N21:N22"/>
    <mergeCell ref="N23:N24"/>
    <mergeCell ref="N25:N26"/>
    <mergeCell ref="D41:D42"/>
    <mergeCell ref="D43:D44"/>
    <mergeCell ref="D45:D46"/>
    <mergeCell ref="M5:M6"/>
    <mergeCell ref="H4:N4"/>
    <mergeCell ref="N5:N6"/>
    <mergeCell ref="A3:E6"/>
    <mergeCell ref="F3:F6"/>
    <mergeCell ref="G3:G6"/>
    <mergeCell ref="H3:Q3"/>
    <mergeCell ref="H5:H6"/>
    <mergeCell ref="I5:I6"/>
    <mergeCell ref="J5:J6"/>
    <mergeCell ref="K5:K6"/>
    <mergeCell ref="L5:L6"/>
    <mergeCell ref="N7:N8"/>
    <mergeCell ref="N9:N10"/>
    <mergeCell ref="N11:N12"/>
    <mergeCell ref="N13:N14"/>
    <mergeCell ref="N15:N16"/>
    <mergeCell ref="N35:N36"/>
    <mergeCell ref="D97:D98"/>
    <mergeCell ref="D85:D86"/>
    <mergeCell ref="D87:D88"/>
    <mergeCell ref="A7:E8"/>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89:D90"/>
    <mergeCell ref="D91:D92"/>
    <mergeCell ref="D93:D94"/>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s>
  <phoneticPr fontId="4"/>
  <pageMargins left="0.59055118110236227" right="0.19685039370078741" top="0.39370078740157483" bottom="0.39370078740157483" header="0.51181102362204722" footer="0.51181102362204722"/>
  <pageSetup paperSize="9" scale="68" firstPageNumber="40" orientation="portrait" useFirstPageNumber="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T100"/>
  <sheetViews>
    <sheetView showGridLines="0" view="pageBreakPreview" topLeftCell="A82" zoomScaleNormal="100" zoomScaleSheetLayoutView="100" workbookViewId="0">
      <selection activeCell="K14" sqref="K14"/>
    </sheetView>
  </sheetViews>
  <sheetFormatPr defaultRowHeight="13.5"/>
  <cols>
    <col min="1" max="2" width="2.625" style="4" customWidth="1"/>
    <col min="3" max="3" width="1.375" style="4" customWidth="1"/>
    <col min="4" max="4" width="27.625" style="4" customWidth="1"/>
    <col min="5" max="5" width="1.375" style="4" customWidth="1"/>
    <col min="6" max="19" width="7.625" style="3" customWidth="1"/>
    <col min="20" max="16384" width="9" style="3"/>
  </cols>
  <sheetData>
    <row r="1" spans="1:20" ht="14.25">
      <c r="A1" s="18" t="s">
        <v>665</v>
      </c>
    </row>
    <row r="2" spans="1:20" ht="18.75" customHeight="1">
      <c r="A2" s="113" t="s">
        <v>596</v>
      </c>
      <c r="Q2" s="40"/>
      <c r="S2" s="40" t="s">
        <v>513</v>
      </c>
    </row>
    <row r="3" spans="1:20" ht="18.75" customHeight="1">
      <c r="A3" s="213" t="s">
        <v>63</v>
      </c>
      <c r="B3" s="214"/>
      <c r="C3" s="214"/>
      <c r="D3" s="214"/>
      <c r="E3" s="215"/>
      <c r="F3" s="254" t="s">
        <v>126</v>
      </c>
      <c r="G3" s="176" t="s">
        <v>584</v>
      </c>
      <c r="H3" s="234" t="s">
        <v>583</v>
      </c>
      <c r="I3" s="234"/>
      <c r="J3" s="234"/>
      <c r="K3" s="234"/>
      <c r="L3" s="234"/>
      <c r="M3" s="234"/>
      <c r="N3" s="234"/>
      <c r="O3" s="234"/>
      <c r="P3" s="234"/>
      <c r="Q3" s="235"/>
      <c r="R3" s="204" t="s">
        <v>231</v>
      </c>
      <c r="S3" s="204" t="s">
        <v>127</v>
      </c>
    </row>
    <row r="4" spans="1:20" ht="22.5" customHeight="1">
      <c r="A4" s="216"/>
      <c r="B4" s="217"/>
      <c r="C4" s="217"/>
      <c r="D4" s="217"/>
      <c r="E4" s="218"/>
      <c r="F4" s="255"/>
      <c r="G4" s="209"/>
      <c r="H4" s="203" t="s">
        <v>215</v>
      </c>
      <c r="I4" s="234"/>
      <c r="J4" s="234"/>
      <c r="K4" s="234"/>
      <c r="L4" s="234"/>
      <c r="M4" s="234"/>
      <c r="N4" s="235"/>
      <c r="O4" s="204" t="s">
        <v>150</v>
      </c>
      <c r="P4" s="204" t="s">
        <v>149</v>
      </c>
      <c r="Q4" s="204" t="s">
        <v>141</v>
      </c>
      <c r="R4" s="209"/>
      <c r="S4" s="209"/>
    </row>
    <row r="5" spans="1:20" ht="14.25" customHeight="1">
      <c r="A5" s="216"/>
      <c r="B5" s="217"/>
      <c r="C5" s="217"/>
      <c r="D5" s="217"/>
      <c r="E5" s="218"/>
      <c r="F5" s="255"/>
      <c r="G5" s="209"/>
      <c r="H5" s="209" t="s">
        <v>585</v>
      </c>
      <c r="I5" s="209" t="s">
        <v>586</v>
      </c>
      <c r="J5" s="209" t="s">
        <v>587</v>
      </c>
      <c r="K5" s="209" t="s">
        <v>588</v>
      </c>
      <c r="L5" s="209" t="s">
        <v>589</v>
      </c>
      <c r="M5" s="209" t="s">
        <v>355</v>
      </c>
      <c r="N5" s="209" t="s">
        <v>636</v>
      </c>
      <c r="O5" s="209"/>
      <c r="P5" s="209"/>
      <c r="Q5" s="209"/>
      <c r="R5" s="209"/>
      <c r="S5" s="209"/>
    </row>
    <row r="6" spans="1:20" ht="39" customHeight="1">
      <c r="A6" s="219"/>
      <c r="B6" s="220"/>
      <c r="C6" s="220"/>
      <c r="D6" s="220"/>
      <c r="E6" s="221"/>
      <c r="F6" s="256"/>
      <c r="G6" s="210"/>
      <c r="H6" s="210"/>
      <c r="I6" s="210"/>
      <c r="J6" s="210"/>
      <c r="K6" s="210"/>
      <c r="L6" s="210"/>
      <c r="M6" s="210"/>
      <c r="N6" s="210"/>
      <c r="O6" s="210"/>
      <c r="P6" s="210"/>
      <c r="Q6" s="210"/>
      <c r="R6" s="210"/>
      <c r="S6" s="210"/>
    </row>
    <row r="7" spans="1:20" ht="12" customHeight="1">
      <c r="A7" s="152" t="s">
        <v>49</v>
      </c>
      <c r="B7" s="153"/>
      <c r="C7" s="153"/>
      <c r="D7" s="153"/>
      <c r="E7" s="154"/>
      <c r="F7" s="35">
        <f>SUM(F9,F11,F13,F15,F17)</f>
        <v>916</v>
      </c>
      <c r="G7" s="35">
        <f>SUM(G9,G11,G13,G15,G17)</f>
        <v>102</v>
      </c>
      <c r="H7" s="35">
        <f>SUM(H9,H11,H13,H15,H17)</f>
        <v>45</v>
      </c>
      <c r="I7" s="35">
        <f t="shared" ref="I7:S7" si="0">SUM(I9,I11,I13,I15,I17)</f>
        <v>19</v>
      </c>
      <c r="J7" s="35">
        <f t="shared" si="0"/>
        <v>2</v>
      </c>
      <c r="K7" s="35">
        <f t="shared" si="0"/>
        <v>2</v>
      </c>
      <c r="L7" s="35">
        <f t="shared" si="0"/>
        <v>5</v>
      </c>
      <c r="M7" s="35">
        <f>SUM(M9,M11,M13,M15,M17)</f>
        <v>28</v>
      </c>
      <c r="N7" s="245">
        <v>8.0547945209999998</v>
      </c>
      <c r="O7" s="35">
        <f t="shared" ref="O7:Q7" si="1">SUM(O9,O11,O13,O15,O17)</f>
        <v>83</v>
      </c>
      <c r="P7" s="35">
        <f t="shared" si="1"/>
        <v>16</v>
      </c>
      <c r="Q7" s="35">
        <f t="shared" si="1"/>
        <v>3</v>
      </c>
      <c r="R7" s="35">
        <f t="shared" si="0"/>
        <v>477</v>
      </c>
      <c r="S7" s="35">
        <f t="shared" si="0"/>
        <v>337</v>
      </c>
    </row>
    <row r="8" spans="1:20" ht="12" customHeight="1">
      <c r="A8" s="155"/>
      <c r="B8" s="156"/>
      <c r="C8" s="156"/>
      <c r="D8" s="156"/>
      <c r="E8" s="157"/>
      <c r="F8" s="38">
        <f>SUM(G8,R8,S8)</f>
        <v>1</v>
      </c>
      <c r="G8" s="31">
        <f>IF(G7=0,0,G7/$F7)</f>
        <v>0.11135371179039301</v>
      </c>
      <c r="H8" s="31">
        <f t="shared" ref="H8:M8" si="2">IF(H7=0,0,H7/$G7)</f>
        <v>0.44117647058823528</v>
      </c>
      <c r="I8" s="31">
        <f t="shared" si="2"/>
        <v>0.18627450980392157</v>
      </c>
      <c r="J8" s="31">
        <f t="shared" si="2"/>
        <v>1.9607843137254902E-2</v>
      </c>
      <c r="K8" s="31">
        <f t="shared" si="2"/>
        <v>1.9607843137254902E-2</v>
      </c>
      <c r="L8" s="31">
        <f t="shared" si="2"/>
        <v>4.9019607843137254E-2</v>
      </c>
      <c r="M8" s="31">
        <f t="shared" si="2"/>
        <v>0.27450980392156865</v>
      </c>
      <c r="N8" s="246"/>
      <c r="O8" s="31">
        <f>IF(O7=0,0,O7/$F7)</f>
        <v>9.0611353711790396E-2</v>
      </c>
      <c r="P8" s="31">
        <f>IF(P7=0,0,P7/$F7)</f>
        <v>1.7467248908296942E-2</v>
      </c>
      <c r="Q8" s="31">
        <f>IF(Q7=0,0,Q7/$F7)</f>
        <v>3.2751091703056767E-3</v>
      </c>
      <c r="R8" s="31">
        <f>IF(R7=0,0,R7/$F7)</f>
        <v>0.52074235807860259</v>
      </c>
      <c r="S8" s="31">
        <f>IF(S7=0,0,S7/$F7)</f>
        <v>0.36790393013100436</v>
      </c>
      <c r="T8" s="41"/>
    </row>
    <row r="9" spans="1:20" ht="12" customHeight="1">
      <c r="A9" s="141" t="s">
        <v>48</v>
      </c>
      <c r="B9" s="222" t="s">
        <v>47</v>
      </c>
      <c r="C9" s="223"/>
      <c r="D9" s="223"/>
      <c r="E9" s="224"/>
      <c r="F9" s="35">
        <f>SUM(G9,R9,S9)</f>
        <v>289</v>
      </c>
      <c r="G9" s="35">
        <f>SUM(O9:Q9)</f>
        <v>16</v>
      </c>
      <c r="H9" s="35">
        <v>11</v>
      </c>
      <c r="I9" s="35">
        <v>1</v>
      </c>
      <c r="J9" s="35">
        <v>0</v>
      </c>
      <c r="K9" s="35">
        <v>0</v>
      </c>
      <c r="L9" s="35">
        <v>0</v>
      </c>
      <c r="M9" s="35">
        <v>4</v>
      </c>
      <c r="N9" s="245">
        <v>2.5</v>
      </c>
      <c r="O9" s="35">
        <v>14</v>
      </c>
      <c r="P9" s="35">
        <v>2</v>
      </c>
      <c r="Q9" s="35">
        <v>0</v>
      </c>
      <c r="R9" s="35">
        <v>181</v>
      </c>
      <c r="S9" s="35">
        <v>92</v>
      </c>
    </row>
    <row r="10" spans="1:20" ht="12" customHeight="1">
      <c r="A10" s="142"/>
      <c r="B10" s="225"/>
      <c r="C10" s="226"/>
      <c r="D10" s="226"/>
      <c r="E10" s="227"/>
      <c r="F10" s="38">
        <f>SUM(G10,R10,S10)</f>
        <v>1</v>
      </c>
      <c r="G10" s="31">
        <f>IF(G9=0,0,G9/$F9)</f>
        <v>5.536332179930796E-2</v>
      </c>
      <c r="H10" s="31">
        <f t="shared" ref="H10:O10" si="3">IF(H9=0,0,H9/$G9)</f>
        <v>0.6875</v>
      </c>
      <c r="I10" s="31">
        <f t="shared" si="3"/>
        <v>6.25E-2</v>
      </c>
      <c r="J10" s="31">
        <f t="shared" si="3"/>
        <v>0</v>
      </c>
      <c r="K10" s="31">
        <f t="shared" si="3"/>
        <v>0</v>
      </c>
      <c r="L10" s="31">
        <f t="shared" si="3"/>
        <v>0</v>
      </c>
      <c r="M10" s="31">
        <f t="shared" si="3"/>
        <v>0.25</v>
      </c>
      <c r="N10" s="246"/>
      <c r="O10" s="31">
        <f t="shared" si="3"/>
        <v>0.875</v>
      </c>
      <c r="P10" s="31">
        <f t="shared" ref="P10:Q10" si="4">IF(P9=0,0,P9/$G9)</f>
        <v>0.125</v>
      </c>
      <c r="Q10" s="31">
        <f t="shared" si="4"/>
        <v>0</v>
      </c>
      <c r="R10" s="31">
        <f>IF(R9=0,0,R9/$F9)</f>
        <v>0.62629757785467133</v>
      </c>
      <c r="S10" s="31">
        <f>IF(S9=0,0,S9/$F9)</f>
        <v>0.31833910034602075</v>
      </c>
    </row>
    <row r="11" spans="1:20" ht="12" customHeight="1">
      <c r="A11" s="142"/>
      <c r="B11" s="222" t="s">
        <v>46</v>
      </c>
      <c r="C11" s="223"/>
      <c r="D11" s="223"/>
      <c r="E11" s="224"/>
      <c r="F11" s="35">
        <f t="shared" ref="F11:F22" si="5">SUM(G11,R11,S11)</f>
        <v>129</v>
      </c>
      <c r="G11" s="35">
        <f t="shared" ref="G11" si="6">SUM(O11:Q11)</f>
        <v>9</v>
      </c>
      <c r="H11" s="35">
        <v>2</v>
      </c>
      <c r="I11" s="35">
        <v>4</v>
      </c>
      <c r="J11" s="35">
        <v>0</v>
      </c>
      <c r="K11" s="35">
        <v>0</v>
      </c>
      <c r="L11" s="35">
        <v>0</v>
      </c>
      <c r="M11" s="35">
        <v>3</v>
      </c>
      <c r="N11" s="245">
        <v>6.5</v>
      </c>
      <c r="O11" s="35">
        <v>7</v>
      </c>
      <c r="P11" s="35">
        <v>2</v>
      </c>
      <c r="Q11" s="35">
        <v>0</v>
      </c>
      <c r="R11" s="35">
        <v>72</v>
      </c>
      <c r="S11" s="35">
        <v>48</v>
      </c>
    </row>
    <row r="12" spans="1:20" ht="12" customHeight="1">
      <c r="A12" s="142"/>
      <c r="B12" s="225"/>
      <c r="C12" s="226"/>
      <c r="D12" s="226"/>
      <c r="E12" s="227"/>
      <c r="F12" s="38">
        <f t="shared" si="5"/>
        <v>1</v>
      </c>
      <c r="G12" s="31">
        <f t="shared" ref="G12" si="7">IF(G11=0,0,G11/$F11)</f>
        <v>6.9767441860465115E-2</v>
      </c>
      <c r="H12" s="31">
        <f t="shared" ref="H12:Q12" si="8">IF(H11=0,0,H11/$G11)</f>
        <v>0.22222222222222221</v>
      </c>
      <c r="I12" s="31">
        <f t="shared" si="8"/>
        <v>0.44444444444444442</v>
      </c>
      <c r="J12" s="31">
        <f t="shared" si="8"/>
        <v>0</v>
      </c>
      <c r="K12" s="31">
        <f t="shared" si="8"/>
        <v>0</v>
      </c>
      <c r="L12" s="31">
        <f t="shared" si="8"/>
        <v>0</v>
      </c>
      <c r="M12" s="31">
        <f t="shared" si="8"/>
        <v>0.33333333333333331</v>
      </c>
      <c r="N12" s="246"/>
      <c r="O12" s="31">
        <f t="shared" si="8"/>
        <v>0.77777777777777779</v>
      </c>
      <c r="P12" s="31">
        <f t="shared" si="8"/>
        <v>0.22222222222222221</v>
      </c>
      <c r="Q12" s="31">
        <f t="shared" si="8"/>
        <v>0</v>
      </c>
      <c r="R12" s="31">
        <f t="shared" ref="R12:S12" si="9">IF(R11=0,0,R11/$F11)</f>
        <v>0.55813953488372092</v>
      </c>
      <c r="S12" s="31">
        <f t="shared" si="9"/>
        <v>0.37209302325581395</v>
      </c>
    </row>
    <row r="13" spans="1:20" ht="12" customHeight="1">
      <c r="A13" s="142"/>
      <c r="B13" s="222" t="s">
        <v>45</v>
      </c>
      <c r="C13" s="223"/>
      <c r="D13" s="223"/>
      <c r="E13" s="224"/>
      <c r="F13" s="35">
        <f t="shared" si="5"/>
        <v>220</v>
      </c>
      <c r="G13" s="35">
        <f t="shared" ref="G13" si="10">SUM(O13:Q13)</f>
        <v>30</v>
      </c>
      <c r="H13" s="35">
        <v>13</v>
      </c>
      <c r="I13" s="35">
        <v>8</v>
      </c>
      <c r="J13" s="35">
        <v>0</v>
      </c>
      <c r="K13" s="35">
        <v>0</v>
      </c>
      <c r="L13" s="35">
        <v>1</v>
      </c>
      <c r="M13" s="35">
        <v>8</v>
      </c>
      <c r="N13" s="245">
        <v>7.1363636363636367</v>
      </c>
      <c r="O13" s="35">
        <v>26</v>
      </c>
      <c r="P13" s="35">
        <v>4</v>
      </c>
      <c r="Q13" s="35">
        <v>0</v>
      </c>
      <c r="R13" s="35">
        <v>127</v>
      </c>
      <c r="S13" s="35">
        <v>63</v>
      </c>
    </row>
    <row r="14" spans="1:20" ht="12" customHeight="1">
      <c r="A14" s="142"/>
      <c r="B14" s="225"/>
      <c r="C14" s="226"/>
      <c r="D14" s="226"/>
      <c r="E14" s="227"/>
      <c r="F14" s="38">
        <f t="shared" si="5"/>
        <v>1</v>
      </c>
      <c r="G14" s="31">
        <f t="shared" ref="G14" si="11">IF(G13=0,0,G13/$F13)</f>
        <v>0.13636363636363635</v>
      </c>
      <c r="H14" s="31">
        <f t="shared" ref="H14:Q14" si="12">IF(H13=0,0,H13/$G13)</f>
        <v>0.43333333333333335</v>
      </c>
      <c r="I14" s="31">
        <f t="shared" si="12"/>
        <v>0.26666666666666666</v>
      </c>
      <c r="J14" s="31">
        <f t="shared" si="12"/>
        <v>0</v>
      </c>
      <c r="K14" s="31">
        <f t="shared" si="12"/>
        <v>0</v>
      </c>
      <c r="L14" s="31">
        <f t="shared" si="12"/>
        <v>3.3333333333333333E-2</v>
      </c>
      <c r="M14" s="31">
        <f t="shared" si="12"/>
        <v>0.26666666666666666</v>
      </c>
      <c r="N14" s="246"/>
      <c r="O14" s="31">
        <f t="shared" si="12"/>
        <v>0.8666666666666667</v>
      </c>
      <c r="P14" s="31">
        <f t="shared" si="12"/>
        <v>0.13333333333333333</v>
      </c>
      <c r="Q14" s="31">
        <f t="shared" si="12"/>
        <v>0</v>
      </c>
      <c r="R14" s="31">
        <f t="shared" ref="R14:S14" si="13">IF(R13=0,0,R13/$F13)</f>
        <v>0.57727272727272727</v>
      </c>
      <c r="S14" s="31">
        <f t="shared" si="13"/>
        <v>0.28636363636363638</v>
      </c>
    </row>
    <row r="15" spans="1:20" ht="12" customHeight="1">
      <c r="A15" s="142"/>
      <c r="B15" s="222" t="s">
        <v>44</v>
      </c>
      <c r="C15" s="223"/>
      <c r="D15" s="223"/>
      <c r="E15" s="224"/>
      <c r="F15" s="35">
        <f t="shared" si="5"/>
        <v>57</v>
      </c>
      <c r="G15" s="35">
        <f t="shared" ref="G15" si="14">SUM(O15:Q15)</f>
        <v>12</v>
      </c>
      <c r="H15" s="35">
        <v>5</v>
      </c>
      <c r="I15" s="35">
        <v>1</v>
      </c>
      <c r="J15" s="35">
        <v>1</v>
      </c>
      <c r="K15" s="35">
        <v>0</v>
      </c>
      <c r="L15" s="35">
        <v>2</v>
      </c>
      <c r="M15" s="35">
        <v>3</v>
      </c>
      <c r="N15" s="245">
        <v>12.666666666666666</v>
      </c>
      <c r="O15" s="35">
        <v>10</v>
      </c>
      <c r="P15" s="35">
        <v>1</v>
      </c>
      <c r="Q15" s="35">
        <v>1</v>
      </c>
      <c r="R15" s="35">
        <v>26</v>
      </c>
      <c r="S15" s="35">
        <v>19</v>
      </c>
    </row>
    <row r="16" spans="1:20" ht="12" customHeight="1">
      <c r="A16" s="142"/>
      <c r="B16" s="225"/>
      <c r="C16" s="226"/>
      <c r="D16" s="226"/>
      <c r="E16" s="227"/>
      <c r="F16" s="38">
        <f t="shared" si="5"/>
        <v>1</v>
      </c>
      <c r="G16" s="31">
        <f t="shared" ref="G16" si="15">IF(G15=0,0,G15/$F15)</f>
        <v>0.21052631578947367</v>
      </c>
      <c r="H16" s="31">
        <f t="shared" ref="H16:Q16" si="16">IF(H15=0,0,H15/$G15)</f>
        <v>0.41666666666666669</v>
      </c>
      <c r="I16" s="31">
        <f t="shared" si="16"/>
        <v>8.3333333333333329E-2</v>
      </c>
      <c r="J16" s="31">
        <f t="shared" si="16"/>
        <v>8.3333333333333329E-2</v>
      </c>
      <c r="K16" s="31">
        <f t="shared" si="16"/>
        <v>0</v>
      </c>
      <c r="L16" s="31">
        <f t="shared" si="16"/>
        <v>0.16666666666666666</v>
      </c>
      <c r="M16" s="31">
        <f t="shared" si="16"/>
        <v>0.25</v>
      </c>
      <c r="N16" s="246"/>
      <c r="O16" s="31">
        <f t="shared" si="16"/>
        <v>0.83333333333333337</v>
      </c>
      <c r="P16" s="31">
        <f t="shared" si="16"/>
        <v>8.3333333333333329E-2</v>
      </c>
      <c r="Q16" s="31">
        <f t="shared" si="16"/>
        <v>8.3333333333333329E-2</v>
      </c>
      <c r="R16" s="31">
        <f t="shared" ref="R16:S16" si="17">IF(R15=0,0,R15/$F15)</f>
        <v>0.45614035087719296</v>
      </c>
      <c r="S16" s="31">
        <f t="shared" si="17"/>
        <v>0.33333333333333331</v>
      </c>
    </row>
    <row r="17" spans="1:19" ht="12" customHeight="1">
      <c r="A17" s="142"/>
      <c r="B17" s="222" t="s">
        <v>43</v>
      </c>
      <c r="C17" s="223"/>
      <c r="D17" s="223"/>
      <c r="E17" s="224"/>
      <c r="F17" s="35">
        <f t="shared" si="5"/>
        <v>221</v>
      </c>
      <c r="G17" s="35">
        <f t="shared" ref="G17" si="18">SUM(O17:Q17)</f>
        <v>35</v>
      </c>
      <c r="H17" s="35">
        <v>14</v>
      </c>
      <c r="I17" s="35">
        <v>5</v>
      </c>
      <c r="J17" s="35">
        <v>1</v>
      </c>
      <c r="K17" s="35">
        <v>2</v>
      </c>
      <c r="L17" s="35">
        <v>2</v>
      </c>
      <c r="M17" s="35">
        <v>10</v>
      </c>
      <c r="N17" s="245">
        <v>10.333333333333334</v>
      </c>
      <c r="O17" s="35">
        <v>26</v>
      </c>
      <c r="P17" s="35">
        <v>7</v>
      </c>
      <c r="Q17" s="35">
        <v>2</v>
      </c>
      <c r="R17" s="35">
        <v>71</v>
      </c>
      <c r="S17" s="35">
        <v>115</v>
      </c>
    </row>
    <row r="18" spans="1:19" ht="12" customHeight="1">
      <c r="A18" s="143"/>
      <c r="B18" s="225"/>
      <c r="C18" s="226"/>
      <c r="D18" s="226"/>
      <c r="E18" s="227"/>
      <c r="F18" s="38">
        <f t="shared" si="5"/>
        <v>1</v>
      </c>
      <c r="G18" s="31">
        <f t="shared" ref="G18" si="19">IF(G17=0,0,G17/$F17)</f>
        <v>0.15837104072398189</v>
      </c>
      <c r="H18" s="31">
        <f t="shared" ref="H18:Q18" si="20">IF(H17=0,0,H17/$G17)</f>
        <v>0.4</v>
      </c>
      <c r="I18" s="31">
        <f t="shared" si="20"/>
        <v>0.14285714285714285</v>
      </c>
      <c r="J18" s="31">
        <f t="shared" si="20"/>
        <v>2.8571428571428571E-2</v>
      </c>
      <c r="K18" s="31">
        <f t="shared" si="20"/>
        <v>5.7142857142857141E-2</v>
      </c>
      <c r="L18" s="31">
        <f t="shared" si="20"/>
        <v>5.7142857142857141E-2</v>
      </c>
      <c r="M18" s="31">
        <f t="shared" si="20"/>
        <v>0.2857142857142857</v>
      </c>
      <c r="N18" s="246"/>
      <c r="O18" s="31">
        <f t="shared" si="20"/>
        <v>0.74285714285714288</v>
      </c>
      <c r="P18" s="31">
        <f t="shared" si="20"/>
        <v>0.2</v>
      </c>
      <c r="Q18" s="31">
        <f t="shared" si="20"/>
        <v>5.7142857142857141E-2</v>
      </c>
      <c r="R18" s="31">
        <f t="shared" ref="R18:S18" si="21">IF(R17=0,0,R17/$F17)</f>
        <v>0.32126696832579188</v>
      </c>
      <c r="S18" s="31">
        <f t="shared" si="21"/>
        <v>0.52036199095022628</v>
      </c>
    </row>
    <row r="19" spans="1:19" ht="12" customHeight="1">
      <c r="A19" s="138" t="s">
        <v>42</v>
      </c>
      <c r="B19" s="138" t="s">
        <v>41</v>
      </c>
      <c r="C19" s="37"/>
      <c r="D19" s="211" t="s">
        <v>15</v>
      </c>
      <c r="E19" s="36"/>
      <c r="F19" s="35">
        <f t="shared" ref="F19:S19" si="22">SUM(F21,F23,F25,F27,F29,F31,F33,F35,F37,F39,F41,F43,F45,F47,F49,F51,F53,F55,F57,F59,F61,F63,F65,F67)</f>
        <v>224</v>
      </c>
      <c r="G19" s="35">
        <f t="shared" si="22"/>
        <v>30</v>
      </c>
      <c r="H19" s="35">
        <f t="shared" si="22"/>
        <v>11</v>
      </c>
      <c r="I19" s="35">
        <f t="shared" si="22"/>
        <v>4</v>
      </c>
      <c r="J19" s="35">
        <f t="shared" si="22"/>
        <v>1</v>
      </c>
      <c r="K19" s="35">
        <f t="shared" si="22"/>
        <v>1</v>
      </c>
      <c r="L19" s="35">
        <f t="shared" si="22"/>
        <v>3</v>
      </c>
      <c r="M19" s="35">
        <f t="shared" si="22"/>
        <v>10</v>
      </c>
      <c r="N19" s="245">
        <v>12.05</v>
      </c>
      <c r="O19" s="35">
        <f t="shared" si="22"/>
        <v>24</v>
      </c>
      <c r="P19" s="35">
        <f t="shared" si="22"/>
        <v>6</v>
      </c>
      <c r="Q19" s="35">
        <f t="shared" si="22"/>
        <v>0</v>
      </c>
      <c r="R19" s="35">
        <f t="shared" si="22"/>
        <v>114</v>
      </c>
      <c r="S19" s="35">
        <f t="shared" si="22"/>
        <v>80</v>
      </c>
    </row>
    <row r="20" spans="1:19" ht="12" customHeight="1">
      <c r="A20" s="139"/>
      <c r="B20" s="139"/>
      <c r="C20" s="34"/>
      <c r="D20" s="212"/>
      <c r="E20" s="33"/>
      <c r="F20" s="38">
        <f t="shared" si="5"/>
        <v>1</v>
      </c>
      <c r="G20" s="31">
        <f t="shared" ref="G20" si="23">IF(G19=0,0,G19/$F19)</f>
        <v>0.13392857142857142</v>
      </c>
      <c r="H20" s="31">
        <f t="shared" ref="H20:Q20" si="24">IF(H19=0,0,H19/$G19)</f>
        <v>0.36666666666666664</v>
      </c>
      <c r="I20" s="31">
        <f t="shared" si="24"/>
        <v>0.13333333333333333</v>
      </c>
      <c r="J20" s="31">
        <f t="shared" si="24"/>
        <v>3.3333333333333333E-2</v>
      </c>
      <c r="K20" s="31">
        <f t="shared" si="24"/>
        <v>3.3333333333333333E-2</v>
      </c>
      <c r="L20" s="31">
        <f t="shared" si="24"/>
        <v>0.1</v>
      </c>
      <c r="M20" s="31">
        <f t="shared" si="24"/>
        <v>0.33333333333333331</v>
      </c>
      <c r="N20" s="246"/>
      <c r="O20" s="31">
        <f t="shared" si="24"/>
        <v>0.8</v>
      </c>
      <c r="P20" s="31">
        <f t="shared" si="24"/>
        <v>0.2</v>
      </c>
      <c r="Q20" s="31">
        <f t="shared" si="24"/>
        <v>0</v>
      </c>
      <c r="R20" s="31">
        <f t="shared" ref="R20:S20" si="25">IF(R19=0,0,R19/$F19)</f>
        <v>0.5089285714285714</v>
      </c>
      <c r="S20" s="31">
        <f t="shared" si="25"/>
        <v>0.35714285714285715</v>
      </c>
    </row>
    <row r="21" spans="1:19" ht="12" customHeight="1">
      <c r="A21" s="139"/>
      <c r="B21" s="139"/>
      <c r="C21" s="37"/>
      <c r="D21" s="211" t="s">
        <v>40</v>
      </c>
      <c r="E21" s="36"/>
      <c r="F21" s="35">
        <f t="shared" si="5"/>
        <v>38</v>
      </c>
      <c r="G21" s="35">
        <f t="shared" ref="G21" si="26">SUM(O21:Q21)</f>
        <v>4</v>
      </c>
      <c r="H21" s="35">
        <v>0</v>
      </c>
      <c r="I21" s="35">
        <v>0</v>
      </c>
      <c r="J21" s="35">
        <v>1</v>
      </c>
      <c r="K21" s="35">
        <v>0</v>
      </c>
      <c r="L21" s="35">
        <v>1</v>
      </c>
      <c r="M21" s="35">
        <v>2</v>
      </c>
      <c r="N21" s="245">
        <v>37</v>
      </c>
      <c r="O21" s="35">
        <v>3</v>
      </c>
      <c r="P21" s="35">
        <v>1</v>
      </c>
      <c r="Q21" s="35">
        <v>0</v>
      </c>
      <c r="R21" s="35">
        <v>26</v>
      </c>
      <c r="S21" s="35">
        <v>8</v>
      </c>
    </row>
    <row r="22" spans="1:19" ht="12" customHeight="1">
      <c r="A22" s="139"/>
      <c r="B22" s="139"/>
      <c r="C22" s="34"/>
      <c r="D22" s="212"/>
      <c r="E22" s="33"/>
      <c r="F22" s="38">
        <f t="shared" si="5"/>
        <v>1</v>
      </c>
      <c r="G22" s="31">
        <f t="shared" ref="G22" si="27">IF(G21=0,0,G21/$F21)</f>
        <v>0.10526315789473684</v>
      </c>
      <c r="H22" s="31">
        <f t="shared" ref="H22:Q22" si="28">IF(H21=0,0,H21/$G21)</f>
        <v>0</v>
      </c>
      <c r="I22" s="31">
        <f t="shared" si="28"/>
        <v>0</v>
      </c>
      <c r="J22" s="31">
        <f t="shared" si="28"/>
        <v>0.25</v>
      </c>
      <c r="K22" s="31">
        <f t="shared" si="28"/>
        <v>0</v>
      </c>
      <c r="L22" s="31">
        <f t="shared" si="28"/>
        <v>0.25</v>
      </c>
      <c r="M22" s="31">
        <f t="shared" si="28"/>
        <v>0.5</v>
      </c>
      <c r="N22" s="246"/>
      <c r="O22" s="31">
        <f t="shared" si="28"/>
        <v>0.75</v>
      </c>
      <c r="P22" s="31">
        <f t="shared" si="28"/>
        <v>0.25</v>
      </c>
      <c r="Q22" s="31">
        <f t="shared" si="28"/>
        <v>0</v>
      </c>
      <c r="R22" s="31">
        <f t="shared" ref="R22:S22" si="29">IF(R21=0,0,R21/$F21)</f>
        <v>0.68421052631578949</v>
      </c>
      <c r="S22" s="31">
        <f t="shared" si="29"/>
        <v>0.21052631578947367</v>
      </c>
    </row>
    <row r="23" spans="1:19" ht="12" customHeight="1">
      <c r="A23" s="139"/>
      <c r="B23" s="139"/>
      <c r="C23" s="37"/>
      <c r="D23" s="211" t="s">
        <v>39</v>
      </c>
      <c r="E23" s="36"/>
      <c r="F23" s="35">
        <f t="shared" ref="F23:F86" si="30">SUM(G23,R23,S23)</f>
        <v>5</v>
      </c>
      <c r="G23" s="35">
        <f t="shared" ref="G23" si="31">SUM(O23:Q23)</f>
        <v>0</v>
      </c>
      <c r="H23" s="35">
        <v>0</v>
      </c>
      <c r="I23" s="35">
        <v>0</v>
      </c>
      <c r="J23" s="35">
        <v>0</v>
      </c>
      <c r="K23" s="35">
        <v>0</v>
      </c>
      <c r="L23" s="35">
        <v>0</v>
      </c>
      <c r="M23" s="35">
        <v>0</v>
      </c>
      <c r="N23" s="245" t="s">
        <v>629</v>
      </c>
      <c r="O23" s="35">
        <v>0</v>
      </c>
      <c r="P23" s="35">
        <v>0</v>
      </c>
      <c r="Q23" s="35">
        <v>0</v>
      </c>
      <c r="R23" s="35">
        <v>2</v>
      </c>
      <c r="S23" s="35">
        <v>3</v>
      </c>
    </row>
    <row r="24" spans="1:19" ht="12" customHeight="1">
      <c r="A24" s="139"/>
      <c r="B24" s="139"/>
      <c r="C24" s="34"/>
      <c r="D24" s="212"/>
      <c r="E24" s="33"/>
      <c r="F24" s="38">
        <f t="shared" si="30"/>
        <v>1</v>
      </c>
      <c r="G24" s="31">
        <f t="shared" ref="G24" si="32">IF(G23=0,0,G23/$F23)</f>
        <v>0</v>
      </c>
      <c r="H24" s="31">
        <f t="shared" ref="H24" si="33">IF(H23=0,0,H23/$G23)</f>
        <v>0</v>
      </c>
      <c r="I24" s="31">
        <f t="shared" ref="I24" si="34">IF(I23=0,0,I23/$G23)</f>
        <v>0</v>
      </c>
      <c r="J24" s="31">
        <f t="shared" ref="J24" si="35">IF(J23=0,0,J23/$G23)</f>
        <v>0</v>
      </c>
      <c r="K24" s="31">
        <f t="shared" ref="K24" si="36">IF(K23=0,0,K23/$G23)</f>
        <v>0</v>
      </c>
      <c r="L24" s="31">
        <f t="shared" ref="L24" si="37">IF(L23=0,0,L23/$G23)</f>
        <v>0</v>
      </c>
      <c r="M24" s="31">
        <f t="shared" ref="M24" si="38">IF(M23=0,0,M23/$G23)</f>
        <v>0</v>
      </c>
      <c r="N24" s="246"/>
      <c r="O24" s="31">
        <f t="shared" ref="O24" si="39">IF(O23=0,0,O23/$G23)</f>
        <v>0</v>
      </c>
      <c r="P24" s="31">
        <f t="shared" ref="P24" si="40">IF(P23=0,0,P23/$G23)</f>
        <v>0</v>
      </c>
      <c r="Q24" s="31">
        <f t="shared" ref="Q24" si="41">IF(Q23=0,0,Q23/$G23)</f>
        <v>0</v>
      </c>
      <c r="R24" s="31">
        <f t="shared" ref="R24" si="42">IF(R23=0,0,R23/$F23)</f>
        <v>0.4</v>
      </c>
      <c r="S24" s="31">
        <f t="shared" ref="S24" si="43">IF(S23=0,0,S23/$F23)</f>
        <v>0.6</v>
      </c>
    </row>
    <row r="25" spans="1:19" ht="12" customHeight="1">
      <c r="A25" s="139"/>
      <c r="B25" s="139"/>
      <c r="C25" s="37"/>
      <c r="D25" s="211" t="s">
        <v>38</v>
      </c>
      <c r="E25" s="36"/>
      <c r="F25" s="35">
        <f t="shared" si="30"/>
        <v>14</v>
      </c>
      <c r="G25" s="35">
        <f t="shared" ref="G25" si="44">SUM(O25:Q25)</f>
        <v>1</v>
      </c>
      <c r="H25" s="35">
        <v>1</v>
      </c>
      <c r="I25" s="35">
        <v>0</v>
      </c>
      <c r="J25" s="35">
        <v>0</v>
      </c>
      <c r="K25" s="35">
        <v>0</v>
      </c>
      <c r="L25" s="35">
        <v>0</v>
      </c>
      <c r="M25" s="35">
        <v>0</v>
      </c>
      <c r="N25" s="245">
        <v>5</v>
      </c>
      <c r="O25" s="35">
        <v>0</v>
      </c>
      <c r="P25" s="35">
        <v>1</v>
      </c>
      <c r="Q25" s="35">
        <v>0</v>
      </c>
      <c r="R25" s="35">
        <v>10</v>
      </c>
      <c r="S25" s="35">
        <v>3</v>
      </c>
    </row>
    <row r="26" spans="1:19" ht="12" customHeight="1">
      <c r="A26" s="139"/>
      <c r="B26" s="139"/>
      <c r="C26" s="34"/>
      <c r="D26" s="212"/>
      <c r="E26" s="33"/>
      <c r="F26" s="38">
        <f t="shared" si="30"/>
        <v>1</v>
      </c>
      <c r="G26" s="31">
        <f t="shared" ref="G26" si="45">IF(G25=0,0,G25/$F25)</f>
        <v>7.1428571428571425E-2</v>
      </c>
      <c r="H26" s="31">
        <f t="shared" ref="H26" si="46">IF(H25=0,0,H25/$G25)</f>
        <v>1</v>
      </c>
      <c r="I26" s="31">
        <f t="shared" ref="I26" si="47">IF(I25=0,0,I25/$G25)</f>
        <v>0</v>
      </c>
      <c r="J26" s="31">
        <f t="shared" ref="J26" si="48">IF(J25=0,0,J25/$G25)</f>
        <v>0</v>
      </c>
      <c r="K26" s="31">
        <f t="shared" ref="K26" si="49">IF(K25=0,0,K25/$G25)</f>
        <v>0</v>
      </c>
      <c r="L26" s="31">
        <f t="shared" ref="L26" si="50">IF(L25=0,0,L25/$G25)</f>
        <v>0</v>
      </c>
      <c r="M26" s="31">
        <f t="shared" ref="M26" si="51">IF(M25=0,0,M25/$G25)</f>
        <v>0</v>
      </c>
      <c r="N26" s="246"/>
      <c r="O26" s="31">
        <f t="shared" ref="O26" si="52">IF(O25=0,0,O25/$G25)</f>
        <v>0</v>
      </c>
      <c r="P26" s="31">
        <f t="shared" ref="P26" si="53">IF(P25=0,0,P25/$G25)</f>
        <v>1</v>
      </c>
      <c r="Q26" s="31">
        <f t="shared" ref="Q26" si="54">IF(Q25=0,0,Q25/$G25)</f>
        <v>0</v>
      </c>
      <c r="R26" s="31">
        <f t="shared" ref="R26" si="55">IF(R25=0,0,R25/$F25)</f>
        <v>0.7142857142857143</v>
      </c>
      <c r="S26" s="31">
        <f t="shared" ref="S26" si="56">IF(S25=0,0,S25/$F25)</f>
        <v>0.21428571428571427</v>
      </c>
    </row>
    <row r="27" spans="1:19" ht="12" customHeight="1">
      <c r="A27" s="139"/>
      <c r="B27" s="139"/>
      <c r="C27" s="37"/>
      <c r="D27" s="211" t="s">
        <v>37</v>
      </c>
      <c r="E27" s="36"/>
      <c r="F27" s="35">
        <f t="shared" si="30"/>
        <v>1</v>
      </c>
      <c r="G27" s="35">
        <f t="shared" ref="G27" si="57">SUM(O27:Q27)</f>
        <v>0</v>
      </c>
      <c r="H27" s="35">
        <v>0</v>
      </c>
      <c r="I27" s="35">
        <v>0</v>
      </c>
      <c r="J27" s="35">
        <v>0</v>
      </c>
      <c r="K27" s="35">
        <v>0</v>
      </c>
      <c r="L27" s="35">
        <v>0</v>
      </c>
      <c r="M27" s="35">
        <v>0</v>
      </c>
      <c r="N27" s="245" t="s">
        <v>629</v>
      </c>
      <c r="O27" s="35">
        <v>0</v>
      </c>
      <c r="P27" s="35">
        <v>0</v>
      </c>
      <c r="Q27" s="35">
        <v>0</v>
      </c>
      <c r="R27" s="35">
        <v>1</v>
      </c>
      <c r="S27" s="35">
        <v>0</v>
      </c>
    </row>
    <row r="28" spans="1:19" ht="12" customHeight="1">
      <c r="A28" s="139"/>
      <c r="B28" s="139"/>
      <c r="C28" s="34"/>
      <c r="D28" s="212"/>
      <c r="E28" s="33"/>
      <c r="F28" s="38">
        <f t="shared" si="30"/>
        <v>1</v>
      </c>
      <c r="G28" s="31">
        <f t="shared" ref="G28" si="58">IF(G27=0,0,G27/$F27)</f>
        <v>0</v>
      </c>
      <c r="H28" s="31">
        <f t="shared" ref="H28" si="59">IF(H27=0,0,H27/$G27)</f>
        <v>0</v>
      </c>
      <c r="I28" s="31">
        <f t="shared" ref="I28" si="60">IF(I27=0,0,I27/$G27)</f>
        <v>0</v>
      </c>
      <c r="J28" s="31">
        <f t="shared" ref="J28" si="61">IF(J27=0,0,J27/$G27)</f>
        <v>0</v>
      </c>
      <c r="K28" s="31">
        <f t="shared" ref="K28" si="62">IF(K27=0,0,K27/$G27)</f>
        <v>0</v>
      </c>
      <c r="L28" s="31">
        <f t="shared" ref="L28" si="63">IF(L27=0,0,L27/$G27)</f>
        <v>0</v>
      </c>
      <c r="M28" s="31">
        <f t="shared" ref="M28" si="64">IF(M27=0,0,M27/$G27)</f>
        <v>0</v>
      </c>
      <c r="N28" s="246"/>
      <c r="O28" s="31">
        <f t="shared" ref="O28" si="65">IF(O27=0,0,O27/$G27)</f>
        <v>0</v>
      </c>
      <c r="P28" s="31">
        <f t="shared" ref="P28" si="66">IF(P27=0,0,P27/$G27)</f>
        <v>0</v>
      </c>
      <c r="Q28" s="31">
        <f t="shared" ref="Q28" si="67">IF(Q27=0,0,Q27/$G27)</f>
        <v>0</v>
      </c>
      <c r="R28" s="31">
        <f t="shared" ref="R28" si="68">IF(R27=0,0,R27/$F27)</f>
        <v>1</v>
      </c>
      <c r="S28" s="31">
        <f t="shared" ref="S28" si="69">IF(S27=0,0,S27/$F27)</f>
        <v>0</v>
      </c>
    </row>
    <row r="29" spans="1:19" ht="12" customHeight="1">
      <c r="A29" s="139"/>
      <c r="B29" s="139"/>
      <c r="C29" s="37"/>
      <c r="D29" s="211" t="s">
        <v>36</v>
      </c>
      <c r="E29" s="36"/>
      <c r="F29" s="35">
        <f t="shared" si="30"/>
        <v>6</v>
      </c>
      <c r="G29" s="35">
        <f t="shared" ref="G29" si="70">SUM(O29:Q29)</f>
        <v>1</v>
      </c>
      <c r="H29" s="35">
        <v>0</v>
      </c>
      <c r="I29" s="35">
        <v>0</v>
      </c>
      <c r="J29" s="35">
        <v>0</v>
      </c>
      <c r="K29" s="35">
        <v>0</v>
      </c>
      <c r="L29" s="35">
        <v>0</v>
      </c>
      <c r="M29" s="35">
        <v>1</v>
      </c>
      <c r="N29" s="245" t="s">
        <v>629</v>
      </c>
      <c r="O29" s="35">
        <v>0</v>
      </c>
      <c r="P29" s="35">
        <v>1</v>
      </c>
      <c r="Q29" s="35">
        <v>0</v>
      </c>
      <c r="R29" s="35">
        <v>4</v>
      </c>
      <c r="S29" s="35">
        <v>1</v>
      </c>
    </row>
    <row r="30" spans="1:19" ht="12" customHeight="1">
      <c r="A30" s="139"/>
      <c r="B30" s="139"/>
      <c r="C30" s="34"/>
      <c r="D30" s="212"/>
      <c r="E30" s="33"/>
      <c r="F30" s="38">
        <f t="shared" si="30"/>
        <v>0.99999999999999989</v>
      </c>
      <c r="G30" s="31">
        <f t="shared" ref="G30" si="71">IF(G29=0,0,G29/$F29)</f>
        <v>0.16666666666666666</v>
      </c>
      <c r="H30" s="31">
        <f t="shared" ref="H30" si="72">IF(H29=0,0,H29/$G29)</f>
        <v>0</v>
      </c>
      <c r="I30" s="31">
        <f t="shared" ref="I30" si="73">IF(I29=0,0,I29/$G29)</f>
        <v>0</v>
      </c>
      <c r="J30" s="31">
        <f t="shared" ref="J30" si="74">IF(J29=0,0,J29/$G29)</f>
        <v>0</v>
      </c>
      <c r="K30" s="31">
        <f t="shared" ref="K30" si="75">IF(K29=0,0,K29/$G29)</f>
        <v>0</v>
      </c>
      <c r="L30" s="31">
        <f t="shared" ref="L30" si="76">IF(L29=0,0,L29/$G29)</f>
        <v>0</v>
      </c>
      <c r="M30" s="31">
        <f t="shared" ref="M30" si="77">IF(M29=0,0,M29/$G29)</f>
        <v>1</v>
      </c>
      <c r="N30" s="246"/>
      <c r="O30" s="31">
        <f t="shared" ref="O30" si="78">IF(O29=0,0,O29/$G29)</f>
        <v>0</v>
      </c>
      <c r="P30" s="31">
        <f t="shared" ref="P30" si="79">IF(P29=0,0,P29/$G29)</f>
        <v>1</v>
      </c>
      <c r="Q30" s="31">
        <f t="shared" ref="Q30" si="80">IF(Q29=0,0,Q29/$G29)</f>
        <v>0</v>
      </c>
      <c r="R30" s="31">
        <f t="shared" ref="R30" si="81">IF(R29=0,0,R29/$F29)</f>
        <v>0.66666666666666663</v>
      </c>
      <c r="S30" s="31">
        <f t="shared" ref="S30" si="82">IF(S29=0,0,S29/$F29)</f>
        <v>0.16666666666666666</v>
      </c>
    </row>
    <row r="31" spans="1:19" ht="12" customHeight="1">
      <c r="A31" s="139"/>
      <c r="B31" s="139"/>
      <c r="C31" s="37"/>
      <c r="D31" s="211" t="s">
        <v>35</v>
      </c>
      <c r="E31" s="36"/>
      <c r="F31" s="35">
        <f t="shared" si="30"/>
        <v>3</v>
      </c>
      <c r="G31" s="35">
        <f t="shared" ref="G31" si="83">SUM(O31:Q31)</f>
        <v>1</v>
      </c>
      <c r="H31" s="35">
        <v>1</v>
      </c>
      <c r="I31" s="35">
        <v>0</v>
      </c>
      <c r="J31" s="35">
        <v>0</v>
      </c>
      <c r="K31" s="35">
        <v>0</v>
      </c>
      <c r="L31" s="35">
        <v>0</v>
      </c>
      <c r="M31" s="35">
        <v>0</v>
      </c>
      <c r="N31" s="245">
        <v>1</v>
      </c>
      <c r="O31" s="35">
        <v>1</v>
      </c>
      <c r="P31" s="35">
        <v>0</v>
      </c>
      <c r="Q31" s="35">
        <v>0</v>
      </c>
      <c r="R31" s="35">
        <v>1</v>
      </c>
      <c r="S31" s="35">
        <v>1</v>
      </c>
    </row>
    <row r="32" spans="1:19" ht="12" customHeight="1">
      <c r="A32" s="139"/>
      <c r="B32" s="139"/>
      <c r="C32" s="34"/>
      <c r="D32" s="212"/>
      <c r="E32" s="33"/>
      <c r="F32" s="38">
        <f t="shared" si="30"/>
        <v>1</v>
      </c>
      <c r="G32" s="31">
        <f t="shared" ref="G32" si="84">IF(G31=0,0,G31/$F31)</f>
        <v>0.33333333333333331</v>
      </c>
      <c r="H32" s="31">
        <f t="shared" ref="H32" si="85">IF(H31=0,0,H31/$G31)</f>
        <v>1</v>
      </c>
      <c r="I32" s="31">
        <f t="shared" ref="I32" si="86">IF(I31=0,0,I31/$G31)</f>
        <v>0</v>
      </c>
      <c r="J32" s="31">
        <f t="shared" ref="J32" si="87">IF(J31=0,0,J31/$G31)</f>
        <v>0</v>
      </c>
      <c r="K32" s="31">
        <f t="shared" ref="K32" si="88">IF(K31=0,0,K31/$G31)</f>
        <v>0</v>
      </c>
      <c r="L32" s="31">
        <f t="shared" ref="L32" si="89">IF(L31=0,0,L31/$G31)</f>
        <v>0</v>
      </c>
      <c r="M32" s="31">
        <f t="shared" ref="M32" si="90">IF(M31=0,0,M31/$G31)</f>
        <v>0</v>
      </c>
      <c r="N32" s="246"/>
      <c r="O32" s="31">
        <f t="shared" ref="O32" si="91">IF(O31=0,0,O31/$G31)</f>
        <v>1</v>
      </c>
      <c r="P32" s="31">
        <f t="shared" ref="P32" si="92">IF(P31=0,0,P31/$G31)</f>
        <v>0</v>
      </c>
      <c r="Q32" s="31">
        <f t="shared" ref="Q32" si="93">IF(Q31=0,0,Q31/$G31)</f>
        <v>0</v>
      </c>
      <c r="R32" s="31">
        <f t="shared" ref="R32" si="94">IF(R31=0,0,R31/$F31)</f>
        <v>0.33333333333333331</v>
      </c>
      <c r="S32" s="31">
        <f t="shared" ref="S32" si="95">IF(S31=0,0,S31/$F31)</f>
        <v>0.33333333333333331</v>
      </c>
    </row>
    <row r="33" spans="1:19" ht="12" customHeight="1">
      <c r="A33" s="139"/>
      <c r="B33" s="139"/>
      <c r="C33" s="37"/>
      <c r="D33" s="211" t="s">
        <v>34</v>
      </c>
      <c r="E33" s="36"/>
      <c r="F33" s="35">
        <f t="shared" si="30"/>
        <v>3</v>
      </c>
      <c r="G33" s="35">
        <f t="shared" ref="G33" si="96">SUM(O33:Q33)</f>
        <v>0</v>
      </c>
      <c r="H33" s="35">
        <v>0</v>
      </c>
      <c r="I33" s="35">
        <v>0</v>
      </c>
      <c r="J33" s="35">
        <v>0</v>
      </c>
      <c r="K33" s="35">
        <v>0</v>
      </c>
      <c r="L33" s="35">
        <v>0</v>
      </c>
      <c r="M33" s="35">
        <v>0</v>
      </c>
      <c r="N33" s="245" t="s">
        <v>629</v>
      </c>
      <c r="O33" s="35">
        <v>0</v>
      </c>
      <c r="P33" s="35">
        <v>0</v>
      </c>
      <c r="Q33" s="35">
        <v>0</v>
      </c>
      <c r="R33" s="35">
        <v>2</v>
      </c>
      <c r="S33" s="35">
        <v>1</v>
      </c>
    </row>
    <row r="34" spans="1:19" ht="12" customHeight="1">
      <c r="A34" s="139"/>
      <c r="B34" s="139"/>
      <c r="C34" s="34"/>
      <c r="D34" s="212"/>
      <c r="E34" s="33"/>
      <c r="F34" s="38">
        <f t="shared" si="30"/>
        <v>1</v>
      </c>
      <c r="G34" s="31">
        <f t="shared" ref="G34" si="97">IF(G33=0,0,G33/$F33)</f>
        <v>0</v>
      </c>
      <c r="H34" s="31">
        <f t="shared" ref="H34" si="98">IF(H33=0,0,H33/$G33)</f>
        <v>0</v>
      </c>
      <c r="I34" s="31">
        <f t="shared" ref="I34" si="99">IF(I33=0,0,I33/$G33)</f>
        <v>0</v>
      </c>
      <c r="J34" s="31">
        <f t="shared" ref="J34" si="100">IF(J33=0,0,J33/$G33)</f>
        <v>0</v>
      </c>
      <c r="K34" s="31">
        <f t="shared" ref="K34" si="101">IF(K33=0,0,K33/$G33)</f>
        <v>0</v>
      </c>
      <c r="L34" s="31">
        <f t="shared" ref="L34" si="102">IF(L33=0,0,L33/$G33)</f>
        <v>0</v>
      </c>
      <c r="M34" s="31">
        <f t="shared" ref="M34" si="103">IF(M33=0,0,M33/$G33)</f>
        <v>0</v>
      </c>
      <c r="N34" s="246"/>
      <c r="O34" s="31">
        <f t="shared" ref="O34" si="104">IF(O33=0,0,O33/$G33)</f>
        <v>0</v>
      </c>
      <c r="P34" s="31">
        <f t="shared" ref="P34" si="105">IF(P33=0,0,P33/$G33)</f>
        <v>0</v>
      </c>
      <c r="Q34" s="31">
        <f t="shared" ref="Q34" si="106">IF(Q33=0,0,Q33/$G33)</f>
        <v>0</v>
      </c>
      <c r="R34" s="31">
        <f t="shared" ref="R34" si="107">IF(R33=0,0,R33/$F33)</f>
        <v>0.66666666666666663</v>
      </c>
      <c r="S34" s="31">
        <f t="shared" ref="S34" si="108">IF(S33=0,0,S33/$F33)</f>
        <v>0.33333333333333331</v>
      </c>
    </row>
    <row r="35" spans="1:19" ht="12" customHeight="1">
      <c r="A35" s="139"/>
      <c r="B35" s="139"/>
      <c r="C35" s="37"/>
      <c r="D35" s="211" t="s">
        <v>33</v>
      </c>
      <c r="E35" s="36"/>
      <c r="F35" s="35">
        <f t="shared" si="30"/>
        <v>10</v>
      </c>
      <c r="G35" s="35">
        <f t="shared" ref="G35" si="109">SUM(O35:Q35)</f>
        <v>1</v>
      </c>
      <c r="H35" s="35">
        <v>1</v>
      </c>
      <c r="I35" s="35">
        <v>0</v>
      </c>
      <c r="J35" s="35">
        <v>0</v>
      </c>
      <c r="K35" s="35">
        <v>0</v>
      </c>
      <c r="L35" s="35">
        <v>0</v>
      </c>
      <c r="M35" s="35">
        <v>0</v>
      </c>
      <c r="N35" s="245">
        <v>5</v>
      </c>
      <c r="O35" s="35">
        <v>1</v>
      </c>
      <c r="P35" s="35">
        <v>0</v>
      </c>
      <c r="Q35" s="35">
        <v>0</v>
      </c>
      <c r="R35" s="35">
        <v>3</v>
      </c>
      <c r="S35" s="35">
        <v>6</v>
      </c>
    </row>
    <row r="36" spans="1:19" ht="12" customHeight="1">
      <c r="A36" s="139"/>
      <c r="B36" s="139"/>
      <c r="C36" s="34"/>
      <c r="D36" s="212"/>
      <c r="E36" s="33"/>
      <c r="F36" s="38">
        <f t="shared" si="30"/>
        <v>1</v>
      </c>
      <c r="G36" s="31">
        <f t="shared" ref="G36" si="110">IF(G35=0,0,G35/$F35)</f>
        <v>0.1</v>
      </c>
      <c r="H36" s="31">
        <f t="shared" ref="H36" si="111">IF(H35=0,0,H35/$G35)</f>
        <v>1</v>
      </c>
      <c r="I36" s="31">
        <f t="shared" ref="I36" si="112">IF(I35=0,0,I35/$G35)</f>
        <v>0</v>
      </c>
      <c r="J36" s="31">
        <f t="shared" ref="J36" si="113">IF(J35=0,0,J35/$G35)</f>
        <v>0</v>
      </c>
      <c r="K36" s="31">
        <f t="shared" ref="K36" si="114">IF(K35=0,0,K35/$G35)</f>
        <v>0</v>
      </c>
      <c r="L36" s="31">
        <f t="shared" ref="L36" si="115">IF(L35=0,0,L35/$G35)</f>
        <v>0</v>
      </c>
      <c r="M36" s="31">
        <f t="shared" ref="M36" si="116">IF(M35=0,0,M35/$G35)</f>
        <v>0</v>
      </c>
      <c r="N36" s="246"/>
      <c r="O36" s="31">
        <f t="shared" ref="O36" si="117">IF(O35=0,0,O35/$G35)</f>
        <v>1</v>
      </c>
      <c r="P36" s="31">
        <f t="shared" ref="P36" si="118">IF(P35=0,0,P35/$G35)</f>
        <v>0</v>
      </c>
      <c r="Q36" s="31">
        <f t="shared" ref="Q36" si="119">IF(Q35=0,0,Q35/$G35)</f>
        <v>0</v>
      </c>
      <c r="R36" s="31">
        <f t="shared" ref="R36" si="120">IF(R35=0,0,R35/$F35)</f>
        <v>0.3</v>
      </c>
      <c r="S36" s="31">
        <f t="shared" ref="S36" si="121">IF(S35=0,0,S35/$F35)</f>
        <v>0.6</v>
      </c>
    </row>
    <row r="37" spans="1:19" ht="12" customHeight="1">
      <c r="A37" s="139"/>
      <c r="B37" s="139"/>
      <c r="C37" s="37"/>
      <c r="D37" s="211" t="s">
        <v>32</v>
      </c>
      <c r="E37" s="36"/>
      <c r="F37" s="35">
        <f t="shared" si="30"/>
        <v>1</v>
      </c>
      <c r="G37" s="35">
        <f t="shared" ref="G37" si="122">SUM(O37:Q37)</f>
        <v>0</v>
      </c>
      <c r="H37" s="35">
        <v>0</v>
      </c>
      <c r="I37" s="35">
        <v>0</v>
      </c>
      <c r="J37" s="35">
        <v>0</v>
      </c>
      <c r="K37" s="35">
        <v>0</v>
      </c>
      <c r="L37" s="35">
        <v>0</v>
      </c>
      <c r="M37" s="35">
        <v>0</v>
      </c>
      <c r="N37" s="245" t="s">
        <v>629</v>
      </c>
      <c r="O37" s="35">
        <v>0</v>
      </c>
      <c r="P37" s="35">
        <v>0</v>
      </c>
      <c r="Q37" s="35">
        <v>0</v>
      </c>
      <c r="R37" s="35">
        <v>0</v>
      </c>
      <c r="S37" s="35">
        <v>1</v>
      </c>
    </row>
    <row r="38" spans="1:19" ht="12" customHeight="1">
      <c r="A38" s="139"/>
      <c r="B38" s="139"/>
      <c r="C38" s="34"/>
      <c r="D38" s="212"/>
      <c r="E38" s="33"/>
      <c r="F38" s="38">
        <f t="shared" si="30"/>
        <v>1</v>
      </c>
      <c r="G38" s="31">
        <f t="shared" ref="G38" si="123">IF(G37=0,0,G37/$F37)</f>
        <v>0</v>
      </c>
      <c r="H38" s="31">
        <f t="shared" ref="H38" si="124">IF(H37=0,0,H37/$G37)</f>
        <v>0</v>
      </c>
      <c r="I38" s="31">
        <f t="shared" ref="I38" si="125">IF(I37=0,0,I37/$G37)</f>
        <v>0</v>
      </c>
      <c r="J38" s="31">
        <f t="shared" ref="J38" si="126">IF(J37=0,0,J37/$G37)</f>
        <v>0</v>
      </c>
      <c r="K38" s="31">
        <f t="shared" ref="K38" si="127">IF(K37=0,0,K37/$G37)</f>
        <v>0</v>
      </c>
      <c r="L38" s="31">
        <f t="shared" ref="L38" si="128">IF(L37=0,0,L37/$G37)</f>
        <v>0</v>
      </c>
      <c r="M38" s="31">
        <f t="shared" ref="M38" si="129">IF(M37=0,0,M37/$G37)</f>
        <v>0</v>
      </c>
      <c r="N38" s="246"/>
      <c r="O38" s="31">
        <f t="shared" ref="O38" si="130">IF(O37=0,0,O37/$G37)</f>
        <v>0</v>
      </c>
      <c r="P38" s="31">
        <f t="shared" ref="P38" si="131">IF(P37=0,0,P37/$G37)</f>
        <v>0</v>
      </c>
      <c r="Q38" s="31">
        <f t="shared" ref="Q38" si="132">IF(Q37=0,0,Q37/$G37)</f>
        <v>0</v>
      </c>
      <c r="R38" s="31">
        <f t="shared" ref="R38" si="133">IF(R37=0,0,R37/$F37)</f>
        <v>0</v>
      </c>
      <c r="S38" s="31">
        <f t="shared" ref="S38" si="134">IF(S37=0,0,S37/$F37)</f>
        <v>1</v>
      </c>
    </row>
    <row r="39" spans="1:19" ht="12" customHeight="1">
      <c r="A39" s="139"/>
      <c r="B39" s="139"/>
      <c r="C39" s="37"/>
      <c r="D39" s="211" t="s">
        <v>31</v>
      </c>
      <c r="E39" s="36"/>
      <c r="F39" s="35">
        <f t="shared" si="30"/>
        <v>6</v>
      </c>
      <c r="G39" s="35">
        <f t="shared" ref="G39" si="135">SUM(O39:Q39)</f>
        <v>0</v>
      </c>
      <c r="H39" s="35">
        <v>0</v>
      </c>
      <c r="I39" s="35">
        <v>0</v>
      </c>
      <c r="J39" s="35">
        <v>0</v>
      </c>
      <c r="K39" s="35">
        <v>0</v>
      </c>
      <c r="L39" s="35">
        <v>0</v>
      </c>
      <c r="M39" s="35">
        <v>0</v>
      </c>
      <c r="N39" s="245" t="s">
        <v>629</v>
      </c>
      <c r="O39" s="35">
        <v>0</v>
      </c>
      <c r="P39" s="35">
        <v>0</v>
      </c>
      <c r="Q39" s="35">
        <v>0</v>
      </c>
      <c r="R39" s="35">
        <v>6</v>
      </c>
      <c r="S39" s="35">
        <v>0</v>
      </c>
    </row>
    <row r="40" spans="1:19" ht="12" customHeight="1">
      <c r="A40" s="139"/>
      <c r="B40" s="139"/>
      <c r="C40" s="34"/>
      <c r="D40" s="212"/>
      <c r="E40" s="33"/>
      <c r="F40" s="38">
        <f t="shared" si="30"/>
        <v>1</v>
      </c>
      <c r="G40" s="31">
        <f t="shared" ref="G40" si="136">IF(G39=0,0,G39/$F39)</f>
        <v>0</v>
      </c>
      <c r="H40" s="31">
        <f t="shared" ref="H40" si="137">IF(H39=0,0,H39/$G39)</f>
        <v>0</v>
      </c>
      <c r="I40" s="31">
        <f t="shared" ref="I40" si="138">IF(I39=0,0,I39/$G39)</f>
        <v>0</v>
      </c>
      <c r="J40" s="31">
        <f t="shared" ref="J40" si="139">IF(J39=0,0,J39/$G39)</f>
        <v>0</v>
      </c>
      <c r="K40" s="31">
        <f t="shared" ref="K40" si="140">IF(K39=0,0,K39/$G39)</f>
        <v>0</v>
      </c>
      <c r="L40" s="31">
        <f t="shared" ref="L40" si="141">IF(L39=0,0,L39/$G39)</f>
        <v>0</v>
      </c>
      <c r="M40" s="31">
        <f t="shared" ref="M40" si="142">IF(M39=0,0,M39/$G39)</f>
        <v>0</v>
      </c>
      <c r="N40" s="246"/>
      <c r="O40" s="31">
        <f t="shared" ref="O40" si="143">IF(O39=0,0,O39/$G39)</f>
        <v>0</v>
      </c>
      <c r="P40" s="31">
        <f t="shared" ref="P40" si="144">IF(P39=0,0,P39/$G39)</f>
        <v>0</v>
      </c>
      <c r="Q40" s="31">
        <f t="shared" ref="Q40" si="145">IF(Q39=0,0,Q39/$G39)</f>
        <v>0</v>
      </c>
      <c r="R40" s="31">
        <f t="shared" ref="R40" si="146">IF(R39=0,0,R39/$F39)</f>
        <v>1</v>
      </c>
      <c r="S40" s="31">
        <f t="shared" ref="S40" si="147">IF(S39=0,0,S39/$F39)</f>
        <v>0</v>
      </c>
    </row>
    <row r="41" spans="1:19" ht="12" customHeight="1">
      <c r="A41" s="139"/>
      <c r="B41" s="139"/>
      <c r="C41" s="37"/>
      <c r="D41" s="211" t="s">
        <v>30</v>
      </c>
      <c r="E41" s="36"/>
      <c r="F41" s="35">
        <f t="shared" si="30"/>
        <v>1</v>
      </c>
      <c r="G41" s="35">
        <f t="shared" ref="G41" si="148">SUM(O41:Q41)</f>
        <v>0</v>
      </c>
      <c r="H41" s="35">
        <v>0</v>
      </c>
      <c r="I41" s="35">
        <v>0</v>
      </c>
      <c r="J41" s="35">
        <v>0</v>
      </c>
      <c r="K41" s="35">
        <v>0</v>
      </c>
      <c r="L41" s="35">
        <v>0</v>
      </c>
      <c r="M41" s="35">
        <v>0</v>
      </c>
      <c r="N41" s="245" t="s">
        <v>629</v>
      </c>
      <c r="O41" s="35">
        <v>0</v>
      </c>
      <c r="P41" s="35">
        <v>0</v>
      </c>
      <c r="Q41" s="35">
        <v>0</v>
      </c>
      <c r="R41" s="35">
        <v>1</v>
      </c>
      <c r="S41" s="35">
        <v>0</v>
      </c>
    </row>
    <row r="42" spans="1:19" ht="12" customHeight="1">
      <c r="A42" s="139"/>
      <c r="B42" s="139"/>
      <c r="C42" s="34"/>
      <c r="D42" s="212"/>
      <c r="E42" s="33"/>
      <c r="F42" s="38">
        <f t="shared" si="30"/>
        <v>1</v>
      </c>
      <c r="G42" s="31">
        <f t="shared" ref="G42" si="149">IF(G41=0,0,G41/$F41)</f>
        <v>0</v>
      </c>
      <c r="H42" s="31">
        <f t="shared" ref="H42" si="150">IF(H41=0,0,H41/$G41)</f>
        <v>0</v>
      </c>
      <c r="I42" s="31">
        <f t="shared" ref="I42" si="151">IF(I41=0,0,I41/$G41)</f>
        <v>0</v>
      </c>
      <c r="J42" s="31">
        <f t="shared" ref="J42" si="152">IF(J41=0,0,J41/$G41)</f>
        <v>0</v>
      </c>
      <c r="K42" s="31">
        <f t="shared" ref="K42" si="153">IF(K41=0,0,K41/$G41)</f>
        <v>0</v>
      </c>
      <c r="L42" s="31">
        <f t="shared" ref="L42" si="154">IF(L41=0,0,L41/$G41)</f>
        <v>0</v>
      </c>
      <c r="M42" s="31">
        <f t="shared" ref="M42" si="155">IF(M41=0,0,M41/$G41)</f>
        <v>0</v>
      </c>
      <c r="N42" s="246"/>
      <c r="O42" s="31">
        <f t="shared" ref="O42" si="156">IF(O41=0,0,O41/$G41)</f>
        <v>0</v>
      </c>
      <c r="P42" s="31">
        <f t="shared" ref="P42" si="157">IF(P41=0,0,P41/$G41)</f>
        <v>0</v>
      </c>
      <c r="Q42" s="31">
        <f t="shared" ref="Q42" si="158">IF(Q41=0,0,Q41/$G41)</f>
        <v>0</v>
      </c>
      <c r="R42" s="31">
        <f t="shared" ref="R42" si="159">IF(R41=0,0,R41/$F41)</f>
        <v>1</v>
      </c>
      <c r="S42" s="31">
        <f t="shared" ref="S42" si="160">IF(S41=0,0,S41/$F41)</f>
        <v>0</v>
      </c>
    </row>
    <row r="43" spans="1:19" ht="12" customHeight="1">
      <c r="A43" s="139"/>
      <c r="B43" s="139"/>
      <c r="C43" s="37"/>
      <c r="D43" s="211" t="s">
        <v>29</v>
      </c>
      <c r="E43" s="36"/>
      <c r="F43" s="35">
        <f t="shared" si="30"/>
        <v>3</v>
      </c>
      <c r="G43" s="35">
        <f t="shared" ref="G43" si="161">SUM(O43:Q43)</f>
        <v>2</v>
      </c>
      <c r="H43" s="35">
        <v>0</v>
      </c>
      <c r="I43" s="35">
        <v>0</v>
      </c>
      <c r="J43" s="35">
        <v>0</v>
      </c>
      <c r="K43" s="35">
        <v>0</v>
      </c>
      <c r="L43" s="35">
        <v>0</v>
      </c>
      <c r="M43" s="35">
        <v>2</v>
      </c>
      <c r="N43" s="245" t="s">
        <v>629</v>
      </c>
      <c r="O43" s="35">
        <v>2</v>
      </c>
      <c r="P43" s="35">
        <v>0</v>
      </c>
      <c r="Q43" s="35">
        <v>0</v>
      </c>
      <c r="R43" s="35">
        <v>1</v>
      </c>
      <c r="S43" s="35">
        <v>0</v>
      </c>
    </row>
    <row r="44" spans="1:19" ht="12" customHeight="1">
      <c r="A44" s="139"/>
      <c r="B44" s="139"/>
      <c r="C44" s="34"/>
      <c r="D44" s="212"/>
      <c r="E44" s="33"/>
      <c r="F44" s="38">
        <f t="shared" si="30"/>
        <v>1</v>
      </c>
      <c r="G44" s="31">
        <f t="shared" ref="G44" si="162">IF(G43=0,0,G43/$F43)</f>
        <v>0.66666666666666663</v>
      </c>
      <c r="H44" s="31">
        <f t="shared" ref="H44" si="163">IF(H43=0,0,H43/$G43)</f>
        <v>0</v>
      </c>
      <c r="I44" s="31">
        <f t="shared" ref="I44" si="164">IF(I43=0,0,I43/$G43)</f>
        <v>0</v>
      </c>
      <c r="J44" s="31">
        <f t="shared" ref="J44" si="165">IF(J43=0,0,J43/$G43)</f>
        <v>0</v>
      </c>
      <c r="K44" s="31">
        <f t="shared" ref="K44" si="166">IF(K43=0,0,K43/$G43)</f>
        <v>0</v>
      </c>
      <c r="L44" s="31">
        <f t="shared" ref="L44" si="167">IF(L43=0,0,L43/$G43)</f>
        <v>0</v>
      </c>
      <c r="M44" s="31">
        <f t="shared" ref="M44" si="168">IF(M43=0,0,M43/$G43)</f>
        <v>1</v>
      </c>
      <c r="N44" s="246"/>
      <c r="O44" s="31">
        <f t="shared" ref="O44" si="169">IF(O43=0,0,O43/$G43)</f>
        <v>1</v>
      </c>
      <c r="P44" s="31">
        <f t="shared" ref="P44" si="170">IF(P43=0,0,P43/$G43)</f>
        <v>0</v>
      </c>
      <c r="Q44" s="31">
        <f t="shared" ref="Q44" si="171">IF(Q43=0,0,Q43/$G43)</f>
        <v>0</v>
      </c>
      <c r="R44" s="31">
        <f t="shared" ref="R44" si="172">IF(R43=0,0,R43/$F43)</f>
        <v>0.33333333333333331</v>
      </c>
      <c r="S44" s="31">
        <f t="shared" ref="S44" si="173">IF(S43=0,0,S43/$F43)</f>
        <v>0</v>
      </c>
    </row>
    <row r="45" spans="1:19" ht="12" customHeight="1">
      <c r="A45" s="139"/>
      <c r="B45" s="139"/>
      <c r="C45" s="37"/>
      <c r="D45" s="211" t="s">
        <v>28</v>
      </c>
      <c r="E45" s="36"/>
      <c r="F45" s="35">
        <f t="shared" si="30"/>
        <v>8</v>
      </c>
      <c r="G45" s="35">
        <f t="shared" ref="G45" si="174">SUM(O45:Q45)</f>
        <v>0</v>
      </c>
      <c r="H45" s="35">
        <v>0</v>
      </c>
      <c r="I45" s="35">
        <v>0</v>
      </c>
      <c r="J45" s="35">
        <v>0</v>
      </c>
      <c r="K45" s="35">
        <v>0</v>
      </c>
      <c r="L45" s="35">
        <v>0</v>
      </c>
      <c r="M45" s="35">
        <v>0</v>
      </c>
      <c r="N45" s="245" t="s">
        <v>629</v>
      </c>
      <c r="O45" s="35">
        <v>0</v>
      </c>
      <c r="P45" s="35">
        <v>0</v>
      </c>
      <c r="Q45" s="35">
        <v>0</v>
      </c>
      <c r="R45" s="35">
        <v>1</v>
      </c>
      <c r="S45" s="35">
        <v>7</v>
      </c>
    </row>
    <row r="46" spans="1:19" ht="12" customHeight="1">
      <c r="A46" s="139"/>
      <c r="B46" s="139"/>
      <c r="C46" s="34"/>
      <c r="D46" s="212"/>
      <c r="E46" s="33"/>
      <c r="F46" s="38">
        <f t="shared" si="30"/>
        <v>1</v>
      </c>
      <c r="G46" s="31">
        <f t="shared" ref="G46" si="175">IF(G45=0,0,G45/$F45)</f>
        <v>0</v>
      </c>
      <c r="H46" s="31">
        <f t="shared" ref="H46" si="176">IF(H45=0,0,H45/$G45)</f>
        <v>0</v>
      </c>
      <c r="I46" s="31">
        <f t="shared" ref="I46" si="177">IF(I45=0,0,I45/$G45)</f>
        <v>0</v>
      </c>
      <c r="J46" s="31">
        <f t="shared" ref="J46" si="178">IF(J45=0,0,J45/$G45)</f>
        <v>0</v>
      </c>
      <c r="K46" s="31">
        <f t="shared" ref="K46" si="179">IF(K45=0,0,K45/$G45)</f>
        <v>0</v>
      </c>
      <c r="L46" s="31">
        <f t="shared" ref="L46" si="180">IF(L45=0,0,L45/$G45)</f>
        <v>0</v>
      </c>
      <c r="M46" s="31">
        <f t="shared" ref="M46" si="181">IF(M45=0,0,M45/$G45)</f>
        <v>0</v>
      </c>
      <c r="N46" s="246"/>
      <c r="O46" s="31">
        <f t="shared" ref="O46" si="182">IF(O45=0,0,O45/$G45)</f>
        <v>0</v>
      </c>
      <c r="P46" s="31">
        <f t="shared" ref="P46" si="183">IF(P45=0,0,P45/$G45)</f>
        <v>0</v>
      </c>
      <c r="Q46" s="31">
        <f t="shared" ref="Q46" si="184">IF(Q45=0,0,Q45/$G45)</f>
        <v>0</v>
      </c>
      <c r="R46" s="31">
        <f t="shared" ref="R46" si="185">IF(R45=0,0,R45/$F45)</f>
        <v>0.125</v>
      </c>
      <c r="S46" s="31">
        <f t="shared" ref="S46" si="186">IF(S45=0,0,S45/$F45)</f>
        <v>0.875</v>
      </c>
    </row>
    <row r="47" spans="1:19" ht="12" customHeight="1">
      <c r="A47" s="139"/>
      <c r="B47" s="139"/>
      <c r="C47" s="37"/>
      <c r="D47" s="211" t="s">
        <v>27</v>
      </c>
      <c r="E47" s="36"/>
      <c r="F47" s="35">
        <f t="shared" si="30"/>
        <v>3</v>
      </c>
      <c r="G47" s="35">
        <f t="shared" ref="G47" si="187">SUM(O47:Q47)</f>
        <v>0</v>
      </c>
      <c r="H47" s="35">
        <v>0</v>
      </c>
      <c r="I47" s="35">
        <v>0</v>
      </c>
      <c r="J47" s="35">
        <v>0</v>
      </c>
      <c r="K47" s="35">
        <v>0</v>
      </c>
      <c r="L47" s="35">
        <v>0</v>
      </c>
      <c r="M47" s="35">
        <v>0</v>
      </c>
      <c r="N47" s="245" t="s">
        <v>629</v>
      </c>
      <c r="O47" s="35">
        <v>0</v>
      </c>
      <c r="P47" s="35">
        <v>0</v>
      </c>
      <c r="Q47" s="35">
        <v>0</v>
      </c>
      <c r="R47" s="35">
        <v>3</v>
      </c>
      <c r="S47" s="35">
        <v>0</v>
      </c>
    </row>
    <row r="48" spans="1:19" ht="12" customHeight="1">
      <c r="A48" s="139"/>
      <c r="B48" s="139"/>
      <c r="C48" s="34"/>
      <c r="D48" s="212"/>
      <c r="E48" s="33"/>
      <c r="F48" s="38">
        <f t="shared" si="30"/>
        <v>1</v>
      </c>
      <c r="G48" s="31">
        <f t="shared" ref="G48" si="188">IF(G47=0,0,G47/$F47)</f>
        <v>0</v>
      </c>
      <c r="H48" s="31">
        <f t="shared" ref="H48" si="189">IF(H47=0,0,H47/$G47)</f>
        <v>0</v>
      </c>
      <c r="I48" s="31">
        <f t="shared" ref="I48" si="190">IF(I47=0,0,I47/$G47)</f>
        <v>0</v>
      </c>
      <c r="J48" s="31">
        <f t="shared" ref="J48" si="191">IF(J47=0,0,J47/$G47)</f>
        <v>0</v>
      </c>
      <c r="K48" s="31">
        <f t="shared" ref="K48" si="192">IF(K47=0,0,K47/$G47)</f>
        <v>0</v>
      </c>
      <c r="L48" s="31">
        <f t="shared" ref="L48" si="193">IF(L47=0,0,L47/$G47)</f>
        <v>0</v>
      </c>
      <c r="M48" s="31">
        <f t="shared" ref="M48" si="194">IF(M47=0,0,M47/$G47)</f>
        <v>0</v>
      </c>
      <c r="N48" s="246"/>
      <c r="O48" s="31">
        <f t="shared" ref="O48" si="195">IF(O47=0,0,O47/$G47)</f>
        <v>0</v>
      </c>
      <c r="P48" s="31">
        <f t="shared" ref="P48" si="196">IF(P47=0,0,P47/$G47)</f>
        <v>0</v>
      </c>
      <c r="Q48" s="31">
        <f t="shared" ref="Q48" si="197">IF(Q47=0,0,Q47/$G47)</f>
        <v>0</v>
      </c>
      <c r="R48" s="31">
        <f t="shared" ref="R48" si="198">IF(R47=0,0,R47/$F47)</f>
        <v>1</v>
      </c>
      <c r="S48" s="31">
        <f t="shared" ref="S48" si="199">IF(S47=0,0,S47/$F47)</f>
        <v>0</v>
      </c>
    </row>
    <row r="49" spans="1:19" ht="12" customHeight="1">
      <c r="A49" s="139"/>
      <c r="B49" s="139"/>
      <c r="C49" s="37"/>
      <c r="D49" s="211" t="s">
        <v>26</v>
      </c>
      <c r="E49" s="36"/>
      <c r="F49" s="35">
        <f t="shared" si="30"/>
        <v>2</v>
      </c>
      <c r="G49" s="35">
        <f t="shared" ref="G49" si="200">SUM(O49:Q49)</f>
        <v>1</v>
      </c>
      <c r="H49" s="35">
        <v>0</v>
      </c>
      <c r="I49" s="35">
        <v>0</v>
      </c>
      <c r="J49" s="35">
        <v>0</v>
      </c>
      <c r="K49" s="35">
        <v>0</v>
      </c>
      <c r="L49" s="35">
        <v>1</v>
      </c>
      <c r="M49" s="35">
        <v>0</v>
      </c>
      <c r="N49" s="245">
        <v>50</v>
      </c>
      <c r="O49" s="35">
        <v>1</v>
      </c>
      <c r="P49" s="35">
        <v>0</v>
      </c>
      <c r="Q49" s="35">
        <v>0</v>
      </c>
      <c r="R49" s="35">
        <v>0</v>
      </c>
      <c r="S49" s="35">
        <v>1</v>
      </c>
    </row>
    <row r="50" spans="1:19" ht="12" customHeight="1">
      <c r="A50" s="139"/>
      <c r="B50" s="139"/>
      <c r="C50" s="34"/>
      <c r="D50" s="212"/>
      <c r="E50" s="33"/>
      <c r="F50" s="38">
        <f t="shared" si="30"/>
        <v>1</v>
      </c>
      <c r="G50" s="31">
        <f t="shared" ref="G50" si="201">IF(G49=0,0,G49/$F49)</f>
        <v>0.5</v>
      </c>
      <c r="H50" s="31">
        <f t="shared" ref="H50" si="202">IF(H49=0,0,H49/$G49)</f>
        <v>0</v>
      </c>
      <c r="I50" s="31">
        <f t="shared" ref="I50" si="203">IF(I49=0,0,I49/$G49)</f>
        <v>0</v>
      </c>
      <c r="J50" s="31">
        <f t="shared" ref="J50" si="204">IF(J49=0,0,J49/$G49)</f>
        <v>0</v>
      </c>
      <c r="K50" s="31">
        <f t="shared" ref="K50" si="205">IF(K49=0,0,K49/$G49)</f>
        <v>0</v>
      </c>
      <c r="L50" s="31">
        <f t="shared" ref="L50" si="206">IF(L49=0,0,L49/$G49)</f>
        <v>1</v>
      </c>
      <c r="M50" s="31">
        <f t="shared" ref="M50" si="207">IF(M49=0,0,M49/$G49)</f>
        <v>0</v>
      </c>
      <c r="N50" s="246"/>
      <c r="O50" s="31">
        <f t="shared" ref="O50" si="208">IF(O49=0,0,O49/$G49)</f>
        <v>1</v>
      </c>
      <c r="P50" s="31">
        <f t="shared" ref="P50" si="209">IF(P49=0,0,P49/$G49)</f>
        <v>0</v>
      </c>
      <c r="Q50" s="31">
        <f t="shared" ref="Q50" si="210">IF(Q49=0,0,Q49/$G49)</f>
        <v>0</v>
      </c>
      <c r="R50" s="31">
        <f t="shared" ref="R50" si="211">IF(R49=0,0,R49/$F49)</f>
        <v>0</v>
      </c>
      <c r="S50" s="31">
        <f t="shared" ref="S50" si="212">IF(S49=0,0,S49/$F49)</f>
        <v>0.5</v>
      </c>
    </row>
    <row r="51" spans="1:19" ht="12" customHeight="1">
      <c r="A51" s="139"/>
      <c r="B51" s="139"/>
      <c r="C51" s="37"/>
      <c r="D51" s="211" t="s">
        <v>25</v>
      </c>
      <c r="E51" s="36"/>
      <c r="F51" s="35">
        <f t="shared" si="30"/>
        <v>15</v>
      </c>
      <c r="G51" s="35">
        <f t="shared" ref="G51" si="213">SUM(O51:Q51)</f>
        <v>1</v>
      </c>
      <c r="H51" s="35">
        <v>0</v>
      </c>
      <c r="I51" s="35">
        <v>0</v>
      </c>
      <c r="J51" s="35">
        <v>0</v>
      </c>
      <c r="K51" s="35">
        <v>0</v>
      </c>
      <c r="L51" s="35">
        <v>0</v>
      </c>
      <c r="M51" s="35">
        <v>1</v>
      </c>
      <c r="N51" s="245" t="s">
        <v>629</v>
      </c>
      <c r="O51" s="35">
        <v>1</v>
      </c>
      <c r="P51" s="35">
        <v>0</v>
      </c>
      <c r="Q51" s="35">
        <v>0</v>
      </c>
      <c r="R51" s="35">
        <v>11</v>
      </c>
      <c r="S51" s="35">
        <v>3</v>
      </c>
    </row>
    <row r="52" spans="1:19" ht="12" customHeight="1">
      <c r="A52" s="139"/>
      <c r="B52" s="139"/>
      <c r="C52" s="34"/>
      <c r="D52" s="212"/>
      <c r="E52" s="33"/>
      <c r="F52" s="38">
        <f t="shared" si="30"/>
        <v>1</v>
      </c>
      <c r="G52" s="31">
        <f t="shared" ref="G52" si="214">IF(G51=0,0,G51/$F51)</f>
        <v>6.6666666666666666E-2</v>
      </c>
      <c r="H52" s="31">
        <f t="shared" ref="H52" si="215">IF(H51=0,0,H51/$G51)</f>
        <v>0</v>
      </c>
      <c r="I52" s="31">
        <f t="shared" ref="I52" si="216">IF(I51=0,0,I51/$G51)</f>
        <v>0</v>
      </c>
      <c r="J52" s="31">
        <f t="shared" ref="J52" si="217">IF(J51=0,0,J51/$G51)</f>
        <v>0</v>
      </c>
      <c r="K52" s="31">
        <f t="shared" ref="K52" si="218">IF(K51=0,0,K51/$G51)</f>
        <v>0</v>
      </c>
      <c r="L52" s="31">
        <f t="shared" ref="L52" si="219">IF(L51=0,0,L51/$G51)</f>
        <v>0</v>
      </c>
      <c r="M52" s="31">
        <f t="shared" ref="M52" si="220">IF(M51=0,0,M51/$G51)</f>
        <v>1</v>
      </c>
      <c r="N52" s="246"/>
      <c r="O52" s="31">
        <f t="shared" ref="O52" si="221">IF(O51=0,0,O51/$G51)</f>
        <v>1</v>
      </c>
      <c r="P52" s="31">
        <f t="shared" ref="P52" si="222">IF(P51=0,0,P51/$G51)</f>
        <v>0</v>
      </c>
      <c r="Q52" s="31">
        <f t="shared" ref="Q52" si="223">IF(Q51=0,0,Q51/$G51)</f>
        <v>0</v>
      </c>
      <c r="R52" s="31">
        <f t="shared" ref="R52" si="224">IF(R51=0,0,R51/$F51)</f>
        <v>0.73333333333333328</v>
      </c>
      <c r="S52" s="31">
        <f t="shared" ref="S52" si="225">IF(S51=0,0,S51/$F51)</f>
        <v>0.2</v>
      </c>
    </row>
    <row r="53" spans="1:19" ht="12" customHeight="1">
      <c r="A53" s="139"/>
      <c r="B53" s="139"/>
      <c r="C53" s="37"/>
      <c r="D53" s="211" t="s">
        <v>24</v>
      </c>
      <c r="E53" s="36"/>
      <c r="F53" s="35">
        <f t="shared" si="30"/>
        <v>4</v>
      </c>
      <c r="G53" s="35">
        <f t="shared" ref="G53" si="226">SUM(O53:Q53)</f>
        <v>1</v>
      </c>
      <c r="H53" s="35">
        <v>0</v>
      </c>
      <c r="I53" s="35">
        <v>1</v>
      </c>
      <c r="J53" s="35">
        <v>0</v>
      </c>
      <c r="K53" s="35">
        <v>0</v>
      </c>
      <c r="L53" s="35">
        <v>0</v>
      </c>
      <c r="M53" s="35">
        <v>0</v>
      </c>
      <c r="N53" s="245">
        <v>7</v>
      </c>
      <c r="O53" s="35">
        <v>1</v>
      </c>
      <c r="P53" s="35">
        <v>0</v>
      </c>
      <c r="Q53" s="35">
        <v>0</v>
      </c>
      <c r="R53" s="35">
        <v>1</v>
      </c>
      <c r="S53" s="35">
        <v>2</v>
      </c>
    </row>
    <row r="54" spans="1:19" ht="12" customHeight="1">
      <c r="A54" s="139"/>
      <c r="B54" s="139"/>
      <c r="C54" s="34"/>
      <c r="D54" s="212"/>
      <c r="E54" s="33"/>
      <c r="F54" s="38">
        <f t="shared" si="30"/>
        <v>1</v>
      </c>
      <c r="G54" s="31">
        <f t="shared" ref="G54" si="227">IF(G53=0,0,G53/$F53)</f>
        <v>0.25</v>
      </c>
      <c r="H54" s="31">
        <f t="shared" ref="H54" si="228">IF(H53=0,0,H53/$G53)</f>
        <v>0</v>
      </c>
      <c r="I54" s="31">
        <f t="shared" ref="I54" si="229">IF(I53=0,0,I53/$G53)</f>
        <v>1</v>
      </c>
      <c r="J54" s="31">
        <f t="shared" ref="J54" si="230">IF(J53=0,0,J53/$G53)</f>
        <v>0</v>
      </c>
      <c r="K54" s="31">
        <f t="shared" ref="K54" si="231">IF(K53=0,0,K53/$G53)</f>
        <v>0</v>
      </c>
      <c r="L54" s="31">
        <f t="shared" ref="L54" si="232">IF(L53=0,0,L53/$G53)</f>
        <v>0</v>
      </c>
      <c r="M54" s="31">
        <f t="shared" ref="M54" si="233">IF(M53=0,0,M53/$G53)</f>
        <v>0</v>
      </c>
      <c r="N54" s="246"/>
      <c r="O54" s="31">
        <f t="shared" ref="O54" si="234">IF(O53=0,0,O53/$G53)</f>
        <v>1</v>
      </c>
      <c r="P54" s="31">
        <f t="shared" ref="P54" si="235">IF(P53=0,0,P53/$G53)</f>
        <v>0</v>
      </c>
      <c r="Q54" s="31">
        <f t="shared" ref="Q54" si="236">IF(Q53=0,0,Q53/$G53)</f>
        <v>0</v>
      </c>
      <c r="R54" s="31">
        <f t="shared" ref="R54" si="237">IF(R53=0,0,R53/$F53)</f>
        <v>0.25</v>
      </c>
      <c r="S54" s="31">
        <f t="shared" ref="S54" si="238">IF(S53=0,0,S53/$F53)</f>
        <v>0.5</v>
      </c>
    </row>
    <row r="55" spans="1:19" ht="12" customHeight="1">
      <c r="A55" s="139"/>
      <c r="B55" s="139"/>
      <c r="C55" s="37"/>
      <c r="D55" s="211" t="s">
        <v>23</v>
      </c>
      <c r="E55" s="36"/>
      <c r="F55" s="35">
        <f t="shared" si="30"/>
        <v>26</v>
      </c>
      <c r="G55" s="35">
        <f t="shared" ref="G55" si="239">SUM(O55:Q55)</f>
        <v>2</v>
      </c>
      <c r="H55" s="35">
        <v>1</v>
      </c>
      <c r="I55" s="35">
        <v>1</v>
      </c>
      <c r="J55" s="35">
        <v>0</v>
      </c>
      <c r="K55" s="35">
        <v>0</v>
      </c>
      <c r="L55" s="35">
        <v>0</v>
      </c>
      <c r="M55" s="35">
        <v>0</v>
      </c>
      <c r="N55" s="245">
        <v>4</v>
      </c>
      <c r="O55" s="35">
        <v>2</v>
      </c>
      <c r="P55" s="35">
        <v>0</v>
      </c>
      <c r="Q55" s="35">
        <v>0</v>
      </c>
      <c r="R55" s="35">
        <v>13</v>
      </c>
      <c r="S55" s="35">
        <v>11</v>
      </c>
    </row>
    <row r="56" spans="1:19" ht="12" customHeight="1">
      <c r="A56" s="139"/>
      <c r="B56" s="139"/>
      <c r="C56" s="34"/>
      <c r="D56" s="212"/>
      <c r="E56" s="33"/>
      <c r="F56" s="38">
        <f t="shared" si="30"/>
        <v>1</v>
      </c>
      <c r="G56" s="31">
        <f t="shared" ref="G56" si="240">IF(G55=0,0,G55/$F55)</f>
        <v>7.6923076923076927E-2</v>
      </c>
      <c r="H56" s="31">
        <f t="shared" ref="H56" si="241">IF(H55=0,0,H55/$G55)</f>
        <v>0.5</v>
      </c>
      <c r="I56" s="31">
        <f t="shared" ref="I56" si="242">IF(I55=0,0,I55/$G55)</f>
        <v>0.5</v>
      </c>
      <c r="J56" s="31">
        <f t="shared" ref="J56" si="243">IF(J55=0,0,J55/$G55)</f>
        <v>0</v>
      </c>
      <c r="K56" s="31">
        <f t="shared" ref="K56" si="244">IF(K55=0,0,K55/$G55)</f>
        <v>0</v>
      </c>
      <c r="L56" s="31">
        <f t="shared" ref="L56" si="245">IF(L55=0,0,L55/$G55)</f>
        <v>0</v>
      </c>
      <c r="M56" s="31">
        <f t="shared" ref="M56" si="246">IF(M55=0,0,M55/$G55)</f>
        <v>0</v>
      </c>
      <c r="N56" s="246"/>
      <c r="O56" s="31">
        <f t="shared" ref="O56" si="247">IF(O55=0,0,O55/$G55)</f>
        <v>1</v>
      </c>
      <c r="P56" s="31">
        <f t="shared" ref="P56" si="248">IF(P55=0,0,P55/$G55)</f>
        <v>0</v>
      </c>
      <c r="Q56" s="31">
        <f t="shared" ref="Q56" si="249">IF(Q55=0,0,Q55/$G55)</f>
        <v>0</v>
      </c>
      <c r="R56" s="31">
        <f t="shared" ref="R56" si="250">IF(R55=0,0,R55/$F55)</f>
        <v>0.5</v>
      </c>
      <c r="S56" s="31">
        <f t="shared" ref="S56" si="251">IF(S55=0,0,S55/$F55)</f>
        <v>0.42307692307692307</v>
      </c>
    </row>
    <row r="57" spans="1:19" ht="12" customHeight="1">
      <c r="A57" s="139"/>
      <c r="B57" s="139"/>
      <c r="C57" s="37"/>
      <c r="D57" s="211" t="s">
        <v>22</v>
      </c>
      <c r="E57" s="36"/>
      <c r="F57" s="35">
        <f t="shared" si="30"/>
        <v>5</v>
      </c>
      <c r="G57" s="35">
        <f t="shared" ref="G57" si="252">SUM(O57:Q57)</f>
        <v>1</v>
      </c>
      <c r="H57" s="35">
        <v>0</v>
      </c>
      <c r="I57" s="35">
        <v>0</v>
      </c>
      <c r="J57" s="35">
        <v>0</v>
      </c>
      <c r="K57" s="35">
        <v>1</v>
      </c>
      <c r="L57" s="35">
        <v>0</v>
      </c>
      <c r="M57" s="35">
        <v>0</v>
      </c>
      <c r="N57" s="245">
        <v>20</v>
      </c>
      <c r="O57" s="35">
        <v>1</v>
      </c>
      <c r="P57" s="35">
        <v>0</v>
      </c>
      <c r="Q57" s="35">
        <v>0</v>
      </c>
      <c r="R57" s="35">
        <v>0</v>
      </c>
      <c r="S57" s="35">
        <v>4</v>
      </c>
    </row>
    <row r="58" spans="1:19" ht="12" customHeight="1">
      <c r="A58" s="139"/>
      <c r="B58" s="139"/>
      <c r="C58" s="34"/>
      <c r="D58" s="212"/>
      <c r="E58" s="33"/>
      <c r="F58" s="38">
        <f t="shared" si="30"/>
        <v>1</v>
      </c>
      <c r="G58" s="31">
        <f t="shared" ref="G58" si="253">IF(G57=0,0,G57/$F57)</f>
        <v>0.2</v>
      </c>
      <c r="H58" s="31">
        <f t="shared" ref="H58" si="254">IF(H57=0,0,H57/$G57)</f>
        <v>0</v>
      </c>
      <c r="I58" s="31">
        <f t="shared" ref="I58" si="255">IF(I57=0,0,I57/$G57)</f>
        <v>0</v>
      </c>
      <c r="J58" s="31">
        <f t="shared" ref="J58" si="256">IF(J57=0,0,J57/$G57)</f>
        <v>0</v>
      </c>
      <c r="K58" s="31">
        <f t="shared" ref="K58" si="257">IF(K57=0,0,K57/$G57)</f>
        <v>1</v>
      </c>
      <c r="L58" s="31">
        <f t="shared" ref="L58" si="258">IF(L57=0,0,L57/$G57)</f>
        <v>0</v>
      </c>
      <c r="M58" s="31">
        <f t="shared" ref="M58" si="259">IF(M57=0,0,M57/$G57)</f>
        <v>0</v>
      </c>
      <c r="N58" s="246"/>
      <c r="O58" s="31">
        <f t="shared" ref="O58" si="260">IF(O57=0,0,O57/$G57)</f>
        <v>1</v>
      </c>
      <c r="P58" s="31">
        <f t="shared" ref="P58" si="261">IF(P57=0,0,P57/$G57)</f>
        <v>0</v>
      </c>
      <c r="Q58" s="31">
        <f t="shared" ref="Q58" si="262">IF(Q57=0,0,Q57/$G57)</f>
        <v>0</v>
      </c>
      <c r="R58" s="31">
        <f t="shared" ref="R58" si="263">IF(R57=0,0,R57/$F57)</f>
        <v>0</v>
      </c>
      <c r="S58" s="31">
        <f t="shared" ref="S58" si="264">IF(S57=0,0,S57/$F57)</f>
        <v>0.8</v>
      </c>
    </row>
    <row r="59" spans="1:19" ht="12.75" customHeight="1">
      <c r="A59" s="139"/>
      <c r="B59" s="139"/>
      <c r="C59" s="37"/>
      <c r="D59" s="211" t="s">
        <v>21</v>
      </c>
      <c r="E59" s="36"/>
      <c r="F59" s="35">
        <f t="shared" si="30"/>
        <v>23</v>
      </c>
      <c r="G59" s="35">
        <f t="shared" ref="G59" si="265">SUM(O59:Q59)</f>
        <v>10</v>
      </c>
      <c r="H59" s="35">
        <v>4</v>
      </c>
      <c r="I59" s="35">
        <v>1</v>
      </c>
      <c r="J59" s="35">
        <v>0</v>
      </c>
      <c r="K59" s="35">
        <v>0</v>
      </c>
      <c r="L59" s="35">
        <v>1</v>
      </c>
      <c r="M59" s="35">
        <v>4</v>
      </c>
      <c r="N59" s="245">
        <v>9</v>
      </c>
      <c r="O59" s="35">
        <v>8</v>
      </c>
      <c r="P59" s="35">
        <v>2</v>
      </c>
      <c r="Q59" s="35">
        <v>0</v>
      </c>
      <c r="R59" s="35">
        <v>8</v>
      </c>
      <c r="S59" s="35">
        <v>5</v>
      </c>
    </row>
    <row r="60" spans="1:19" ht="12.75" customHeight="1">
      <c r="A60" s="139"/>
      <c r="B60" s="139"/>
      <c r="C60" s="34"/>
      <c r="D60" s="212"/>
      <c r="E60" s="33"/>
      <c r="F60" s="38">
        <f t="shared" si="30"/>
        <v>0.99999999999999989</v>
      </c>
      <c r="G60" s="31">
        <f t="shared" ref="G60" si="266">IF(G59=0,0,G59/$F59)</f>
        <v>0.43478260869565216</v>
      </c>
      <c r="H60" s="31">
        <f t="shared" ref="H60" si="267">IF(H59=0,0,H59/$G59)</f>
        <v>0.4</v>
      </c>
      <c r="I60" s="31">
        <f t="shared" ref="I60" si="268">IF(I59=0,0,I59/$G59)</f>
        <v>0.1</v>
      </c>
      <c r="J60" s="31">
        <f t="shared" ref="J60" si="269">IF(J59=0,0,J59/$G59)</f>
        <v>0</v>
      </c>
      <c r="K60" s="31">
        <f t="shared" ref="K60" si="270">IF(K59=0,0,K59/$G59)</f>
        <v>0</v>
      </c>
      <c r="L60" s="31">
        <f t="shared" ref="L60" si="271">IF(L59=0,0,L59/$G59)</f>
        <v>0.1</v>
      </c>
      <c r="M60" s="31">
        <f t="shared" ref="M60" si="272">IF(M59=0,0,M59/$G59)</f>
        <v>0.4</v>
      </c>
      <c r="N60" s="246"/>
      <c r="O60" s="31">
        <f t="shared" ref="O60" si="273">IF(O59=0,0,O59/$G59)</f>
        <v>0.8</v>
      </c>
      <c r="P60" s="31">
        <f t="shared" ref="P60" si="274">IF(P59=0,0,P59/$G59)</f>
        <v>0.2</v>
      </c>
      <c r="Q60" s="31">
        <f t="shared" ref="Q60" si="275">IF(Q59=0,0,Q59/$G59)</f>
        <v>0</v>
      </c>
      <c r="R60" s="31">
        <f t="shared" ref="R60" si="276">IF(R59=0,0,R59/$F59)</f>
        <v>0.34782608695652173</v>
      </c>
      <c r="S60" s="31">
        <f t="shared" ref="S60" si="277">IF(S59=0,0,S59/$F59)</f>
        <v>0.21739130434782608</v>
      </c>
    </row>
    <row r="61" spans="1:19" ht="12" customHeight="1">
      <c r="A61" s="139"/>
      <c r="B61" s="139"/>
      <c r="C61" s="37"/>
      <c r="D61" s="211" t="s">
        <v>20</v>
      </c>
      <c r="E61" s="36"/>
      <c r="F61" s="35">
        <f t="shared" si="30"/>
        <v>14</v>
      </c>
      <c r="G61" s="35">
        <f t="shared" ref="G61" si="278">SUM(O61:Q61)</f>
        <v>0</v>
      </c>
      <c r="H61" s="35">
        <v>0</v>
      </c>
      <c r="I61" s="35">
        <v>0</v>
      </c>
      <c r="J61" s="35">
        <v>0</v>
      </c>
      <c r="K61" s="35">
        <v>0</v>
      </c>
      <c r="L61" s="35">
        <v>0</v>
      </c>
      <c r="M61" s="35">
        <v>0</v>
      </c>
      <c r="N61" s="245" t="s">
        <v>629</v>
      </c>
      <c r="O61" s="35">
        <v>0</v>
      </c>
      <c r="P61" s="35">
        <v>0</v>
      </c>
      <c r="Q61" s="35">
        <v>0</v>
      </c>
      <c r="R61" s="35">
        <v>5</v>
      </c>
      <c r="S61" s="35">
        <v>9</v>
      </c>
    </row>
    <row r="62" spans="1:19" ht="12" customHeight="1">
      <c r="A62" s="139"/>
      <c r="B62" s="139"/>
      <c r="C62" s="34"/>
      <c r="D62" s="212"/>
      <c r="E62" s="33"/>
      <c r="F62" s="38">
        <f t="shared" si="30"/>
        <v>1</v>
      </c>
      <c r="G62" s="31">
        <f t="shared" ref="G62" si="279">IF(G61=0,0,G61/$F61)</f>
        <v>0</v>
      </c>
      <c r="H62" s="31">
        <f t="shared" ref="H62" si="280">IF(H61=0,0,H61/$G61)</f>
        <v>0</v>
      </c>
      <c r="I62" s="31">
        <f t="shared" ref="I62" si="281">IF(I61=0,0,I61/$G61)</f>
        <v>0</v>
      </c>
      <c r="J62" s="31">
        <f t="shared" ref="J62" si="282">IF(J61=0,0,J61/$G61)</f>
        <v>0</v>
      </c>
      <c r="K62" s="31">
        <f t="shared" ref="K62" si="283">IF(K61=0,0,K61/$G61)</f>
        <v>0</v>
      </c>
      <c r="L62" s="31">
        <f t="shared" ref="L62" si="284">IF(L61=0,0,L61/$G61)</f>
        <v>0</v>
      </c>
      <c r="M62" s="31">
        <f t="shared" ref="M62" si="285">IF(M61=0,0,M61/$G61)</f>
        <v>0</v>
      </c>
      <c r="N62" s="246"/>
      <c r="O62" s="31">
        <f t="shared" ref="O62" si="286">IF(O61=0,0,O61/$G61)</f>
        <v>0</v>
      </c>
      <c r="P62" s="31">
        <f t="shared" ref="P62" si="287">IF(P61=0,0,P61/$G61)</f>
        <v>0</v>
      </c>
      <c r="Q62" s="31">
        <f t="shared" ref="Q62" si="288">IF(Q61=0,0,Q61/$G61)</f>
        <v>0</v>
      </c>
      <c r="R62" s="31">
        <f t="shared" ref="R62" si="289">IF(R61=0,0,R61/$F61)</f>
        <v>0.35714285714285715</v>
      </c>
      <c r="S62" s="31">
        <f t="shared" ref="S62" si="290">IF(S61=0,0,S61/$F61)</f>
        <v>0.6428571428571429</v>
      </c>
    </row>
    <row r="63" spans="1:19" ht="12" customHeight="1">
      <c r="A63" s="139"/>
      <c r="B63" s="139"/>
      <c r="C63" s="37"/>
      <c r="D63" s="211" t="s">
        <v>19</v>
      </c>
      <c r="E63" s="36"/>
      <c r="F63" s="35">
        <f t="shared" si="30"/>
        <v>10</v>
      </c>
      <c r="G63" s="35">
        <f t="shared" ref="G63" si="291">SUM(O63:Q63)</f>
        <v>1</v>
      </c>
      <c r="H63" s="35">
        <v>1</v>
      </c>
      <c r="I63" s="35">
        <v>0</v>
      </c>
      <c r="J63" s="35">
        <v>0</v>
      </c>
      <c r="K63" s="35">
        <v>0</v>
      </c>
      <c r="L63" s="35">
        <v>0</v>
      </c>
      <c r="M63" s="35">
        <v>0</v>
      </c>
      <c r="N63" s="245">
        <v>5</v>
      </c>
      <c r="O63" s="35">
        <v>1</v>
      </c>
      <c r="P63" s="35">
        <v>0</v>
      </c>
      <c r="Q63" s="35">
        <v>0</v>
      </c>
      <c r="R63" s="35">
        <v>6</v>
      </c>
      <c r="S63" s="35">
        <v>3</v>
      </c>
    </row>
    <row r="64" spans="1:19" ht="12" customHeight="1">
      <c r="A64" s="139"/>
      <c r="B64" s="139"/>
      <c r="C64" s="34"/>
      <c r="D64" s="212"/>
      <c r="E64" s="33"/>
      <c r="F64" s="38">
        <f t="shared" si="30"/>
        <v>1</v>
      </c>
      <c r="G64" s="31">
        <f t="shared" ref="G64" si="292">IF(G63=0,0,G63/$F63)</f>
        <v>0.1</v>
      </c>
      <c r="H64" s="31">
        <f t="shared" ref="H64" si="293">IF(H63=0,0,H63/$G63)</f>
        <v>1</v>
      </c>
      <c r="I64" s="31">
        <f t="shared" ref="I64" si="294">IF(I63=0,0,I63/$G63)</f>
        <v>0</v>
      </c>
      <c r="J64" s="31">
        <f t="shared" ref="J64" si="295">IF(J63=0,0,J63/$G63)</f>
        <v>0</v>
      </c>
      <c r="K64" s="31">
        <f t="shared" ref="K64" si="296">IF(K63=0,0,K63/$G63)</f>
        <v>0</v>
      </c>
      <c r="L64" s="31">
        <f t="shared" ref="L64" si="297">IF(L63=0,0,L63/$G63)</f>
        <v>0</v>
      </c>
      <c r="M64" s="31">
        <f t="shared" ref="M64" si="298">IF(M63=0,0,M63/$G63)</f>
        <v>0</v>
      </c>
      <c r="N64" s="246"/>
      <c r="O64" s="31">
        <f t="shared" ref="O64" si="299">IF(O63=0,0,O63/$G63)</f>
        <v>1</v>
      </c>
      <c r="P64" s="31">
        <f t="shared" ref="P64" si="300">IF(P63=0,0,P63/$G63)</f>
        <v>0</v>
      </c>
      <c r="Q64" s="31">
        <f t="shared" ref="Q64" si="301">IF(Q63=0,0,Q63/$G63)</f>
        <v>0</v>
      </c>
      <c r="R64" s="31">
        <f t="shared" ref="R64" si="302">IF(R63=0,0,R63/$F63)</f>
        <v>0.6</v>
      </c>
      <c r="S64" s="31">
        <f t="shared" ref="S64" si="303">IF(S63=0,0,S63/$F63)</f>
        <v>0.3</v>
      </c>
    </row>
    <row r="65" spans="1:19" ht="12" customHeight="1">
      <c r="A65" s="139"/>
      <c r="B65" s="139"/>
      <c r="C65" s="37"/>
      <c r="D65" s="211" t="s">
        <v>18</v>
      </c>
      <c r="E65" s="36"/>
      <c r="F65" s="35">
        <f t="shared" si="30"/>
        <v>19</v>
      </c>
      <c r="G65" s="35">
        <f t="shared" ref="G65" si="304">SUM(O65:Q65)</f>
        <v>3</v>
      </c>
      <c r="H65" s="35">
        <v>2</v>
      </c>
      <c r="I65" s="35">
        <v>1</v>
      </c>
      <c r="J65" s="35">
        <v>0</v>
      </c>
      <c r="K65" s="35">
        <v>0</v>
      </c>
      <c r="L65" s="35">
        <v>0</v>
      </c>
      <c r="M65" s="35">
        <v>0</v>
      </c>
      <c r="N65" s="245">
        <v>4</v>
      </c>
      <c r="O65" s="35">
        <v>2</v>
      </c>
      <c r="P65" s="35">
        <v>1</v>
      </c>
      <c r="Q65" s="35">
        <v>0</v>
      </c>
      <c r="R65" s="35">
        <v>8</v>
      </c>
      <c r="S65" s="35">
        <v>8</v>
      </c>
    </row>
    <row r="66" spans="1:19" ht="12" customHeight="1">
      <c r="A66" s="139"/>
      <c r="B66" s="139"/>
      <c r="C66" s="34"/>
      <c r="D66" s="212"/>
      <c r="E66" s="33"/>
      <c r="F66" s="38">
        <f t="shared" si="30"/>
        <v>1</v>
      </c>
      <c r="G66" s="31">
        <f t="shared" ref="G66" si="305">IF(G65=0,0,G65/$F65)</f>
        <v>0.15789473684210525</v>
      </c>
      <c r="H66" s="31">
        <f t="shared" ref="H66" si="306">IF(H65=0,0,H65/$G65)</f>
        <v>0.66666666666666663</v>
      </c>
      <c r="I66" s="31">
        <f t="shared" ref="I66" si="307">IF(I65=0,0,I65/$G65)</f>
        <v>0.33333333333333331</v>
      </c>
      <c r="J66" s="31">
        <f t="shared" ref="J66" si="308">IF(J65=0,0,J65/$G65)</f>
        <v>0</v>
      </c>
      <c r="K66" s="31">
        <f t="shared" ref="K66" si="309">IF(K65=0,0,K65/$G65)</f>
        <v>0</v>
      </c>
      <c r="L66" s="31">
        <f t="shared" ref="L66" si="310">IF(L65=0,0,L65/$G65)</f>
        <v>0</v>
      </c>
      <c r="M66" s="31">
        <f t="shared" ref="M66" si="311">IF(M65=0,0,M65/$G65)</f>
        <v>0</v>
      </c>
      <c r="N66" s="246"/>
      <c r="O66" s="31">
        <f t="shared" ref="O66" si="312">IF(O65=0,0,O65/$G65)</f>
        <v>0.66666666666666663</v>
      </c>
      <c r="P66" s="31">
        <f t="shared" ref="P66" si="313">IF(P65=0,0,P65/$G65)</f>
        <v>0.33333333333333331</v>
      </c>
      <c r="Q66" s="31">
        <f t="shared" ref="Q66" si="314">IF(Q65=0,0,Q65/$G65)</f>
        <v>0</v>
      </c>
      <c r="R66" s="31">
        <f t="shared" ref="R66" si="315">IF(R65=0,0,R65/$F65)</f>
        <v>0.42105263157894735</v>
      </c>
      <c r="S66" s="31">
        <f t="shared" ref="S66" si="316">IF(S65=0,0,S65/$F65)</f>
        <v>0.42105263157894735</v>
      </c>
    </row>
    <row r="67" spans="1:19" ht="12" customHeight="1">
      <c r="A67" s="139"/>
      <c r="B67" s="139"/>
      <c r="C67" s="37"/>
      <c r="D67" s="211" t="s">
        <v>17</v>
      </c>
      <c r="E67" s="36"/>
      <c r="F67" s="35">
        <f t="shared" si="30"/>
        <v>4</v>
      </c>
      <c r="G67" s="35">
        <f t="shared" ref="G67" si="317">SUM(O67:Q67)</f>
        <v>0</v>
      </c>
      <c r="H67" s="35">
        <v>0</v>
      </c>
      <c r="I67" s="35">
        <v>0</v>
      </c>
      <c r="J67" s="35">
        <v>0</v>
      </c>
      <c r="K67" s="35">
        <v>0</v>
      </c>
      <c r="L67" s="35">
        <v>0</v>
      </c>
      <c r="M67" s="35">
        <v>0</v>
      </c>
      <c r="N67" s="245" t="s">
        <v>629</v>
      </c>
      <c r="O67" s="35">
        <v>0</v>
      </c>
      <c r="P67" s="35">
        <v>0</v>
      </c>
      <c r="Q67" s="35">
        <v>0</v>
      </c>
      <c r="R67" s="35">
        <v>1</v>
      </c>
      <c r="S67" s="35">
        <v>3</v>
      </c>
    </row>
    <row r="68" spans="1:19" ht="12" customHeight="1">
      <c r="A68" s="139"/>
      <c r="B68" s="140"/>
      <c r="C68" s="34"/>
      <c r="D68" s="212"/>
      <c r="E68" s="33"/>
      <c r="F68" s="38">
        <f t="shared" si="30"/>
        <v>1</v>
      </c>
      <c r="G68" s="31">
        <f t="shared" ref="G68" si="318">IF(G67=0,0,G67/$F67)</f>
        <v>0</v>
      </c>
      <c r="H68" s="31">
        <f t="shared" ref="H68" si="319">IF(H67=0,0,H67/$G67)</f>
        <v>0</v>
      </c>
      <c r="I68" s="31">
        <f t="shared" ref="I68" si="320">IF(I67=0,0,I67/$G67)</f>
        <v>0</v>
      </c>
      <c r="J68" s="31">
        <f t="shared" ref="J68" si="321">IF(J67=0,0,J67/$G67)</f>
        <v>0</v>
      </c>
      <c r="K68" s="31">
        <f t="shared" ref="K68" si="322">IF(K67=0,0,K67/$G67)</f>
        <v>0</v>
      </c>
      <c r="L68" s="31">
        <f t="shared" ref="L68" si="323">IF(L67=0,0,L67/$G67)</f>
        <v>0</v>
      </c>
      <c r="M68" s="31">
        <f t="shared" ref="M68" si="324">IF(M67=0,0,M67/$G67)</f>
        <v>0</v>
      </c>
      <c r="N68" s="246"/>
      <c r="O68" s="31">
        <f t="shared" ref="O68" si="325">IF(O67=0,0,O67/$G67)</f>
        <v>0</v>
      </c>
      <c r="P68" s="31">
        <f t="shared" ref="P68" si="326">IF(P67=0,0,P67/$G67)</f>
        <v>0</v>
      </c>
      <c r="Q68" s="31">
        <f t="shared" ref="Q68" si="327">IF(Q67=0,0,Q67/$G67)</f>
        <v>0</v>
      </c>
      <c r="R68" s="31">
        <f t="shared" ref="R68" si="328">IF(R67=0,0,R67/$F67)</f>
        <v>0.25</v>
      </c>
      <c r="S68" s="31">
        <f t="shared" ref="S68" si="329">IF(S67=0,0,S67/$F67)</f>
        <v>0.75</v>
      </c>
    </row>
    <row r="69" spans="1:19" ht="12" customHeight="1">
      <c r="A69" s="139"/>
      <c r="B69" s="138" t="s">
        <v>16</v>
      </c>
      <c r="C69" s="37"/>
      <c r="D69" s="211" t="s">
        <v>15</v>
      </c>
      <c r="E69" s="36"/>
      <c r="F69" s="35">
        <f t="shared" ref="F69:S69" si="330">SUM(F71,F73,F75,F77,F79,F81,F83,F85,F87,F89,F91,F93,F95,F97,F99)</f>
        <v>692</v>
      </c>
      <c r="G69" s="35">
        <f t="shared" si="330"/>
        <v>72</v>
      </c>
      <c r="H69" s="35">
        <f t="shared" si="330"/>
        <v>34</v>
      </c>
      <c r="I69" s="35">
        <f t="shared" si="330"/>
        <v>15</v>
      </c>
      <c r="J69" s="35">
        <f t="shared" si="330"/>
        <v>1</v>
      </c>
      <c r="K69" s="35">
        <f t="shared" si="330"/>
        <v>1</v>
      </c>
      <c r="L69" s="35">
        <f t="shared" si="330"/>
        <v>2</v>
      </c>
      <c r="M69" s="35">
        <f t="shared" si="330"/>
        <v>18</v>
      </c>
      <c r="N69" s="245">
        <v>6.5471698109999998</v>
      </c>
      <c r="O69" s="35">
        <f t="shared" si="330"/>
        <v>59</v>
      </c>
      <c r="P69" s="35">
        <f t="shared" si="330"/>
        <v>10</v>
      </c>
      <c r="Q69" s="35">
        <f t="shared" si="330"/>
        <v>3</v>
      </c>
      <c r="R69" s="35">
        <f t="shared" si="330"/>
        <v>363</v>
      </c>
      <c r="S69" s="35">
        <f t="shared" si="330"/>
        <v>257</v>
      </c>
    </row>
    <row r="70" spans="1:19" ht="12" customHeight="1">
      <c r="A70" s="139"/>
      <c r="B70" s="139"/>
      <c r="C70" s="34"/>
      <c r="D70" s="212"/>
      <c r="E70" s="33"/>
      <c r="F70" s="38">
        <f t="shared" si="30"/>
        <v>1</v>
      </c>
      <c r="G70" s="31">
        <f t="shared" ref="G70" si="331">IF(G69=0,0,G69/$F69)</f>
        <v>0.10404624277456648</v>
      </c>
      <c r="H70" s="31">
        <f t="shared" ref="H70" si="332">IF(H69=0,0,H69/$G69)</f>
        <v>0.47222222222222221</v>
      </c>
      <c r="I70" s="31">
        <f t="shared" ref="I70" si="333">IF(I69=0,0,I69/$G69)</f>
        <v>0.20833333333333334</v>
      </c>
      <c r="J70" s="31">
        <f t="shared" ref="J70" si="334">IF(J69=0,0,J69/$G69)</f>
        <v>1.3888888888888888E-2</v>
      </c>
      <c r="K70" s="31">
        <f t="shared" ref="K70" si="335">IF(K69=0,0,K69/$G69)</f>
        <v>1.3888888888888888E-2</v>
      </c>
      <c r="L70" s="31">
        <f t="shared" ref="L70" si="336">IF(L69=0,0,L69/$G69)</f>
        <v>2.7777777777777776E-2</v>
      </c>
      <c r="M70" s="31">
        <f t="shared" ref="M70" si="337">IF(M69=0,0,M69/$G69)</f>
        <v>0.25</v>
      </c>
      <c r="N70" s="246"/>
      <c r="O70" s="31">
        <f t="shared" ref="O70" si="338">IF(O69=0,0,O69/$G69)</f>
        <v>0.81944444444444442</v>
      </c>
      <c r="P70" s="31">
        <f t="shared" ref="P70" si="339">IF(P69=0,0,P69/$G69)</f>
        <v>0.1388888888888889</v>
      </c>
      <c r="Q70" s="31">
        <f t="shared" ref="Q70" si="340">IF(Q69=0,0,Q69/$G69)</f>
        <v>4.1666666666666664E-2</v>
      </c>
      <c r="R70" s="31">
        <f t="shared" ref="R70" si="341">IF(R69=0,0,R69/$F69)</f>
        <v>0.52456647398843925</v>
      </c>
      <c r="S70" s="31">
        <f t="shared" ref="S70" si="342">IF(S69=0,0,S69/$F69)</f>
        <v>0.37138728323699421</v>
      </c>
    </row>
    <row r="71" spans="1:19" ht="12" customHeight="1">
      <c r="A71" s="139"/>
      <c r="B71" s="139"/>
      <c r="C71" s="37"/>
      <c r="D71" s="211" t="s">
        <v>117</v>
      </c>
      <c r="E71" s="36"/>
      <c r="F71" s="35">
        <f t="shared" si="30"/>
        <v>5</v>
      </c>
      <c r="G71" s="35">
        <f t="shared" ref="G71" si="343">SUM(O71:Q71)</f>
        <v>0</v>
      </c>
      <c r="H71" s="35">
        <v>0</v>
      </c>
      <c r="I71" s="35">
        <v>0</v>
      </c>
      <c r="J71" s="35">
        <v>0</v>
      </c>
      <c r="K71" s="35">
        <v>0</v>
      </c>
      <c r="L71" s="35">
        <v>0</v>
      </c>
      <c r="M71" s="35">
        <v>0</v>
      </c>
      <c r="N71" s="245" t="s">
        <v>629</v>
      </c>
      <c r="O71" s="35">
        <v>0</v>
      </c>
      <c r="P71" s="35">
        <v>0</v>
      </c>
      <c r="Q71" s="35">
        <v>0</v>
      </c>
      <c r="R71" s="35">
        <v>3</v>
      </c>
      <c r="S71" s="35">
        <v>2</v>
      </c>
    </row>
    <row r="72" spans="1:19" ht="12" customHeight="1">
      <c r="A72" s="139"/>
      <c r="B72" s="139"/>
      <c r="C72" s="34"/>
      <c r="D72" s="212"/>
      <c r="E72" s="33"/>
      <c r="F72" s="38">
        <f t="shared" si="30"/>
        <v>1</v>
      </c>
      <c r="G72" s="31">
        <f t="shared" ref="G72" si="344">IF(G71=0,0,G71/$F71)</f>
        <v>0</v>
      </c>
      <c r="H72" s="31">
        <f t="shared" ref="H72" si="345">IF(H71=0,0,H71/$G71)</f>
        <v>0</v>
      </c>
      <c r="I72" s="31">
        <f t="shared" ref="I72" si="346">IF(I71=0,0,I71/$G71)</f>
        <v>0</v>
      </c>
      <c r="J72" s="31">
        <f t="shared" ref="J72" si="347">IF(J71=0,0,J71/$G71)</f>
        <v>0</v>
      </c>
      <c r="K72" s="31">
        <f t="shared" ref="K72" si="348">IF(K71=0,0,K71/$G71)</f>
        <v>0</v>
      </c>
      <c r="L72" s="31">
        <f t="shared" ref="L72" si="349">IF(L71=0,0,L71/$G71)</f>
        <v>0</v>
      </c>
      <c r="M72" s="31">
        <f t="shared" ref="M72" si="350">IF(M71=0,0,M71/$G71)</f>
        <v>0</v>
      </c>
      <c r="N72" s="246"/>
      <c r="O72" s="31">
        <f t="shared" ref="O72" si="351">IF(O71=0,0,O71/$G71)</f>
        <v>0</v>
      </c>
      <c r="P72" s="31">
        <f t="shared" ref="P72" si="352">IF(P71=0,0,P71/$G71)</f>
        <v>0</v>
      </c>
      <c r="Q72" s="31">
        <f t="shared" ref="Q72" si="353">IF(Q71=0,0,Q71/$G71)</f>
        <v>0</v>
      </c>
      <c r="R72" s="31">
        <f t="shared" ref="R72" si="354">IF(R71=0,0,R71/$F71)</f>
        <v>0.6</v>
      </c>
      <c r="S72" s="31">
        <f t="shared" ref="S72" si="355">IF(S71=0,0,S71/$F71)</f>
        <v>0.4</v>
      </c>
    </row>
    <row r="73" spans="1:19" ht="12" customHeight="1">
      <c r="A73" s="139"/>
      <c r="B73" s="139"/>
      <c r="C73" s="37"/>
      <c r="D73" s="211" t="s">
        <v>13</v>
      </c>
      <c r="E73" s="36"/>
      <c r="F73" s="35">
        <f t="shared" si="30"/>
        <v>83</v>
      </c>
      <c r="G73" s="35">
        <f t="shared" ref="G73" si="356">SUM(O73:Q73)</f>
        <v>8</v>
      </c>
      <c r="H73" s="35">
        <v>1</v>
      </c>
      <c r="I73" s="35">
        <v>5</v>
      </c>
      <c r="J73" s="35">
        <v>0</v>
      </c>
      <c r="K73" s="35">
        <v>0</v>
      </c>
      <c r="L73" s="35">
        <v>0</v>
      </c>
      <c r="M73" s="35">
        <v>2</v>
      </c>
      <c r="N73" s="245">
        <v>6.666666666666667</v>
      </c>
      <c r="O73" s="35">
        <v>7</v>
      </c>
      <c r="P73" s="35">
        <v>1</v>
      </c>
      <c r="Q73" s="35">
        <v>0</v>
      </c>
      <c r="R73" s="35">
        <v>45</v>
      </c>
      <c r="S73" s="35">
        <v>30</v>
      </c>
    </row>
    <row r="74" spans="1:19" ht="12" customHeight="1">
      <c r="A74" s="139"/>
      <c r="B74" s="139"/>
      <c r="C74" s="34"/>
      <c r="D74" s="212"/>
      <c r="E74" s="33"/>
      <c r="F74" s="38">
        <f t="shared" si="30"/>
        <v>1</v>
      </c>
      <c r="G74" s="31">
        <f t="shared" ref="G74" si="357">IF(G73=0,0,G73/$F73)</f>
        <v>9.6385542168674704E-2</v>
      </c>
      <c r="H74" s="31">
        <f t="shared" ref="H74" si="358">IF(H73=0,0,H73/$G73)</f>
        <v>0.125</v>
      </c>
      <c r="I74" s="31">
        <f t="shared" ref="I74" si="359">IF(I73=0,0,I73/$G73)</f>
        <v>0.625</v>
      </c>
      <c r="J74" s="31">
        <f t="shared" ref="J74" si="360">IF(J73=0,0,J73/$G73)</f>
        <v>0</v>
      </c>
      <c r="K74" s="31">
        <f t="shared" ref="K74" si="361">IF(K73=0,0,K73/$G73)</f>
        <v>0</v>
      </c>
      <c r="L74" s="31">
        <f t="shared" ref="L74" si="362">IF(L73=0,0,L73/$G73)</f>
        <v>0</v>
      </c>
      <c r="M74" s="31">
        <f t="shared" ref="M74" si="363">IF(M73=0,0,M73/$G73)</f>
        <v>0.25</v>
      </c>
      <c r="N74" s="246"/>
      <c r="O74" s="31">
        <f t="shared" ref="O74" si="364">IF(O73=0,0,O73/$G73)</f>
        <v>0.875</v>
      </c>
      <c r="P74" s="31">
        <f t="shared" ref="P74" si="365">IF(P73=0,0,P73/$G73)</f>
        <v>0.125</v>
      </c>
      <c r="Q74" s="31">
        <f t="shared" ref="Q74" si="366">IF(Q73=0,0,Q73/$G73)</f>
        <v>0</v>
      </c>
      <c r="R74" s="31">
        <f t="shared" ref="R74" si="367">IF(R73=0,0,R73/$F73)</f>
        <v>0.54216867469879515</v>
      </c>
      <c r="S74" s="31">
        <f t="shared" ref="S74" si="368">IF(S73=0,0,S73/$F73)</f>
        <v>0.36144578313253012</v>
      </c>
    </row>
    <row r="75" spans="1:19" ht="12" customHeight="1">
      <c r="A75" s="139"/>
      <c r="B75" s="139"/>
      <c r="C75" s="37"/>
      <c r="D75" s="211" t="s">
        <v>12</v>
      </c>
      <c r="E75" s="36"/>
      <c r="F75" s="35">
        <f t="shared" si="30"/>
        <v>18</v>
      </c>
      <c r="G75" s="35">
        <f t="shared" ref="G75" si="369">SUM(O75:Q75)</f>
        <v>0</v>
      </c>
      <c r="H75" s="35">
        <v>0</v>
      </c>
      <c r="I75" s="35">
        <v>0</v>
      </c>
      <c r="J75" s="35">
        <v>0</v>
      </c>
      <c r="K75" s="35">
        <v>0</v>
      </c>
      <c r="L75" s="35">
        <v>0</v>
      </c>
      <c r="M75" s="35">
        <v>0</v>
      </c>
      <c r="N75" s="245" t="s">
        <v>629</v>
      </c>
      <c r="O75" s="35">
        <v>0</v>
      </c>
      <c r="P75" s="35">
        <v>0</v>
      </c>
      <c r="Q75" s="35">
        <v>0</v>
      </c>
      <c r="R75" s="35">
        <v>7</v>
      </c>
      <c r="S75" s="35">
        <v>11</v>
      </c>
    </row>
    <row r="76" spans="1:19" ht="12" customHeight="1">
      <c r="A76" s="139"/>
      <c r="B76" s="139"/>
      <c r="C76" s="34"/>
      <c r="D76" s="212"/>
      <c r="E76" s="33"/>
      <c r="F76" s="38">
        <f t="shared" si="30"/>
        <v>1</v>
      </c>
      <c r="G76" s="31">
        <f t="shared" ref="G76" si="370">IF(G75=0,0,G75/$F75)</f>
        <v>0</v>
      </c>
      <c r="H76" s="31">
        <f t="shared" ref="H76" si="371">IF(H75=0,0,H75/$G75)</f>
        <v>0</v>
      </c>
      <c r="I76" s="31">
        <f t="shared" ref="I76" si="372">IF(I75=0,0,I75/$G75)</f>
        <v>0</v>
      </c>
      <c r="J76" s="31">
        <f t="shared" ref="J76" si="373">IF(J75=0,0,J75/$G75)</f>
        <v>0</v>
      </c>
      <c r="K76" s="31">
        <f t="shared" ref="K76" si="374">IF(K75=0,0,K75/$G75)</f>
        <v>0</v>
      </c>
      <c r="L76" s="31">
        <f t="shared" ref="L76" si="375">IF(L75=0,0,L75/$G75)</f>
        <v>0</v>
      </c>
      <c r="M76" s="31">
        <f t="shared" ref="M76" si="376">IF(M75=0,0,M75/$G75)</f>
        <v>0</v>
      </c>
      <c r="N76" s="246"/>
      <c r="O76" s="31">
        <f t="shared" ref="O76" si="377">IF(O75=0,0,O75/$G75)</f>
        <v>0</v>
      </c>
      <c r="P76" s="31">
        <f t="shared" ref="P76" si="378">IF(P75=0,0,P75/$G75)</f>
        <v>0</v>
      </c>
      <c r="Q76" s="31">
        <f t="shared" ref="Q76" si="379">IF(Q75=0,0,Q75/$G75)</f>
        <v>0</v>
      </c>
      <c r="R76" s="31">
        <f t="shared" ref="R76" si="380">IF(R75=0,0,R75/$F75)</f>
        <v>0.3888888888888889</v>
      </c>
      <c r="S76" s="31">
        <f t="shared" ref="S76" si="381">IF(S75=0,0,S75/$F75)</f>
        <v>0.61111111111111116</v>
      </c>
    </row>
    <row r="77" spans="1:19" ht="12" customHeight="1">
      <c r="A77" s="139"/>
      <c r="B77" s="139"/>
      <c r="C77" s="37"/>
      <c r="D77" s="211" t="s">
        <v>11</v>
      </c>
      <c r="E77" s="36"/>
      <c r="F77" s="35">
        <f t="shared" si="30"/>
        <v>16</v>
      </c>
      <c r="G77" s="35">
        <f t="shared" ref="G77" si="382">SUM(O77:Q77)</f>
        <v>3</v>
      </c>
      <c r="H77" s="35">
        <v>2</v>
      </c>
      <c r="I77" s="35">
        <v>0</v>
      </c>
      <c r="J77" s="35">
        <v>0</v>
      </c>
      <c r="K77" s="35">
        <v>0</v>
      </c>
      <c r="L77" s="35">
        <v>1</v>
      </c>
      <c r="M77" s="35">
        <v>0</v>
      </c>
      <c r="N77" s="245">
        <v>22</v>
      </c>
      <c r="O77" s="35">
        <v>2</v>
      </c>
      <c r="P77" s="35">
        <v>1</v>
      </c>
      <c r="Q77" s="35">
        <v>0</v>
      </c>
      <c r="R77" s="35">
        <v>5</v>
      </c>
      <c r="S77" s="35">
        <v>8</v>
      </c>
    </row>
    <row r="78" spans="1:19" ht="12" customHeight="1">
      <c r="A78" s="139"/>
      <c r="B78" s="139"/>
      <c r="C78" s="34"/>
      <c r="D78" s="212"/>
      <c r="E78" s="33"/>
      <c r="F78" s="38">
        <f t="shared" si="30"/>
        <v>1</v>
      </c>
      <c r="G78" s="31">
        <f t="shared" ref="G78" si="383">IF(G77=0,0,G77/$F77)</f>
        <v>0.1875</v>
      </c>
      <c r="H78" s="31">
        <f t="shared" ref="H78" si="384">IF(H77=0,0,H77/$G77)</f>
        <v>0.66666666666666663</v>
      </c>
      <c r="I78" s="31">
        <f t="shared" ref="I78" si="385">IF(I77=0,0,I77/$G77)</f>
        <v>0</v>
      </c>
      <c r="J78" s="31">
        <f t="shared" ref="J78" si="386">IF(J77=0,0,J77/$G77)</f>
        <v>0</v>
      </c>
      <c r="K78" s="31">
        <f t="shared" ref="K78" si="387">IF(K77=0,0,K77/$G77)</f>
        <v>0</v>
      </c>
      <c r="L78" s="31">
        <f t="shared" ref="L78" si="388">IF(L77=0,0,L77/$G77)</f>
        <v>0.33333333333333331</v>
      </c>
      <c r="M78" s="31">
        <f t="shared" ref="M78" si="389">IF(M77=0,0,M77/$G77)</f>
        <v>0</v>
      </c>
      <c r="N78" s="246"/>
      <c r="O78" s="31">
        <f t="shared" ref="O78" si="390">IF(O77=0,0,O77/$G77)</f>
        <v>0.66666666666666663</v>
      </c>
      <c r="P78" s="31">
        <f t="shared" ref="P78" si="391">IF(P77=0,0,P77/$G77)</f>
        <v>0.33333333333333331</v>
      </c>
      <c r="Q78" s="31">
        <f t="shared" ref="Q78" si="392">IF(Q77=0,0,Q77/$G77)</f>
        <v>0</v>
      </c>
      <c r="R78" s="31">
        <f t="shared" ref="R78" si="393">IF(R77=0,0,R77/$F77)</f>
        <v>0.3125</v>
      </c>
      <c r="S78" s="31">
        <f t="shared" ref="S78" si="394">IF(S77=0,0,S77/$F77)</f>
        <v>0.5</v>
      </c>
    </row>
    <row r="79" spans="1:19" ht="12" customHeight="1">
      <c r="A79" s="139"/>
      <c r="B79" s="139"/>
      <c r="C79" s="37"/>
      <c r="D79" s="211" t="s">
        <v>10</v>
      </c>
      <c r="E79" s="36"/>
      <c r="F79" s="35">
        <f t="shared" si="30"/>
        <v>34</v>
      </c>
      <c r="G79" s="35">
        <f t="shared" ref="G79" si="395">SUM(O79:Q79)</f>
        <v>5</v>
      </c>
      <c r="H79" s="35">
        <v>3</v>
      </c>
      <c r="I79" s="35">
        <v>1</v>
      </c>
      <c r="J79" s="35">
        <v>0</v>
      </c>
      <c r="K79" s="35">
        <v>0</v>
      </c>
      <c r="L79" s="35">
        <v>0</v>
      </c>
      <c r="M79" s="35">
        <v>1</v>
      </c>
      <c r="N79" s="245">
        <v>4.5</v>
      </c>
      <c r="O79" s="35">
        <v>3</v>
      </c>
      <c r="P79" s="35">
        <v>2</v>
      </c>
      <c r="Q79" s="35">
        <v>0</v>
      </c>
      <c r="R79" s="35">
        <v>21</v>
      </c>
      <c r="S79" s="35">
        <v>8</v>
      </c>
    </row>
    <row r="80" spans="1:19" ht="12" customHeight="1">
      <c r="A80" s="139"/>
      <c r="B80" s="139"/>
      <c r="C80" s="34"/>
      <c r="D80" s="212"/>
      <c r="E80" s="33"/>
      <c r="F80" s="38">
        <f t="shared" si="30"/>
        <v>1</v>
      </c>
      <c r="G80" s="31">
        <f t="shared" ref="G80" si="396">IF(G79=0,0,G79/$F79)</f>
        <v>0.14705882352941177</v>
      </c>
      <c r="H80" s="31">
        <f t="shared" ref="H80" si="397">IF(H79=0,0,H79/$G79)</f>
        <v>0.6</v>
      </c>
      <c r="I80" s="31">
        <f t="shared" ref="I80" si="398">IF(I79=0,0,I79/$G79)</f>
        <v>0.2</v>
      </c>
      <c r="J80" s="31">
        <f t="shared" ref="J80" si="399">IF(J79=0,0,J79/$G79)</f>
        <v>0</v>
      </c>
      <c r="K80" s="31">
        <f t="shared" ref="K80" si="400">IF(K79=0,0,K79/$G79)</f>
        <v>0</v>
      </c>
      <c r="L80" s="31">
        <f t="shared" ref="L80" si="401">IF(L79=0,0,L79/$G79)</f>
        <v>0</v>
      </c>
      <c r="M80" s="31">
        <f t="shared" ref="M80" si="402">IF(M79=0,0,M79/$G79)</f>
        <v>0.2</v>
      </c>
      <c r="N80" s="246"/>
      <c r="O80" s="31">
        <f t="shared" ref="O80" si="403">IF(O79=0,0,O79/$G79)</f>
        <v>0.6</v>
      </c>
      <c r="P80" s="31">
        <f t="shared" ref="P80" si="404">IF(P79=0,0,P79/$G79)</f>
        <v>0.4</v>
      </c>
      <c r="Q80" s="31">
        <f t="shared" ref="Q80" si="405">IF(Q79=0,0,Q79/$G79)</f>
        <v>0</v>
      </c>
      <c r="R80" s="31">
        <f t="shared" ref="R80" si="406">IF(R79=0,0,R79/$F79)</f>
        <v>0.61764705882352944</v>
      </c>
      <c r="S80" s="31">
        <f t="shared" ref="S80" si="407">IF(S79=0,0,S79/$F79)</f>
        <v>0.23529411764705882</v>
      </c>
    </row>
    <row r="81" spans="1:19" ht="12" customHeight="1">
      <c r="A81" s="139"/>
      <c r="B81" s="139"/>
      <c r="C81" s="37"/>
      <c r="D81" s="211" t="s">
        <v>9</v>
      </c>
      <c r="E81" s="36"/>
      <c r="F81" s="35">
        <f t="shared" si="30"/>
        <v>180</v>
      </c>
      <c r="G81" s="35">
        <f t="shared" ref="G81" si="408">SUM(O81:Q81)</f>
        <v>16</v>
      </c>
      <c r="H81" s="35">
        <v>9</v>
      </c>
      <c r="I81" s="35">
        <v>1</v>
      </c>
      <c r="J81" s="35">
        <v>0</v>
      </c>
      <c r="K81" s="35">
        <v>1</v>
      </c>
      <c r="L81" s="35">
        <v>0</v>
      </c>
      <c r="M81" s="35">
        <v>5</v>
      </c>
      <c r="N81" s="245">
        <v>3.7272727272727271</v>
      </c>
      <c r="O81" s="35">
        <v>13</v>
      </c>
      <c r="P81" s="35">
        <v>3</v>
      </c>
      <c r="Q81" s="35">
        <v>0</v>
      </c>
      <c r="R81" s="35">
        <v>101</v>
      </c>
      <c r="S81" s="35">
        <v>63</v>
      </c>
    </row>
    <row r="82" spans="1:19" ht="12" customHeight="1">
      <c r="A82" s="139"/>
      <c r="B82" s="139"/>
      <c r="C82" s="34"/>
      <c r="D82" s="212"/>
      <c r="E82" s="33"/>
      <c r="F82" s="38">
        <f t="shared" si="30"/>
        <v>1</v>
      </c>
      <c r="G82" s="31">
        <f t="shared" ref="G82" si="409">IF(G81=0,0,G81/$F81)</f>
        <v>8.8888888888888892E-2</v>
      </c>
      <c r="H82" s="31">
        <f t="shared" ref="H82" si="410">IF(H81=0,0,H81/$G81)</f>
        <v>0.5625</v>
      </c>
      <c r="I82" s="31">
        <f t="shared" ref="I82" si="411">IF(I81=0,0,I81/$G81)</f>
        <v>6.25E-2</v>
      </c>
      <c r="J82" s="31">
        <f t="shared" ref="J82" si="412">IF(J81=0,0,J81/$G81)</f>
        <v>0</v>
      </c>
      <c r="K82" s="31">
        <f t="shared" ref="K82" si="413">IF(K81=0,0,K81/$G81)</f>
        <v>6.25E-2</v>
      </c>
      <c r="L82" s="31">
        <f t="shared" ref="L82" si="414">IF(L81=0,0,L81/$G81)</f>
        <v>0</v>
      </c>
      <c r="M82" s="31">
        <f t="shared" ref="M82" si="415">IF(M81=0,0,M81/$G81)</f>
        <v>0.3125</v>
      </c>
      <c r="N82" s="246"/>
      <c r="O82" s="31">
        <f t="shared" ref="O82" si="416">IF(O81=0,0,O81/$G81)</f>
        <v>0.8125</v>
      </c>
      <c r="P82" s="31">
        <f t="shared" ref="P82" si="417">IF(P81=0,0,P81/$G81)</f>
        <v>0.1875</v>
      </c>
      <c r="Q82" s="31">
        <f t="shared" ref="Q82" si="418">IF(Q81=0,0,Q81/$G81)</f>
        <v>0</v>
      </c>
      <c r="R82" s="31">
        <f t="shared" ref="R82" si="419">IF(R81=0,0,R81/$F81)</f>
        <v>0.56111111111111112</v>
      </c>
      <c r="S82" s="31">
        <f t="shared" ref="S82" si="420">IF(S81=0,0,S81/$F81)</f>
        <v>0.35</v>
      </c>
    </row>
    <row r="83" spans="1:19" ht="12" customHeight="1">
      <c r="A83" s="139"/>
      <c r="B83" s="139"/>
      <c r="C83" s="37"/>
      <c r="D83" s="211" t="s">
        <v>8</v>
      </c>
      <c r="E83" s="36"/>
      <c r="F83" s="35">
        <f t="shared" si="30"/>
        <v>21</v>
      </c>
      <c r="G83" s="35">
        <f t="shared" ref="G83" si="421">SUM(O83:Q83)</f>
        <v>5</v>
      </c>
      <c r="H83" s="35">
        <v>2</v>
      </c>
      <c r="I83" s="35">
        <v>0</v>
      </c>
      <c r="J83" s="35">
        <v>1</v>
      </c>
      <c r="K83" s="35">
        <v>0</v>
      </c>
      <c r="L83" s="35">
        <v>1</v>
      </c>
      <c r="M83" s="35">
        <v>1</v>
      </c>
      <c r="N83" s="245">
        <v>20</v>
      </c>
      <c r="O83" s="35">
        <v>4</v>
      </c>
      <c r="P83" s="35">
        <v>0</v>
      </c>
      <c r="Q83" s="35">
        <v>1</v>
      </c>
      <c r="R83" s="35">
        <v>5</v>
      </c>
      <c r="S83" s="35">
        <v>11</v>
      </c>
    </row>
    <row r="84" spans="1:19" ht="12" customHeight="1">
      <c r="A84" s="139"/>
      <c r="B84" s="139"/>
      <c r="C84" s="34"/>
      <c r="D84" s="212"/>
      <c r="E84" s="33"/>
      <c r="F84" s="38">
        <f t="shared" si="30"/>
        <v>1</v>
      </c>
      <c r="G84" s="31">
        <f t="shared" ref="G84" si="422">IF(G83=0,0,G83/$F83)</f>
        <v>0.23809523809523808</v>
      </c>
      <c r="H84" s="31">
        <f t="shared" ref="H84" si="423">IF(H83=0,0,H83/$G83)</f>
        <v>0.4</v>
      </c>
      <c r="I84" s="31">
        <f t="shared" ref="I84" si="424">IF(I83=0,0,I83/$G83)</f>
        <v>0</v>
      </c>
      <c r="J84" s="31">
        <f t="shared" ref="J84" si="425">IF(J83=0,0,J83/$G83)</f>
        <v>0.2</v>
      </c>
      <c r="K84" s="31">
        <f t="shared" ref="K84" si="426">IF(K83=0,0,K83/$G83)</f>
        <v>0</v>
      </c>
      <c r="L84" s="31">
        <f t="shared" ref="L84" si="427">IF(L83=0,0,L83/$G83)</f>
        <v>0.2</v>
      </c>
      <c r="M84" s="31">
        <f t="shared" ref="M84" si="428">IF(M83=0,0,M83/$G83)</f>
        <v>0.2</v>
      </c>
      <c r="N84" s="246"/>
      <c r="O84" s="31">
        <f t="shared" ref="O84" si="429">IF(O83=0,0,O83/$G83)</f>
        <v>0.8</v>
      </c>
      <c r="P84" s="31">
        <f t="shared" ref="P84" si="430">IF(P83=0,0,P83/$G83)</f>
        <v>0</v>
      </c>
      <c r="Q84" s="31">
        <f t="shared" ref="Q84" si="431">IF(Q83=0,0,Q83/$G83)</f>
        <v>0.2</v>
      </c>
      <c r="R84" s="31">
        <f t="shared" ref="R84" si="432">IF(R83=0,0,R83/$F83)</f>
        <v>0.23809523809523808</v>
      </c>
      <c r="S84" s="31">
        <f t="shared" ref="S84" si="433">IF(S83=0,0,S83/$F83)</f>
        <v>0.52380952380952384</v>
      </c>
    </row>
    <row r="85" spans="1:19" ht="12" customHeight="1">
      <c r="A85" s="139"/>
      <c r="B85" s="139"/>
      <c r="C85" s="37"/>
      <c r="D85" s="211" t="s">
        <v>7</v>
      </c>
      <c r="E85" s="36"/>
      <c r="F85" s="35">
        <f t="shared" si="30"/>
        <v>14</v>
      </c>
      <c r="G85" s="35">
        <f t="shared" ref="G85" si="434">SUM(O85:Q85)</f>
        <v>1</v>
      </c>
      <c r="H85" s="35">
        <v>0</v>
      </c>
      <c r="I85" s="35">
        <v>0</v>
      </c>
      <c r="J85" s="35">
        <v>0</v>
      </c>
      <c r="K85" s="35">
        <v>0</v>
      </c>
      <c r="L85" s="35">
        <v>0</v>
      </c>
      <c r="M85" s="35">
        <v>1</v>
      </c>
      <c r="N85" s="245" t="s">
        <v>629</v>
      </c>
      <c r="O85" s="35">
        <v>1</v>
      </c>
      <c r="P85" s="35">
        <v>0</v>
      </c>
      <c r="Q85" s="35">
        <v>0</v>
      </c>
      <c r="R85" s="35">
        <v>6</v>
      </c>
      <c r="S85" s="35">
        <v>7</v>
      </c>
    </row>
    <row r="86" spans="1:19" ht="12" customHeight="1">
      <c r="A86" s="139"/>
      <c r="B86" s="139"/>
      <c r="C86" s="34"/>
      <c r="D86" s="212"/>
      <c r="E86" s="33"/>
      <c r="F86" s="38">
        <f t="shared" si="30"/>
        <v>1</v>
      </c>
      <c r="G86" s="31">
        <f t="shared" ref="G86" si="435">IF(G85=0,0,G85/$F85)</f>
        <v>7.1428571428571425E-2</v>
      </c>
      <c r="H86" s="31">
        <f t="shared" ref="H86" si="436">IF(H85=0,0,H85/$G85)</f>
        <v>0</v>
      </c>
      <c r="I86" s="31">
        <f t="shared" ref="I86" si="437">IF(I85=0,0,I85/$G85)</f>
        <v>0</v>
      </c>
      <c r="J86" s="31">
        <f t="shared" ref="J86" si="438">IF(J85=0,0,J85/$G85)</f>
        <v>0</v>
      </c>
      <c r="K86" s="31">
        <f t="shared" ref="K86" si="439">IF(K85=0,0,K85/$G85)</f>
        <v>0</v>
      </c>
      <c r="L86" s="31">
        <f t="shared" ref="L86" si="440">IF(L85=0,0,L85/$G85)</f>
        <v>0</v>
      </c>
      <c r="M86" s="31">
        <f t="shared" ref="M86" si="441">IF(M85=0,0,M85/$G85)</f>
        <v>1</v>
      </c>
      <c r="N86" s="246"/>
      <c r="O86" s="31">
        <f t="shared" ref="O86" si="442">IF(O85=0,0,O85/$G85)</f>
        <v>1</v>
      </c>
      <c r="P86" s="31">
        <f t="shared" ref="P86" si="443">IF(P85=0,0,P85/$G85)</f>
        <v>0</v>
      </c>
      <c r="Q86" s="31">
        <f t="shared" ref="Q86" si="444">IF(Q85=0,0,Q85/$G85)</f>
        <v>0</v>
      </c>
      <c r="R86" s="31">
        <f t="shared" ref="R86" si="445">IF(R85=0,0,R85/$F85)</f>
        <v>0.42857142857142855</v>
      </c>
      <c r="S86" s="31">
        <f t="shared" ref="S86" si="446">IF(S85=0,0,S85/$F85)</f>
        <v>0.5</v>
      </c>
    </row>
    <row r="87" spans="1:19" ht="13.5" customHeight="1">
      <c r="A87" s="139"/>
      <c r="B87" s="139"/>
      <c r="C87" s="37"/>
      <c r="D87" s="228" t="s">
        <v>116</v>
      </c>
      <c r="E87" s="36"/>
      <c r="F87" s="35">
        <f t="shared" ref="F87:F100" si="447">SUM(G87,R87,S87)</f>
        <v>13</v>
      </c>
      <c r="G87" s="35">
        <f t="shared" ref="G87" si="448">SUM(O87:Q87)</f>
        <v>1</v>
      </c>
      <c r="H87" s="35">
        <v>1</v>
      </c>
      <c r="I87" s="35">
        <v>0</v>
      </c>
      <c r="J87" s="35">
        <v>0</v>
      </c>
      <c r="K87" s="35">
        <v>0</v>
      </c>
      <c r="L87" s="35">
        <v>0</v>
      </c>
      <c r="M87" s="35">
        <v>0</v>
      </c>
      <c r="N87" s="245">
        <v>3</v>
      </c>
      <c r="O87" s="35">
        <v>1</v>
      </c>
      <c r="P87" s="35">
        <v>0</v>
      </c>
      <c r="Q87" s="35">
        <v>0</v>
      </c>
      <c r="R87" s="35">
        <v>8</v>
      </c>
      <c r="S87" s="35">
        <v>4</v>
      </c>
    </row>
    <row r="88" spans="1:19" ht="13.5" customHeight="1">
      <c r="A88" s="139"/>
      <c r="B88" s="139"/>
      <c r="C88" s="34"/>
      <c r="D88" s="212"/>
      <c r="E88" s="33"/>
      <c r="F88" s="38">
        <f t="shared" si="447"/>
        <v>1</v>
      </c>
      <c r="G88" s="31">
        <f t="shared" ref="G88" si="449">IF(G87=0,0,G87/$F87)</f>
        <v>7.6923076923076927E-2</v>
      </c>
      <c r="H88" s="31">
        <f t="shared" ref="H88" si="450">IF(H87=0,0,H87/$G87)</f>
        <v>1</v>
      </c>
      <c r="I88" s="31">
        <f t="shared" ref="I88" si="451">IF(I87=0,0,I87/$G87)</f>
        <v>0</v>
      </c>
      <c r="J88" s="31">
        <f t="shared" ref="J88" si="452">IF(J87=0,0,J87/$G87)</f>
        <v>0</v>
      </c>
      <c r="K88" s="31">
        <f t="shared" ref="K88" si="453">IF(K87=0,0,K87/$G87)</f>
        <v>0</v>
      </c>
      <c r="L88" s="31">
        <f t="shared" ref="L88" si="454">IF(L87=0,0,L87/$G87)</f>
        <v>0</v>
      </c>
      <c r="M88" s="31">
        <f t="shared" ref="M88" si="455">IF(M87=0,0,M87/$G87)</f>
        <v>0</v>
      </c>
      <c r="N88" s="246"/>
      <c r="O88" s="31">
        <f t="shared" ref="O88" si="456">IF(O87=0,0,O87/$G87)</f>
        <v>1</v>
      </c>
      <c r="P88" s="31">
        <f t="shared" ref="P88" si="457">IF(P87=0,0,P87/$G87)</f>
        <v>0</v>
      </c>
      <c r="Q88" s="31">
        <f t="shared" ref="Q88" si="458">IF(Q87=0,0,Q87/$G87)</f>
        <v>0</v>
      </c>
      <c r="R88" s="31">
        <f t="shared" ref="R88" si="459">IF(R87=0,0,R87/$F87)</f>
        <v>0.61538461538461542</v>
      </c>
      <c r="S88" s="31">
        <f t="shared" ref="S88" si="460">IF(S87=0,0,S87/$F87)</f>
        <v>0.30769230769230771</v>
      </c>
    </row>
    <row r="89" spans="1:19" ht="12" customHeight="1">
      <c r="A89" s="139"/>
      <c r="B89" s="139"/>
      <c r="C89" s="37"/>
      <c r="D89" s="211" t="s">
        <v>5</v>
      </c>
      <c r="E89" s="36"/>
      <c r="F89" s="35">
        <f t="shared" si="447"/>
        <v>41</v>
      </c>
      <c r="G89" s="35">
        <f t="shared" ref="G89" si="461">SUM(O89:Q89)</f>
        <v>3</v>
      </c>
      <c r="H89" s="35">
        <v>0</v>
      </c>
      <c r="I89" s="35">
        <v>0</v>
      </c>
      <c r="J89" s="35">
        <v>0</v>
      </c>
      <c r="K89" s="35">
        <v>0</v>
      </c>
      <c r="L89" s="35">
        <v>0</v>
      </c>
      <c r="M89" s="35">
        <v>2</v>
      </c>
      <c r="N89" s="245" t="s">
        <v>629</v>
      </c>
      <c r="O89" s="35">
        <v>3</v>
      </c>
      <c r="P89" s="35">
        <v>0</v>
      </c>
      <c r="Q89" s="35">
        <v>0</v>
      </c>
      <c r="R89" s="35">
        <v>27</v>
      </c>
      <c r="S89" s="35">
        <v>11</v>
      </c>
    </row>
    <row r="90" spans="1:19" ht="12" customHeight="1">
      <c r="A90" s="139"/>
      <c r="B90" s="139"/>
      <c r="C90" s="34"/>
      <c r="D90" s="212"/>
      <c r="E90" s="33"/>
      <c r="F90" s="38">
        <f t="shared" si="447"/>
        <v>1</v>
      </c>
      <c r="G90" s="31">
        <f t="shared" ref="G90" si="462">IF(G89=0,0,G89/$F89)</f>
        <v>7.3170731707317069E-2</v>
      </c>
      <c r="H90" s="31">
        <f t="shared" ref="H90" si="463">IF(H89=0,0,H89/$G89)</f>
        <v>0</v>
      </c>
      <c r="I90" s="31">
        <f t="shared" ref="I90" si="464">IF(I89=0,0,I89/$G89)</f>
        <v>0</v>
      </c>
      <c r="J90" s="31">
        <f t="shared" ref="J90" si="465">IF(J89=0,0,J89/$G89)</f>
        <v>0</v>
      </c>
      <c r="K90" s="31">
        <f t="shared" ref="K90" si="466">IF(K89=0,0,K89/$G89)</f>
        <v>0</v>
      </c>
      <c r="L90" s="31">
        <f t="shared" ref="L90" si="467">IF(L89=0,0,L89/$G89)</f>
        <v>0</v>
      </c>
      <c r="M90" s="31">
        <f t="shared" ref="M90" si="468">IF(M89=0,0,M89/$G89)</f>
        <v>0.66666666666666663</v>
      </c>
      <c r="N90" s="246"/>
      <c r="O90" s="31">
        <f t="shared" ref="O90" si="469">IF(O89=0,0,O89/$G89)</f>
        <v>1</v>
      </c>
      <c r="P90" s="31">
        <f t="shared" ref="P90" si="470">IF(P89=0,0,P89/$G89)</f>
        <v>0</v>
      </c>
      <c r="Q90" s="31">
        <f t="shared" ref="Q90" si="471">IF(Q89=0,0,Q89/$G89)</f>
        <v>0</v>
      </c>
      <c r="R90" s="31">
        <f t="shared" ref="R90" si="472">IF(R89=0,0,R89/$F89)</f>
        <v>0.65853658536585369</v>
      </c>
      <c r="S90" s="31">
        <f t="shared" ref="S90" si="473">IF(S89=0,0,S89/$F89)</f>
        <v>0.26829268292682928</v>
      </c>
    </row>
    <row r="91" spans="1:19" ht="12" customHeight="1">
      <c r="A91" s="139"/>
      <c r="B91" s="139"/>
      <c r="C91" s="37"/>
      <c r="D91" s="211" t="s">
        <v>4</v>
      </c>
      <c r="E91" s="36"/>
      <c r="F91" s="35">
        <f t="shared" si="447"/>
        <v>22</v>
      </c>
      <c r="G91" s="35">
        <f t="shared" ref="G91" si="474">SUM(O91:Q91)</f>
        <v>2</v>
      </c>
      <c r="H91" s="35">
        <v>2</v>
      </c>
      <c r="I91" s="35">
        <v>0</v>
      </c>
      <c r="J91" s="35">
        <v>0</v>
      </c>
      <c r="K91" s="35">
        <v>0</v>
      </c>
      <c r="L91" s="35">
        <v>0</v>
      </c>
      <c r="M91" s="35">
        <v>0</v>
      </c>
      <c r="N91" s="245">
        <v>2.5</v>
      </c>
      <c r="O91" s="35">
        <v>2</v>
      </c>
      <c r="P91" s="35">
        <v>0</v>
      </c>
      <c r="Q91" s="35">
        <v>0</v>
      </c>
      <c r="R91" s="35">
        <v>13</v>
      </c>
      <c r="S91" s="35">
        <v>7</v>
      </c>
    </row>
    <row r="92" spans="1:19" ht="12" customHeight="1">
      <c r="A92" s="139"/>
      <c r="B92" s="139"/>
      <c r="C92" s="34"/>
      <c r="D92" s="212"/>
      <c r="E92" s="33"/>
      <c r="F92" s="38">
        <f t="shared" si="447"/>
        <v>1</v>
      </c>
      <c r="G92" s="31">
        <f t="shared" ref="G92" si="475">IF(G91=0,0,G91/$F91)</f>
        <v>9.0909090909090912E-2</v>
      </c>
      <c r="H92" s="31">
        <f t="shared" ref="H92" si="476">IF(H91=0,0,H91/$G91)</f>
        <v>1</v>
      </c>
      <c r="I92" s="31">
        <f t="shared" ref="I92" si="477">IF(I91=0,0,I91/$G91)</f>
        <v>0</v>
      </c>
      <c r="J92" s="31">
        <f t="shared" ref="J92" si="478">IF(J91=0,0,J91/$G91)</f>
        <v>0</v>
      </c>
      <c r="K92" s="31">
        <f t="shared" ref="K92" si="479">IF(K91=0,0,K91/$G91)</f>
        <v>0</v>
      </c>
      <c r="L92" s="31">
        <f t="shared" ref="L92" si="480">IF(L91=0,0,L91/$G91)</f>
        <v>0</v>
      </c>
      <c r="M92" s="31">
        <f t="shared" ref="M92" si="481">IF(M91=0,0,M91/$G91)</f>
        <v>0</v>
      </c>
      <c r="N92" s="246"/>
      <c r="O92" s="31">
        <f t="shared" ref="O92" si="482">IF(O91=0,0,O91/$G91)</f>
        <v>1</v>
      </c>
      <c r="P92" s="31">
        <f t="shared" ref="P92" si="483">IF(P91=0,0,P91/$G91)</f>
        <v>0</v>
      </c>
      <c r="Q92" s="31">
        <f t="shared" ref="Q92" si="484">IF(Q91=0,0,Q91/$G91)</f>
        <v>0</v>
      </c>
      <c r="R92" s="31">
        <f t="shared" ref="R92" si="485">IF(R91=0,0,R91/$F91)</f>
        <v>0.59090909090909094</v>
      </c>
      <c r="S92" s="31">
        <f t="shared" ref="S92" si="486">IF(S91=0,0,S91/$F91)</f>
        <v>0.31818181818181818</v>
      </c>
    </row>
    <row r="93" spans="1:19" ht="12" customHeight="1">
      <c r="A93" s="139"/>
      <c r="B93" s="139"/>
      <c r="C93" s="37"/>
      <c r="D93" s="211" t="s">
        <v>3</v>
      </c>
      <c r="E93" s="36"/>
      <c r="F93" s="35">
        <f t="shared" si="447"/>
        <v>20</v>
      </c>
      <c r="G93" s="35">
        <f t="shared" ref="G93" si="487">SUM(O93:Q93)</f>
        <v>2</v>
      </c>
      <c r="H93" s="35">
        <v>1</v>
      </c>
      <c r="I93" s="35">
        <v>1</v>
      </c>
      <c r="J93" s="35">
        <v>0</v>
      </c>
      <c r="K93" s="35">
        <v>0</v>
      </c>
      <c r="L93" s="35">
        <v>0</v>
      </c>
      <c r="M93" s="35">
        <v>0</v>
      </c>
      <c r="N93" s="245">
        <v>4.5</v>
      </c>
      <c r="O93" s="35">
        <v>2</v>
      </c>
      <c r="P93" s="35">
        <v>0</v>
      </c>
      <c r="Q93" s="35">
        <v>0</v>
      </c>
      <c r="R93" s="35">
        <v>13</v>
      </c>
      <c r="S93" s="35">
        <v>5</v>
      </c>
    </row>
    <row r="94" spans="1:19" ht="12" customHeight="1">
      <c r="A94" s="139"/>
      <c r="B94" s="139"/>
      <c r="C94" s="34"/>
      <c r="D94" s="212"/>
      <c r="E94" s="33"/>
      <c r="F94" s="38">
        <f t="shared" si="447"/>
        <v>1</v>
      </c>
      <c r="G94" s="31">
        <f t="shared" ref="G94" si="488">IF(G93=0,0,G93/$F93)</f>
        <v>0.1</v>
      </c>
      <c r="H94" s="31">
        <f t="shared" ref="H94" si="489">IF(H93=0,0,H93/$G93)</f>
        <v>0.5</v>
      </c>
      <c r="I94" s="31">
        <f t="shared" ref="I94" si="490">IF(I93=0,0,I93/$G93)</f>
        <v>0.5</v>
      </c>
      <c r="J94" s="31">
        <f t="shared" ref="J94" si="491">IF(J93=0,0,J93/$G93)</f>
        <v>0</v>
      </c>
      <c r="K94" s="31">
        <f t="shared" ref="K94" si="492">IF(K93=0,0,K93/$G93)</f>
        <v>0</v>
      </c>
      <c r="L94" s="31">
        <f t="shared" ref="L94" si="493">IF(L93=0,0,L93/$G93)</f>
        <v>0</v>
      </c>
      <c r="M94" s="31">
        <f t="shared" ref="M94" si="494">IF(M93=0,0,M93/$G93)</f>
        <v>0</v>
      </c>
      <c r="N94" s="246"/>
      <c r="O94" s="31">
        <f t="shared" ref="O94" si="495">IF(O93=0,0,O93/$G93)</f>
        <v>1</v>
      </c>
      <c r="P94" s="31">
        <f t="shared" ref="P94" si="496">IF(P93=0,0,P93/$G93)</f>
        <v>0</v>
      </c>
      <c r="Q94" s="31">
        <f t="shared" ref="Q94" si="497">IF(Q93=0,0,Q93/$G93)</f>
        <v>0</v>
      </c>
      <c r="R94" s="31">
        <f t="shared" ref="R94" si="498">IF(R93=0,0,R93/$F93)</f>
        <v>0.65</v>
      </c>
      <c r="S94" s="31">
        <f t="shared" ref="S94" si="499">IF(S93=0,0,S93/$F93)</f>
        <v>0.25</v>
      </c>
    </row>
    <row r="95" spans="1:19" ht="12" customHeight="1">
      <c r="A95" s="139"/>
      <c r="B95" s="139"/>
      <c r="C95" s="37"/>
      <c r="D95" s="211" t="s">
        <v>2</v>
      </c>
      <c r="E95" s="36"/>
      <c r="F95" s="35">
        <f t="shared" si="447"/>
        <v>150</v>
      </c>
      <c r="G95" s="35">
        <f t="shared" ref="G95" si="500">SUM(O95:Q95)</f>
        <v>25</v>
      </c>
      <c r="H95" s="35">
        <v>12</v>
      </c>
      <c r="I95" s="35">
        <v>7</v>
      </c>
      <c r="J95" s="35">
        <v>0</v>
      </c>
      <c r="K95" s="35">
        <v>0</v>
      </c>
      <c r="L95" s="35">
        <v>0</v>
      </c>
      <c r="M95" s="35">
        <v>6</v>
      </c>
      <c r="N95" s="245">
        <v>4.3684210526315788</v>
      </c>
      <c r="O95" s="35">
        <v>21</v>
      </c>
      <c r="P95" s="35">
        <v>2</v>
      </c>
      <c r="Q95" s="35">
        <v>2</v>
      </c>
      <c r="R95" s="35">
        <v>67</v>
      </c>
      <c r="S95" s="35">
        <v>58</v>
      </c>
    </row>
    <row r="96" spans="1:19" ht="12" customHeight="1">
      <c r="A96" s="139"/>
      <c r="B96" s="139"/>
      <c r="C96" s="34"/>
      <c r="D96" s="212"/>
      <c r="E96" s="33"/>
      <c r="F96" s="38">
        <f t="shared" si="447"/>
        <v>1</v>
      </c>
      <c r="G96" s="31">
        <f t="shared" ref="G96" si="501">IF(G95=0,0,G95/$F95)</f>
        <v>0.16666666666666666</v>
      </c>
      <c r="H96" s="31">
        <f t="shared" ref="H96" si="502">IF(H95=0,0,H95/$G95)</f>
        <v>0.48</v>
      </c>
      <c r="I96" s="31">
        <f t="shared" ref="I96" si="503">IF(I95=0,0,I95/$G95)</f>
        <v>0.28000000000000003</v>
      </c>
      <c r="J96" s="31">
        <f t="shared" ref="J96" si="504">IF(J95=0,0,J95/$G95)</f>
        <v>0</v>
      </c>
      <c r="K96" s="31">
        <f t="shared" ref="K96" si="505">IF(K95=0,0,K95/$G95)</f>
        <v>0</v>
      </c>
      <c r="L96" s="31">
        <f t="shared" ref="L96" si="506">IF(L95=0,0,L95/$G95)</f>
        <v>0</v>
      </c>
      <c r="M96" s="31">
        <f t="shared" ref="M96" si="507">IF(M95=0,0,M95/$G95)</f>
        <v>0.24</v>
      </c>
      <c r="N96" s="246"/>
      <c r="O96" s="31">
        <f t="shared" ref="O96" si="508">IF(O95=0,0,O95/$G95)</f>
        <v>0.84</v>
      </c>
      <c r="P96" s="31">
        <f t="shared" ref="P96" si="509">IF(P95=0,0,P95/$G95)</f>
        <v>0.08</v>
      </c>
      <c r="Q96" s="31">
        <f t="shared" ref="Q96" si="510">IF(Q95=0,0,Q95/$G95)</f>
        <v>0.08</v>
      </c>
      <c r="R96" s="31">
        <f t="shared" ref="R96" si="511">IF(R95=0,0,R95/$F95)</f>
        <v>0.44666666666666666</v>
      </c>
      <c r="S96" s="31">
        <f t="shared" ref="S96" si="512">IF(S95=0,0,S95/$F95)</f>
        <v>0.38666666666666666</v>
      </c>
    </row>
    <row r="97" spans="1:19" ht="12" customHeight="1">
      <c r="A97" s="139"/>
      <c r="B97" s="139"/>
      <c r="C97" s="37"/>
      <c r="D97" s="211" t="s">
        <v>1</v>
      </c>
      <c r="E97" s="36"/>
      <c r="F97" s="35">
        <f t="shared" si="447"/>
        <v>20</v>
      </c>
      <c r="G97" s="35">
        <f t="shared" ref="G97" si="513">SUM(O97:Q97)</f>
        <v>1</v>
      </c>
      <c r="H97" s="35">
        <v>1</v>
      </c>
      <c r="I97" s="35">
        <v>0</v>
      </c>
      <c r="J97" s="35">
        <v>0</v>
      </c>
      <c r="K97" s="35">
        <v>0</v>
      </c>
      <c r="L97" s="35">
        <v>0</v>
      </c>
      <c r="M97" s="35">
        <v>0</v>
      </c>
      <c r="N97" s="245">
        <v>2</v>
      </c>
      <c r="O97" s="35">
        <v>0</v>
      </c>
      <c r="P97" s="35">
        <v>1</v>
      </c>
      <c r="Q97" s="35">
        <v>0</v>
      </c>
      <c r="R97" s="35">
        <v>10</v>
      </c>
      <c r="S97" s="35">
        <v>9</v>
      </c>
    </row>
    <row r="98" spans="1:19" ht="12" customHeight="1">
      <c r="A98" s="139"/>
      <c r="B98" s="139"/>
      <c r="C98" s="34"/>
      <c r="D98" s="212"/>
      <c r="E98" s="33"/>
      <c r="F98" s="38">
        <f t="shared" si="447"/>
        <v>1</v>
      </c>
      <c r="G98" s="31">
        <f t="shared" ref="G98" si="514">IF(G97=0,0,G97/$F97)</f>
        <v>0.05</v>
      </c>
      <c r="H98" s="31">
        <f t="shared" ref="H98" si="515">IF(H97=0,0,H97/$G97)</f>
        <v>1</v>
      </c>
      <c r="I98" s="31">
        <f t="shared" ref="I98" si="516">IF(I97=0,0,I97/$G97)</f>
        <v>0</v>
      </c>
      <c r="J98" s="31">
        <f t="shared" ref="J98" si="517">IF(J97=0,0,J97/$G97)</f>
        <v>0</v>
      </c>
      <c r="K98" s="31">
        <f t="shared" ref="K98" si="518">IF(K97=0,0,K97/$G97)</f>
        <v>0</v>
      </c>
      <c r="L98" s="31">
        <f t="shared" ref="L98" si="519">IF(L97=0,0,L97/$G97)</f>
        <v>0</v>
      </c>
      <c r="M98" s="31">
        <f t="shared" ref="M98" si="520">IF(M97=0,0,M97/$G97)</f>
        <v>0</v>
      </c>
      <c r="N98" s="246"/>
      <c r="O98" s="31">
        <f t="shared" ref="O98" si="521">IF(O97=0,0,O97/$G97)</f>
        <v>0</v>
      </c>
      <c r="P98" s="31">
        <f t="shared" ref="P98" si="522">IF(P97=0,0,P97/$G97)</f>
        <v>1</v>
      </c>
      <c r="Q98" s="31">
        <f t="shared" ref="Q98" si="523">IF(Q97=0,0,Q97/$G97)</f>
        <v>0</v>
      </c>
      <c r="R98" s="31">
        <f t="shared" ref="R98" si="524">IF(R97=0,0,R97/$F97)</f>
        <v>0.5</v>
      </c>
      <c r="S98" s="31">
        <f t="shared" ref="S98" si="525">IF(S97=0,0,S97/$F97)</f>
        <v>0.45</v>
      </c>
    </row>
    <row r="99" spans="1:19" ht="12.75" customHeight="1">
      <c r="A99" s="139"/>
      <c r="B99" s="139"/>
      <c r="C99" s="37"/>
      <c r="D99" s="211" t="s">
        <v>0</v>
      </c>
      <c r="E99" s="36"/>
      <c r="F99" s="35">
        <f t="shared" si="447"/>
        <v>55</v>
      </c>
      <c r="G99" s="35">
        <f t="shared" ref="G99" si="526">SUM(O99:Q99)</f>
        <v>0</v>
      </c>
      <c r="H99" s="35">
        <v>0</v>
      </c>
      <c r="I99" s="35">
        <v>0</v>
      </c>
      <c r="J99" s="35">
        <v>0</v>
      </c>
      <c r="K99" s="35">
        <v>0</v>
      </c>
      <c r="L99" s="35">
        <v>0</v>
      </c>
      <c r="M99" s="35">
        <v>0</v>
      </c>
      <c r="N99" s="245" t="s">
        <v>629</v>
      </c>
      <c r="O99" s="35">
        <v>0</v>
      </c>
      <c r="P99" s="35">
        <v>0</v>
      </c>
      <c r="Q99" s="35">
        <v>0</v>
      </c>
      <c r="R99" s="35">
        <v>32</v>
      </c>
      <c r="S99" s="35">
        <v>23</v>
      </c>
    </row>
    <row r="100" spans="1:19" ht="12.75" customHeight="1">
      <c r="A100" s="140"/>
      <c r="B100" s="140"/>
      <c r="C100" s="34"/>
      <c r="D100" s="212"/>
      <c r="E100" s="33"/>
      <c r="F100" s="32">
        <f t="shared" si="447"/>
        <v>1</v>
      </c>
      <c r="G100" s="31">
        <f t="shared" ref="G100" si="527">IF(G99=0,0,G99/$F99)</f>
        <v>0</v>
      </c>
      <c r="H100" s="31">
        <f t="shared" ref="H100" si="528">IF(H99=0,0,H99/$G99)</f>
        <v>0</v>
      </c>
      <c r="I100" s="31">
        <f t="shared" ref="I100" si="529">IF(I99=0,0,I99/$G99)</f>
        <v>0</v>
      </c>
      <c r="J100" s="31">
        <f t="shared" ref="J100" si="530">IF(J99=0,0,J99/$G99)</f>
        <v>0</v>
      </c>
      <c r="K100" s="31">
        <f t="shared" ref="K100" si="531">IF(K99=0,0,K99/$G99)</f>
        <v>0</v>
      </c>
      <c r="L100" s="31">
        <f t="shared" ref="L100" si="532">IF(L99=0,0,L99/$G99)</f>
        <v>0</v>
      </c>
      <c r="M100" s="31">
        <f t="shared" ref="M100" si="533">IF(M99=0,0,M99/$G99)</f>
        <v>0</v>
      </c>
      <c r="N100" s="246"/>
      <c r="O100" s="31">
        <f t="shared" ref="O100" si="534">IF(O99=0,0,O99/$G99)</f>
        <v>0</v>
      </c>
      <c r="P100" s="31">
        <f t="shared" ref="P100" si="535">IF(P99=0,0,P99/$G99)</f>
        <v>0</v>
      </c>
      <c r="Q100" s="31">
        <f t="shared" ref="Q100" si="536">IF(Q99=0,0,Q99/$G99)</f>
        <v>0</v>
      </c>
      <c r="R100" s="31">
        <f t="shared" ref="R100" si="537">IF(R99=0,0,R99/$F99)</f>
        <v>0.58181818181818179</v>
      </c>
      <c r="S100" s="31">
        <f t="shared" ref="S100" si="538">IF(S99=0,0,S99/$F99)</f>
        <v>0.41818181818181815</v>
      </c>
    </row>
  </sheetData>
  <mergeCells count="115">
    <mergeCell ref="N97:N98"/>
    <mergeCell ref="N99:N100"/>
    <mergeCell ref="N87:N88"/>
    <mergeCell ref="N89:N90"/>
    <mergeCell ref="N91:N92"/>
    <mergeCell ref="N93:N94"/>
    <mergeCell ref="N95:N96"/>
    <mergeCell ref="N77:N78"/>
    <mergeCell ref="N79:N80"/>
    <mergeCell ref="N81:N82"/>
    <mergeCell ref="N83:N84"/>
    <mergeCell ref="N85:N86"/>
    <mergeCell ref="N67:N68"/>
    <mergeCell ref="N69:N70"/>
    <mergeCell ref="N71:N72"/>
    <mergeCell ref="N73:N74"/>
    <mergeCell ref="N75:N76"/>
    <mergeCell ref="N57:N58"/>
    <mergeCell ref="N59:N60"/>
    <mergeCell ref="N61:N62"/>
    <mergeCell ref="N63:N64"/>
    <mergeCell ref="N65:N66"/>
    <mergeCell ref="N47:N48"/>
    <mergeCell ref="N49:N50"/>
    <mergeCell ref="N51:N52"/>
    <mergeCell ref="N53:N54"/>
    <mergeCell ref="N55:N56"/>
    <mergeCell ref="N37:N38"/>
    <mergeCell ref="N39:N40"/>
    <mergeCell ref="N41:N42"/>
    <mergeCell ref="N43:N44"/>
    <mergeCell ref="N45:N46"/>
    <mergeCell ref="R3:R6"/>
    <mergeCell ref="S3:S6"/>
    <mergeCell ref="O4:O6"/>
    <mergeCell ref="P4:P6"/>
    <mergeCell ref="Q4:Q6"/>
    <mergeCell ref="N27:N28"/>
    <mergeCell ref="N29:N30"/>
    <mergeCell ref="N31:N32"/>
    <mergeCell ref="N33:N34"/>
    <mergeCell ref="N17:N18"/>
    <mergeCell ref="N19:N20"/>
    <mergeCell ref="N21:N22"/>
    <mergeCell ref="N23:N24"/>
    <mergeCell ref="N25:N26"/>
    <mergeCell ref="D41:D42"/>
    <mergeCell ref="D43:D44"/>
    <mergeCell ref="D45:D46"/>
    <mergeCell ref="M5:M6"/>
    <mergeCell ref="H4:N4"/>
    <mergeCell ref="N5:N6"/>
    <mergeCell ref="A3:E6"/>
    <mergeCell ref="F3:F6"/>
    <mergeCell ref="G3:G6"/>
    <mergeCell ref="H3:Q3"/>
    <mergeCell ref="H5:H6"/>
    <mergeCell ref="I5:I6"/>
    <mergeCell ref="J5:J6"/>
    <mergeCell ref="K5:K6"/>
    <mergeCell ref="L5:L6"/>
    <mergeCell ref="N7:N8"/>
    <mergeCell ref="N9:N10"/>
    <mergeCell ref="N11:N12"/>
    <mergeCell ref="N13:N14"/>
    <mergeCell ref="N15:N16"/>
    <mergeCell ref="N35:N36"/>
    <mergeCell ref="D97:D98"/>
    <mergeCell ref="D85:D86"/>
    <mergeCell ref="D87:D88"/>
    <mergeCell ref="A7:E8"/>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89:D90"/>
    <mergeCell ref="D91:D92"/>
    <mergeCell ref="D93:D94"/>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s>
  <phoneticPr fontId="4"/>
  <pageMargins left="0.59055118110236227" right="0.19685039370078741" top="0.39370078740157483" bottom="0.39370078740157483" header="0.51181102362204722" footer="0.51181102362204722"/>
  <pageSetup paperSize="9" scale="68" firstPageNumber="40" orientation="portrait" useFirstPageNumber="1"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V100"/>
  <sheetViews>
    <sheetView showGridLines="0" view="pageBreakPreview" zoomScaleNormal="100" zoomScaleSheetLayoutView="100" workbookViewId="0">
      <selection activeCell="P9" sqref="P9"/>
    </sheetView>
  </sheetViews>
  <sheetFormatPr defaultRowHeight="13.5"/>
  <cols>
    <col min="1" max="2" width="2.625" style="4" customWidth="1"/>
    <col min="3" max="3" width="1.375" style="4" customWidth="1"/>
    <col min="4" max="4" width="27.625" style="4" customWidth="1"/>
    <col min="5" max="5" width="1.375" style="4" customWidth="1"/>
    <col min="6" max="9" width="10.625" style="3" customWidth="1"/>
    <col min="10" max="15" width="8.125" style="3" customWidth="1"/>
    <col min="16" max="16384" width="9" style="3"/>
  </cols>
  <sheetData>
    <row r="1" spans="1:16" ht="14.25">
      <c r="A1" s="18" t="s">
        <v>597</v>
      </c>
    </row>
    <row r="2" spans="1:16">
      <c r="O2" s="40" t="s">
        <v>513</v>
      </c>
    </row>
    <row r="3" spans="1:16" ht="18.75" customHeight="1">
      <c r="A3" s="213" t="s">
        <v>63</v>
      </c>
      <c r="B3" s="214"/>
      <c r="C3" s="214"/>
      <c r="D3" s="214"/>
      <c r="E3" s="215"/>
      <c r="F3" s="161" t="s">
        <v>126</v>
      </c>
      <c r="G3" s="203" t="s">
        <v>234</v>
      </c>
      <c r="H3" s="234"/>
      <c r="I3" s="235"/>
      <c r="J3" s="203" t="s">
        <v>233</v>
      </c>
      <c r="K3" s="234"/>
      <c r="L3" s="234"/>
      <c r="M3" s="234"/>
      <c r="N3" s="234"/>
      <c r="O3" s="235"/>
    </row>
    <row r="4" spans="1:16" ht="18.75" customHeight="1">
      <c r="A4" s="216"/>
      <c r="B4" s="217"/>
      <c r="C4" s="217"/>
      <c r="D4" s="217"/>
      <c r="E4" s="218"/>
      <c r="F4" s="165"/>
      <c r="G4" s="204" t="s">
        <v>132</v>
      </c>
      <c r="H4" s="204" t="s">
        <v>131</v>
      </c>
      <c r="I4" s="204" t="s">
        <v>141</v>
      </c>
      <c r="J4" s="203" t="s">
        <v>232</v>
      </c>
      <c r="K4" s="234"/>
      <c r="L4" s="234"/>
      <c r="M4" s="234"/>
      <c r="N4" s="204" t="s">
        <v>231</v>
      </c>
      <c r="O4" s="197" t="s">
        <v>127</v>
      </c>
    </row>
    <row r="5" spans="1:16" ht="44.25" customHeight="1">
      <c r="A5" s="216"/>
      <c r="B5" s="217"/>
      <c r="C5" s="217"/>
      <c r="D5" s="217"/>
      <c r="E5" s="218"/>
      <c r="F5" s="165"/>
      <c r="G5" s="209"/>
      <c r="H5" s="209"/>
      <c r="I5" s="209"/>
      <c r="J5" s="197" t="s">
        <v>230</v>
      </c>
      <c r="K5" s="197" t="s">
        <v>229</v>
      </c>
      <c r="L5" s="197" t="s">
        <v>228</v>
      </c>
      <c r="M5" s="197" t="s">
        <v>227</v>
      </c>
      <c r="N5" s="209"/>
      <c r="O5" s="198"/>
    </row>
    <row r="6" spans="1:16" ht="24.75" customHeight="1">
      <c r="A6" s="219"/>
      <c r="B6" s="220"/>
      <c r="C6" s="220"/>
      <c r="D6" s="220"/>
      <c r="E6" s="221"/>
      <c r="F6" s="162"/>
      <c r="G6" s="210"/>
      <c r="H6" s="210"/>
      <c r="I6" s="210"/>
      <c r="J6" s="199"/>
      <c r="K6" s="199"/>
      <c r="L6" s="199"/>
      <c r="M6" s="199"/>
      <c r="N6" s="210"/>
      <c r="O6" s="199"/>
    </row>
    <row r="7" spans="1:16" ht="12" customHeight="1">
      <c r="A7" s="152" t="s">
        <v>49</v>
      </c>
      <c r="B7" s="153"/>
      <c r="C7" s="153"/>
      <c r="D7" s="153"/>
      <c r="E7" s="154"/>
      <c r="F7" s="35">
        <f t="shared" ref="F7:F70" si="0">SUM(G7:O7)/2</f>
        <v>916</v>
      </c>
      <c r="G7" s="35">
        <f>SUM(G9,G11,G13,G15,G17)</f>
        <v>672</v>
      </c>
      <c r="H7" s="35">
        <f t="shared" ref="H7:O7" si="1">SUM(H9,H11,H13,H15,H17)</f>
        <v>185</v>
      </c>
      <c r="I7" s="35">
        <f t="shared" si="1"/>
        <v>59</v>
      </c>
      <c r="J7" s="35">
        <f>SUM(J9,J11,J13,J15,J17)</f>
        <v>383</v>
      </c>
      <c r="K7" s="35">
        <f>SUM(K9,K11,K13,K15,K17)</f>
        <v>10</v>
      </c>
      <c r="L7" s="35">
        <f t="shared" si="1"/>
        <v>164</v>
      </c>
      <c r="M7" s="35">
        <f t="shared" si="1"/>
        <v>62</v>
      </c>
      <c r="N7" s="35">
        <f t="shared" si="1"/>
        <v>221</v>
      </c>
      <c r="O7" s="35">
        <f t="shared" si="1"/>
        <v>76</v>
      </c>
      <c r="P7" s="48">
        <f>SUM(J7:M7)</f>
        <v>619</v>
      </c>
    </row>
    <row r="8" spans="1:16" ht="12" customHeight="1">
      <c r="A8" s="155"/>
      <c r="B8" s="156"/>
      <c r="C8" s="156"/>
      <c r="D8" s="156"/>
      <c r="E8" s="157"/>
      <c r="F8" s="38">
        <f>SUM(G8:O8)/2</f>
        <v>1</v>
      </c>
      <c r="G8" s="31">
        <f>IF(G7=0,0,G7/$F7)</f>
        <v>0.73362445414847166</v>
      </c>
      <c r="H8" s="31">
        <f t="shared" ref="H8:I8" si="2">IF(H7=0,0,H7/$F7)</f>
        <v>0.20196506550218341</v>
      </c>
      <c r="I8" s="31">
        <f t="shared" si="2"/>
        <v>6.4410480349344976E-2</v>
      </c>
      <c r="J8" s="31">
        <f>IF(J7=0,0,J7/$F7)</f>
        <v>0.41812227074235808</v>
      </c>
      <c r="K8" s="31">
        <f t="shared" ref="K8:O8" si="3">IF(K7=0,0,K7/$F7)</f>
        <v>1.0917030567685589E-2</v>
      </c>
      <c r="L8" s="31">
        <f t="shared" si="3"/>
        <v>0.17903930131004367</v>
      </c>
      <c r="M8" s="31">
        <f t="shared" si="3"/>
        <v>6.768558951965066E-2</v>
      </c>
      <c r="N8" s="31">
        <f t="shared" si="3"/>
        <v>0.24126637554585154</v>
      </c>
      <c r="O8" s="31">
        <f t="shared" si="3"/>
        <v>8.296943231441048E-2</v>
      </c>
    </row>
    <row r="9" spans="1:16" ht="12" customHeight="1">
      <c r="A9" s="141" t="s">
        <v>48</v>
      </c>
      <c r="B9" s="222" t="s">
        <v>47</v>
      </c>
      <c r="C9" s="223"/>
      <c r="D9" s="223"/>
      <c r="E9" s="224"/>
      <c r="F9" s="35">
        <f>SUM(G9:O9)/2</f>
        <v>289</v>
      </c>
      <c r="G9" s="35">
        <v>123</v>
      </c>
      <c r="H9" s="35">
        <v>124</v>
      </c>
      <c r="I9" s="35">
        <v>42</v>
      </c>
      <c r="J9" s="35">
        <v>63</v>
      </c>
      <c r="K9" s="35">
        <v>1</v>
      </c>
      <c r="L9" s="35">
        <v>34</v>
      </c>
      <c r="M9" s="35">
        <v>6</v>
      </c>
      <c r="N9" s="35">
        <v>139</v>
      </c>
      <c r="O9" s="35">
        <v>46</v>
      </c>
      <c r="P9" s="48">
        <f t="shared" ref="P9" si="4">SUM(J9:M9)</f>
        <v>104</v>
      </c>
    </row>
    <row r="10" spans="1:16" ht="12" customHeight="1">
      <c r="A10" s="142"/>
      <c r="B10" s="225"/>
      <c r="C10" s="226"/>
      <c r="D10" s="226"/>
      <c r="E10" s="227"/>
      <c r="F10" s="38">
        <f t="shared" si="0"/>
        <v>1</v>
      </c>
      <c r="G10" s="31">
        <f>IF(G9=0,0,G9/$F9)</f>
        <v>0.42560553633217996</v>
      </c>
      <c r="H10" s="31">
        <f>IF(H9=0,0,H9/$F9)</f>
        <v>0.4290657439446367</v>
      </c>
      <c r="I10" s="31">
        <f>IF(I9=0,0,I9/$F9)</f>
        <v>0.1453287197231834</v>
      </c>
      <c r="J10" s="31">
        <f>IF(J9=0,0,J9/$F9)</f>
        <v>0.2179930795847751</v>
      </c>
      <c r="K10" s="31">
        <f>IF(K9=0,0,K9/$F9)</f>
        <v>3.4602076124567475E-3</v>
      </c>
      <c r="L10" s="31">
        <f t="shared" ref="L10:O18" si="5">IF(L9=0,0,L9/$F9)</f>
        <v>0.11764705882352941</v>
      </c>
      <c r="M10" s="31">
        <f>IF(M9=0,0,M9/$F9)</f>
        <v>2.0761245674740483E-2</v>
      </c>
      <c r="N10" s="31">
        <f>IF(N9=0,0,N9/$F9)</f>
        <v>0.48096885813148788</v>
      </c>
      <c r="O10" s="31">
        <f>IF(O9=0,0,O9/$F9)</f>
        <v>0.15916955017301038</v>
      </c>
    </row>
    <row r="11" spans="1:16" ht="12" customHeight="1">
      <c r="A11" s="142"/>
      <c r="B11" s="222" t="s">
        <v>46</v>
      </c>
      <c r="C11" s="223"/>
      <c r="D11" s="223"/>
      <c r="E11" s="224"/>
      <c r="F11" s="35">
        <f t="shared" si="0"/>
        <v>129</v>
      </c>
      <c r="G11" s="35">
        <v>96</v>
      </c>
      <c r="H11" s="35">
        <v>27</v>
      </c>
      <c r="I11" s="35">
        <v>6</v>
      </c>
      <c r="J11" s="35">
        <v>63</v>
      </c>
      <c r="K11" s="35">
        <v>3</v>
      </c>
      <c r="L11" s="35">
        <v>17</v>
      </c>
      <c r="M11" s="35">
        <v>3</v>
      </c>
      <c r="N11" s="35">
        <v>33</v>
      </c>
      <c r="O11" s="35">
        <v>10</v>
      </c>
      <c r="P11" s="48">
        <f t="shared" ref="P11" si="6">SUM(J11:M11)</f>
        <v>86</v>
      </c>
    </row>
    <row r="12" spans="1:16" ht="12" customHeight="1">
      <c r="A12" s="142"/>
      <c r="B12" s="225"/>
      <c r="C12" s="226"/>
      <c r="D12" s="226"/>
      <c r="E12" s="227"/>
      <c r="F12" s="38">
        <f t="shared" ref="F12:F18" si="7">SUM(G12:O12)/2</f>
        <v>1</v>
      </c>
      <c r="G12" s="31">
        <f t="shared" ref="G12" si="8">IF(G11=0,0,G11/$F11)</f>
        <v>0.7441860465116279</v>
      </c>
      <c r="H12" s="31">
        <f t="shared" ref="H12" si="9">IF(H11=0,0,H11/$F11)</f>
        <v>0.20930232558139536</v>
      </c>
      <c r="I12" s="31">
        <f t="shared" ref="I12" si="10">IF(I11=0,0,I11/$F11)</f>
        <v>4.6511627906976744E-2</v>
      </c>
      <c r="J12" s="31">
        <f t="shared" ref="J12" si="11">IF(J11=0,0,J11/$F11)</f>
        <v>0.48837209302325579</v>
      </c>
      <c r="K12" s="31">
        <f t="shared" ref="K12" si="12">IF(K11=0,0,K11/$F11)</f>
        <v>2.3255813953488372E-2</v>
      </c>
      <c r="L12" s="31">
        <f t="shared" si="5"/>
        <v>0.13178294573643412</v>
      </c>
      <c r="M12" s="31">
        <f t="shared" si="5"/>
        <v>2.3255813953488372E-2</v>
      </c>
      <c r="N12" s="31">
        <f t="shared" si="5"/>
        <v>0.2558139534883721</v>
      </c>
      <c r="O12" s="31">
        <f t="shared" si="5"/>
        <v>7.7519379844961239E-2</v>
      </c>
    </row>
    <row r="13" spans="1:16" ht="12" customHeight="1">
      <c r="A13" s="142"/>
      <c r="B13" s="222" t="s">
        <v>45</v>
      </c>
      <c r="C13" s="223"/>
      <c r="D13" s="223"/>
      <c r="E13" s="224"/>
      <c r="F13" s="35">
        <f t="shared" si="7"/>
        <v>220</v>
      </c>
      <c r="G13" s="35">
        <v>193</v>
      </c>
      <c r="H13" s="35">
        <v>22</v>
      </c>
      <c r="I13" s="35">
        <v>5</v>
      </c>
      <c r="J13" s="35">
        <v>125</v>
      </c>
      <c r="K13" s="35">
        <v>0</v>
      </c>
      <c r="L13" s="35">
        <v>49</v>
      </c>
      <c r="M13" s="35">
        <v>10</v>
      </c>
      <c r="N13" s="35">
        <v>28</v>
      </c>
      <c r="O13" s="35">
        <v>8</v>
      </c>
      <c r="P13" s="48">
        <f t="shared" ref="P13" si="13">SUM(J13:M13)</f>
        <v>184</v>
      </c>
    </row>
    <row r="14" spans="1:16" ht="12" customHeight="1">
      <c r="A14" s="142"/>
      <c r="B14" s="225"/>
      <c r="C14" s="226"/>
      <c r="D14" s="226"/>
      <c r="E14" s="227"/>
      <c r="F14" s="38">
        <f t="shared" si="7"/>
        <v>1</v>
      </c>
      <c r="G14" s="31">
        <f t="shared" ref="G14" si="14">IF(G13=0,0,G13/$F13)</f>
        <v>0.87727272727272732</v>
      </c>
      <c r="H14" s="31">
        <f t="shared" ref="H14" si="15">IF(H13=0,0,H13/$F13)</f>
        <v>0.1</v>
      </c>
      <c r="I14" s="31">
        <f t="shared" ref="I14" si="16">IF(I13=0,0,I13/$F13)</f>
        <v>2.2727272727272728E-2</v>
      </c>
      <c r="J14" s="31">
        <f t="shared" ref="J14" si="17">IF(J13=0,0,J13/$F13)</f>
        <v>0.56818181818181823</v>
      </c>
      <c r="K14" s="31">
        <f t="shared" ref="K14" si="18">IF(K13=0,0,K13/$F13)</f>
        <v>0</v>
      </c>
      <c r="L14" s="31">
        <f t="shared" si="5"/>
        <v>0.22272727272727272</v>
      </c>
      <c r="M14" s="31">
        <f t="shared" si="5"/>
        <v>4.5454545454545456E-2</v>
      </c>
      <c r="N14" s="31">
        <f t="shared" si="5"/>
        <v>0.12727272727272726</v>
      </c>
      <c r="O14" s="31">
        <f t="shared" si="5"/>
        <v>3.6363636363636362E-2</v>
      </c>
    </row>
    <row r="15" spans="1:16" ht="12" customHeight="1">
      <c r="A15" s="142"/>
      <c r="B15" s="222" t="s">
        <v>44</v>
      </c>
      <c r="C15" s="223"/>
      <c r="D15" s="223"/>
      <c r="E15" s="224"/>
      <c r="F15" s="35">
        <f t="shared" si="7"/>
        <v>57</v>
      </c>
      <c r="G15" s="35">
        <v>54</v>
      </c>
      <c r="H15" s="35">
        <v>2</v>
      </c>
      <c r="I15" s="35">
        <v>1</v>
      </c>
      <c r="J15" s="35">
        <v>31</v>
      </c>
      <c r="K15" s="35">
        <v>0</v>
      </c>
      <c r="L15" s="35">
        <v>9</v>
      </c>
      <c r="M15" s="35">
        <v>9</v>
      </c>
      <c r="N15" s="35">
        <v>6</v>
      </c>
      <c r="O15" s="35">
        <v>2</v>
      </c>
      <c r="P15" s="48">
        <f t="shared" ref="P15" si="19">SUM(J15:M15)</f>
        <v>49</v>
      </c>
    </row>
    <row r="16" spans="1:16" ht="12" customHeight="1">
      <c r="A16" s="142"/>
      <c r="B16" s="225"/>
      <c r="C16" s="226"/>
      <c r="D16" s="226"/>
      <c r="E16" s="227"/>
      <c r="F16" s="38">
        <f t="shared" si="7"/>
        <v>1</v>
      </c>
      <c r="G16" s="31">
        <f t="shared" ref="G16" si="20">IF(G15=0,0,G15/$F15)</f>
        <v>0.94736842105263153</v>
      </c>
      <c r="H16" s="31">
        <f t="shared" ref="H16" si="21">IF(H15=0,0,H15/$F15)</f>
        <v>3.5087719298245612E-2</v>
      </c>
      <c r="I16" s="31">
        <f t="shared" ref="I16" si="22">IF(I15=0,0,I15/$F15)</f>
        <v>1.7543859649122806E-2</v>
      </c>
      <c r="J16" s="31">
        <f t="shared" ref="J16" si="23">IF(J15=0,0,J15/$F15)</f>
        <v>0.54385964912280704</v>
      </c>
      <c r="K16" s="31">
        <f t="shared" ref="K16" si="24">IF(K15=0,0,K15/$F15)</f>
        <v>0</v>
      </c>
      <c r="L16" s="31">
        <f t="shared" si="5"/>
        <v>0.15789473684210525</v>
      </c>
      <c r="M16" s="31">
        <f t="shared" si="5"/>
        <v>0.15789473684210525</v>
      </c>
      <c r="N16" s="31">
        <f t="shared" si="5"/>
        <v>0.10526315789473684</v>
      </c>
      <c r="O16" s="31">
        <f t="shared" si="5"/>
        <v>3.5087719298245612E-2</v>
      </c>
    </row>
    <row r="17" spans="1:22" ht="12" customHeight="1">
      <c r="A17" s="142"/>
      <c r="B17" s="222" t="s">
        <v>43</v>
      </c>
      <c r="C17" s="223"/>
      <c r="D17" s="223"/>
      <c r="E17" s="224"/>
      <c r="F17" s="35">
        <f t="shared" si="7"/>
        <v>221</v>
      </c>
      <c r="G17" s="35">
        <v>206</v>
      </c>
      <c r="H17" s="35">
        <v>10</v>
      </c>
      <c r="I17" s="35">
        <v>5</v>
      </c>
      <c r="J17" s="35">
        <v>101</v>
      </c>
      <c r="K17" s="35">
        <v>6</v>
      </c>
      <c r="L17" s="35">
        <v>55</v>
      </c>
      <c r="M17" s="35">
        <v>34</v>
      </c>
      <c r="N17" s="35">
        <v>15</v>
      </c>
      <c r="O17" s="35">
        <v>10</v>
      </c>
      <c r="P17" s="48">
        <f t="shared" ref="P17" si="25">SUM(J17:M17)</f>
        <v>196</v>
      </c>
    </row>
    <row r="18" spans="1:22" ht="12" customHeight="1">
      <c r="A18" s="143"/>
      <c r="B18" s="225"/>
      <c r="C18" s="226"/>
      <c r="D18" s="226"/>
      <c r="E18" s="227"/>
      <c r="F18" s="38">
        <f t="shared" si="7"/>
        <v>1</v>
      </c>
      <c r="G18" s="31">
        <f t="shared" ref="G18:K18" si="26">IF(G17=0,0,G17/$F17)</f>
        <v>0.9321266968325792</v>
      </c>
      <c r="H18" s="31">
        <f t="shared" si="26"/>
        <v>4.5248868778280542E-2</v>
      </c>
      <c r="I18" s="31">
        <f t="shared" si="26"/>
        <v>2.2624434389140271E-2</v>
      </c>
      <c r="J18" s="31">
        <f t="shared" si="26"/>
        <v>0.45701357466063347</v>
      </c>
      <c r="K18" s="31">
        <f t="shared" si="26"/>
        <v>2.7149321266968326E-2</v>
      </c>
      <c r="L18" s="31">
        <f t="shared" si="5"/>
        <v>0.24886877828054299</v>
      </c>
      <c r="M18" s="31">
        <f t="shared" si="5"/>
        <v>0.15384615384615385</v>
      </c>
      <c r="N18" s="31">
        <f t="shared" si="5"/>
        <v>6.7873303167420809E-2</v>
      </c>
      <c r="O18" s="31">
        <f t="shared" si="5"/>
        <v>4.5248868778280542E-2</v>
      </c>
    </row>
    <row r="19" spans="1:22" ht="12" customHeight="1">
      <c r="A19" s="138" t="s">
        <v>42</v>
      </c>
      <c r="B19" s="138" t="s">
        <v>41</v>
      </c>
      <c r="C19" s="37"/>
      <c r="D19" s="211" t="s">
        <v>15</v>
      </c>
      <c r="E19" s="36"/>
      <c r="F19" s="35">
        <f>SUM(G19:O19)/2</f>
        <v>224</v>
      </c>
      <c r="G19" s="35">
        <f>SUM(G21,G23,G25,G27,G29,G31,G33,G35,G37,G39,G41,G43,G45,G47,G49,G51,G53,G55,G57,G59,G61,G63,G65,G67)</f>
        <v>182</v>
      </c>
      <c r="H19" s="35">
        <f t="shared" ref="H19:O19" si="27">SUM(H21,H23,H25,H27,H29,H31,H33,H35,H37,H39,H41,H43,H45,H47,H49,H51,H53,H55,H57,H59,H61,H63,H65,H67)</f>
        <v>33</v>
      </c>
      <c r="I19" s="35">
        <f t="shared" si="27"/>
        <v>9</v>
      </c>
      <c r="J19" s="35">
        <f>SUM(J21,J23,J25,J27,J29,J31,J33,J35,J37,J39,J41,J43,J45,J47,J49,J51,J53,J55,J57,J59,J61,J63,J65,J67)</f>
        <v>106</v>
      </c>
      <c r="K19" s="35">
        <f t="shared" si="27"/>
        <v>2</v>
      </c>
      <c r="L19" s="35">
        <f t="shared" si="27"/>
        <v>48</v>
      </c>
      <c r="M19" s="35">
        <f t="shared" si="27"/>
        <v>16</v>
      </c>
      <c r="N19" s="35">
        <f t="shared" si="27"/>
        <v>39</v>
      </c>
      <c r="O19" s="35">
        <f t="shared" si="27"/>
        <v>13</v>
      </c>
      <c r="P19" s="48">
        <f t="shared" ref="P19" si="28">SUM(J19:M19)</f>
        <v>172</v>
      </c>
      <c r="Q19" s="48"/>
    </row>
    <row r="20" spans="1:22" ht="12" customHeight="1">
      <c r="A20" s="139"/>
      <c r="B20" s="139"/>
      <c r="C20" s="34"/>
      <c r="D20" s="212"/>
      <c r="E20" s="33"/>
      <c r="F20" s="38">
        <f>SUM(G20:O20)/2</f>
        <v>0.99999999999999978</v>
      </c>
      <c r="G20" s="31">
        <f>IF(G19=0,0,G19/$F19)</f>
        <v>0.8125</v>
      </c>
      <c r="H20" s="31">
        <f t="shared" ref="H20" si="29">IF(H19=0,0,H19/$F19)</f>
        <v>0.14732142857142858</v>
      </c>
      <c r="I20" s="31">
        <f t="shared" ref="I20" si="30">IF(I19=0,0,I19/$F19)</f>
        <v>4.0178571428571432E-2</v>
      </c>
      <c r="J20" s="31">
        <f t="shared" ref="J20" si="31">IF(J19=0,0,J19/$F19)</f>
        <v>0.4732142857142857</v>
      </c>
      <c r="K20" s="31">
        <f t="shared" ref="K20:L20" si="32">IF(K19=0,0,K19/$F19)</f>
        <v>8.9285714285714281E-3</v>
      </c>
      <c r="L20" s="31">
        <f t="shared" si="32"/>
        <v>0.21428571428571427</v>
      </c>
      <c r="M20" s="31">
        <f t="shared" ref="M20" si="33">IF(M19=0,0,M19/$F19)</f>
        <v>7.1428571428571425E-2</v>
      </c>
      <c r="N20" s="31">
        <f t="shared" ref="N20" si="34">IF(N19=0,0,N19/$F19)</f>
        <v>0.17410714285714285</v>
      </c>
      <c r="O20" s="31">
        <f t="shared" ref="O20" si="35">IF(O19=0,0,O19/$F19)</f>
        <v>5.8035714285714288E-2</v>
      </c>
      <c r="Q20" s="48"/>
      <c r="R20" s="48"/>
      <c r="S20" s="48"/>
      <c r="T20" s="48"/>
      <c r="U20" s="48"/>
      <c r="V20" s="48"/>
    </row>
    <row r="21" spans="1:22" ht="12" customHeight="1">
      <c r="A21" s="139"/>
      <c r="B21" s="139"/>
      <c r="C21" s="37"/>
      <c r="D21" s="211" t="s">
        <v>358</v>
      </c>
      <c r="E21" s="36"/>
      <c r="F21" s="35">
        <f t="shared" ref="F21:F68" si="36">SUM(G21:O21)/2</f>
        <v>38</v>
      </c>
      <c r="G21" s="35">
        <v>32</v>
      </c>
      <c r="H21" s="35">
        <v>4</v>
      </c>
      <c r="I21" s="35">
        <v>2</v>
      </c>
      <c r="J21" s="35">
        <v>15</v>
      </c>
      <c r="K21" s="35">
        <v>0</v>
      </c>
      <c r="L21" s="35">
        <v>10</v>
      </c>
      <c r="M21" s="35">
        <v>4</v>
      </c>
      <c r="N21" s="35">
        <v>5</v>
      </c>
      <c r="O21" s="35">
        <v>4</v>
      </c>
      <c r="P21" s="48">
        <f t="shared" ref="P21" si="37">SUM(J21:M21)</f>
        <v>29</v>
      </c>
    </row>
    <row r="22" spans="1:22" ht="12" customHeight="1">
      <c r="A22" s="139"/>
      <c r="B22" s="139"/>
      <c r="C22" s="34"/>
      <c r="D22" s="212"/>
      <c r="E22" s="33"/>
      <c r="F22" s="38">
        <f t="shared" si="36"/>
        <v>1</v>
      </c>
      <c r="G22" s="31">
        <f t="shared" ref="G22" si="38">IF(G21=0,0,G21/$F21)</f>
        <v>0.84210526315789469</v>
      </c>
      <c r="H22" s="31">
        <f t="shared" ref="H22" si="39">IF(H21=0,0,H21/$F21)</f>
        <v>0.10526315789473684</v>
      </c>
      <c r="I22" s="31">
        <f t="shared" ref="I22" si="40">IF(I21=0,0,I21/$F21)</f>
        <v>5.2631578947368418E-2</v>
      </c>
      <c r="J22" s="31">
        <f t="shared" ref="J22" si="41">IF(J21=0,0,J21/$F21)</f>
        <v>0.39473684210526316</v>
      </c>
      <c r="K22" s="31">
        <f t="shared" ref="K22:L22" si="42">IF(K21=0,0,K21/$F21)</f>
        <v>0</v>
      </c>
      <c r="L22" s="31">
        <f t="shared" si="42"/>
        <v>0.26315789473684209</v>
      </c>
      <c r="M22" s="31">
        <f t="shared" ref="M22" si="43">IF(M21=0,0,M21/$F21)</f>
        <v>0.10526315789473684</v>
      </c>
      <c r="N22" s="31">
        <f t="shared" ref="N22" si="44">IF(N21=0,0,N21/$F21)</f>
        <v>0.13157894736842105</v>
      </c>
      <c r="O22" s="31">
        <f t="shared" ref="O22" si="45">IF(O21=0,0,O21/$F21)</f>
        <v>0.10526315789473684</v>
      </c>
    </row>
    <row r="23" spans="1:22" ht="12" customHeight="1">
      <c r="A23" s="139"/>
      <c r="B23" s="139"/>
      <c r="C23" s="37"/>
      <c r="D23" s="211" t="s">
        <v>359</v>
      </c>
      <c r="E23" s="36"/>
      <c r="F23" s="35">
        <f t="shared" si="36"/>
        <v>5</v>
      </c>
      <c r="G23" s="35">
        <v>4</v>
      </c>
      <c r="H23" s="35">
        <v>0</v>
      </c>
      <c r="I23" s="35">
        <v>1</v>
      </c>
      <c r="J23" s="35">
        <v>3</v>
      </c>
      <c r="K23" s="35">
        <v>0</v>
      </c>
      <c r="L23" s="35">
        <v>1</v>
      </c>
      <c r="M23" s="35">
        <v>0</v>
      </c>
      <c r="N23" s="35">
        <v>0</v>
      </c>
      <c r="O23" s="35">
        <v>1</v>
      </c>
      <c r="P23" s="48">
        <f t="shared" ref="P23" si="46">SUM(J23:M23)</f>
        <v>4</v>
      </c>
    </row>
    <row r="24" spans="1:22" ht="12" customHeight="1">
      <c r="A24" s="139"/>
      <c r="B24" s="139"/>
      <c r="C24" s="34"/>
      <c r="D24" s="212"/>
      <c r="E24" s="33"/>
      <c r="F24" s="38">
        <f t="shared" si="36"/>
        <v>1</v>
      </c>
      <c r="G24" s="31">
        <f t="shared" ref="G24" si="47">IF(G23=0,0,G23/$F23)</f>
        <v>0.8</v>
      </c>
      <c r="H24" s="31">
        <f t="shared" ref="H24" si="48">IF(H23=0,0,H23/$F23)</f>
        <v>0</v>
      </c>
      <c r="I24" s="31">
        <f t="shared" ref="I24" si="49">IF(I23=0,0,I23/$F23)</f>
        <v>0.2</v>
      </c>
      <c r="J24" s="31">
        <f t="shared" ref="J24" si="50">IF(J23=0,0,J23/$F23)</f>
        <v>0.6</v>
      </c>
      <c r="K24" s="31">
        <f t="shared" ref="K24:L24" si="51">IF(K23=0,0,K23/$F23)</f>
        <v>0</v>
      </c>
      <c r="L24" s="31">
        <f t="shared" si="51"/>
        <v>0.2</v>
      </c>
      <c r="M24" s="31">
        <f t="shared" ref="M24" si="52">IF(M23=0,0,M23/$F23)</f>
        <v>0</v>
      </c>
      <c r="N24" s="31">
        <f t="shared" ref="N24" si="53">IF(N23=0,0,N23/$F23)</f>
        <v>0</v>
      </c>
      <c r="O24" s="31">
        <f t="shared" ref="O24" si="54">IF(O23=0,0,O23/$F23)</f>
        <v>0.2</v>
      </c>
    </row>
    <row r="25" spans="1:22" ht="12" customHeight="1">
      <c r="A25" s="139"/>
      <c r="B25" s="139"/>
      <c r="C25" s="37"/>
      <c r="D25" s="211" t="s">
        <v>360</v>
      </c>
      <c r="E25" s="36"/>
      <c r="F25" s="35">
        <f t="shared" si="36"/>
        <v>14</v>
      </c>
      <c r="G25" s="35">
        <v>11</v>
      </c>
      <c r="H25" s="35">
        <v>3</v>
      </c>
      <c r="I25" s="35">
        <v>0</v>
      </c>
      <c r="J25" s="35">
        <v>10</v>
      </c>
      <c r="K25" s="35">
        <v>0</v>
      </c>
      <c r="L25" s="35">
        <v>1</v>
      </c>
      <c r="M25" s="35">
        <v>0</v>
      </c>
      <c r="N25" s="35">
        <v>3</v>
      </c>
      <c r="O25" s="35">
        <v>0</v>
      </c>
      <c r="P25" s="48">
        <f t="shared" ref="P25" si="55">SUM(J25:M25)</f>
        <v>11</v>
      </c>
    </row>
    <row r="26" spans="1:22" ht="12" customHeight="1">
      <c r="A26" s="139"/>
      <c r="B26" s="139"/>
      <c r="C26" s="34"/>
      <c r="D26" s="212"/>
      <c r="E26" s="33"/>
      <c r="F26" s="38">
        <f t="shared" si="36"/>
        <v>1</v>
      </c>
      <c r="G26" s="31">
        <f t="shared" ref="G26" si="56">IF(G25=0,0,G25/$F25)</f>
        <v>0.7857142857142857</v>
      </c>
      <c r="H26" s="31">
        <f t="shared" ref="H26" si="57">IF(H25=0,0,H25/$F25)</f>
        <v>0.21428571428571427</v>
      </c>
      <c r="I26" s="31">
        <f t="shared" ref="I26" si="58">IF(I25=0,0,I25/$F25)</f>
        <v>0</v>
      </c>
      <c r="J26" s="31">
        <f t="shared" ref="J26" si="59">IF(J25=0,0,J25/$F25)</f>
        <v>0.7142857142857143</v>
      </c>
      <c r="K26" s="31">
        <f t="shared" ref="K26:L26" si="60">IF(K25=0,0,K25/$F25)</f>
        <v>0</v>
      </c>
      <c r="L26" s="31">
        <f t="shared" si="60"/>
        <v>7.1428571428571425E-2</v>
      </c>
      <c r="M26" s="31">
        <f t="shared" ref="M26" si="61">IF(M25=0,0,M25/$F25)</f>
        <v>0</v>
      </c>
      <c r="N26" s="31">
        <f t="shared" ref="N26" si="62">IF(N25=0,0,N25/$F25)</f>
        <v>0.21428571428571427</v>
      </c>
      <c r="O26" s="31">
        <f t="shared" ref="O26" si="63">IF(O25=0,0,O25/$F25)</f>
        <v>0</v>
      </c>
    </row>
    <row r="27" spans="1:22" ht="12" customHeight="1">
      <c r="A27" s="139"/>
      <c r="B27" s="139"/>
      <c r="C27" s="37"/>
      <c r="D27" s="211" t="s">
        <v>361</v>
      </c>
      <c r="E27" s="36"/>
      <c r="F27" s="35">
        <f t="shared" si="36"/>
        <v>1</v>
      </c>
      <c r="G27" s="35">
        <v>0</v>
      </c>
      <c r="H27" s="35">
        <v>1</v>
      </c>
      <c r="I27" s="35">
        <v>0</v>
      </c>
      <c r="J27" s="35">
        <v>0</v>
      </c>
      <c r="K27" s="35">
        <v>0</v>
      </c>
      <c r="L27" s="35">
        <v>0</v>
      </c>
      <c r="M27" s="35">
        <v>0</v>
      </c>
      <c r="N27" s="35">
        <v>1</v>
      </c>
      <c r="O27" s="35">
        <v>0</v>
      </c>
      <c r="P27" s="48">
        <f t="shared" ref="P27" si="64">SUM(J27:M27)</f>
        <v>0</v>
      </c>
    </row>
    <row r="28" spans="1:22" ht="12" customHeight="1">
      <c r="A28" s="139"/>
      <c r="B28" s="139"/>
      <c r="C28" s="34"/>
      <c r="D28" s="212"/>
      <c r="E28" s="33"/>
      <c r="F28" s="38">
        <f t="shared" si="36"/>
        <v>1</v>
      </c>
      <c r="G28" s="31">
        <f t="shared" ref="G28" si="65">IF(G27=0,0,G27/$F27)</f>
        <v>0</v>
      </c>
      <c r="H28" s="31">
        <f t="shared" ref="H28" si="66">IF(H27=0,0,H27/$F27)</f>
        <v>1</v>
      </c>
      <c r="I28" s="31">
        <f t="shared" ref="I28" si="67">IF(I27=0,0,I27/$F27)</f>
        <v>0</v>
      </c>
      <c r="J28" s="31">
        <f t="shared" ref="J28" si="68">IF(J27=0,0,J27/$F27)</f>
        <v>0</v>
      </c>
      <c r="K28" s="31">
        <f t="shared" ref="K28:L28" si="69">IF(K27=0,0,K27/$F27)</f>
        <v>0</v>
      </c>
      <c r="L28" s="31">
        <f t="shared" si="69"/>
        <v>0</v>
      </c>
      <c r="M28" s="31">
        <f t="shared" ref="M28" si="70">IF(M27=0,0,M27/$F27)</f>
        <v>0</v>
      </c>
      <c r="N28" s="31">
        <f t="shared" ref="N28" si="71">IF(N27=0,0,N27/$F27)</f>
        <v>1</v>
      </c>
      <c r="O28" s="31">
        <f t="shared" ref="O28" si="72">IF(O27=0,0,O27/$F27)</f>
        <v>0</v>
      </c>
    </row>
    <row r="29" spans="1:22" ht="12" customHeight="1">
      <c r="A29" s="139"/>
      <c r="B29" s="139"/>
      <c r="C29" s="37"/>
      <c r="D29" s="211" t="s">
        <v>362</v>
      </c>
      <c r="E29" s="36"/>
      <c r="F29" s="35">
        <f t="shared" si="36"/>
        <v>6</v>
      </c>
      <c r="G29" s="35">
        <v>5</v>
      </c>
      <c r="H29" s="35">
        <v>1</v>
      </c>
      <c r="I29" s="35">
        <v>0</v>
      </c>
      <c r="J29" s="35">
        <v>2</v>
      </c>
      <c r="K29" s="35">
        <v>0</v>
      </c>
      <c r="L29" s="35">
        <v>2</v>
      </c>
      <c r="M29" s="35">
        <v>0</v>
      </c>
      <c r="N29" s="35">
        <v>2</v>
      </c>
      <c r="O29" s="35">
        <v>0</v>
      </c>
      <c r="P29" s="48">
        <f t="shared" ref="P29" si="73">SUM(J29:M29)</f>
        <v>4</v>
      </c>
    </row>
    <row r="30" spans="1:22" ht="12" customHeight="1">
      <c r="A30" s="139"/>
      <c r="B30" s="139"/>
      <c r="C30" s="34"/>
      <c r="D30" s="212"/>
      <c r="E30" s="33"/>
      <c r="F30" s="38">
        <f t="shared" si="36"/>
        <v>0.99999999999999989</v>
      </c>
      <c r="G30" s="31">
        <f t="shared" ref="G30" si="74">IF(G29=0,0,G29/$F29)</f>
        <v>0.83333333333333337</v>
      </c>
      <c r="H30" s="31">
        <f t="shared" ref="H30" si="75">IF(H29=0,0,H29/$F29)</f>
        <v>0.16666666666666666</v>
      </c>
      <c r="I30" s="31">
        <f t="shared" ref="I30" si="76">IF(I29=0,0,I29/$F29)</f>
        <v>0</v>
      </c>
      <c r="J30" s="31">
        <f t="shared" ref="J30" si="77">IF(J29=0,0,J29/$F29)</f>
        <v>0.33333333333333331</v>
      </c>
      <c r="K30" s="31">
        <f t="shared" ref="K30:L30" si="78">IF(K29=0,0,K29/$F29)</f>
        <v>0</v>
      </c>
      <c r="L30" s="31">
        <f t="shared" si="78"/>
        <v>0.33333333333333331</v>
      </c>
      <c r="M30" s="31">
        <f t="shared" ref="M30" si="79">IF(M29=0,0,M29/$F29)</f>
        <v>0</v>
      </c>
      <c r="N30" s="31">
        <f t="shared" ref="N30" si="80">IF(N29=0,0,N29/$F29)</f>
        <v>0.33333333333333331</v>
      </c>
      <c r="O30" s="31">
        <f t="shared" ref="O30" si="81">IF(O29=0,0,O29/$F29)</f>
        <v>0</v>
      </c>
    </row>
    <row r="31" spans="1:22" ht="12" customHeight="1">
      <c r="A31" s="139"/>
      <c r="B31" s="139"/>
      <c r="C31" s="37"/>
      <c r="D31" s="211" t="s">
        <v>363</v>
      </c>
      <c r="E31" s="36"/>
      <c r="F31" s="35">
        <f t="shared" si="36"/>
        <v>3</v>
      </c>
      <c r="G31" s="35">
        <v>1</v>
      </c>
      <c r="H31" s="35">
        <v>2</v>
      </c>
      <c r="I31" s="35">
        <v>0</v>
      </c>
      <c r="J31" s="35">
        <v>1</v>
      </c>
      <c r="K31" s="35">
        <v>0</v>
      </c>
      <c r="L31" s="35">
        <v>0</v>
      </c>
      <c r="M31" s="35">
        <v>0</v>
      </c>
      <c r="N31" s="35">
        <v>2</v>
      </c>
      <c r="O31" s="35">
        <v>0</v>
      </c>
      <c r="P31" s="48">
        <f t="shared" ref="P31" si="82">SUM(J31:M31)</f>
        <v>1</v>
      </c>
    </row>
    <row r="32" spans="1:22" ht="12" customHeight="1">
      <c r="A32" s="139"/>
      <c r="B32" s="139"/>
      <c r="C32" s="34"/>
      <c r="D32" s="212"/>
      <c r="E32" s="33"/>
      <c r="F32" s="38">
        <f t="shared" si="36"/>
        <v>1</v>
      </c>
      <c r="G32" s="31">
        <f t="shared" ref="G32" si="83">IF(G31=0,0,G31/$F31)</f>
        <v>0.33333333333333331</v>
      </c>
      <c r="H32" s="31">
        <f t="shared" ref="H32" si="84">IF(H31=0,0,H31/$F31)</f>
        <v>0.66666666666666663</v>
      </c>
      <c r="I32" s="31">
        <f t="shared" ref="I32" si="85">IF(I31=0,0,I31/$F31)</f>
        <v>0</v>
      </c>
      <c r="J32" s="31">
        <f t="shared" ref="J32" si="86">IF(J31=0,0,J31/$F31)</f>
        <v>0.33333333333333331</v>
      </c>
      <c r="K32" s="31">
        <f t="shared" ref="K32:L32" si="87">IF(K31=0,0,K31/$F31)</f>
        <v>0</v>
      </c>
      <c r="L32" s="31">
        <f t="shared" si="87"/>
        <v>0</v>
      </c>
      <c r="M32" s="31">
        <f t="shared" ref="M32" si="88">IF(M31=0,0,M31/$F31)</f>
        <v>0</v>
      </c>
      <c r="N32" s="31">
        <f t="shared" ref="N32" si="89">IF(N31=0,0,N31/$F31)</f>
        <v>0.66666666666666663</v>
      </c>
      <c r="O32" s="31">
        <f t="shared" ref="O32" si="90">IF(O31=0,0,O31/$F31)</f>
        <v>0</v>
      </c>
    </row>
    <row r="33" spans="1:16" ht="12" customHeight="1">
      <c r="A33" s="139"/>
      <c r="B33" s="139"/>
      <c r="C33" s="37"/>
      <c r="D33" s="211" t="s">
        <v>364</v>
      </c>
      <c r="E33" s="36"/>
      <c r="F33" s="35">
        <f t="shared" si="36"/>
        <v>3</v>
      </c>
      <c r="G33" s="35">
        <v>3</v>
      </c>
      <c r="H33" s="35">
        <v>0</v>
      </c>
      <c r="I33" s="35">
        <v>0</v>
      </c>
      <c r="J33" s="35">
        <v>2</v>
      </c>
      <c r="K33" s="35">
        <v>0</v>
      </c>
      <c r="L33" s="35">
        <v>0</v>
      </c>
      <c r="M33" s="35">
        <v>0</v>
      </c>
      <c r="N33" s="35">
        <v>1</v>
      </c>
      <c r="O33" s="35">
        <v>0</v>
      </c>
      <c r="P33" s="48">
        <f t="shared" ref="P33" si="91">SUM(J33:M33)</f>
        <v>2</v>
      </c>
    </row>
    <row r="34" spans="1:16" ht="12" customHeight="1">
      <c r="A34" s="139"/>
      <c r="B34" s="139"/>
      <c r="C34" s="34"/>
      <c r="D34" s="212"/>
      <c r="E34" s="33"/>
      <c r="F34" s="38">
        <f t="shared" si="36"/>
        <v>0.99999999999999989</v>
      </c>
      <c r="G34" s="31">
        <f t="shared" ref="G34" si="92">IF(G33=0,0,G33/$F33)</f>
        <v>1</v>
      </c>
      <c r="H34" s="31">
        <f t="shared" ref="H34" si="93">IF(H33=0,0,H33/$F33)</f>
        <v>0</v>
      </c>
      <c r="I34" s="31">
        <f t="shared" ref="I34" si="94">IF(I33=0,0,I33/$F33)</f>
        <v>0</v>
      </c>
      <c r="J34" s="31">
        <f t="shared" ref="J34" si="95">IF(J33=0,0,J33/$F33)</f>
        <v>0.66666666666666663</v>
      </c>
      <c r="K34" s="31">
        <f t="shared" ref="K34:L34" si="96">IF(K33=0,0,K33/$F33)</f>
        <v>0</v>
      </c>
      <c r="L34" s="31">
        <f t="shared" si="96"/>
        <v>0</v>
      </c>
      <c r="M34" s="31">
        <f t="shared" ref="M34" si="97">IF(M33=0,0,M33/$F33)</f>
        <v>0</v>
      </c>
      <c r="N34" s="31">
        <f t="shared" ref="N34" si="98">IF(N33=0,0,N33/$F33)</f>
        <v>0.33333333333333331</v>
      </c>
      <c r="O34" s="31">
        <f t="shared" ref="O34" si="99">IF(O33=0,0,O33/$F33)</f>
        <v>0</v>
      </c>
    </row>
    <row r="35" spans="1:16" ht="12" customHeight="1">
      <c r="A35" s="139"/>
      <c r="B35" s="139"/>
      <c r="C35" s="37"/>
      <c r="D35" s="211" t="s">
        <v>365</v>
      </c>
      <c r="E35" s="36"/>
      <c r="F35" s="35">
        <f t="shared" si="36"/>
        <v>10</v>
      </c>
      <c r="G35" s="35">
        <v>8</v>
      </c>
      <c r="H35" s="35">
        <v>2</v>
      </c>
      <c r="I35" s="35">
        <v>0</v>
      </c>
      <c r="J35" s="35">
        <v>5</v>
      </c>
      <c r="K35" s="35">
        <v>0</v>
      </c>
      <c r="L35" s="35">
        <v>1</v>
      </c>
      <c r="M35" s="35">
        <v>1</v>
      </c>
      <c r="N35" s="35">
        <v>3</v>
      </c>
      <c r="O35" s="35">
        <v>0</v>
      </c>
      <c r="P35" s="48">
        <f t="shared" ref="P35" si="100">SUM(J35:M35)</f>
        <v>7</v>
      </c>
    </row>
    <row r="36" spans="1:16" ht="12" customHeight="1">
      <c r="A36" s="139"/>
      <c r="B36" s="139"/>
      <c r="C36" s="34"/>
      <c r="D36" s="212"/>
      <c r="E36" s="33"/>
      <c r="F36" s="38">
        <f t="shared" si="36"/>
        <v>1</v>
      </c>
      <c r="G36" s="31">
        <f t="shared" ref="G36" si="101">IF(G35=0,0,G35/$F35)</f>
        <v>0.8</v>
      </c>
      <c r="H36" s="31">
        <f t="shared" ref="H36" si="102">IF(H35=0,0,H35/$F35)</f>
        <v>0.2</v>
      </c>
      <c r="I36" s="31">
        <f t="shared" ref="I36" si="103">IF(I35=0,0,I35/$F35)</f>
        <v>0</v>
      </c>
      <c r="J36" s="31">
        <f t="shared" ref="J36" si="104">IF(J35=0,0,J35/$F35)</f>
        <v>0.5</v>
      </c>
      <c r="K36" s="31">
        <f t="shared" ref="K36:L36" si="105">IF(K35=0,0,K35/$F35)</f>
        <v>0</v>
      </c>
      <c r="L36" s="31">
        <f t="shared" si="105"/>
        <v>0.1</v>
      </c>
      <c r="M36" s="31">
        <f t="shared" ref="M36" si="106">IF(M35=0,0,M35/$F35)</f>
        <v>0.1</v>
      </c>
      <c r="N36" s="31">
        <f t="shared" ref="N36" si="107">IF(N35=0,0,N35/$F35)</f>
        <v>0.3</v>
      </c>
      <c r="O36" s="31">
        <f t="shared" ref="O36" si="108">IF(O35=0,0,O35/$F35)</f>
        <v>0</v>
      </c>
    </row>
    <row r="37" spans="1:16" ht="12" customHeight="1">
      <c r="A37" s="139"/>
      <c r="B37" s="139"/>
      <c r="C37" s="37"/>
      <c r="D37" s="211" t="s">
        <v>366</v>
      </c>
      <c r="E37" s="36"/>
      <c r="F37" s="35">
        <f t="shared" si="36"/>
        <v>1</v>
      </c>
      <c r="G37" s="35">
        <v>1</v>
      </c>
      <c r="H37" s="35">
        <v>0</v>
      </c>
      <c r="I37" s="35">
        <v>0</v>
      </c>
      <c r="J37" s="35">
        <v>0</v>
      </c>
      <c r="K37" s="35">
        <v>0</v>
      </c>
      <c r="L37" s="35">
        <v>1</v>
      </c>
      <c r="M37" s="35">
        <v>0</v>
      </c>
      <c r="N37" s="35">
        <v>0</v>
      </c>
      <c r="O37" s="35">
        <v>0</v>
      </c>
      <c r="P37" s="48">
        <f t="shared" ref="P37" si="109">SUM(J37:M37)</f>
        <v>1</v>
      </c>
    </row>
    <row r="38" spans="1:16" ht="12" customHeight="1">
      <c r="A38" s="139"/>
      <c r="B38" s="139"/>
      <c r="C38" s="34"/>
      <c r="D38" s="212"/>
      <c r="E38" s="33"/>
      <c r="F38" s="38">
        <f t="shared" si="36"/>
        <v>1</v>
      </c>
      <c r="G38" s="31">
        <f t="shared" ref="G38" si="110">IF(G37=0,0,G37/$F37)</f>
        <v>1</v>
      </c>
      <c r="H38" s="31">
        <f t="shared" ref="H38" si="111">IF(H37=0,0,H37/$F37)</f>
        <v>0</v>
      </c>
      <c r="I38" s="31">
        <f t="shared" ref="I38" si="112">IF(I37=0,0,I37/$F37)</f>
        <v>0</v>
      </c>
      <c r="J38" s="31">
        <f t="shared" ref="J38" si="113">IF(J37=0,0,J37/$F37)</f>
        <v>0</v>
      </c>
      <c r="K38" s="31">
        <f t="shared" ref="K38:L38" si="114">IF(K37=0,0,K37/$F37)</f>
        <v>0</v>
      </c>
      <c r="L38" s="31">
        <f t="shared" si="114"/>
        <v>1</v>
      </c>
      <c r="M38" s="31">
        <f t="shared" ref="M38" si="115">IF(M37=0,0,M37/$F37)</f>
        <v>0</v>
      </c>
      <c r="N38" s="31">
        <f t="shared" ref="N38" si="116">IF(N37=0,0,N37/$F37)</f>
        <v>0</v>
      </c>
      <c r="O38" s="31">
        <f t="shared" ref="O38" si="117">IF(O37=0,0,O37/$F37)</f>
        <v>0</v>
      </c>
    </row>
    <row r="39" spans="1:16" ht="12" customHeight="1">
      <c r="A39" s="139"/>
      <c r="B39" s="139"/>
      <c r="C39" s="37"/>
      <c r="D39" s="211" t="s">
        <v>367</v>
      </c>
      <c r="E39" s="36"/>
      <c r="F39" s="35">
        <f t="shared" si="36"/>
        <v>6</v>
      </c>
      <c r="G39" s="35">
        <v>5</v>
      </c>
      <c r="H39" s="35">
        <v>1</v>
      </c>
      <c r="I39" s="35">
        <v>0</v>
      </c>
      <c r="J39" s="35">
        <v>4</v>
      </c>
      <c r="K39" s="35">
        <v>0</v>
      </c>
      <c r="L39" s="35">
        <v>1</v>
      </c>
      <c r="M39" s="35">
        <v>0</v>
      </c>
      <c r="N39" s="35">
        <v>1</v>
      </c>
      <c r="O39" s="35">
        <v>0</v>
      </c>
      <c r="P39" s="48">
        <f t="shared" ref="P39" si="118">SUM(J39:M39)</f>
        <v>5</v>
      </c>
    </row>
    <row r="40" spans="1:16" ht="12" customHeight="1">
      <c r="A40" s="139"/>
      <c r="B40" s="139"/>
      <c r="C40" s="34"/>
      <c r="D40" s="212"/>
      <c r="E40" s="33"/>
      <c r="F40" s="38">
        <f t="shared" si="36"/>
        <v>1</v>
      </c>
      <c r="G40" s="31">
        <f t="shared" ref="G40" si="119">IF(G39=0,0,G39/$F39)</f>
        <v>0.83333333333333337</v>
      </c>
      <c r="H40" s="31">
        <f t="shared" ref="H40" si="120">IF(H39=0,0,H39/$F39)</f>
        <v>0.16666666666666666</v>
      </c>
      <c r="I40" s="31">
        <f t="shared" ref="I40" si="121">IF(I39=0,0,I39/$F39)</f>
        <v>0</v>
      </c>
      <c r="J40" s="31">
        <f t="shared" ref="J40" si="122">IF(J39=0,0,J39/$F39)</f>
        <v>0.66666666666666663</v>
      </c>
      <c r="K40" s="31">
        <f t="shared" ref="K40:L40" si="123">IF(K39=0,0,K39/$F39)</f>
        <v>0</v>
      </c>
      <c r="L40" s="31">
        <f t="shared" si="123"/>
        <v>0.16666666666666666</v>
      </c>
      <c r="M40" s="31">
        <f t="shared" ref="M40" si="124">IF(M39=0,0,M39/$F39)</f>
        <v>0</v>
      </c>
      <c r="N40" s="31">
        <f t="shared" ref="N40" si="125">IF(N39=0,0,N39/$F39)</f>
        <v>0.16666666666666666</v>
      </c>
      <c r="O40" s="31">
        <f t="shared" ref="O40" si="126">IF(O39=0,0,O39/$F39)</f>
        <v>0</v>
      </c>
    </row>
    <row r="41" spans="1:16" ht="12" customHeight="1">
      <c r="A41" s="139"/>
      <c r="B41" s="139"/>
      <c r="C41" s="37"/>
      <c r="D41" s="211" t="s">
        <v>368</v>
      </c>
      <c r="E41" s="36"/>
      <c r="F41" s="35">
        <f t="shared" si="36"/>
        <v>1</v>
      </c>
      <c r="G41" s="35">
        <v>1</v>
      </c>
      <c r="H41" s="35">
        <v>0</v>
      </c>
      <c r="I41" s="35">
        <v>0</v>
      </c>
      <c r="J41" s="35">
        <v>1</v>
      </c>
      <c r="K41" s="35">
        <v>0</v>
      </c>
      <c r="L41" s="35">
        <v>0</v>
      </c>
      <c r="M41" s="35">
        <v>0</v>
      </c>
      <c r="N41" s="35">
        <v>0</v>
      </c>
      <c r="O41" s="35">
        <v>0</v>
      </c>
      <c r="P41" s="48">
        <f t="shared" ref="P41" si="127">SUM(J41:M41)</f>
        <v>1</v>
      </c>
    </row>
    <row r="42" spans="1:16" ht="12" customHeight="1">
      <c r="A42" s="139"/>
      <c r="B42" s="139"/>
      <c r="C42" s="34"/>
      <c r="D42" s="212"/>
      <c r="E42" s="33"/>
      <c r="F42" s="38">
        <f t="shared" si="36"/>
        <v>1</v>
      </c>
      <c r="G42" s="31">
        <f t="shared" ref="G42" si="128">IF(G41=0,0,G41/$F41)</f>
        <v>1</v>
      </c>
      <c r="H42" s="31">
        <f t="shared" ref="H42" si="129">IF(H41=0,0,H41/$F41)</f>
        <v>0</v>
      </c>
      <c r="I42" s="31">
        <f t="shared" ref="I42" si="130">IF(I41=0,0,I41/$F41)</f>
        <v>0</v>
      </c>
      <c r="J42" s="31">
        <f t="shared" ref="J42" si="131">IF(J41=0,0,J41/$F41)</f>
        <v>1</v>
      </c>
      <c r="K42" s="31">
        <f t="shared" ref="K42:L42" si="132">IF(K41=0,0,K41/$F41)</f>
        <v>0</v>
      </c>
      <c r="L42" s="31">
        <f t="shared" si="132"/>
        <v>0</v>
      </c>
      <c r="M42" s="31">
        <f t="shared" ref="M42" si="133">IF(M41=0,0,M41/$F41)</f>
        <v>0</v>
      </c>
      <c r="N42" s="31">
        <f t="shared" ref="N42" si="134">IF(N41=0,0,N41/$F41)</f>
        <v>0</v>
      </c>
      <c r="O42" s="31">
        <f t="shared" ref="O42" si="135">IF(O41=0,0,O41/$F41)</f>
        <v>0</v>
      </c>
    </row>
    <row r="43" spans="1:16" ht="12" customHeight="1">
      <c r="A43" s="139"/>
      <c r="B43" s="139"/>
      <c r="C43" s="37"/>
      <c r="D43" s="211" t="s">
        <v>369</v>
      </c>
      <c r="E43" s="36"/>
      <c r="F43" s="35">
        <f t="shared" si="36"/>
        <v>3</v>
      </c>
      <c r="G43" s="35">
        <v>2</v>
      </c>
      <c r="H43" s="35">
        <v>1</v>
      </c>
      <c r="I43" s="35">
        <v>0</v>
      </c>
      <c r="J43" s="35">
        <v>0</v>
      </c>
      <c r="K43" s="35">
        <v>0</v>
      </c>
      <c r="L43" s="35">
        <v>2</v>
      </c>
      <c r="M43" s="35">
        <v>0</v>
      </c>
      <c r="N43" s="35">
        <v>1</v>
      </c>
      <c r="O43" s="35">
        <v>0</v>
      </c>
      <c r="P43" s="48">
        <f t="shared" ref="P43" si="136">SUM(J43:M43)</f>
        <v>2</v>
      </c>
    </row>
    <row r="44" spans="1:16" ht="12" customHeight="1">
      <c r="A44" s="139"/>
      <c r="B44" s="139"/>
      <c r="C44" s="34"/>
      <c r="D44" s="212"/>
      <c r="E44" s="33"/>
      <c r="F44" s="38">
        <f t="shared" si="36"/>
        <v>0.99999999999999989</v>
      </c>
      <c r="G44" s="31">
        <f t="shared" ref="G44" si="137">IF(G43=0,0,G43/$F43)</f>
        <v>0.66666666666666663</v>
      </c>
      <c r="H44" s="31">
        <f t="shared" ref="H44" si="138">IF(H43=0,0,H43/$F43)</f>
        <v>0.33333333333333331</v>
      </c>
      <c r="I44" s="31">
        <f t="shared" ref="I44" si="139">IF(I43=0,0,I43/$F43)</f>
        <v>0</v>
      </c>
      <c r="J44" s="31">
        <f t="shared" ref="J44" si="140">IF(J43=0,0,J43/$F43)</f>
        <v>0</v>
      </c>
      <c r="K44" s="31">
        <f t="shared" ref="K44:L44" si="141">IF(K43=0,0,K43/$F43)</f>
        <v>0</v>
      </c>
      <c r="L44" s="31">
        <f t="shared" si="141"/>
        <v>0.66666666666666663</v>
      </c>
      <c r="M44" s="31">
        <f t="shared" ref="M44" si="142">IF(M43=0,0,M43/$F43)</f>
        <v>0</v>
      </c>
      <c r="N44" s="31">
        <f t="shared" ref="N44" si="143">IF(N43=0,0,N43/$F43)</f>
        <v>0.33333333333333331</v>
      </c>
      <c r="O44" s="31">
        <f t="shared" ref="O44" si="144">IF(O43=0,0,O43/$F43)</f>
        <v>0</v>
      </c>
    </row>
    <row r="45" spans="1:16" ht="12" customHeight="1">
      <c r="A45" s="139"/>
      <c r="B45" s="139"/>
      <c r="C45" s="37"/>
      <c r="D45" s="211" t="s">
        <v>370</v>
      </c>
      <c r="E45" s="36"/>
      <c r="F45" s="35">
        <f t="shared" si="36"/>
        <v>8</v>
      </c>
      <c r="G45" s="35">
        <v>5</v>
      </c>
      <c r="H45" s="35">
        <v>1</v>
      </c>
      <c r="I45" s="35">
        <v>2</v>
      </c>
      <c r="J45" s="35">
        <v>2</v>
      </c>
      <c r="K45" s="35">
        <v>0</v>
      </c>
      <c r="L45" s="35">
        <v>2</v>
      </c>
      <c r="M45" s="35">
        <v>0</v>
      </c>
      <c r="N45" s="35">
        <v>2</v>
      </c>
      <c r="O45" s="35">
        <v>2</v>
      </c>
      <c r="P45" s="48">
        <f t="shared" ref="P45" si="145">SUM(J45:M45)</f>
        <v>4</v>
      </c>
    </row>
    <row r="46" spans="1:16" ht="12" customHeight="1">
      <c r="A46" s="139"/>
      <c r="B46" s="139"/>
      <c r="C46" s="34"/>
      <c r="D46" s="212"/>
      <c r="E46" s="33"/>
      <c r="F46" s="38">
        <f t="shared" si="36"/>
        <v>1</v>
      </c>
      <c r="G46" s="31">
        <f t="shared" ref="G46" si="146">IF(G45=0,0,G45/$F45)</f>
        <v>0.625</v>
      </c>
      <c r="H46" s="31">
        <f t="shared" ref="H46" si="147">IF(H45=0,0,H45/$F45)</f>
        <v>0.125</v>
      </c>
      <c r="I46" s="31">
        <f t="shared" ref="I46" si="148">IF(I45=0,0,I45/$F45)</f>
        <v>0.25</v>
      </c>
      <c r="J46" s="31">
        <f t="shared" ref="J46" si="149">IF(J45=0,0,J45/$F45)</f>
        <v>0.25</v>
      </c>
      <c r="K46" s="31">
        <f t="shared" ref="K46:L46" si="150">IF(K45=0,0,K45/$F45)</f>
        <v>0</v>
      </c>
      <c r="L46" s="31">
        <f t="shared" si="150"/>
        <v>0.25</v>
      </c>
      <c r="M46" s="31">
        <f t="shared" ref="M46" si="151">IF(M45=0,0,M45/$F45)</f>
        <v>0</v>
      </c>
      <c r="N46" s="31">
        <f t="shared" ref="N46" si="152">IF(N45=0,0,N45/$F45)</f>
        <v>0.25</v>
      </c>
      <c r="O46" s="31">
        <f t="shared" ref="O46" si="153">IF(O45=0,0,O45/$F45)</f>
        <v>0.25</v>
      </c>
    </row>
    <row r="47" spans="1:16" ht="11.25" customHeight="1">
      <c r="A47" s="139"/>
      <c r="B47" s="139"/>
      <c r="C47" s="37"/>
      <c r="D47" s="211" t="s">
        <v>371</v>
      </c>
      <c r="E47" s="36"/>
      <c r="F47" s="35">
        <f t="shared" si="36"/>
        <v>3</v>
      </c>
      <c r="G47" s="35">
        <v>2</v>
      </c>
      <c r="H47" s="35">
        <v>0</v>
      </c>
      <c r="I47" s="35">
        <v>1</v>
      </c>
      <c r="J47" s="35">
        <v>2</v>
      </c>
      <c r="K47" s="35">
        <v>0</v>
      </c>
      <c r="L47" s="35">
        <v>0</v>
      </c>
      <c r="M47" s="35">
        <v>0</v>
      </c>
      <c r="N47" s="35">
        <v>0</v>
      </c>
      <c r="O47" s="35">
        <v>1</v>
      </c>
      <c r="P47" s="48">
        <f t="shared" ref="P47" si="154">SUM(J47:M47)</f>
        <v>2</v>
      </c>
    </row>
    <row r="48" spans="1:16" ht="12" customHeight="1">
      <c r="A48" s="139"/>
      <c r="B48" s="139"/>
      <c r="C48" s="34"/>
      <c r="D48" s="212"/>
      <c r="E48" s="33"/>
      <c r="F48" s="38">
        <f t="shared" si="36"/>
        <v>0.99999999999999989</v>
      </c>
      <c r="G48" s="31">
        <f t="shared" ref="G48" si="155">IF(G47=0,0,G47/$F47)</f>
        <v>0.66666666666666663</v>
      </c>
      <c r="H48" s="31">
        <f t="shared" ref="H48" si="156">IF(H47=0,0,H47/$F47)</f>
        <v>0</v>
      </c>
      <c r="I48" s="31">
        <f t="shared" ref="I48" si="157">IF(I47=0,0,I47/$F47)</f>
        <v>0.33333333333333331</v>
      </c>
      <c r="J48" s="31">
        <f t="shared" ref="J48" si="158">IF(J47=0,0,J47/$F47)</f>
        <v>0.66666666666666663</v>
      </c>
      <c r="K48" s="31">
        <f t="shared" ref="K48:L48" si="159">IF(K47=0,0,K47/$F47)</f>
        <v>0</v>
      </c>
      <c r="L48" s="31">
        <f t="shared" si="159"/>
        <v>0</v>
      </c>
      <c r="M48" s="31">
        <f t="shared" ref="M48" si="160">IF(M47=0,0,M47/$F47)</f>
        <v>0</v>
      </c>
      <c r="N48" s="31">
        <f t="shared" ref="N48" si="161">IF(N47=0,0,N47/$F47)</f>
        <v>0</v>
      </c>
      <c r="O48" s="31">
        <f t="shared" ref="O48" si="162">IF(O47=0,0,O47/$F47)</f>
        <v>0.33333333333333331</v>
      </c>
    </row>
    <row r="49" spans="1:16" ht="12" customHeight="1">
      <c r="A49" s="139"/>
      <c r="B49" s="139"/>
      <c r="C49" s="37"/>
      <c r="D49" s="211" t="s">
        <v>372</v>
      </c>
      <c r="E49" s="36"/>
      <c r="F49" s="35">
        <f t="shared" si="36"/>
        <v>2</v>
      </c>
      <c r="G49" s="35">
        <v>1</v>
      </c>
      <c r="H49" s="35">
        <v>1</v>
      </c>
      <c r="I49" s="35">
        <v>0</v>
      </c>
      <c r="J49" s="35">
        <v>0</v>
      </c>
      <c r="K49" s="35">
        <v>0</v>
      </c>
      <c r="L49" s="35">
        <v>1</v>
      </c>
      <c r="M49" s="35">
        <v>0</v>
      </c>
      <c r="N49" s="35">
        <v>1</v>
      </c>
      <c r="O49" s="35">
        <v>0</v>
      </c>
      <c r="P49" s="48">
        <f t="shared" ref="P49" si="163">SUM(J49:M49)</f>
        <v>1</v>
      </c>
    </row>
    <row r="50" spans="1:16" ht="12" customHeight="1">
      <c r="A50" s="139"/>
      <c r="B50" s="139"/>
      <c r="C50" s="34"/>
      <c r="D50" s="212"/>
      <c r="E50" s="33"/>
      <c r="F50" s="38">
        <f t="shared" si="36"/>
        <v>1</v>
      </c>
      <c r="G50" s="31">
        <f t="shared" ref="G50" si="164">IF(G49=0,0,G49/$F49)</f>
        <v>0.5</v>
      </c>
      <c r="H50" s="31">
        <f t="shared" ref="H50" si="165">IF(H49=0,0,H49/$F49)</f>
        <v>0.5</v>
      </c>
      <c r="I50" s="31">
        <f t="shared" ref="I50" si="166">IF(I49=0,0,I49/$F49)</f>
        <v>0</v>
      </c>
      <c r="J50" s="31">
        <f t="shared" ref="J50" si="167">IF(J49=0,0,J49/$F49)</f>
        <v>0</v>
      </c>
      <c r="K50" s="31">
        <f t="shared" ref="K50:L50" si="168">IF(K49=0,0,K49/$F49)</f>
        <v>0</v>
      </c>
      <c r="L50" s="31">
        <f t="shared" si="168"/>
        <v>0.5</v>
      </c>
      <c r="M50" s="31">
        <f t="shared" ref="M50" si="169">IF(M49=0,0,M49/$F49)</f>
        <v>0</v>
      </c>
      <c r="N50" s="31">
        <f t="shared" ref="N50" si="170">IF(N49=0,0,N49/$F49)</f>
        <v>0.5</v>
      </c>
      <c r="O50" s="31">
        <f t="shared" ref="O50" si="171">IF(O49=0,0,O49/$F49)</f>
        <v>0</v>
      </c>
    </row>
    <row r="51" spans="1:16" ht="12" customHeight="1">
      <c r="A51" s="139"/>
      <c r="B51" s="139"/>
      <c r="C51" s="37"/>
      <c r="D51" s="211" t="s">
        <v>373</v>
      </c>
      <c r="E51" s="36"/>
      <c r="F51" s="35">
        <f t="shared" si="36"/>
        <v>15</v>
      </c>
      <c r="G51" s="35">
        <v>10</v>
      </c>
      <c r="H51" s="35">
        <v>5</v>
      </c>
      <c r="I51" s="35">
        <v>0</v>
      </c>
      <c r="J51" s="35">
        <v>7</v>
      </c>
      <c r="K51" s="35">
        <v>1</v>
      </c>
      <c r="L51" s="35">
        <v>2</v>
      </c>
      <c r="M51" s="35">
        <v>0</v>
      </c>
      <c r="N51" s="35">
        <v>5</v>
      </c>
      <c r="O51" s="35">
        <v>0</v>
      </c>
      <c r="P51" s="48">
        <f t="shared" ref="P51" si="172">SUM(J51:M51)</f>
        <v>10</v>
      </c>
    </row>
    <row r="52" spans="1:16" ht="12" customHeight="1">
      <c r="A52" s="139"/>
      <c r="B52" s="139"/>
      <c r="C52" s="34"/>
      <c r="D52" s="212"/>
      <c r="E52" s="33"/>
      <c r="F52" s="38">
        <f t="shared" si="36"/>
        <v>1</v>
      </c>
      <c r="G52" s="31">
        <f t="shared" ref="G52" si="173">IF(G51=0,0,G51/$F51)</f>
        <v>0.66666666666666663</v>
      </c>
      <c r="H52" s="31">
        <f t="shared" ref="H52" si="174">IF(H51=0,0,H51/$F51)</f>
        <v>0.33333333333333331</v>
      </c>
      <c r="I52" s="31">
        <f t="shared" ref="I52" si="175">IF(I51=0,0,I51/$F51)</f>
        <v>0</v>
      </c>
      <c r="J52" s="31">
        <f t="shared" ref="J52" si="176">IF(J51=0,0,J51/$F51)</f>
        <v>0.46666666666666667</v>
      </c>
      <c r="K52" s="31">
        <f t="shared" ref="K52:L52" si="177">IF(K51=0,0,K51/$F51)</f>
        <v>6.6666666666666666E-2</v>
      </c>
      <c r="L52" s="31">
        <f t="shared" si="177"/>
        <v>0.13333333333333333</v>
      </c>
      <c r="M52" s="31">
        <f t="shared" ref="M52" si="178">IF(M51=0,0,M51/$F51)</f>
        <v>0</v>
      </c>
      <c r="N52" s="31">
        <f t="shared" ref="N52" si="179">IF(N51=0,0,N51/$F51)</f>
        <v>0.33333333333333331</v>
      </c>
      <c r="O52" s="31">
        <f t="shared" ref="O52" si="180">IF(O51=0,0,O51/$F51)</f>
        <v>0</v>
      </c>
    </row>
    <row r="53" spans="1:16" ht="12" customHeight="1">
      <c r="A53" s="139"/>
      <c r="B53" s="139"/>
      <c r="C53" s="37"/>
      <c r="D53" s="211" t="s">
        <v>374</v>
      </c>
      <c r="E53" s="36"/>
      <c r="F53" s="35">
        <f t="shared" si="36"/>
        <v>4</v>
      </c>
      <c r="G53" s="35">
        <v>4</v>
      </c>
      <c r="H53" s="35">
        <v>0</v>
      </c>
      <c r="I53" s="35">
        <v>0</v>
      </c>
      <c r="J53" s="35">
        <v>4</v>
      </c>
      <c r="K53" s="35">
        <v>0</v>
      </c>
      <c r="L53" s="35">
        <v>0</v>
      </c>
      <c r="M53" s="35">
        <v>0</v>
      </c>
      <c r="N53" s="35">
        <v>0</v>
      </c>
      <c r="O53" s="35">
        <v>0</v>
      </c>
      <c r="P53" s="48">
        <f t="shared" ref="P53" si="181">SUM(J53:M53)</f>
        <v>4</v>
      </c>
    </row>
    <row r="54" spans="1:16" ht="12" customHeight="1">
      <c r="A54" s="139"/>
      <c r="B54" s="139"/>
      <c r="C54" s="34"/>
      <c r="D54" s="212"/>
      <c r="E54" s="33"/>
      <c r="F54" s="38">
        <f t="shared" si="36"/>
        <v>1</v>
      </c>
      <c r="G54" s="31">
        <f t="shared" ref="G54" si="182">IF(G53=0,0,G53/$F53)</f>
        <v>1</v>
      </c>
      <c r="H54" s="31">
        <f t="shared" ref="H54" si="183">IF(H53=0,0,H53/$F53)</f>
        <v>0</v>
      </c>
      <c r="I54" s="31">
        <f t="shared" ref="I54" si="184">IF(I53=0,0,I53/$F53)</f>
        <v>0</v>
      </c>
      <c r="J54" s="31">
        <f t="shared" ref="J54" si="185">IF(J53=0,0,J53/$F53)</f>
        <v>1</v>
      </c>
      <c r="K54" s="31">
        <f t="shared" ref="K54:L54" si="186">IF(K53=0,0,K53/$F53)</f>
        <v>0</v>
      </c>
      <c r="L54" s="31">
        <f t="shared" si="186"/>
        <v>0</v>
      </c>
      <c r="M54" s="31">
        <f t="shared" ref="M54" si="187">IF(M53=0,0,M53/$F53)</f>
        <v>0</v>
      </c>
      <c r="N54" s="31">
        <f t="shared" ref="N54" si="188">IF(N53=0,0,N53/$F53)</f>
        <v>0</v>
      </c>
      <c r="O54" s="31">
        <f t="shared" ref="O54" si="189">IF(O53=0,0,O53/$F53)</f>
        <v>0</v>
      </c>
    </row>
    <row r="55" spans="1:16" ht="12" customHeight="1">
      <c r="A55" s="139"/>
      <c r="B55" s="139"/>
      <c r="C55" s="37"/>
      <c r="D55" s="211" t="s">
        <v>375</v>
      </c>
      <c r="E55" s="36"/>
      <c r="F55" s="35">
        <f t="shared" si="36"/>
        <v>26</v>
      </c>
      <c r="G55" s="35">
        <v>21</v>
      </c>
      <c r="H55" s="35">
        <v>4</v>
      </c>
      <c r="I55" s="35">
        <v>1</v>
      </c>
      <c r="J55" s="35">
        <v>7</v>
      </c>
      <c r="K55" s="35">
        <v>0</v>
      </c>
      <c r="L55" s="35">
        <v>11</v>
      </c>
      <c r="M55" s="35">
        <v>2</v>
      </c>
      <c r="N55" s="35">
        <v>4</v>
      </c>
      <c r="O55" s="35">
        <v>2</v>
      </c>
      <c r="P55" s="48">
        <f t="shared" ref="P55" si="190">SUM(J55:M55)</f>
        <v>20</v>
      </c>
    </row>
    <row r="56" spans="1:16" ht="12" customHeight="1">
      <c r="A56" s="139"/>
      <c r="B56" s="139"/>
      <c r="C56" s="34"/>
      <c r="D56" s="212"/>
      <c r="E56" s="33"/>
      <c r="F56" s="38">
        <f t="shared" si="36"/>
        <v>0.99999999999999989</v>
      </c>
      <c r="G56" s="31">
        <f t="shared" ref="G56" si="191">IF(G55=0,0,G55/$F55)</f>
        <v>0.80769230769230771</v>
      </c>
      <c r="H56" s="31">
        <f t="shared" ref="H56" si="192">IF(H55=0,0,H55/$F55)</f>
        <v>0.15384615384615385</v>
      </c>
      <c r="I56" s="31">
        <f t="shared" ref="I56" si="193">IF(I55=0,0,I55/$F55)</f>
        <v>3.8461538461538464E-2</v>
      </c>
      <c r="J56" s="31">
        <f t="shared" ref="J56" si="194">IF(J55=0,0,J55/$F55)</f>
        <v>0.26923076923076922</v>
      </c>
      <c r="K56" s="31">
        <f t="shared" ref="K56:L56" si="195">IF(K55=0,0,K55/$F55)</f>
        <v>0</v>
      </c>
      <c r="L56" s="31">
        <f t="shared" si="195"/>
        <v>0.42307692307692307</v>
      </c>
      <c r="M56" s="31">
        <f t="shared" ref="M56" si="196">IF(M55=0,0,M55/$F55)</f>
        <v>7.6923076923076927E-2</v>
      </c>
      <c r="N56" s="31">
        <f t="shared" ref="N56" si="197">IF(N55=0,0,N55/$F55)</f>
        <v>0.15384615384615385</v>
      </c>
      <c r="O56" s="31">
        <f t="shared" ref="O56" si="198">IF(O55=0,0,O55/$F55)</f>
        <v>7.6923076923076927E-2</v>
      </c>
    </row>
    <row r="57" spans="1:16" ht="12" customHeight="1">
      <c r="A57" s="139"/>
      <c r="B57" s="139"/>
      <c r="C57" s="37"/>
      <c r="D57" s="211" t="s">
        <v>376</v>
      </c>
      <c r="E57" s="36"/>
      <c r="F57" s="35">
        <f t="shared" si="36"/>
        <v>5</v>
      </c>
      <c r="G57" s="35">
        <v>5</v>
      </c>
      <c r="H57" s="35">
        <v>0</v>
      </c>
      <c r="I57" s="35">
        <v>0</v>
      </c>
      <c r="J57" s="35">
        <v>4</v>
      </c>
      <c r="K57" s="35">
        <v>0</v>
      </c>
      <c r="L57" s="35">
        <v>1</v>
      </c>
      <c r="M57" s="35">
        <v>0</v>
      </c>
      <c r="N57" s="35">
        <v>0</v>
      </c>
      <c r="O57" s="35">
        <v>0</v>
      </c>
      <c r="P57" s="48">
        <f t="shared" ref="P57" si="199">SUM(J57:M57)</f>
        <v>5</v>
      </c>
    </row>
    <row r="58" spans="1:16" ht="12" customHeight="1">
      <c r="A58" s="139"/>
      <c r="B58" s="139"/>
      <c r="C58" s="34"/>
      <c r="D58" s="212"/>
      <c r="E58" s="33"/>
      <c r="F58" s="38">
        <f t="shared" si="36"/>
        <v>1</v>
      </c>
      <c r="G58" s="31">
        <f t="shared" ref="G58" si="200">IF(G57=0,0,G57/$F57)</f>
        <v>1</v>
      </c>
      <c r="H58" s="31">
        <f t="shared" ref="H58" si="201">IF(H57=0,0,H57/$F57)</f>
        <v>0</v>
      </c>
      <c r="I58" s="31">
        <f t="shared" ref="I58" si="202">IF(I57=0,0,I57/$F57)</f>
        <v>0</v>
      </c>
      <c r="J58" s="31">
        <f t="shared" ref="J58" si="203">IF(J57=0,0,J57/$F57)</f>
        <v>0.8</v>
      </c>
      <c r="K58" s="31">
        <f t="shared" ref="K58:L58" si="204">IF(K57=0,0,K57/$F57)</f>
        <v>0</v>
      </c>
      <c r="L58" s="31">
        <f t="shared" si="204"/>
        <v>0.2</v>
      </c>
      <c r="M58" s="31">
        <f t="shared" ref="M58" si="205">IF(M57=0,0,M57/$F57)</f>
        <v>0</v>
      </c>
      <c r="N58" s="31">
        <f t="shared" ref="N58" si="206">IF(N57=0,0,N57/$F57)</f>
        <v>0</v>
      </c>
      <c r="O58" s="31">
        <f t="shared" ref="O58" si="207">IF(O57=0,0,O57/$F57)</f>
        <v>0</v>
      </c>
    </row>
    <row r="59" spans="1:16" ht="12.75" customHeight="1">
      <c r="A59" s="139"/>
      <c r="B59" s="139"/>
      <c r="C59" s="37"/>
      <c r="D59" s="211" t="s">
        <v>377</v>
      </c>
      <c r="E59" s="36"/>
      <c r="F59" s="35">
        <f t="shared" si="36"/>
        <v>23</v>
      </c>
      <c r="G59" s="35">
        <v>23</v>
      </c>
      <c r="H59" s="35">
        <v>0</v>
      </c>
      <c r="I59" s="35">
        <v>0</v>
      </c>
      <c r="J59" s="35">
        <v>14</v>
      </c>
      <c r="K59" s="35">
        <v>1</v>
      </c>
      <c r="L59" s="35">
        <v>3</v>
      </c>
      <c r="M59" s="35">
        <v>4</v>
      </c>
      <c r="N59" s="35">
        <v>1</v>
      </c>
      <c r="O59" s="35">
        <v>0</v>
      </c>
      <c r="P59" s="48">
        <f t="shared" ref="P59" si="208">SUM(J59:M59)</f>
        <v>22</v>
      </c>
    </row>
    <row r="60" spans="1:16" ht="12.75" customHeight="1">
      <c r="A60" s="139"/>
      <c r="B60" s="139"/>
      <c r="C60" s="34"/>
      <c r="D60" s="212"/>
      <c r="E60" s="33"/>
      <c r="F60" s="38">
        <f t="shared" si="36"/>
        <v>0.99999999999999989</v>
      </c>
      <c r="G60" s="31">
        <f t="shared" ref="G60" si="209">IF(G59=0,0,G59/$F59)</f>
        <v>1</v>
      </c>
      <c r="H60" s="31">
        <f t="shared" ref="H60" si="210">IF(H59=0,0,H59/$F59)</f>
        <v>0</v>
      </c>
      <c r="I60" s="31">
        <f t="shared" ref="I60" si="211">IF(I59=0,0,I59/$F59)</f>
        <v>0</v>
      </c>
      <c r="J60" s="31">
        <f t="shared" ref="J60" si="212">IF(J59=0,0,J59/$F59)</f>
        <v>0.60869565217391308</v>
      </c>
      <c r="K60" s="31">
        <f t="shared" ref="K60:L60" si="213">IF(K59=0,0,K59/$F59)</f>
        <v>4.3478260869565216E-2</v>
      </c>
      <c r="L60" s="31">
        <f t="shared" si="213"/>
        <v>0.13043478260869565</v>
      </c>
      <c r="M60" s="31">
        <f t="shared" ref="M60" si="214">IF(M59=0,0,M59/$F59)</f>
        <v>0.17391304347826086</v>
      </c>
      <c r="N60" s="31">
        <f t="shared" ref="N60" si="215">IF(N59=0,0,N59/$F59)</f>
        <v>4.3478260869565216E-2</v>
      </c>
      <c r="O60" s="31">
        <f t="shared" ref="O60" si="216">IF(O59=0,0,O59/$F59)</f>
        <v>0</v>
      </c>
    </row>
    <row r="61" spans="1:16" ht="12" customHeight="1">
      <c r="A61" s="139"/>
      <c r="B61" s="139"/>
      <c r="C61" s="37"/>
      <c r="D61" s="211" t="s">
        <v>20</v>
      </c>
      <c r="E61" s="36"/>
      <c r="F61" s="35">
        <f t="shared" si="36"/>
        <v>14</v>
      </c>
      <c r="G61" s="35">
        <v>11</v>
      </c>
      <c r="H61" s="35">
        <v>3</v>
      </c>
      <c r="I61" s="35">
        <v>0</v>
      </c>
      <c r="J61" s="35">
        <v>2</v>
      </c>
      <c r="K61" s="35">
        <v>0</v>
      </c>
      <c r="L61" s="35">
        <v>5</v>
      </c>
      <c r="M61" s="35">
        <v>3</v>
      </c>
      <c r="N61" s="35">
        <v>4</v>
      </c>
      <c r="O61" s="35">
        <v>0</v>
      </c>
      <c r="P61" s="48">
        <f t="shared" ref="P61" si="217">SUM(J61:M61)</f>
        <v>10</v>
      </c>
    </row>
    <row r="62" spans="1:16" ht="12" customHeight="1">
      <c r="A62" s="139"/>
      <c r="B62" s="139"/>
      <c r="C62" s="34"/>
      <c r="D62" s="212"/>
      <c r="E62" s="33"/>
      <c r="F62" s="38">
        <f t="shared" si="36"/>
        <v>1</v>
      </c>
      <c r="G62" s="31">
        <f t="shared" ref="G62" si="218">IF(G61=0,0,G61/$F61)</f>
        <v>0.7857142857142857</v>
      </c>
      <c r="H62" s="31">
        <f t="shared" ref="H62" si="219">IF(H61=0,0,H61/$F61)</f>
        <v>0.21428571428571427</v>
      </c>
      <c r="I62" s="31">
        <f t="shared" ref="I62" si="220">IF(I61=0,0,I61/$F61)</f>
        <v>0</v>
      </c>
      <c r="J62" s="31">
        <f t="shared" ref="J62" si="221">IF(J61=0,0,J61/$F61)</f>
        <v>0.14285714285714285</v>
      </c>
      <c r="K62" s="31">
        <f t="shared" ref="K62:L62" si="222">IF(K61=0,0,K61/$F61)</f>
        <v>0</v>
      </c>
      <c r="L62" s="31">
        <f t="shared" si="222"/>
        <v>0.35714285714285715</v>
      </c>
      <c r="M62" s="31">
        <f t="shared" ref="M62" si="223">IF(M61=0,0,M61/$F61)</f>
        <v>0.21428571428571427</v>
      </c>
      <c r="N62" s="31">
        <f t="shared" ref="N62" si="224">IF(N61=0,0,N61/$F61)</f>
        <v>0.2857142857142857</v>
      </c>
      <c r="O62" s="31">
        <f t="shared" ref="O62" si="225">IF(O61=0,0,O61/$F61)</f>
        <v>0</v>
      </c>
    </row>
    <row r="63" spans="1:16" ht="12" customHeight="1">
      <c r="A63" s="139"/>
      <c r="B63" s="139"/>
      <c r="C63" s="37"/>
      <c r="D63" s="211" t="s">
        <v>378</v>
      </c>
      <c r="E63" s="36"/>
      <c r="F63" s="35">
        <f t="shared" si="36"/>
        <v>10</v>
      </c>
      <c r="G63" s="35">
        <v>10</v>
      </c>
      <c r="H63" s="35">
        <v>0</v>
      </c>
      <c r="I63" s="35">
        <v>0</v>
      </c>
      <c r="J63" s="35">
        <v>7</v>
      </c>
      <c r="K63" s="35">
        <v>0</v>
      </c>
      <c r="L63" s="35">
        <v>2</v>
      </c>
      <c r="M63" s="35">
        <v>1</v>
      </c>
      <c r="N63" s="35">
        <v>0</v>
      </c>
      <c r="O63" s="35">
        <v>0</v>
      </c>
      <c r="P63" s="48">
        <f t="shared" ref="P63" si="226">SUM(J63:M63)</f>
        <v>10</v>
      </c>
    </row>
    <row r="64" spans="1:16" ht="12" customHeight="1">
      <c r="A64" s="139"/>
      <c r="B64" s="139"/>
      <c r="C64" s="34"/>
      <c r="D64" s="212"/>
      <c r="E64" s="33"/>
      <c r="F64" s="38">
        <f t="shared" si="36"/>
        <v>1</v>
      </c>
      <c r="G64" s="31">
        <f t="shared" ref="G64" si="227">IF(G63=0,0,G63/$F63)</f>
        <v>1</v>
      </c>
      <c r="H64" s="31">
        <f t="shared" ref="H64" si="228">IF(H63=0,0,H63/$F63)</f>
        <v>0</v>
      </c>
      <c r="I64" s="31">
        <f t="shared" ref="I64" si="229">IF(I63=0,0,I63/$F63)</f>
        <v>0</v>
      </c>
      <c r="J64" s="31">
        <f t="shared" ref="J64" si="230">IF(J63=0,0,J63/$F63)</f>
        <v>0.7</v>
      </c>
      <c r="K64" s="31">
        <f t="shared" ref="K64:L64" si="231">IF(K63=0,0,K63/$F63)</f>
        <v>0</v>
      </c>
      <c r="L64" s="31">
        <f t="shared" si="231"/>
        <v>0.2</v>
      </c>
      <c r="M64" s="31">
        <f t="shared" ref="M64" si="232">IF(M63=0,0,M63/$F63)</f>
        <v>0.1</v>
      </c>
      <c r="N64" s="31">
        <f t="shared" ref="N64" si="233">IF(N63=0,0,N63/$F63)</f>
        <v>0</v>
      </c>
      <c r="O64" s="31">
        <f t="shared" ref="O64" si="234">IF(O63=0,0,O63/$F63)</f>
        <v>0</v>
      </c>
    </row>
    <row r="65" spans="1:16" ht="12" customHeight="1">
      <c r="A65" s="139"/>
      <c r="B65" s="139"/>
      <c r="C65" s="37"/>
      <c r="D65" s="211" t="s">
        <v>379</v>
      </c>
      <c r="E65" s="36"/>
      <c r="F65" s="35">
        <f t="shared" si="36"/>
        <v>19</v>
      </c>
      <c r="G65" s="35">
        <v>14</v>
      </c>
      <c r="H65" s="35">
        <v>3</v>
      </c>
      <c r="I65" s="35">
        <v>2</v>
      </c>
      <c r="J65" s="35">
        <v>12</v>
      </c>
      <c r="K65" s="35">
        <v>0</v>
      </c>
      <c r="L65" s="35">
        <v>1</v>
      </c>
      <c r="M65" s="35">
        <v>1</v>
      </c>
      <c r="N65" s="35">
        <v>3</v>
      </c>
      <c r="O65" s="35">
        <v>2</v>
      </c>
      <c r="P65" s="48">
        <f t="shared" ref="P65" si="235">SUM(J65:M65)</f>
        <v>14</v>
      </c>
    </row>
    <row r="66" spans="1:16" ht="12" customHeight="1">
      <c r="A66" s="139"/>
      <c r="B66" s="139"/>
      <c r="C66" s="34"/>
      <c r="D66" s="212"/>
      <c r="E66" s="33"/>
      <c r="F66" s="38">
        <f t="shared" si="36"/>
        <v>0.99999999999999978</v>
      </c>
      <c r="G66" s="31">
        <f t="shared" ref="G66" si="236">IF(G65=0,0,G65/$F65)</f>
        <v>0.73684210526315785</v>
      </c>
      <c r="H66" s="31">
        <f t="shared" ref="H66" si="237">IF(H65=0,0,H65/$F65)</f>
        <v>0.15789473684210525</v>
      </c>
      <c r="I66" s="31">
        <f t="shared" ref="I66" si="238">IF(I65=0,0,I65/$F65)</f>
        <v>0.10526315789473684</v>
      </c>
      <c r="J66" s="31">
        <f t="shared" ref="J66" si="239">IF(J65=0,0,J65/$F65)</f>
        <v>0.63157894736842102</v>
      </c>
      <c r="K66" s="31">
        <f t="shared" ref="K66:L66" si="240">IF(K65=0,0,K65/$F65)</f>
        <v>0</v>
      </c>
      <c r="L66" s="31">
        <f t="shared" si="240"/>
        <v>5.2631578947368418E-2</v>
      </c>
      <c r="M66" s="31">
        <f t="shared" ref="M66" si="241">IF(M65=0,0,M65/$F65)</f>
        <v>5.2631578947368418E-2</v>
      </c>
      <c r="N66" s="31">
        <f t="shared" ref="N66" si="242">IF(N65=0,0,N65/$F65)</f>
        <v>0.15789473684210525</v>
      </c>
      <c r="O66" s="31">
        <f t="shared" ref="O66" si="243">IF(O65=0,0,O65/$F65)</f>
        <v>0.10526315789473684</v>
      </c>
    </row>
    <row r="67" spans="1:16" ht="12" customHeight="1">
      <c r="A67" s="139"/>
      <c r="B67" s="139"/>
      <c r="C67" s="37"/>
      <c r="D67" s="211" t="s">
        <v>380</v>
      </c>
      <c r="E67" s="36"/>
      <c r="F67" s="35">
        <f t="shared" si="36"/>
        <v>4</v>
      </c>
      <c r="G67" s="35">
        <v>3</v>
      </c>
      <c r="H67" s="35">
        <v>1</v>
      </c>
      <c r="I67" s="35">
        <v>0</v>
      </c>
      <c r="J67" s="35">
        <v>2</v>
      </c>
      <c r="K67" s="35">
        <v>0</v>
      </c>
      <c r="L67" s="35">
        <v>1</v>
      </c>
      <c r="M67" s="35">
        <v>0</v>
      </c>
      <c r="N67" s="35">
        <v>0</v>
      </c>
      <c r="O67" s="35">
        <v>1</v>
      </c>
      <c r="P67" s="48">
        <f t="shared" ref="P67" si="244">SUM(J67:M67)</f>
        <v>3</v>
      </c>
    </row>
    <row r="68" spans="1:16" ht="12" customHeight="1">
      <c r="A68" s="139"/>
      <c r="B68" s="140"/>
      <c r="C68" s="34"/>
      <c r="D68" s="212"/>
      <c r="E68" s="33"/>
      <c r="F68" s="38">
        <f t="shared" si="36"/>
        <v>1</v>
      </c>
      <c r="G68" s="31">
        <f t="shared" ref="G68:O68" si="245">IF(G67=0,0,G67/$F67)</f>
        <v>0.75</v>
      </c>
      <c r="H68" s="31">
        <f t="shared" si="245"/>
        <v>0.25</v>
      </c>
      <c r="I68" s="31">
        <f t="shared" si="245"/>
        <v>0</v>
      </c>
      <c r="J68" s="31">
        <f t="shared" si="245"/>
        <v>0.5</v>
      </c>
      <c r="K68" s="31">
        <f t="shared" si="245"/>
        <v>0</v>
      </c>
      <c r="L68" s="31">
        <f t="shared" si="245"/>
        <v>0.25</v>
      </c>
      <c r="M68" s="31">
        <f t="shared" si="245"/>
        <v>0</v>
      </c>
      <c r="N68" s="31">
        <f t="shared" si="245"/>
        <v>0</v>
      </c>
      <c r="O68" s="31">
        <f t="shared" si="245"/>
        <v>0.25</v>
      </c>
    </row>
    <row r="69" spans="1:16" ht="12" customHeight="1">
      <c r="A69" s="139"/>
      <c r="B69" s="138" t="s">
        <v>16</v>
      </c>
      <c r="C69" s="37"/>
      <c r="D69" s="211" t="s">
        <v>15</v>
      </c>
      <c r="E69" s="36"/>
      <c r="F69" s="35">
        <f>SUM(G69:O69)/2</f>
        <v>692</v>
      </c>
      <c r="G69" s="35">
        <f t="shared" ref="G69:I69" si="246">SUM(G71,G73,G75,G77,G79,G81,G83,G85,G87,G89,G91,G93,G95,G97,G99)</f>
        <v>490</v>
      </c>
      <c r="H69" s="35">
        <f t="shared" si="246"/>
        <v>152</v>
      </c>
      <c r="I69" s="35">
        <f t="shared" si="246"/>
        <v>50</v>
      </c>
      <c r="J69" s="35">
        <f>SUM(J71,J73,J75,J77,J79,J81,J83,J85,J87,J89,J91,J93,J95,J97,J99)</f>
        <v>277</v>
      </c>
      <c r="K69" s="35">
        <f t="shared" ref="K69:O69" si="247">SUM(K71,K73,K75,K77,K79,K81,K83,K85,K87,K89,K91,K93,K95,K97,K99)</f>
        <v>8</v>
      </c>
      <c r="L69" s="35">
        <f t="shared" si="247"/>
        <v>116</v>
      </c>
      <c r="M69" s="35">
        <f t="shared" si="247"/>
        <v>46</v>
      </c>
      <c r="N69" s="35">
        <f t="shared" si="247"/>
        <v>182</v>
      </c>
      <c r="O69" s="35">
        <f t="shared" si="247"/>
        <v>63</v>
      </c>
      <c r="P69" s="48">
        <f t="shared" ref="P69" si="248">SUM(J69:M69)</f>
        <v>447</v>
      </c>
    </row>
    <row r="70" spans="1:16" ht="12" customHeight="1">
      <c r="A70" s="139"/>
      <c r="B70" s="139"/>
      <c r="C70" s="34"/>
      <c r="D70" s="212"/>
      <c r="E70" s="33"/>
      <c r="F70" s="38">
        <f t="shared" si="0"/>
        <v>1</v>
      </c>
      <c r="G70" s="31">
        <f t="shared" ref="G70" si="249">IF(G69=0,0,G69/$F69)</f>
        <v>0.70809248554913296</v>
      </c>
      <c r="H70" s="31">
        <f t="shared" ref="H70" si="250">IF(H69=0,0,H69/$F69)</f>
        <v>0.21965317919075145</v>
      </c>
      <c r="I70" s="31">
        <f t="shared" ref="I70" si="251">IF(I69=0,0,I69/$F69)</f>
        <v>7.2254335260115612E-2</v>
      </c>
      <c r="J70" s="31">
        <f t="shared" ref="J70" si="252">IF(J69=0,0,J69/$F69)</f>
        <v>0.40028901734104044</v>
      </c>
      <c r="K70" s="31">
        <f t="shared" ref="K70:L70" si="253">IF(K69=0,0,K69/$F69)</f>
        <v>1.1560693641618497E-2</v>
      </c>
      <c r="L70" s="31">
        <f t="shared" si="253"/>
        <v>0.16763005780346821</v>
      </c>
      <c r="M70" s="31">
        <f t="shared" ref="M70" si="254">IF(M69=0,0,M69/$F69)</f>
        <v>6.6473988439306353E-2</v>
      </c>
      <c r="N70" s="31">
        <f t="shared" ref="N70" si="255">IF(N69=0,0,N69/$F69)</f>
        <v>0.26300578034682082</v>
      </c>
      <c r="O70" s="31">
        <f t="shared" ref="O70" si="256">IF(O69=0,0,O69/$F69)</f>
        <v>9.1040462427745661E-2</v>
      </c>
    </row>
    <row r="71" spans="1:16" ht="12" customHeight="1">
      <c r="A71" s="139"/>
      <c r="B71" s="139"/>
      <c r="C71" s="37"/>
      <c r="D71" s="211" t="s">
        <v>117</v>
      </c>
      <c r="E71" s="36"/>
      <c r="F71" s="35">
        <f t="shared" ref="F71:F100" si="257">SUM(G71:O71)/2</f>
        <v>5</v>
      </c>
      <c r="G71" s="35">
        <v>3</v>
      </c>
      <c r="H71" s="35">
        <v>2</v>
      </c>
      <c r="I71" s="35">
        <v>0</v>
      </c>
      <c r="J71" s="35">
        <v>2</v>
      </c>
      <c r="K71" s="35">
        <v>0</v>
      </c>
      <c r="L71" s="35">
        <v>1</v>
      </c>
      <c r="M71" s="35">
        <v>0</v>
      </c>
      <c r="N71" s="35">
        <v>2</v>
      </c>
      <c r="O71" s="35">
        <v>0</v>
      </c>
      <c r="P71" s="48">
        <f t="shared" ref="P71" si="258">SUM(J71:M71)</f>
        <v>3</v>
      </c>
    </row>
    <row r="72" spans="1:16" ht="12" customHeight="1">
      <c r="A72" s="139"/>
      <c r="B72" s="139"/>
      <c r="C72" s="34"/>
      <c r="D72" s="212"/>
      <c r="E72" s="33"/>
      <c r="F72" s="38">
        <f t="shared" si="257"/>
        <v>1</v>
      </c>
      <c r="G72" s="31">
        <f t="shared" ref="G72" si="259">IF(G71=0,0,G71/$F71)</f>
        <v>0.6</v>
      </c>
      <c r="H72" s="31">
        <f t="shared" ref="H72" si="260">IF(H71=0,0,H71/$F71)</f>
        <v>0.4</v>
      </c>
      <c r="I72" s="31">
        <f t="shared" ref="I72" si="261">IF(I71=0,0,I71/$F71)</f>
        <v>0</v>
      </c>
      <c r="J72" s="31">
        <f t="shared" ref="J72" si="262">IF(J71=0,0,J71/$F71)</f>
        <v>0.4</v>
      </c>
      <c r="K72" s="31">
        <f t="shared" ref="K72:L72" si="263">IF(K71=0,0,K71/$F71)</f>
        <v>0</v>
      </c>
      <c r="L72" s="31">
        <f t="shared" si="263"/>
        <v>0.2</v>
      </c>
      <c r="M72" s="31">
        <f t="shared" ref="M72" si="264">IF(M71=0,0,M71/$F71)</f>
        <v>0</v>
      </c>
      <c r="N72" s="31">
        <f t="shared" ref="N72" si="265">IF(N71=0,0,N71/$F71)</f>
        <v>0.4</v>
      </c>
      <c r="O72" s="31">
        <f t="shared" ref="O72" si="266">IF(O71=0,0,O71/$F71)</f>
        <v>0</v>
      </c>
    </row>
    <row r="73" spans="1:16" ht="12" customHeight="1">
      <c r="A73" s="139"/>
      <c r="B73" s="139"/>
      <c r="C73" s="37"/>
      <c r="D73" s="211" t="s">
        <v>13</v>
      </c>
      <c r="E73" s="36"/>
      <c r="F73" s="35">
        <f t="shared" si="257"/>
        <v>83</v>
      </c>
      <c r="G73" s="35">
        <v>40</v>
      </c>
      <c r="H73" s="35">
        <v>32</v>
      </c>
      <c r="I73" s="35">
        <v>11</v>
      </c>
      <c r="J73" s="35">
        <v>25</v>
      </c>
      <c r="K73" s="35">
        <v>1</v>
      </c>
      <c r="L73" s="35">
        <v>8</v>
      </c>
      <c r="M73" s="35">
        <v>2</v>
      </c>
      <c r="N73" s="35">
        <v>34</v>
      </c>
      <c r="O73" s="35">
        <v>13</v>
      </c>
      <c r="P73" s="48">
        <f t="shared" ref="P73" si="267">SUM(J73:M73)</f>
        <v>36</v>
      </c>
    </row>
    <row r="74" spans="1:16" ht="12" customHeight="1">
      <c r="A74" s="139"/>
      <c r="B74" s="139"/>
      <c r="C74" s="34"/>
      <c r="D74" s="212"/>
      <c r="E74" s="33"/>
      <c r="F74" s="38">
        <f t="shared" si="257"/>
        <v>1</v>
      </c>
      <c r="G74" s="31">
        <f t="shared" ref="G74" si="268">IF(G73=0,0,G73/$F73)</f>
        <v>0.48192771084337349</v>
      </c>
      <c r="H74" s="31">
        <f t="shared" ref="H74" si="269">IF(H73=0,0,H73/$F73)</f>
        <v>0.38554216867469882</v>
      </c>
      <c r="I74" s="31">
        <f t="shared" ref="I74" si="270">IF(I73=0,0,I73/$F73)</f>
        <v>0.13253012048192772</v>
      </c>
      <c r="J74" s="31">
        <f t="shared" ref="J74" si="271">IF(J73=0,0,J73/$F73)</f>
        <v>0.30120481927710846</v>
      </c>
      <c r="K74" s="31">
        <f t="shared" ref="K74:L74" si="272">IF(K73=0,0,K73/$F73)</f>
        <v>1.2048192771084338E-2</v>
      </c>
      <c r="L74" s="31">
        <f t="shared" si="272"/>
        <v>9.6385542168674704E-2</v>
      </c>
      <c r="M74" s="31">
        <f t="shared" ref="M74" si="273">IF(M73=0,0,M73/$F73)</f>
        <v>2.4096385542168676E-2</v>
      </c>
      <c r="N74" s="31">
        <f t="shared" ref="N74" si="274">IF(N73=0,0,N73/$F73)</f>
        <v>0.40963855421686746</v>
      </c>
      <c r="O74" s="31">
        <f t="shared" ref="O74" si="275">IF(O73=0,0,O73/$F73)</f>
        <v>0.15662650602409639</v>
      </c>
    </row>
    <row r="75" spans="1:16" ht="12" customHeight="1">
      <c r="A75" s="139"/>
      <c r="B75" s="139"/>
      <c r="C75" s="37"/>
      <c r="D75" s="211" t="s">
        <v>12</v>
      </c>
      <c r="E75" s="36"/>
      <c r="F75" s="35">
        <f t="shared" si="257"/>
        <v>18</v>
      </c>
      <c r="G75" s="35">
        <v>16</v>
      </c>
      <c r="H75" s="35">
        <v>2</v>
      </c>
      <c r="I75" s="35">
        <v>0</v>
      </c>
      <c r="J75" s="35">
        <v>6</v>
      </c>
      <c r="K75" s="35">
        <v>0</v>
      </c>
      <c r="L75" s="35">
        <v>4</v>
      </c>
      <c r="M75" s="35">
        <v>6</v>
      </c>
      <c r="N75" s="35">
        <v>2</v>
      </c>
      <c r="O75" s="35">
        <v>0</v>
      </c>
      <c r="P75" s="48">
        <f t="shared" ref="P75" si="276">SUM(J75:M75)</f>
        <v>16</v>
      </c>
    </row>
    <row r="76" spans="1:16" ht="12" customHeight="1">
      <c r="A76" s="139"/>
      <c r="B76" s="139"/>
      <c r="C76" s="34"/>
      <c r="D76" s="212"/>
      <c r="E76" s="33"/>
      <c r="F76" s="38">
        <f t="shared" si="257"/>
        <v>0.99999999999999989</v>
      </c>
      <c r="G76" s="31">
        <f t="shared" ref="G76" si="277">IF(G75=0,0,G75/$F75)</f>
        <v>0.88888888888888884</v>
      </c>
      <c r="H76" s="31">
        <f t="shared" ref="H76" si="278">IF(H75=0,0,H75/$F75)</f>
        <v>0.1111111111111111</v>
      </c>
      <c r="I76" s="31">
        <f t="shared" ref="I76" si="279">IF(I75=0,0,I75/$F75)</f>
        <v>0</v>
      </c>
      <c r="J76" s="31">
        <f t="shared" ref="J76" si="280">IF(J75=0,0,J75/$F75)</f>
        <v>0.33333333333333331</v>
      </c>
      <c r="K76" s="31">
        <f t="shared" ref="K76:L76" si="281">IF(K75=0,0,K75/$F75)</f>
        <v>0</v>
      </c>
      <c r="L76" s="31">
        <f t="shared" si="281"/>
        <v>0.22222222222222221</v>
      </c>
      <c r="M76" s="31">
        <f t="shared" ref="M76" si="282">IF(M75=0,0,M75/$F75)</f>
        <v>0.33333333333333331</v>
      </c>
      <c r="N76" s="31">
        <f t="shared" ref="N76" si="283">IF(N75=0,0,N75/$F75)</f>
        <v>0.1111111111111111</v>
      </c>
      <c r="O76" s="31">
        <f t="shared" ref="O76" si="284">IF(O75=0,0,O75/$F75)</f>
        <v>0</v>
      </c>
    </row>
    <row r="77" spans="1:16" ht="12" customHeight="1">
      <c r="A77" s="139"/>
      <c r="B77" s="139"/>
      <c r="C77" s="37"/>
      <c r="D77" s="211" t="s">
        <v>11</v>
      </c>
      <c r="E77" s="36"/>
      <c r="F77" s="35">
        <f t="shared" si="257"/>
        <v>16</v>
      </c>
      <c r="G77" s="35">
        <v>12</v>
      </c>
      <c r="H77" s="35">
        <v>4</v>
      </c>
      <c r="I77" s="35">
        <v>0</v>
      </c>
      <c r="J77" s="35">
        <v>8</v>
      </c>
      <c r="K77" s="35">
        <v>0</v>
      </c>
      <c r="L77" s="35">
        <v>2</v>
      </c>
      <c r="M77" s="35">
        <v>1</v>
      </c>
      <c r="N77" s="35">
        <v>5</v>
      </c>
      <c r="O77" s="35">
        <v>0</v>
      </c>
      <c r="P77" s="48">
        <f t="shared" ref="P77" si="285">SUM(J77:M77)</f>
        <v>11</v>
      </c>
    </row>
    <row r="78" spans="1:16" ht="12" customHeight="1">
      <c r="A78" s="139"/>
      <c r="B78" s="139"/>
      <c r="C78" s="34"/>
      <c r="D78" s="212"/>
      <c r="E78" s="33"/>
      <c r="F78" s="38">
        <f t="shared" si="257"/>
        <v>1</v>
      </c>
      <c r="G78" s="31">
        <f t="shared" ref="G78" si="286">IF(G77=0,0,G77/$F77)</f>
        <v>0.75</v>
      </c>
      <c r="H78" s="31">
        <f t="shared" ref="H78" si="287">IF(H77=0,0,H77/$F77)</f>
        <v>0.25</v>
      </c>
      <c r="I78" s="31">
        <f t="shared" ref="I78" si="288">IF(I77=0,0,I77/$F77)</f>
        <v>0</v>
      </c>
      <c r="J78" s="31">
        <f t="shared" ref="J78" si="289">IF(J77=0,0,J77/$F77)</f>
        <v>0.5</v>
      </c>
      <c r="K78" s="31">
        <f t="shared" ref="K78:L78" si="290">IF(K77=0,0,K77/$F77)</f>
        <v>0</v>
      </c>
      <c r="L78" s="31">
        <f t="shared" si="290"/>
        <v>0.125</v>
      </c>
      <c r="M78" s="31">
        <f t="shared" ref="M78" si="291">IF(M77=0,0,M77/$F77)</f>
        <v>6.25E-2</v>
      </c>
      <c r="N78" s="31">
        <f t="shared" ref="N78" si="292">IF(N77=0,0,N77/$F77)</f>
        <v>0.3125</v>
      </c>
      <c r="O78" s="31">
        <f t="shared" ref="O78" si="293">IF(O77=0,0,O77/$F77)</f>
        <v>0</v>
      </c>
    </row>
    <row r="79" spans="1:16" ht="12" customHeight="1">
      <c r="A79" s="139"/>
      <c r="B79" s="139"/>
      <c r="C79" s="37"/>
      <c r="D79" s="211" t="s">
        <v>10</v>
      </c>
      <c r="E79" s="36"/>
      <c r="F79" s="35">
        <f t="shared" si="257"/>
        <v>34</v>
      </c>
      <c r="G79" s="35">
        <v>24</v>
      </c>
      <c r="H79" s="35">
        <v>8</v>
      </c>
      <c r="I79" s="35">
        <v>2</v>
      </c>
      <c r="J79" s="35">
        <v>12</v>
      </c>
      <c r="K79" s="35">
        <v>0</v>
      </c>
      <c r="L79" s="35">
        <v>3</v>
      </c>
      <c r="M79" s="35">
        <v>5</v>
      </c>
      <c r="N79" s="35">
        <v>12</v>
      </c>
      <c r="O79" s="35">
        <v>2</v>
      </c>
      <c r="P79" s="48">
        <f t="shared" ref="P79" si="294">SUM(J79:M79)</f>
        <v>20</v>
      </c>
    </row>
    <row r="80" spans="1:16" ht="12" customHeight="1">
      <c r="A80" s="139"/>
      <c r="B80" s="139"/>
      <c r="C80" s="34"/>
      <c r="D80" s="212"/>
      <c r="E80" s="33"/>
      <c r="F80" s="38">
        <f t="shared" si="257"/>
        <v>1</v>
      </c>
      <c r="G80" s="31">
        <f t="shared" ref="G80" si="295">IF(G79=0,0,G79/$F79)</f>
        <v>0.70588235294117652</v>
      </c>
      <c r="H80" s="31">
        <f t="shared" ref="H80" si="296">IF(H79=0,0,H79/$F79)</f>
        <v>0.23529411764705882</v>
      </c>
      <c r="I80" s="31">
        <f t="shared" ref="I80" si="297">IF(I79=0,0,I79/$F79)</f>
        <v>5.8823529411764705E-2</v>
      </c>
      <c r="J80" s="31">
        <f t="shared" ref="J80" si="298">IF(J79=0,0,J79/$F79)</f>
        <v>0.35294117647058826</v>
      </c>
      <c r="K80" s="31">
        <f t="shared" ref="K80:L80" si="299">IF(K79=0,0,K79/$F79)</f>
        <v>0</v>
      </c>
      <c r="L80" s="31">
        <f t="shared" si="299"/>
        <v>8.8235294117647065E-2</v>
      </c>
      <c r="M80" s="31">
        <f t="shared" ref="M80" si="300">IF(M79=0,0,M79/$F79)</f>
        <v>0.14705882352941177</v>
      </c>
      <c r="N80" s="31">
        <f t="shared" ref="N80" si="301">IF(N79=0,0,N79/$F79)</f>
        <v>0.35294117647058826</v>
      </c>
      <c r="O80" s="31">
        <f t="shared" ref="O80" si="302">IF(O79=0,0,O79/$F79)</f>
        <v>5.8823529411764705E-2</v>
      </c>
    </row>
    <row r="81" spans="1:16" ht="12" customHeight="1">
      <c r="A81" s="139"/>
      <c r="B81" s="139"/>
      <c r="C81" s="37"/>
      <c r="D81" s="211" t="s">
        <v>9</v>
      </c>
      <c r="E81" s="36"/>
      <c r="F81" s="35">
        <f t="shared" si="257"/>
        <v>180</v>
      </c>
      <c r="G81" s="35">
        <v>129</v>
      </c>
      <c r="H81" s="35">
        <v>39</v>
      </c>
      <c r="I81" s="35">
        <v>12</v>
      </c>
      <c r="J81" s="35">
        <v>62</v>
      </c>
      <c r="K81" s="35">
        <v>0</v>
      </c>
      <c r="L81" s="35">
        <v>37</v>
      </c>
      <c r="M81" s="35">
        <v>17</v>
      </c>
      <c r="N81" s="35">
        <v>45</v>
      </c>
      <c r="O81" s="35">
        <v>19</v>
      </c>
      <c r="P81" s="48">
        <f t="shared" ref="P81" si="303">SUM(J81:M81)</f>
        <v>116</v>
      </c>
    </row>
    <row r="82" spans="1:16" ht="12" customHeight="1">
      <c r="A82" s="139"/>
      <c r="B82" s="139"/>
      <c r="C82" s="34"/>
      <c r="D82" s="212"/>
      <c r="E82" s="33"/>
      <c r="F82" s="38">
        <f t="shared" si="257"/>
        <v>1</v>
      </c>
      <c r="G82" s="31">
        <f t="shared" ref="G82" si="304">IF(G81=0,0,G81/$F81)</f>
        <v>0.71666666666666667</v>
      </c>
      <c r="H82" s="31">
        <f t="shared" ref="H82" si="305">IF(H81=0,0,H81/$F81)</f>
        <v>0.21666666666666667</v>
      </c>
      <c r="I82" s="31">
        <f t="shared" ref="I82" si="306">IF(I81=0,0,I81/$F81)</f>
        <v>6.6666666666666666E-2</v>
      </c>
      <c r="J82" s="31">
        <f t="shared" ref="J82" si="307">IF(J81=0,0,J81/$F81)</f>
        <v>0.34444444444444444</v>
      </c>
      <c r="K82" s="31">
        <f t="shared" ref="K82:L82" si="308">IF(K81=0,0,K81/$F81)</f>
        <v>0</v>
      </c>
      <c r="L82" s="31">
        <f t="shared" si="308"/>
        <v>0.20555555555555555</v>
      </c>
      <c r="M82" s="31">
        <f t="shared" ref="M82" si="309">IF(M81=0,0,M81/$F81)</f>
        <v>9.4444444444444442E-2</v>
      </c>
      <c r="N82" s="31">
        <f t="shared" ref="N82" si="310">IF(N81=0,0,N81/$F81)</f>
        <v>0.25</v>
      </c>
      <c r="O82" s="31">
        <f t="shared" ref="O82" si="311">IF(O81=0,0,O81/$F81)</f>
        <v>0.10555555555555556</v>
      </c>
    </row>
    <row r="83" spans="1:16" ht="12" customHeight="1">
      <c r="A83" s="139"/>
      <c r="B83" s="139"/>
      <c r="C83" s="37"/>
      <c r="D83" s="211" t="s">
        <v>8</v>
      </c>
      <c r="E83" s="36"/>
      <c r="F83" s="35">
        <f t="shared" si="257"/>
        <v>21</v>
      </c>
      <c r="G83" s="35">
        <v>19</v>
      </c>
      <c r="H83" s="35">
        <v>2</v>
      </c>
      <c r="I83" s="35">
        <v>0</v>
      </c>
      <c r="J83" s="35">
        <v>5</v>
      </c>
      <c r="K83" s="35">
        <v>1</v>
      </c>
      <c r="L83" s="35">
        <v>8</v>
      </c>
      <c r="M83" s="35">
        <v>3</v>
      </c>
      <c r="N83" s="35">
        <v>2</v>
      </c>
      <c r="O83" s="35">
        <v>2</v>
      </c>
      <c r="P83" s="48">
        <f t="shared" ref="P83" si="312">SUM(J83:M83)</f>
        <v>17</v>
      </c>
    </row>
    <row r="84" spans="1:16" ht="12" customHeight="1">
      <c r="A84" s="139"/>
      <c r="B84" s="139"/>
      <c r="C84" s="34"/>
      <c r="D84" s="212"/>
      <c r="E84" s="33"/>
      <c r="F84" s="38">
        <f t="shared" si="257"/>
        <v>1</v>
      </c>
      <c r="G84" s="31">
        <f t="shared" ref="G84" si="313">IF(G83=0,0,G83/$F83)</f>
        <v>0.90476190476190477</v>
      </c>
      <c r="H84" s="31">
        <f t="shared" ref="H84" si="314">IF(H83=0,0,H83/$F83)</f>
        <v>9.5238095238095233E-2</v>
      </c>
      <c r="I84" s="31">
        <f t="shared" ref="I84" si="315">IF(I83=0,0,I83/$F83)</f>
        <v>0</v>
      </c>
      <c r="J84" s="31">
        <f t="shared" ref="J84" si="316">IF(J83=0,0,J83/$F83)</f>
        <v>0.23809523809523808</v>
      </c>
      <c r="K84" s="31">
        <f t="shared" ref="K84:L84" si="317">IF(K83=0,0,K83/$F83)</f>
        <v>4.7619047619047616E-2</v>
      </c>
      <c r="L84" s="31">
        <f t="shared" si="317"/>
        <v>0.38095238095238093</v>
      </c>
      <c r="M84" s="31">
        <f t="shared" ref="M84" si="318">IF(M83=0,0,M83/$F83)</f>
        <v>0.14285714285714285</v>
      </c>
      <c r="N84" s="31">
        <f t="shared" ref="N84" si="319">IF(N83=0,0,N83/$F83)</f>
        <v>9.5238095238095233E-2</v>
      </c>
      <c r="O84" s="31">
        <f t="shared" ref="O84" si="320">IF(O83=0,0,O83/$F83)</f>
        <v>9.5238095238095233E-2</v>
      </c>
    </row>
    <row r="85" spans="1:16" ht="12" customHeight="1">
      <c r="A85" s="139"/>
      <c r="B85" s="139"/>
      <c r="C85" s="37"/>
      <c r="D85" s="211" t="s">
        <v>7</v>
      </c>
      <c r="E85" s="36"/>
      <c r="F85" s="35">
        <f t="shared" si="257"/>
        <v>14</v>
      </c>
      <c r="G85" s="35">
        <v>11</v>
      </c>
      <c r="H85" s="35">
        <v>1</v>
      </c>
      <c r="I85" s="35">
        <v>2</v>
      </c>
      <c r="J85" s="35">
        <v>3</v>
      </c>
      <c r="K85" s="35">
        <v>0</v>
      </c>
      <c r="L85" s="35">
        <v>2</v>
      </c>
      <c r="M85" s="35">
        <v>1</v>
      </c>
      <c r="N85" s="35">
        <v>6</v>
      </c>
      <c r="O85" s="35">
        <v>2</v>
      </c>
      <c r="P85" s="48">
        <f t="shared" ref="P85" si="321">SUM(J85:M85)</f>
        <v>6</v>
      </c>
    </row>
    <row r="86" spans="1:16" ht="12" customHeight="1">
      <c r="A86" s="139"/>
      <c r="B86" s="139"/>
      <c r="C86" s="34"/>
      <c r="D86" s="212"/>
      <c r="E86" s="33"/>
      <c r="F86" s="38">
        <f t="shared" si="257"/>
        <v>0.99999999999999989</v>
      </c>
      <c r="G86" s="31">
        <f t="shared" ref="G86" si="322">IF(G85=0,0,G85/$F85)</f>
        <v>0.7857142857142857</v>
      </c>
      <c r="H86" s="31">
        <f t="shared" ref="H86" si="323">IF(H85=0,0,H85/$F85)</f>
        <v>7.1428571428571425E-2</v>
      </c>
      <c r="I86" s="31">
        <f t="shared" ref="I86" si="324">IF(I85=0,0,I85/$F85)</f>
        <v>0.14285714285714285</v>
      </c>
      <c r="J86" s="31">
        <f t="shared" ref="J86" si="325">IF(J85=0,0,J85/$F85)</f>
        <v>0.21428571428571427</v>
      </c>
      <c r="K86" s="31">
        <f t="shared" ref="K86:L86" si="326">IF(K85=0,0,K85/$F85)</f>
        <v>0</v>
      </c>
      <c r="L86" s="31">
        <f t="shared" si="326"/>
        <v>0.14285714285714285</v>
      </c>
      <c r="M86" s="31">
        <f t="shared" ref="M86" si="327">IF(M85=0,0,M85/$F85)</f>
        <v>7.1428571428571425E-2</v>
      </c>
      <c r="N86" s="31">
        <f t="shared" ref="N86" si="328">IF(N85=0,0,N85/$F85)</f>
        <v>0.42857142857142855</v>
      </c>
      <c r="O86" s="31">
        <f t="shared" ref="O86" si="329">IF(O85=0,0,O85/$F85)</f>
        <v>0.14285714285714285</v>
      </c>
    </row>
    <row r="87" spans="1:16" ht="13.5" customHeight="1">
      <c r="A87" s="139"/>
      <c r="B87" s="139"/>
      <c r="C87" s="37"/>
      <c r="D87" s="228" t="s">
        <v>116</v>
      </c>
      <c r="E87" s="36"/>
      <c r="F87" s="35">
        <f t="shared" si="257"/>
        <v>13</v>
      </c>
      <c r="G87" s="35">
        <v>8</v>
      </c>
      <c r="H87" s="35">
        <v>5</v>
      </c>
      <c r="I87" s="35">
        <v>0</v>
      </c>
      <c r="J87" s="35">
        <v>5</v>
      </c>
      <c r="K87" s="35">
        <v>0</v>
      </c>
      <c r="L87" s="35">
        <v>3</v>
      </c>
      <c r="M87" s="35">
        <v>0</v>
      </c>
      <c r="N87" s="35">
        <v>5</v>
      </c>
      <c r="O87" s="35">
        <v>0</v>
      </c>
      <c r="P87" s="48">
        <f t="shared" ref="P87" si="330">SUM(J87:M87)</f>
        <v>8</v>
      </c>
    </row>
    <row r="88" spans="1:16" ht="13.5" customHeight="1">
      <c r="A88" s="139"/>
      <c r="B88" s="139"/>
      <c r="C88" s="34"/>
      <c r="D88" s="212"/>
      <c r="E88" s="33"/>
      <c r="F88" s="38">
        <f t="shared" si="257"/>
        <v>1</v>
      </c>
      <c r="G88" s="31">
        <f t="shared" ref="G88" si="331">IF(G87=0,0,G87/$F87)</f>
        <v>0.61538461538461542</v>
      </c>
      <c r="H88" s="31">
        <f t="shared" ref="H88" si="332">IF(H87=0,0,H87/$F87)</f>
        <v>0.38461538461538464</v>
      </c>
      <c r="I88" s="31">
        <f t="shared" ref="I88" si="333">IF(I87=0,0,I87/$F87)</f>
        <v>0</v>
      </c>
      <c r="J88" s="31">
        <f t="shared" ref="J88" si="334">IF(J87=0,0,J87/$F87)</f>
        <v>0.38461538461538464</v>
      </c>
      <c r="K88" s="31">
        <f t="shared" ref="K88:L88" si="335">IF(K87=0,0,K87/$F87)</f>
        <v>0</v>
      </c>
      <c r="L88" s="31">
        <f t="shared" si="335"/>
        <v>0.23076923076923078</v>
      </c>
      <c r="M88" s="31">
        <f t="shared" ref="M88" si="336">IF(M87=0,0,M87/$F87)</f>
        <v>0</v>
      </c>
      <c r="N88" s="31">
        <f t="shared" ref="N88" si="337">IF(N87=0,0,N87/$F87)</f>
        <v>0.38461538461538464</v>
      </c>
      <c r="O88" s="31">
        <f t="shared" ref="O88" si="338">IF(O87=0,0,O87/$F87)</f>
        <v>0</v>
      </c>
    </row>
    <row r="89" spans="1:16" ht="12" customHeight="1">
      <c r="A89" s="139"/>
      <c r="B89" s="139"/>
      <c r="C89" s="37"/>
      <c r="D89" s="211" t="s">
        <v>5</v>
      </c>
      <c r="E89" s="36"/>
      <c r="F89" s="35">
        <f t="shared" si="257"/>
        <v>41</v>
      </c>
      <c r="G89" s="35">
        <v>25</v>
      </c>
      <c r="H89" s="35">
        <v>11</v>
      </c>
      <c r="I89" s="35">
        <v>5</v>
      </c>
      <c r="J89" s="35">
        <v>19</v>
      </c>
      <c r="K89" s="35">
        <v>1</v>
      </c>
      <c r="L89" s="35">
        <v>3</v>
      </c>
      <c r="M89" s="35">
        <v>1</v>
      </c>
      <c r="N89" s="35">
        <v>12</v>
      </c>
      <c r="O89" s="35">
        <v>5</v>
      </c>
      <c r="P89" s="48">
        <f t="shared" ref="P89" si="339">SUM(J89:M89)</f>
        <v>24</v>
      </c>
    </row>
    <row r="90" spans="1:16" ht="12" customHeight="1">
      <c r="A90" s="139"/>
      <c r="B90" s="139"/>
      <c r="C90" s="34"/>
      <c r="D90" s="212"/>
      <c r="E90" s="33"/>
      <c r="F90" s="38">
        <f t="shared" si="257"/>
        <v>1</v>
      </c>
      <c r="G90" s="31">
        <f t="shared" ref="G90" si="340">IF(G89=0,0,G89/$F89)</f>
        <v>0.6097560975609756</v>
      </c>
      <c r="H90" s="31">
        <f t="shared" ref="H90" si="341">IF(H89=0,0,H89/$F89)</f>
        <v>0.26829268292682928</v>
      </c>
      <c r="I90" s="31">
        <f t="shared" ref="I90" si="342">IF(I89=0,0,I89/$F89)</f>
        <v>0.12195121951219512</v>
      </c>
      <c r="J90" s="31">
        <f t="shared" ref="J90" si="343">IF(J89=0,0,J89/$F89)</f>
        <v>0.46341463414634149</v>
      </c>
      <c r="K90" s="31">
        <f t="shared" ref="K90:L90" si="344">IF(K89=0,0,K89/$F89)</f>
        <v>2.4390243902439025E-2</v>
      </c>
      <c r="L90" s="31">
        <f t="shared" si="344"/>
        <v>7.3170731707317069E-2</v>
      </c>
      <c r="M90" s="31">
        <f t="shared" ref="M90" si="345">IF(M89=0,0,M89/$F89)</f>
        <v>2.4390243902439025E-2</v>
      </c>
      <c r="N90" s="31">
        <f t="shared" ref="N90" si="346">IF(N89=0,0,N89/$F89)</f>
        <v>0.29268292682926828</v>
      </c>
      <c r="O90" s="31">
        <f t="shared" ref="O90" si="347">IF(O89=0,0,O89/$F89)</f>
        <v>0.12195121951219512</v>
      </c>
    </row>
    <row r="91" spans="1:16" ht="12" customHeight="1">
      <c r="A91" s="139"/>
      <c r="B91" s="139"/>
      <c r="C91" s="37"/>
      <c r="D91" s="211" t="s">
        <v>4</v>
      </c>
      <c r="E91" s="36"/>
      <c r="F91" s="35">
        <f t="shared" si="257"/>
        <v>22</v>
      </c>
      <c r="G91" s="35">
        <v>15</v>
      </c>
      <c r="H91" s="35">
        <v>5</v>
      </c>
      <c r="I91" s="35">
        <v>2</v>
      </c>
      <c r="J91" s="35">
        <v>8</v>
      </c>
      <c r="K91" s="35">
        <v>1</v>
      </c>
      <c r="L91" s="35">
        <v>3</v>
      </c>
      <c r="M91" s="35">
        <v>0</v>
      </c>
      <c r="N91" s="35">
        <v>8</v>
      </c>
      <c r="O91" s="35">
        <v>2</v>
      </c>
      <c r="P91" s="48">
        <f t="shared" ref="P91" si="348">SUM(J91:M91)</f>
        <v>12</v>
      </c>
    </row>
    <row r="92" spans="1:16" ht="12" customHeight="1">
      <c r="A92" s="139"/>
      <c r="B92" s="139"/>
      <c r="C92" s="34"/>
      <c r="D92" s="212"/>
      <c r="E92" s="33"/>
      <c r="F92" s="38">
        <f t="shared" si="257"/>
        <v>1</v>
      </c>
      <c r="G92" s="31">
        <f t="shared" ref="G92" si="349">IF(G91=0,0,G91/$F91)</f>
        <v>0.68181818181818177</v>
      </c>
      <c r="H92" s="31">
        <f t="shared" ref="H92" si="350">IF(H91=0,0,H91/$F91)</f>
        <v>0.22727272727272727</v>
      </c>
      <c r="I92" s="31">
        <f t="shared" ref="I92" si="351">IF(I91=0,0,I91/$F91)</f>
        <v>9.0909090909090912E-2</v>
      </c>
      <c r="J92" s="31">
        <f t="shared" ref="J92" si="352">IF(J91=0,0,J91/$F91)</f>
        <v>0.36363636363636365</v>
      </c>
      <c r="K92" s="31">
        <f t="shared" ref="K92:L92" si="353">IF(K91=0,0,K91/$F91)</f>
        <v>4.5454545454545456E-2</v>
      </c>
      <c r="L92" s="31">
        <f t="shared" si="353"/>
        <v>0.13636363636363635</v>
      </c>
      <c r="M92" s="31">
        <f t="shared" ref="M92" si="354">IF(M91=0,0,M91/$F91)</f>
        <v>0</v>
      </c>
      <c r="N92" s="31">
        <f t="shared" ref="N92" si="355">IF(N91=0,0,N91/$F91)</f>
        <v>0.36363636363636365</v>
      </c>
      <c r="O92" s="31">
        <f t="shared" ref="O92" si="356">IF(O91=0,0,O91/$F91)</f>
        <v>9.0909090909090912E-2</v>
      </c>
    </row>
    <row r="93" spans="1:16" ht="12" customHeight="1">
      <c r="A93" s="139"/>
      <c r="B93" s="139"/>
      <c r="C93" s="37"/>
      <c r="D93" s="211" t="s">
        <v>3</v>
      </c>
      <c r="E93" s="36"/>
      <c r="F93" s="35">
        <f t="shared" si="257"/>
        <v>20</v>
      </c>
      <c r="G93" s="35">
        <v>15</v>
      </c>
      <c r="H93" s="35">
        <v>5</v>
      </c>
      <c r="I93" s="35">
        <v>0</v>
      </c>
      <c r="J93" s="35">
        <v>11</v>
      </c>
      <c r="K93" s="35">
        <v>1</v>
      </c>
      <c r="L93" s="35">
        <v>1</v>
      </c>
      <c r="M93" s="35">
        <v>1</v>
      </c>
      <c r="N93" s="35">
        <v>6</v>
      </c>
      <c r="O93" s="35">
        <v>0</v>
      </c>
      <c r="P93" s="48">
        <f t="shared" ref="P93" si="357">SUM(J93:M93)</f>
        <v>14</v>
      </c>
    </row>
    <row r="94" spans="1:16" ht="12" customHeight="1">
      <c r="A94" s="139"/>
      <c r="B94" s="139"/>
      <c r="C94" s="34"/>
      <c r="D94" s="212"/>
      <c r="E94" s="33"/>
      <c r="F94" s="38">
        <f t="shared" si="257"/>
        <v>1</v>
      </c>
      <c r="G94" s="31">
        <f t="shared" ref="G94" si="358">IF(G93=0,0,G93/$F93)</f>
        <v>0.75</v>
      </c>
      <c r="H94" s="31">
        <f t="shared" ref="H94" si="359">IF(H93=0,0,H93/$F93)</f>
        <v>0.25</v>
      </c>
      <c r="I94" s="31">
        <f t="shared" ref="I94" si="360">IF(I93=0,0,I93/$F93)</f>
        <v>0</v>
      </c>
      <c r="J94" s="31">
        <f t="shared" ref="J94" si="361">IF(J93=0,0,J93/$F93)</f>
        <v>0.55000000000000004</v>
      </c>
      <c r="K94" s="31">
        <f t="shared" ref="K94:L94" si="362">IF(K93=0,0,K93/$F93)</f>
        <v>0.05</v>
      </c>
      <c r="L94" s="31">
        <f t="shared" si="362"/>
        <v>0.05</v>
      </c>
      <c r="M94" s="31">
        <f t="shared" ref="M94" si="363">IF(M93=0,0,M93/$F93)</f>
        <v>0.05</v>
      </c>
      <c r="N94" s="31">
        <f t="shared" ref="N94" si="364">IF(N93=0,0,N93/$F93)</f>
        <v>0.3</v>
      </c>
      <c r="O94" s="31">
        <f t="shared" ref="O94" si="365">IF(O93=0,0,O93/$F93)</f>
        <v>0</v>
      </c>
    </row>
    <row r="95" spans="1:16" ht="12" customHeight="1">
      <c r="A95" s="139"/>
      <c r="B95" s="139"/>
      <c r="C95" s="37"/>
      <c r="D95" s="211" t="s">
        <v>2</v>
      </c>
      <c r="E95" s="36"/>
      <c r="F95" s="35">
        <f t="shared" si="257"/>
        <v>150</v>
      </c>
      <c r="G95" s="35">
        <v>119</v>
      </c>
      <c r="H95" s="35">
        <v>22</v>
      </c>
      <c r="I95" s="35">
        <v>9</v>
      </c>
      <c r="J95" s="35">
        <v>79</v>
      </c>
      <c r="K95" s="35">
        <v>1</v>
      </c>
      <c r="L95" s="35">
        <v>28</v>
      </c>
      <c r="M95" s="35">
        <v>6</v>
      </c>
      <c r="N95" s="35">
        <v>26</v>
      </c>
      <c r="O95" s="35">
        <v>10</v>
      </c>
      <c r="P95" s="48">
        <f t="shared" ref="P95" si="366">SUM(J95:M95)</f>
        <v>114</v>
      </c>
    </row>
    <row r="96" spans="1:16" ht="12" customHeight="1">
      <c r="A96" s="139"/>
      <c r="B96" s="139"/>
      <c r="C96" s="34"/>
      <c r="D96" s="212"/>
      <c r="E96" s="33"/>
      <c r="F96" s="38">
        <f t="shared" si="257"/>
        <v>1</v>
      </c>
      <c r="G96" s="31">
        <f t="shared" ref="G96" si="367">IF(G95=0,0,G95/$F95)</f>
        <v>0.79333333333333333</v>
      </c>
      <c r="H96" s="31">
        <f t="shared" ref="H96" si="368">IF(H95=0,0,H95/$F95)</f>
        <v>0.14666666666666667</v>
      </c>
      <c r="I96" s="31">
        <f t="shared" ref="I96" si="369">IF(I95=0,0,I95/$F95)</f>
        <v>0.06</v>
      </c>
      <c r="J96" s="31">
        <f t="shared" ref="J96" si="370">IF(J95=0,0,J95/$F95)</f>
        <v>0.52666666666666662</v>
      </c>
      <c r="K96" s="31">
        <f t="shared" ref="K96:L96" si="371">IF(K95=0,0,K95/$F95)</f>
        <v>6.6666666666666671E-3</v>
      </c>
      <c r="L96" s="31">
        <f t="shared" si="371"/>
        <v>0.18666666666666668</v>
      </c>
      <c r="M96" s="31">
        <f t="shared" ref="M96" si="372">IF(M95=0,0,M95/$F95)</f>
        <v>0.04</v>
      </c>
      <c r="N96" s="31">
        <f t="shared" ref="N96" si="373">IF(N95=0,0,N95/$F95)</f>
        <v>0.17333333333333334</v>
      </c>
      <c r="O96" s="31">
        <f t="shared" ref="O96" si="374">IF(O95=0,0,O95/$F95)</f>
        <v>6.6666666666666666E-2</v>
      </c>
    </row>
    <row r="97" spans="1:16" ht="12" customHeight="1">
      <c r="A97" s="139"/>
      <c r="B97" s="139"/>
      <c r="C97" s="37"/>
      <c r="D97" s="211" t="s">
        <v>1</v>
      </c>
      <c r="E97" s="36"/>
      <c r="F97" s="35">
        <f t="shared" si="257"/>
        <v>20</v>
      </c>
      <c r="G97" s="35">
        <v>17</v>
      </c>
      <c r="H97" s="35">
        <v>0</v>
      </c>
      <c r="I97" s="35">
        <v>3</v>
      </c>
      <c r="J97" s="35">
        <v>9</v>
      </c>
      <c r="K97" s="35">
        <v>1</v>
      </c>
      <c r="L97" s="35">
        <v>5</v>
      </c>
      <c r="M97" s="35">
        <v>1</v>
      </c>
      <c r="N97" s="35">
        <v>1</v>
      </c>
      <c r="O97" s="35">
        <v>3</v>
      </c>
      <c r="P97" s="48">
        <f t="shared" ref="P97" si="375">SUM(J97:M97)</f>
        <v>16</v>
      </c>
    </row>
    <row r="98" spans="1:16" ht="12" customHeight="1">
      <c r="A98" s="139"/>
      <c r="B98" s="139"/>
      <c r="C98" s="34"/>
      <c r="D98" s="212"/>
      <c r="E98" s="33"/>
      <c r="F98" s="38">
        <f t="shared" si="257"/>
        <v>1</v>
      </c>
      <c r="G98" s="31">
        <f t="shared" ref="G98" si="376">IF(G97=0,0,G97/$F97)</f>
        <v>0.85</v>
      </c>
      <c r="H98" s="31">
        <f t="shared" ref="H98" si="377">IF(H97=0,0,H97/$F97)</f>
        <v>0</v>
      </c>
      <c r="I98" s="31">
        <f t="shared" ref="I98" si="378">IF(I97=0,0,I97/$F97)</f>
        <v>0.15</v>
      </c>
      <c r="J98" s="31">
        <f t="shared" ref="J98" si="379">IF(J97=0,0,J97/$F97)</f>
        <v>0.45</v>
      </c>
      <c r="K98" s="31">
        <f t="shared" ref="K98:L98" si="380">IF(K97=0,0,K97/$F97)</f>
        <v>0.05</v>
      </c>
      <c r="L98" s="31">
        <f t="shared" si="380"/>
        <v>0.25</v>
      </c>
      <c r="M98" s="31">
        <f t="shared" ref="M98" si="381">IF(M97=0,0,M97/$F97)</f>
        <v>0.05</v>
      </c>
      <c r="N98" s="31">
        <f t="shared" ref="N98" si="382">IF(N97=0,0,N97/$F97)</f>
        <v>0.05</v>
      </c>
      <c r="O98" s="31">
        <f t="shared" ref="O98" si="383">IF(O97=0,0,O97/$F97)</f>
        <v>0.15</v>
      </c>
    </row>
    <row r="99" spans="1:16" ht="12.75" customHeight="1">
      <c r="A99" s="139"/>
      <c r="B99" s="139"/>
      <c r="C99" s="37"/>
      <c r="D99" s="211" t="s">
        <v>0</v>
      </c>
      <c r="E99" s="36"/>
      <c r="F99" s="35">
        <f t="shared" si="257"/>
        <v>55</v>
      </c>
      <c r="G99" s="35">
        <v>37</v>
      </c>
      <c r="H99" s="35">
        <v>14</v>
      </c>
      <c r="I99" s="35">
        <v>4</v>
      </c>
      <c r="J99" s="35">
        <v>23</v>
      </c>
      <c r="K99" s="35">
        <v>1</v>
      </c>
      <c r="L99" s="35">
        <v>8</v>
      </c>
      <c r="M99" s="35">
        <v>2</v>
      </c>
      <c r="N99" s="35">
        <v>16</v>
      </c>
      <c r="O99" s="35">
        <v>5</v>
      </c>
      <c r="P99" s="48">
        <f t="shared" ref="P99" si="384">SUM(J99:M99)</f>
        <v>34</v>
      </c>
    </row>
    <row r="100" spans="1:16" ht="12.75" customHeight="1">
      <c r="A100" s="140"/>
      <c r="B100" s="140"/>
      <c r="C100" s="34"/>
      <c r="D100" s="212"/>
      <c r="E100" s="33"/>
      <c r="F100" s="32">
        <f t="shared" si="257"/>
        <v>1</v>
      </c>
      <c r="G100" s="31">
        <f t="shared" ref="G100:O100" si="385">IF(G99=0,0,G99/$F99)</f>
        <v>0.67272727272727273</v>
      </c>
      <c r="H100" s="31">
        <f t="shared" si="385"/>
        <v>0.25454545454545452</v>
      </c>
      <c r="I100" s="31">
        <f t="shared" si="385"/>
        <v>7.2727272727272724E-2</v>
      </c>
      <c r="J100" s="31">
        <f t="shared" si="385"/>
        <v>0.41818181818181815</v>
      </c>
      <c r="K100" s="31">
        <f t="shared" si="385"/>
        <v>1.8181818181818181E-2</v>
      </c>
      <c r="L100" s="31">
        <f t="shared" si="385"/>
        <v>0.14545454545454545</v>
      </c>
      <c r="M100" s="31">
        <f t="shared" si="385"/>
        <v>3.6363636363636362E-2</v>
      </c>
      <c r="N100" s="31">
        <f t="shared" si="385"/>
        <v>0.29090909090909089</v>
      </c>
      <c r="O100" s="31">
        <f t="shared" si="385"/>
        <v>9.0909090909090912E-2</v>
      </c>
    </row>
  </sheetData>
  <mergeCells count="65">
    <mergeCell ref="D37:D38"/>
    <mergeCell ref="D39:D40"/>
    <mergeCell ref="D41:D42"/>
    <mergeCell ref="F3:F6"/>
    <mergeCell ref="A7:E8"/>
    <mergeCell ref="A9:A18"/>
    <mergeCell ref="B9:E10"/>
    <mergeCell ref="B11:E12"/>
    <mergeCell ref="B13:E14"/>
    <mergeCell ref="B15:E16"/>
    <mergeCell ref="A3:E6"/>
    <mergeCell ref="D31:D32"/>
    <mergeCell ref="D33:D34"/>
    <mergeCell ref="D27:D28"/>
    <mergeCell ref="D29:D30"/>
    <mergeCell ref="D35:D36"/>
    <mergeCell ref="D85:D86"/>
    <mergeCell ref="D89:D90"/>
    <mergeCell ref="D47:D48"/>
    <mergeCell ref="D49:D50"/>
    <mergeCell ref="A19:A100"/>
    <mergeCell ref="B19:B68"/>
    <mergeCell ref="D19:D20"/>
    <mergeCell ref="D21:D22"/>
    <mergeCell ref="D23:D24"/>
    <mergeCell ref="D25:D26"/>
    <mergeCell ref="B69:B100"/>
    <mergeCell ref="D69:D70"/>
    <mergeCell ref="D71:D72"/>
    <mergeCell ref="D73:D74"/>
    <mergeCell ref="D75:D76"/>
    <mergeCell ref="D91:D92"/>
    <mergeCell ref="D93:D94"/>
    <mergeCell ref="D95:D96"/>
    <mergeCell ref="D97:D98"/>
    <mergeCell ref="D99:D100"/>
    <mergeCell ref="D87:D88"/>
    <mergeCell ref="D79:D80"/>
    <mergeCell ref="D81:D82"/>
    <mergeCell ref="D83:D84"/>
    <mergeCell ref="O4:O6"/>
    <mergeCell ref="M5:M6"/>
    <mergeCell ref="L5:L6"/>
    <mergeCell ref="K5:K6"/>
    <mergeCell ref="J5:J6"/>
    <mergeCell ref="D59:D60"/>
    <mergeCell ref="D61:D62"/>
    <mergeCell ref="D63:D64"/>
    <mergeCell ref="D65:D66"/>
    <mergeCell ref="D67:D68"/>
    <mergeCell ref="D43:D44"/>
    <mergeCell ref="D45:D46"/>
    <mergeCell ref="B17:E18"/>
    <mergeCell ref="D51:D52"/>
    <mergeCell ref="D53:D54"/>
    <mergeCell ref="D55:D56"/>
    <mergeCell ref="D57:D58"/>
    <mergeCell ref="D77:D78"/>
    <mergeCell ref="J3:O3"/>
    <mergeCell ref="J4:M4"/>
    <mergeCell ref="G4:G6"/>
    <mergeCell ref="H4:H6"/>
    <mergeCell ref="I4:I6"/>
    <mergeCell ref="N4:N6"/>
    <mergeCell ref="G3:I3"/>
  </mergeCells>
  <phoneticPr fontId="4"/>
  <pageMargins left="0.59055118110236227" right="0.19685039370078741" top="0.39370078740157483" bottom="0.39370078740157483" header="0.51181102362204722" footer="0.51181102362204722"/>
  <pageSetup paperSize="9" scale="68" firstPageNumber="40" orientation="portrait" useFirstPageNumber="1"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T100"/>
  <sheetViews>
    <sheetView showGridLines="0" view="pageBreakPreview" zoomScaleNormal="100" zoomScaleSheetLayoutView="100" workbookViewId="0">
      <selection activeCell="G3" sqref="G3:L6"/>
    </sheetView>
  </sheetViews>
  <sheetFormatPr defaultRowHeight="13.5"/>
  <cols>
    <col min="1" max="2" width="2.625" style="4" customWidth="1"/>
    <col min="3" max="3" width="1.375" style="4" customWidth="1"/>
    <col min="4" max="4" width="27.625" style="4" customWidth="1"/>
    <col min="5" max="5" width="1.375" style="4" customWidth="1"/>
    <col min="6" max="18" width="8.125" style="3" customWidth="1"/>
    <col min="19" max="16384" width="9" style="3"/>
  </cols>
  <sheetData>
    <row r="1" spans="1:20" ht="14.25">
      <c r="A1" s="18" t="s">
        <v>598</v>
      </c>
    </row>
    <row r="2" spans="1:20">
      <c r="R2" s="40" t="s">
        <v>513</v>
      </c>
    </row>
    <row r="3" spans="1:20" ht="18.75" customHeight="1">
      <c r="A3" s="213" t="s">
        <v>63</v>
      </c>
      <c r="B3" s="214"/>
      <c r="C3" s="214"/>
      <c r="D3" s="214"/>
      <c r="E3" s="215"/>
      <c r="F3" s="161" t="s">
        <v>62</v>
      </c>
      <c r="G3" s="161" t="s">
        <v>248</v>
      </c>
      <c r="H3" s="229"/>
      <c r="I3" s="229"/>
      <c r="J3" s="229"/>
      <c r="K3" s="229"/>
      <c r="L3" s="230"/>
      <c r="M3" s="161" t="s">
        <v>247</v>
      </c>
      <c r="N3" s="229"/>
      <c r="O3" s="229"/>
      <c r="P3" s="229"/>
      <c r="Q3" s="229"/>
      <c r="R3" s="230"/>
    </row>
    <row r="4" spans="1:20" ht="18.75" customHeight="1">
      <c r="A4" s="216"/>
      <c r="B4" s="217"/>
      <c r="C4" s="217"/>
      <c r="D4" s="217"/>
      <c r="E4" s="218"/>
      <c r="F4" s="165"/>
      <c r="G4" s="161" t="s">
        <v>232</v>
      </c>
      <c r="H4" s="229"/>
      <c r="I4" s="229"/>
      <c r="J4" s="229"/>
      <c r="K4" s="197" t="s">
        <v>231</v>
      </c>
      <c r="L4" s="197" t="s">
        <v>127</v>
      </c>
      <c r="M4" s="161" t="s">
        <v>232</v>
      </c>
      <c r="N4" s="229"/>
      <c r="O4" s="229"/>
      <c r="P4" s="229"/>
      <c r="Q4" s="197" t="s">
        <v>231</v>
      </c>
      <c r="R4" s="197" t="s">
        <v>127</v>
      </c>
    </row>
    <row r="5" spans="1:20" ht="44.25" customHeight="1">
      <c r="A5" s="216"/>
      <c r="B5" s="217"/>
      <c r="C5" s="217"/>
      <c r="D5" s="217"/>
      <c r="E5" s="218"/>
      <c r="F5" s="165"/>
      <c r="G5" s="197" t="s">
        <v>230</v>
      </c>
      <c r="H5" s="197" t="s">
        <v>229</v>
      </c>
      <c r="I5" s="197" t="s">
        <v>228</v>
      </c>
      <c r="J5" s="197" t="s">
        <v>227</v>
      </c>
      <c r="K5" s="198"/>
      <c r="L5" s="198"/>
      <c r="M5" s="197" t="s">
        <v>230</v>
      </c>
      <c r="N5" s="197" t="s">
        <v>229</v>
      </c>
      <c r="O5" s="197" t="s">
        <v>228</v>
      </c>
      <c r="P5" s="197" t="s">
        <v>227</v>
      </c>
      <c r="Q5" s="198"/>
      <c r="R5" s="198"/>
    </row>
    <row r="6" spans="1:20" ht="24.75" customHeight="1">
      <c r="A6" s="219"/>
      <c r="B6" s="220"/>
      <c r="C6" s="220"/>
      <c r="D6" s="220"/>
      <c r="E6" s="221"/>
      <c r="F6" s="162"/>
      <c r="G6" s="199"/>
      <c r="H6" s="199"/>
      <c r="I6" s="199"/>
      <c r="J6" s="199"/>
      <c r="K6" s="199"/>
      <c r="L6" s="199"/>
      <c r="M6" s="199"/>
      <c r="N6" s="199"/>
      <c r="O6" s="199"/>
      <c r="P6" s="199"/>
      <c r="Q6" s="199"/>
      <c r="R6" s="199"/>
    </row>
    <row r="7" spans="1:20" ht="12" customHeight="1">
      <c r="A7" s="152" t="s">
        <v>49</v>
      </c>
      <c r="B7" s="153"/>
      <c r="C7" s="153"/>
      <c r="D7" s="153"/>
      <c r="E7" s="154"/>
      <c r="F7" s="35">
        <f>SUM(G7:R7)/2</f>
        <v>916</v>
      </c>
      <c r="G7" s="35">
        <f t="shared" ref="G7:R7" si="0">SUM(G9,G11,G13,G15,G17)</f>
        <v>389</v>
      </c>
      <c r="H7" s="35">
        <f t="shared" si="0"/>
        <v>16</v>
      </c>
      <c r="I7" s="35">
        <f t="shared" si="0"/>
        <v>114</v>
      </c>
      <c r="J7" s="35">
        <f t="shared" si="0"/>
        <v>123</v>
      </c>
      <c r="K7" s="35">
        <f t="shared" si="0"/>
        <v>201</v>
      </c>
      <c r="L7" s="35">
        <f t="shared" si="0"/>
        <v>73</v>
      </c>
      <c r="M7" s="35">
        <f t="shared" si="0"/>
        <v>22</v>
      </c>
      <c r="N7" s="35">
        <f t="shared" si="0"/>
        <v>1</v>
      </c>
      <c r="O7" s="35">
        <f t="shared" si="0"/>
        <v>10</v>
      </c>
      <c r="P7" s="35">
        <f t="shared" si="0"/>
        <v>70</v>
      </c>
      <c r="Q7" s="35">
        <f t="shared" si="0"/>
        <v>725</v>
      </c>
      <c r="R7" s="35">
        <f t="shared" si="0"/>
        <v>88</v>
      </c>
      <c r="S7" s="48">
        <f>SUM(G7:J7)</f>
        <v>642</v>
      </c>
      <c r="T7" s="48">
        <f>SUM(M7:P7)</f>
        <v>103</v>
      </c>
    </row>
    <row r="8" spans="1:20" ht="12" customHeight="1">
      <c r="A8" s="155"/>
      <c r="B8" s="156"/>
      <c r="C8" s="156"/>
      <c r="D8" s="156"/>
      <c r="E8" s="157"/>
      <c r="F8" s="38">
        <f>SUM(G8:R8)/2</f>
        <v>1</v>
      </c>
      <c r="G8" s="31">
        <f t="shared" ref="G8:R8" si="1">IF(G7=0,0,G7/$F7)</f>
        <v>0.42467248908296945</v>
      </c>
      <c r="H8" s="31">
        <f t="shared" si="1"/>
        <v>1.7467248908296942E-2</v>
      </c>
      <c r="I8" s="31">
        <f t="shared" si="1"/>
        <v>0.12445414847161572</v>
      </c>
      <c r="J8" s="31">
        <f t="shared" si="1"/>
        <v>0.13427947598253276</v>
      </c>
      <c r="K8" s="31">
        <f t="shared" si="1"/>
        <v>0.21943231441048036</v>
      </c>
      <c r="L8" s="31">
        <f t="shared" si="1"/>
        <v>7.9694323144104809E-2</v>
      </c>
      <c r="M8" s="31">
        <f t="shared" si="1"/>
        <v>2.4017467248908297E-2</v>
      </c>
      <c r="N8" s="31">
        <f t="shared" si="1"/>
        <v>1.0917030567685589E-3</v>
      </c>
      <c r="O8" s="31">
        <f t="shared" si="1"/>
        <v>1.0917030567685589E-2</v>
      </c>
      <c r="P8" s="31">
        <f t="shared" si="1"/>
        <v>7.6419213973799124E-2</v>
      </c>
      <c r="Q8" s="31">
        <f t="shared" si="1"/>
        <v>0.79148471615720528</v>
      </c>
      <c r="R8" s="31">
        <f t="shared" si="1"/>
        <v>9.606986899563319E-2</v>
      </c>
    </row>
    <row r="9" spans="1:20" ht="12" customHeight="1">
      <c r="A9" s="141" t="s">
        <v>48</v>
      </c>
      <c r="B9" s="222" t="s">
        <v>47</v>
      </c>
      <c r="C9" s="223"/>
      <c r="D9" s="223"/>
      <c r="E9" s="224"/>
      <c r="F9" s="35">
        <f t="shared" ref="F9:F70" si="2">SUM(G9:R9)/2</f>
        <v>289</v>
      </c>
      <c r="G9" s="35">
        <v>80</v>
      </c>
      <c r="H9" s="35">
        <v>4</v>
      </c>
      <c r="I9" s="35">
        <v>17</v>
      </c>
      <c r="J9" s="35">
        <v>8</v>
      </c>
      <c r="K9" s="35">
        <v>132</v>
      </c>
      <c r="L9" s="35">
        <v>48</v>
      </c>
      <c r="M9" s="35">
        <v>4</v>
      </c>
      <c r="N9" s="35">
        <v>0</v>
      </c>
      <c r="O9" s="35">
        <v>4</v>
      </c>
      <c r="P9" s="35">
        <v>5</v>
      </c>
      <c r="Q9" s="35">
        <v>221</v>
      </c>
      <c r="R9" s="35">
        <v>55</v>
      </c>
      <c r="S9" s="48">
        <f t="shared" ref="S9" si="3">SUM(G9:J9)</f>
        <v>109</v>
      </c>
      <c r="T9" s="48">
        <f t="shared" ref="T9" si="4">SUM(M9:P9)</f>
        <v>13</v>
      </c>
    </row>
    <row r="10" spans="1:20" ht="12" customHeight="1">
      <c r="A10" s="142"/>
      <c r="B10" s="225"/>
      <c r="C10" s="226"/>
      <c r="D10" s="226"/>
      <c r="E10" s="227"/>
      <c r="F10" s="38">
        <f t="shared" si="2"/>
        <v>1</v>
      </c>
      <c r="G10" s="31">
        <f>IF(G9=0,0,G9/$F9)</f>
        <v>0.27681660899653981</v>
      </c>
      <c r="H10" s="31">
        <f>IF(H9=0,0,H9/$F9)</f>
        <v>1.384083044982699E-2</v>
      </c>
      <c r="I10" s="31">
        <f>IF(I9=0,0,I9/$F9)</f>
        <v>5.8823529411764705E-2</v>
      </c>
      <c r="J10" s="31">
        <f>IF(J9=0,0,J9/$F9)</f>
        <v>2.768166089965398E-2</v>
      </c>
      <c r="K10" s="31">
        <f>IF(K9=0,0,K9/$F9)</f>
        <v>0.45674740484429066</v>
      </c>
      <c r="L10" s="31">
        <f t="shared" ref="L10:R18" si="5">IF(L9=0,0,L9/$F9)</f>
        <v>0.16608996539792387</v>
      </c>
      <c r="M10" s="31">
        <f>IF(M9=0,0,M9/$F9)</f>
        <v>1.384083044982699E-2</v>
      </c>
      <c r="N10" s="31">
        <f>IF(N9=0,0,N9/$F9)</f>
        <v>0</v>
      </c>
      <c r="O10" s="31">
        <f>IF(O9=0,0,O9/$F9)</f>
        <v>1.384083044982699E-2</v>
      </c>
      <c r="P10" s="31">
        <f t="shared" ref="P10:R10" si="6">IF(P9=0,0,P9/$F9)</f>
        <v>1.7301038062283738E-2</v>
      </c>
      <c r="Q10" s="31">
        <f t="shared" si="6"/>
        <v>0.76470588235294112</v>
      </c>
      <c r="R10" s="31">
        <f t="shared" si="6"/>
        <v>0.19031141868512111</v>
      </c>
    </row>
    <row r="11" spans="1:20" ht="12" customHeight="1">
      <c r="A11" s="142"/>
      <c r="B11" s="222" t="s">
        <v>46</v>
      </c>
      <c r="C11" s="223"/>
      <c r="D11" s="223"/>
      <c r="E11" s="224"/>
      <c r="F11" s="35">
        <f t="shared" ref="F11:F18" si="7">SUM(G11:R11)/2</f>
        <v>129</v>
      </c>
      <c r="G11" s="35">
        <v>66</v>
      </c>
      <c r="H11" s="35">
        <v>3</v>
      </c>
      <c r="I11" s="35">
        <v>15</v>
      </c>
      <c r="J11" s="35">
        <v>7</v>
      </c>
      <c r="K11" s="35">
        <v>28</v>
      </c>
      <c r="L11" s="35">
        <v>10</v>
      </c>
      <c r="M11" s="35">
        <v>7</v>
      </c>
      <c r="N11" s="35">
        <v>0</v>
      </c>
      <c r="O11" s="35">
        <v>1</v>
      </c>
      <c r="P11" s="35">
        <v>7</v>
      </c>
      <c r="Q11" s="35">
        <v>103</v>
      </c>
      <c r="R11" s="35">
        <v>11</v>
      </c>
      <c r="S11" s="48">
        <f t="shared" ref="S11" si="8">SUM(G11:J11)</f>
        <v>91</v>
      </c>
      <c r="T11" s="48">
        <f t="shared" ref="T11" si="9">SUM(M11:P11)</f>
        <v>15</v>
      </c>
    </row>
    <row r="12" spans="1:20" ht="12" customHeight="1">
      <c r="A12" s="142"/>
      <c r="B12" s="225"/>
      <c r="C12" s="226"/>
      <c r="D12" s="226"/>
      <c r="E12" s="227"/>
      <c r="F12" s="38">
        <f t="shared" si="7"/>
        <v>1.0000000000000002</v>
      </c>
      <c r="G12" s="31">
        <f t="shared" ref="G12" si="10">IF(G11=0,0,G11/$F11)</f>
        <v>0.51162790697674421</v>
      </c>
      <c r="H12" s="31">
        <f t="shared" ref="H12" si="11">IF(H11=0,0,H11/$F11)</f>
        <v>2.3255813953488372E-2</v>
      </c>
      <c r="I12" s="31">
        <f t="shared" ref="I12" si="12">IF(I11=0,0,I11/$F11)</f>
        <v>0.11627906976744186</v>
      </c>
      <c r="J12" s="31">
        <f t="shared" ref="J12" si="13">IF(J11=0,0,J11/$F11)</f>
        <v>5.4263565891472867E-2</v>
      </c>
      <c r="K12" s="31">
        <f t="shared" ref="K12" si="14">IF(K11=0,0,K11/$F11)</f>
        <v>0.21705426356589147</v>
      </c>
      <c r="L12" s="31">
        <f t="shared" si="5"/>
        <v>7.7519379844961239E-2</v>
      </c>
      <c r="M12" s="31">
        <f t="shared" si="5"/>
        <v>5.4263565891472867E-2</v>
      </c>
      <c r="N12" s="31">
        <f t="shared" si="5"/>
        <v>0</v>
      </c>
      <c r="O12" s="31">
        <f t="shared" si="5"/>
        <v>7.7519379844961239E-3</v>
      </c>
      <c r="P12" s="31">
        <f t="shared" si="5"/>
        <v>5.4263565891472867E-2</v>
      </c>
      <c r="Q12" s="31">
        <f t="shared" si="5"/>
        <v>0.79844961240310075</v>
      </c>
      <c r="R12" s="31">
        <f t="shared" si="5"/>
        <v>8.5271317829457363E-2</v>
      </c>
    </row>
    <row r="13" spans="1:20" ht="12" customHeight="1">
      <c r="A13" s="142"/>
      <c r="B13" s="222" t="s">
        <v>45</v>
      </c>
      <c r="C13" s="223"/>
      <c r="D13" s="223"/>
      <c r="E13" s="224"/>
      <c r="F13" s="35">
        <f t="shared" si="7"/>
        <v>220</v>
      </c>
      <c r="G13" s="35">
        <v>129</v>
      </c>
      <c r="H13" s="35">
        <v>3</v>
      </c>
      <c r="I13" s="35">
        <v>34</v>
      </c>
      <c r="J13" s="35">
        <v>22</v>
      </c>
      <c r="K13" s="35">
        <v>25</v>
      </c>
      <c r="L13" s="35">
        <v>7</v>
      </c>
      <c r="M13" s="35">
        <v>3</v>
      </c>
      <c r="N13" s="35">
        <v>1</v>
      </c>
      <c r="O13" s="35">
        <v>3</v>
      </c>
      <c r="P13" s="35">
        <v>11</v>
      </c>
      <c r="Q13" s="35">
        <v>194</v>
      </c>
      <c r="R13" s="35">
        <v>8</v>
      </c>
      <c r="S13" s="48">
        <f t="shared" ref="S13" si="15">SUM(G13:J13)</f>
        <v>188</v>
      </c>
      <c r="T13" s="48">
        <f t="shared" ref="T13" si="16">SUM(M13:P13)</f>
        <v>18</v>
      </c>
    </row>
    <row r="14" spans="1:20" ht="12" customHeight="1">
      <c r="A14" s="142"/>
      <c r="B14" s="225"/>
      <c r="C14" s="226"/>
      <c r="D14" s="226"/>
      <c r="E14" s="227"/>
      <c r="F14" s="38">
        <f t="shared" si="7"/>
        <v>1</v>
      </c>
      <c r="G14" s="31">
        <f t="shared" ref="G14" si="17">IF(G13=0,0,G13/$F13)</f>
        <v>0.58636363636363631</v>
      </c>
      <c r="H14" s="31">
        <f t="shared" ref="H14" si="18">IF(H13=0,0,H13/$F13)</f>
        <v>1.3636363636363636E-2</v>
      </c>
      <c r="I14" s="31">
        <f t="shared" ref="I14" si="19">IF(I13=0,0,I13/$F13)</f>
        <v>0.15454545454545454</v>
      </c>
      <c r="J14" s="31">
        <f t="shared" ref="J14" si="20">IF(J13=0,0,J13/$F13)</f>
        <v>0.1</v>
      </c>
      <c r="K14" s="31">
        <f t="shared" ref="K14" si="21">IF(K13=0,0,K13/$F13)</f>
        <v>0.11363636363636363</v>
      </c>
      <c r="L14" s="31">
        <f t="shared" si="5"/>
        <v>3.1818181818181815E-2</v>
      </c>
      <c r="M14" s="31">
        <f t="shared" si="5"/>
        <v>1.3636363636363636E-2</v>
      </c>
      <c r="N14" s="31">
        <f t="shared" si="5"/>
        <v>4.5454545454545452E-3</v>
      </c>
      <c r="O14" s="31">
        <f t="shared" si="5"/>
        <v>1.3636363636363636E-2</v>
      </c>
      <c r="P14" s="31">
        <f t="shared" si="5"/>
        <v>0.05</v>
      </c>
      <c r="Q14" s="31">
        <f t="shared" si="5"/>
        <v>0.88181818181818183</v>
      </c>
      <c r="R14" s="31">
        <f t="shared" si="5"/>
        <v>3.6363636363636362E-2</v>
      </c>
    </row>
    <row r="15" spans="1:20" ht="12" customHeight="1">
      <c r="A15" s="142"/>
      <c r="B15" s="222" t="s">
        <v>44</v>
      </c>
      <c r="C15" s="223"/>
      <c r="D15" s="223"/>
      <c r="E15" s="224"/>
      <c r="F15" s="35">
        <f t="shared" si="7"/>
        <v>57</v>
      </c>
      <c r="G15" s="35">
        <v>25</v>
      </c>
      <c r="H15" s="35">
        <v>1</v>
      </c>
      <c r="I15" s="35">
        <v>14</v>
      </c>
      <c r="J15" s="35">
        <v>12</v>
      </c>
      <c r="K15" s="35">
        <v>3</v>
      </c>
      <c r="L15" s="35">
        <v>2</v>
      </c>
      <c r="M15" s="35">
        <v>1</v>
      </c>
      <c r="N15" s="35">
        <v>0</v>
      </c>
      <c r="O15" s="35">
        <v>0</v>
      </c>
      <c r="P15" s="35">
        <v>6</v>
      </c>
      <c r="Q15" s="35">
        <v>47</v>
      </c>
      <c r="R15" s="35">
        <v>3</v>
      </c>
      <c r="S15" s="48">
        <f t="shared" ref="S15" si="22">SUM(G15:J15)</f>
        <v>52</v>
      </c>
      <c r="T15" s="48">
        <f t="shared" ref="T15" si="23">SUM(M15:P15)</f>
        <v>7</v>
      </c>
    </row>
    <row r="16" spans="1:20" ht="12" customHeight="1">
      <c r="A16" s="142"/>
      <c r="B16" s="225"/>
      <c r="C16" s="226"/>
      <c r="D16" s="226"/>
      <c r="E16" s="227"/>
      <c r="F16" s="38">
        <f t="shared" si="7"/>
        <v>0.99999999999999989</v>
      </c>
      <c r="G16" s="31">
        <f t="shared" ref="G16" si="24">IF(G15=0,0,G15/$F15)</f>
        <v>0.43859649122807015</v>
      </c>
      <c r="H16" s="31">
        <f t="shared" ref="H16" si="25">IF(H15=0,0,H15/$F15)</f>
        <v>1.7543859649122806E-2</v>
      </c>
      <c r="I16" s="31">
        <f t="shared" ref="I16" si="26">IF(I15=0,0,I15/$F15)</f>
        <v>0.24561403508771928</v>
      </c>
      <c r="J16" s="31">
        <f t="shared" ref="J16" si="27">IF(J15=0,0,J15/$F15)</f>
        <v>0.21052631578947367</v>
      </c>
      <c r="K16" s="31">
        <f t="shared" ref="K16" si="28">IF(K15=0,0,K15/$F15)</f>
        <v>5.2631578947368418E-2</v>
      </c>
      <c r="L16" s="31">
        <f t="shared" si="5"/>
        <v>3.5087719298245612E-2</v>
      </c>
      <c r="M16" s="31">
        <f t="shared" si="5"/>
        <v>1.7543859649122806E-2</v>
      </c>
      <c r="N16" s="31">
        <f t="shared" si="5"/>
        <v>0</v>
      </c>
      <c r="O16" s="31">
        <f t="shared" si="5"/>
        <v>0</v>
      </c>
      <c r="P16" s="31">
        <f t="shared" si="5"/>
        <v>0.10526315789473684</v>
      </c>
      <c r="Q16" s="31">
        <f t="shared" si="5"/>
        <v>0.82456140350877194</v>
      </c>
      <c r="R16" s="31">
        <f t="shared" si="5"/>
        <v>5.2631578947368418E-2</v>
      </c>
    </row>
    <row r="17" spans="1:20" ht="12" customHeight="1">
      <c r="A17" s="142"/>
      <c r="B17" s="222" t="s">
        <v>43</v>
      </c>
      <c r="C17" s="223"/>
      <c r="D17" s="223"/>
      <c r="E17" s="224"/>
      <c r="F17" s="35">
        <f t="shared" si="7"/>
        <v>221</v>
      </c>
      <c r="G17" s="35">
        <v>89</v>
      </c>
      <c r="H17" s="35">
        <v>5</v>
      </c>
      <c r="I17" s="35">
        <v>34</v>
      </c>
      <c r="J17" s="35">
        <v>74</v>
      </c>
      <c r="K17" s="35">
        <v>13</v>
      </c>
      <c r="L17" s="35">
        <v>6</v>
      </c>
      <c r="M17" s="35">
        <v>7</v>
      </c>
      <c r="N17" s="35">
        <v>0</v>
      </c>
      <c r="O17" s="35">
        <v>2</v>
      </c>
      <c r="P17" s="35">
        <v>41</v>
      </c>
      <c r="Q17" s="35">
        <v>160</v>
      </c>
      <c r="R17" s="35">
        <v>11</v>
      </c>
      <c r="S17" s="48">
        <f t="shared" ref="S17" si="29">SUM(G17:J17)</f>
        <v>202</v>
      </c>
      <c r="T17" s="48">
        <f t="shared" ref="T17" si="30">SUM(M17:P17)</f>
        <v>50</v>
      </c>
    </row>
    <row r="18" spans="1:20" ht="12" customHeight="1">
      <c r="A18" s="143"/>
      <c r="B18" s="225"/>
      <c r="C18" s="226"/>
      <c r="D18" s="226"/>
      <c r="E18" s="227"/>
      <c r="F18" s="38">
        <f t="shared" si="7"/>
        <v>0.99999999999999989</v>
      </c>
      <c r="G18" s="31">
        <f t="shared" ref="G18:K18" si="31">IF(G17=0,0,G17/$F17)</f>
        <v>0.40271493212669685</v>
      </c>
      <c r="H18" s="31">
        <f t="shared" si="31"/>
        <v>2.2624434389140271E-2</v>
      </c>
      <c r="I18" s="31">
        <f t="shared" si="31"/>
        <v>0.15384615384615385</v>
      </c>
      <c r="J18" s="31">
        <f t="shared" si="31"/>
        <v>0.33484162895927599</v>
      </c>
      <c r="K18" s="31">
        <f t="shared" si="31"/>
        <v>5.8823529411764705E-2</v>
      </c>
      <c r="L18" s="31">
        <f t="shared" si="5"/>
        <v>2.7149321266968326E-2</v>
      </c>
      <c r="M18" s="31">
        <f t="shared" si="5"/>
        <v>3.1674208144796379E-2</v>
      </c>
      <c r="N18" s="31">
        <f t="shared" si="5"/>
        <v>0</v>
      </c>
      <c r="O18" s="31">
        <f t="shared" si="5"/>
        <v>9.0497737556561094E-3</v>
      </c>
      <c r="P18" s="31">
        <f t="shared" si="5"/>
        <v>0.18552036199095023</v>
      </c>
      <c r="Q18" s="31">
        <f t="shared" si="5"/>
        <v>0.72398190045248867</v>
      </c>
      <c r="R18" s="31">
        <f t="shared" si="5"/>
        <v>4.9773755656108594E-2</v>
      </c>
    </row>
    <row r="19" spans="1:20" ht="12" customHeight="1">
      <c r="A19" s="138" t="s">
        <v>42</v>
      </c>
      <c r="B19" s="138" t="s">
        <v>41</v>
      </c>
      <c r="C19" s="37"/>
      <c r="D19" s="211" t="s">
        <v>15</v>
      </c>
      <c r="E19" s="36"/>
      <c r="F19" s="35">
        <f t="shared" si="2"/>
        <v>224</v>
      </c>
      <c r="G19" s="35">
        <f t="shared" ref="G19:R19" si="32">SUM(G21,G23,G25,G27,G29,G31,G33,G35,G37,G39,G41,G43,G45,G47,G49,G51,G53,G55,G57,G59,G61,G63,G65,G67)</f>
        <v>83</v>
      </c>
      <c r="H19" s="35">
        <f t="shared" si="32"/>
        <v>6</v>
      </c>
      <c r="I19" s="35">
        <f t="shared" si="32"/>
        <v>43</v>
      </c>
      <c r="J19" s="35">
        <f t="shared" si="32"/>
        <v>42</v>
      </c>
      <c r="K19" s="35">
        <f t="shared" si="32"/>
        <v>38</v>
      </c>
      <c r="L19" s="35">
        <f t="shared" si="32"/>
        <v>12</v>
      </c>
      <c r="M19" s="35">
        <f t="shared" si="32"/>
        <v>3</v>
      </c>
      <c r="N19" s="35">
        <f t="shared" si="32"/>
        <v>1</v>
      </c>
      <c r="O19" s="35">
        <f t="shared" si="32"/>
        <v>1</v>
      </c>
      <c r="P19" s="35">
        <f t="shared" si="32"/>
        <v>21</v>
      </c>
      <c r="Q19" s="35">
        <f t="shared" si="32"/>
        <v>182</v>
      </c>
      <c r="R19" s="35">
        <f t="shared" si="32"/>
        <v>16</v>
      </c>
      <c r="S19" s="48">
        <f t="shared" ref="S19" si="33">SUM(G19:J19)</f>
        <v>174</v>
      </c>
      <c r="T19" s="48">
        <f t="shared" ref="T19" si="34">SUM(M19:P19)</f>
        <v>26</v>
      </c>
    </row>
    <row r="20" spans="1:20" ht="12" customHeight="1">
      <c r="A20" s="139"/>
      <c r="B20" s="139"/>
      <c r="C20" s="34"/>
      <c r="D20" s="212"/>
      <c r="E20" s="33"/>
      <c r="F20" s="38">
        <f t="shared" si="2"/>
        <v>1.0000000000000002</v>
      </c>
      <c r="G20" s="31">
        <f t="shared" ref="G20:R20" si="35">IF(G19=0,0,G19/$F19)</f>
        <v>0.3705357142857143</v>
      </c>
      <c r="H20" s="31">
        <f t="shared" si="35"/>
        <v>2.6785714285714284E-2</v>
      </c>
      <c r="I20" s="31">
        <f t="shared" si="35"/>
        <v>0.19196428571428573</v>
      </c>
      <c r="J20" s="31">
        <f t="shared" si="35"/>
        <v>0.1875</v>
      </c>
      <c r="K20" s="31">
        <f t="shared" si="35"/>
        <v>0.16964285714285715</v>
      </c>
      <c r="L20" s="31">
        <f t="shared" si="35"/>
        <v>5.3571428571428568E-2</v>
      </c>
      <c r="M20" s="31">
        <f t="shared" si="35"/>
        <v>1.3392857142857142E-2</v>
      </c>
      <c r="N20" s="31">
        <f t="shared" si="35"/>
        <v>4.464285714285714E-3</v>
      </c>
      <c r="O20" s="31">
        <f t="shared" si="35"/>
        <v>4.464285714285714E-3</v>
      </c>
      <c r="P20" s="31">
        <f t="shared" si="35"/>
        <v>9.375E-2</v>
      </c>
      <c r="Q20" s="31">
        <f t="shared" si="35"/>
        <v>0.8125</v>
      </c>
      <c r="R20" s="31">
        <f t="shared" si="35"/>
        <v>7.1428571428571425E-2</v>
      </c>
    </row>
    <row r="21" spans="1:20" ht="12" customHeight="1">
      <c r="A21" s="139"/>
      <c r="B21" s="139"/>
      <c r="C21" s="37"/>
      <c r="D21" s="211" t="s">
        <v>358</v>
      </c>
      <c r="E21" s="36"/>
      <c r="F21" s="35">
        <f t="shared" ref="F21:F68" si="36">SUM(G21:R21)/2</f>
        <v>38</v>
      </c>
      <c r="G21" s="35">
        <v>13</v>
      </c>
      <c r="H21" s="35">
        <v>0</v>
      </c>
      <c r="I21" s="35">
        <v>12</v>
      </c>
      <c r="J21" s="35">
        <v>6</v>
      </c>
      <c r="K21" s="35">
        <v>5</v>
      </c>
      <c r="L21" s="35">
        <v>2</v>
      </c>
      <c r="M21" s="35">
        <v>0</v>
      </c>
      <c r="N21" s="35">
        <v>0</v>
      </c>
      <c r="O21" s="35">
        <v>0</v>
      </c>
      <c r="P21" s="35">
        <v>1</v>
      </c>
      <c r="Q21" s="35">
        <v>32</v>
      </c>
      <c r="R21" s="35">
        <v>5</v>
      </c>
      <c r="S21" s="48">
        <f t="shared" ref="S21" si="37">SUM(G21:J21)</f>
        <v>31</v>
      </c>
      <c r="T21" s="48">
        <f t="shared" ref="T21" si="38">SUM(M21:P21)</f>
        <v>1</v>
      </c>
    </row>
    <row r="22" spans="1:20" ht="12" customHeight="1">
      <c r="A22" s="139"/>
      <c r="B22" s="139"/>
      <c r="C22" s="34"/>
      <c r="D22" s="212"/>
      <c r="E22" s="33"/>
      <c r="F22" s="38">
        <f t="shared" si="36"/>
        <v>1</v>
      </c>
      <c r="G22" s="31">
        <f t="shared" ref="G22" si="39">IF(G21=0,0,G21/$F21)</f>
        <v>0.34210526315789475</v>
      </c>
      <c r="H22" s="31">
        <f t="shared" ref="H22" si="40">IF(H21=0,0,H21/$F21)</f>
        <v>0</v>
      </c>
      <c r="I22" s="31">
        <f t="shared" ref="I22" si="41">IF(I21=0,0,I21/$F21)</f>
        <v>0.31578947368421051</v>
      </c>
      <c r="J22" s="31">
        <f t="shared" ref="J22" si="42">IF(J21=0,0,J21/$F21)</f>
        <v>0.15789473684210525</v>
      </c>
      <c r="K22" s="31">
        <f t="shared" ref="K22:L22" si="43">IF(K21=0,0,K21/$F21)</f>
        <v>0.13157894736842105</v>
      </c>
      <c r="L22" s="31">
        <f t="shared" si="43"/>
        <v>5.2631578947368418E-2</v>
      </c>
      <c r="M22" s="31">
        <f t="shared" ref="M22" si="44">IF(M21=0,0,M21/$F21)</f>
        <v>0</v>
      </c>
      <c r="N22" s="31">
        <f t="shared" ref="N22" si="45">IF(N21=0,0,N21/$F21)</f>
        <v>0</v>
      </c>
      <c r="O22" s="31">
        <f t="shared" ref="O22:R22" si="46">IF(O21=0,0,O21/$F21)</f>
        <v>0</v>
      </c>
      <c r="P22" s="31">
        <f t="shared" si="46"/>
        <v>2.6315789473684209E-2</v>
      </c>
      <c r="Q22" s="31">
        <f t="shared" si="46"/>
        <v>0.84210526315789469</v>
      </c>
      <c r="R22" s="31">
        <f t="shared" si="46"/>
        <v>0.13157894736842105</v>
      </c>
    </row>
    <row r="23" spans="1:20" ht="12" customHeight="1">
      <c r="A23" s="139"/>
      <c r="B23" s="139"/>
      <c r="C23" s="37"/>
      <c r="D23" s="211" t="s">
        <v>359</v>
      </c>
      <c r="E23" s="36"/>
      <c r="F23" s="35">
        <f t="shared" si="36"/>
        <v>5</v>
      </c>
      <c r="G23" s="35">
        <v>3</v>
      </c>
      <c r="H23" s="35">
        <v>0</v>
      </c>
      <c r="I23" s="35">
        <v>1</v>
      </c>
      <c r="J23" s="35">
        <v>0</v>
      </c>
      <c r="K23" s="35">
        <v>0</v>
      </c>
      <c r="L23" s="35">
        <v>1</v>
      </c>
      <c r="M23" s="35">
        <v>0</v>
      </c>
      <c r="N23" s="35">
        <v>0</v>
      </c>
      <c r="O23" s="35">
        <v>1</v>
      </c>
      <c r="P23" s="35">
        <v>0</v>
      </c>
      <c r="Q23" s="35">
        <v>3</v>
      </c>
      <c r="R23" s="35">
        <v>1</v>
      </c>
      <c r="S23" s="48">
        <f t="shared" ref="S23" si="47">SUM(G23:J23)</f>
        <v>4</v>
      </c>
      <c r="T23" s="48">
        <f t="shared" ref="T23" si="48">SUM(M23:P23)</f>
        <v>1</v>
      </c>
    </row>
    <row r="24" spans="1:20" ht="12" customHeight="1">
      <c r="A24" s="139"/>
      <c r="B24" s="139"/>
      <c r="C24" s="34"/>
      <c r="D24" s="212"/>
      <c r="E24" s="33"/>
      <c r="F24" s="38">
        <f t="shared" si="36"/>
        <v>0.99999999999999989</v>
      </c>
      <c r="G24" s="31">
        <f t="shared" ref="G24" si="49">IF(G23=0,0,G23/$F23)</f>
        <v>0.6</v>
      </c>
      <c r="H24" s="31">
        <f t="shared" ref="H24" si="50">IF(H23=0,0,H23/$F23)</f>
        <v>0</v>
      </c>
      <c r="I24" s="31">
        <f t="shared" ref="I24" si="51">IF(I23=0,0,I23/$F23)</f>
        <v>0.2</v>
      </c>
      <c r="J24" s="31">
        <f t="shared" ref="J24" si="52">IF(J23=0,0,J23/$F23)</f>
        <v>0</v>
      </c>
      <c r="K24" s="31">
        <f t="shared" ref="K24:L24" si="53">IF(K23=0,0,K23/$F23)</f>
        <v>0</v>
      </c>
      <c r="L24" s="31">
        <f t="shared" si="53"/>
        <v>0.2</v>
      </c>
      <c r="M24" s="31">
        <f t="shared" ref="M24" si="54">IF(M23=0,0,M23/$F23)</f>
        <v>0</v>
      </c>
      <c r="N24" s="31">
        <f t="shared" ref="N24" si="55">IF(N23=0,0,N23/$F23)</f>
        <v>0</v>
      </c>
      <c r="O24" s="31">
        <f t="shared" ref="O24:R24" si="56">IF(O23=0,0,O23/$F23)</f>
        <v>0.2</v>
      </c>
      <c r="P24" s="31">
        <f t="shared" si="56"/>
        <v>0</v>
      </c>
      <c r="Q24" s="31">
        <f t="shared" si="56"/>
        <v>0.6</v>
      </c>
      <c r="R24" s="31">
        <f t="shared" si="56"/>
        <v>0.2</v>
      </c>
    </row>
    <row r="25" spans="1:20" ht="12" customHeight="1">
      <c r="A25" s="139"/>
      <c r="B25" s="139"/>
      <c r="C25" s="37"/>
      <c r="D25" s="211" t="s">
        <v>360</v>
      </c>
      <c r="E25" s="36"/>
      <c r="F25" s="35">
        <f t="shared" si="36"/>
        <v>14</v>
      </c>
      <c r="G25" s="35">
        <v>8</v>
      </c>
      <c r="H25" s="35">
        <v>0</v>
      </c>
      <c r="I25" s="35">
        <v>0</v>
      </c>
      <c r="J25" s="35">
        <v>1</v>
      </c>
      <c r="K25" s="35">
        <v>5</v>
      </c>
      <c r="L25" s="35">
        <v>0</v>
      </c>
      <c r="M25" s="35">
        <v>0</v>
      </c>
      <c r="N25" s="35">
        <v>0</v>
      </c>
      <c r="O25" s="35">
        <v>0</v>
      </c>
      <c r="P25" s="35">
        <v>0</v>
      </c>
      <c r="Q25" s="35">
        <v>13</v>
      </c>
      <c r="R25" s="35">
        <v>1</v>
      </c>
      <c r="S25" s="48">
        <f t="shared" ref="S25" si="57">SUM(G25:J25)</f>
        <v>9</v>
      </c>
      <c r="T25" s="48">
        <f t="shared" ref="T25" si="58">SUM(M25:P25)</f>
        <v>0</v>
      </c>
    </row>
    <row r="26" spans="1:20" ht="12" customHeight="1">
      <c r="A26" s="139"/>
      <c r="B26" s="139"/>
      <c r="C26" s="34"/>
      <c r="D26" s="212"/>
      <c r="E26" s="33"/>
      <c r="F26" s="38">
        <f t="shared" si="36"/>
        <v>1</v>
      </c>
      <c r="G26" s="31">
        <f t="shared" ref="G26" si="59">IF(G25=0,0,G25/$F25)</f>
        <v>0.5714285714285714</v>
      </c>
      <c r="H26" s="31">
        <f t="shared" ref="H26" si="60">IF(H25=0,0,H25/$F25)</f>
        <v>0</v>
      </c>
      <c r="I26" s="31">
        <f t="shared" ref="I26" si="61">IF(I25=0,0,I25/$F25)</f>
        <v>0</v>
      </c>
      <c r="J26" s="31">
        <f t="shared" ref="J26" si="62">IF(J25=0,0,J25/$F25)</f>
        <v>7.1428571428571425E-2</v>
      </c>
      <c r="K26" s="31">
        <f t="shared" ref="K26:L26" si="63">IF(K25=0,0,K25/$F25)</f>
        <v>0.35714285714285715</v>
      </c>
      <c r="L26" s="31">
        <f t="shared" si="63"/>
        <v>0</v>
      </c>
      <c r="M26" s="31">
        <f t="shared" ref="M26" si="64">IF(M25=0,0,M25/$F25)</f>
        <v>0</v>
      </c>
      <c r="N26" s="31">
        <f t="shared" ref="N26" si="65">IF(N25=0,0,N25/$F25)</f>
        <v>0</v>
      </c>
      <c r="O26" s="31">
        <f t="shared" ref="O26:R26" si="66">IF(O25=0,0,O25/$F25)</f>
        <v>0</v>
      </c>
      <c r="P26" s="31">
        <f t="shared" si="66"/>
        <v>0</v>
      </c>
      <c r="Q26" s="31">
        <f t="shared" si="66"/>
        <v>0.9285714285714286</v>
      </c>
      <c r="R26" s="31">
        <f t="shared" si="66"/>
        <v>7.1428571428571425E-2</v>
      </c>
    </row>
    <row r="27" spans="1:20" ht="12" customHeight="1">
      <c r="A27" s="139"/>
      <c r="B27" s="139"/>
      <c r="C27" s="37"/>
      <c r="D27" s="211" t="s">
        <v>361</v>
      </c>
      <c r="E27" s="36"/>
      <c r="F27" s="35">
        <f t="shared" si="36"/>
        <v>1</v>
      </c>
      <c r="G27" s="35">
        <v>0</v>
      </c>
      <c r="H27" s="35">
        <v>0</v>
      </c>
      <c r="I27" s="35">
        <v>0</v>
      </c>
      <c r="J27" s="35">
        <v>0</v>
      </c>
      <c r="K27" s="35">
        <v>1</v>
      </c>
      <c r="L27" s="35">
        <v>0</v>
      </c>
      <c r="M27" s="35">
        <v>0</v>
      </c>
      <c r="N27" s="35">
        <v>0</v>
      </c>
      <c r="O27" s="35">
        <v>0</v>
      </c>
      <c r="P27" s="35">
        <v>0</v>
      </c>
      <c r="Q27" s="35">
        <v>1</v>
      </c>
      <c r="R27" s="35">
        <v>0</v>
      </c>
      <c r="S27" s="48">
        <f t="shared" ref="S27" si="67">SUM(G27:J27)</f>
        <v>0</v>
      </c>
      <c r="T27" s="48">
        <f t="shared" ref="T27" si="68">SUM(M27:P27)</f>
        <v>0</v>
      </c>
    </row>
    <row r="28" spans="1:20" ht="12" customHeight="1">
      <c r="A28" s="139"/>
      <c r="B28" s="139"/>
      <c r="C28" s="34"/>
      <c r="D28" s="212"/>
      <c r="E28" s="33"/>
      <c r="F28" s="38">
        <f t="shared" si="36"/>
        <v>1</v>
      </c>
      <c r="G28" s="31">
        <f t="shared" ref="G28" si="69">IF(G27=0,0,G27/$F27)</f>
        <v>0</v>
      </c>
      <c r="H28" s="31">
        <f t="shared" ref="H28" si="70">IF(H27=0,0,H27/$F27)</f>
        <v>0</v>
      </c>
      <c r="I28" s="31">
        <f t="shared" ref="I28" si="71">IF(I27=0,0,I27/$F27)</f>
        <v>0</v>
      </c>
      <c r="J28" s="31">
        <f t="shared" ref="J28" si="72">IF(J27=0,0,J27/$F27)</f>
        <v>0</v>
      </c>
      <c r="K28" s="31">
        <f t="shared" ref="K28:L28" si="73">IF(K27=0,0,K27/$F27)</f>
        <v>1</v>
      </c>
      <c r="L28" s="31">
        <f t="shared" si="73"/>
        <v>0</v>
      </c>
      <c r="M28" s="31">
        <f t="shared" ref="M28" si="74">IF(M27=0,0,M27/$F27)</f>
        <v>0</v>
      </c>
      <c r="N28" s="31">
        <f t="shared" ref="N28" si="75">IF(N27=0,0,N27/$F27)</f>
        <v>0</v>
      </c>
      <c r="O28" s="31">
        <f t="shared" ref="O28:R28" si="76">IF(O27=0,0,O27/$F27)</f>
        <v>0</v>
      </c>
      <c r="P28" s="31">
        <f t="shared" si="76"/>
        <v>0</v>
      </c>
      <c r="Q28" s="31">
        <f t="shared" si="76"/>
        <v>1</v>
      </c>
      <c r="R28" s="31">
        <f t="shared" si="76"/>
        <v>0</v>
      </c>
    </row>
    <row r="29" spans="1:20" ht="12" customHeight="1">
      <c r="A29" s="139"/>
      <c r="B29" s="139"/>
      <c r="C29" s="37"/>
      <c r="D29" s="211" t="s">
        <v>362</v>
      </c>
      <c r="E29" s="36"/>
      <c r="F29" s="35">
        <f t="shared" si="36"/>
        <v>6</v>
      </c>
      <c r="G29" s="35">
        <v>2</v>
      </c>
      <c r="H29" s="35">
        <v>0</v>
      </c>
      <c r="I29" s="35">
        <v>3</v>
      </c>
      <c r="J29" s="35">
        <v>0</v>
      </c>
      <c r="K29" s="35">
        <v>1</v>
      </c>
      <c r="L29" s="35">
        <v>0</v>
      </c>
      <c r="M29" s="35">
        <v>0</v>
      </c>
      <c r="N29" s="35">
        <v>0</v>
      </c>
      <c r="O29" s="35">
        <v>0</v>
      </c>
      <c r="P29" s="35">
        <v>1</v>
      </c>
      <c r="Q29" s="35">
        <v>5</v>
      </c>
      <c r="R29" s="35">
        <v>0</v>
      </c>
      <c r="S29" s="48">
        <f t="shared" ref="S29" si="77">SUM(G29:J29)</f>
        <v>5</v>
      </c>
      <c r="T29" s="48">
        <f t="shared" ref="T29" si="78">SUM(M29:P29)</f>
        <v>1</v>
      </c>
    </row>
    <row r="30" spans="1:20" ht="12" customHeight="1">
      <c r="A30" s="139"/>
      <c r="B30" s="139"/>
      <c r="C30" s="34"/>
      <c r="D30" s="212"/>
      <c r="E30" s="33"/>
      <c r="F30" s="38">
        <f t="shared" si="36"/>
        <v>1</v>
      </c>
      <c r="G30" s="31">
        <f t="shared" ref="G30" si="79">IF(G29=0,0,G29/$F29)</f>
        <v>0.33333333333333331</v>
      </c>
      <c r="H30" s="31">
        <f t="shared" ref="H30" si="80">IF(H29=0,0,H29/$F29)</f>
        <v>0</v>
      </c>
      <c r="I30" s="31">
        <f t="shared" ref="I30" si="81">IF(I29=0,0,I29/$F29)</f>
        <v>0.5</v>
      </c>
      <c r="J30" s="31">
        <f t="shared" ref="J30" si="82">IF(J29=0,0,J29/$F29)</f>
        <v>0</v>
      </c>
      <c r="K30" s="31">
        <f t="shared" ref="K30:L30" si="83">IF(K29=0,0,K29/$F29)</f>
        <v>0.16666666666666666</v>
      </c>
      <c r="L30" s="31">
        <f t="shared" si="83"/>
        <v>0</v>
      </c>
      <c r="M30" s="31">
        <f t="shared" ref="M30" si="84">IF(M29=0,0,M29/$F29)</f>
        <v>0</v>
      </c>
      <c r="N30" s="31">
        <f t="shared" ref="N30" si="85">IF(N29=0,0,N29/$F29)</f>
        <v>0</v>
      </c>
      <c r="O30" s="31">
        <f t="shared" ref="O30:R30" si="86">IF(O29=0,0,O29/$F29)</f>
        <v>0</v>
      </c>
      <c r="P30" s="31">
        <f t="shared" si="86"/>
        <v>0.16666666666666666</v>
      </c>
      <c r="Q30" s="31">
        <f t="shared" si="86"/>
        <v>0.83333333333333337</v>
      </c>
      <c r="R30" s="31">
        <f t="shared" si="86"/>
        <v>0</v>
      </c>
    </row>
    <row r="31" spans="1:20" ht="12" customHeight="1">
      <c r="A31" s="139"/>
      <c r="B31" s="139"/>
      <c r="C31" s="37"/>
      <c r="D31" s="211" t="s">
        <v>363</v>
      </c>
      <c r="E31" s="36"/>
      <c r="F31" s="35">
        <f t="shared" si="36"/>
        <v>3</v>
      </c>
      <c r="G31" s="35">
        <v>0</v>
      </c>
      <c r="H31" s="35">
        <v>0</v>
      </c>
      <c r="I31" s="35">
        <v>1</v>
      </c>
      <c r="J31" s="35">
        <v>0</v>
      </c>
      <c r="K31" s="35">
        <v>2</v>
      </c>
      <c r="L31" s="35">
        <v>0</v>
      </c>
      <c r="M31" s="35">
        <v>0</v>
      </c>
      <c r="N31" s="35">
        <v>0</v>
      </c>
      <c r="O31" s="35">
        <v>0</v>
      </c>
      <c r="P31" s="35">
        <v>0</v>
      </c>
      <c r="Q31" s="35">
        <v>3</v>
      </c>
      <c r="R31" s="35">
        <v>0</v>
      </c>
      <c r="S31" s="48">
        <f t="shared" ref="S31" si="87">SUM(G31:J31)</f>
        <v>1</v>
      </c>
      <c r="T31" s="48">
        <f t="shared" ref="T31" si="88">SUM(M31:P31)</f>
        <v>0</v>
      </c>
    </row>
    <row r="32" spans="1:20" ht="12" customHeight="1">
      <c r="A32" s="139"/>
      <c r="B32" s="139"/>
      <c r="C32" s="34"/>
      <c r="D32" s="212"/>
      <c r="E32" s="33"/>
      <c r="F32" s="38">
        <f t="shared" si="36"/>
        <v>1</v>
      </c>
      <c r="G32" s="31">
        <f t="shared" ref="G32" si="89">IF(G31=0,0,G31/$F31)</f>
        <v>0</v>
      </c>
      <c r="H32" s="31">
        <f t="shared" ref="H32" si="90">IF(H31=0,0,H31/$F31)</f>
        <v>0</v>
      </c>
      <c r="I32" s="31">
        <f t="shared" ref="I32" si="91">IF(I31=0,0,I31/$F31)</f>
        <v>0.33333333333333331</v>
      </c>
      <c r="J32" s="31">
        <f t="shared" ref="J32" si="92">IF(J31=0,0,J31/$F31)</f>
        <v>0</v>
      </c>
      <c r="K32" s="31">
        <f t="shared" ref="K32:L32" si="93">IF(K31=0,0,K31/$F31)</f>
        <v>0.66666666666666663</v>
      </c>
      <c r="L32" s="31">
        <f t="shared" si="93"/>
        <v>0</v>
      </c>
      <c r="M32" s="31">
        <f t="shared" ref="M32" si="94">IF(M31=0,0,M31/$F31)</f>
        <v>0</v>
      </c>
      <c r="N32" s="31">
        <f t="shared" ref="N32" si="95">IF(N31=0,0,N31/$F31)</f>
        <v>0</v>
      </c>
      <c r="O32" s="31">
        <f t="shared" ref="O32:R32" si="96">IF(O31=0,0,O31/$F31)</f>
        <v>0</v>
      </c>
      <c r="P32" s="31">
        <f t="shared" si="96"/>
        <v>0</v>
      </c>
      <c r="Q32" s="31">
        <f t="shared" si="96"/>
        <v>1</v>
      </c>
      <c r="R32" s="31">
        <f t="shared" si="96"/>
        <v>0</v>
      </c>
    </row>
    <row r="33" spans="1:20" ht="12" customHeight="1">
      <c r="A33" s="139"/>
      <c r="B33" s="139"/>
      <c r="C33" s="37"/>
      <c r="D33" s="211" t="s">
        <v>364</v>
      </c>
      <c r="E33" s="36"/>
      <c r="F33" s="35">
        <f t="shared" si="36"/>
        <v>3</v>
      </c>
      <c r="G33" s="35">
        <v>3</v>
      </c>
      <c r="H33" s="35">
        <v>0</v>
      </c>
      <c r="I33" s="35">
        <v>0</v>
      </c>
      <c r="J33" s="35">
        <v>0</v>
      </c>
      <c r="K33" s="35">
        <v>0</v>
      </c>
      <c r="L33" s="35">
        <v>0</v>
      </c>
      <c r="M33" s="35">
        <v>0</v>
      </c>
      <c r="N33" s="35">
        <v>0</v>
      </c>
      <c r="O33" s="35">
        <v>0</v>
      </c>
      <c r="P33" s="35">
        <v>0</v>
      </c>
      <c r="Q33" s="35">
        <v>3</v>
      </c>
      <c r="R33" s="35">
        <v>0</v>
      </c>
      <c r="S33" s="48">
        <f t="shared" ref="S33" si="97">SUM(G33:J33)</f>
        <v>3</v>
      </c>
      <c r="T33" s="48">
        <f t="shared" ref="T33" si="98">SUM(M33:P33)</f>
        <v>0</v>
      </c>
    </row>
    <row r="34" spans="1:20" ht="12" customHeight="1">
      <c r="A34" s="139"/>
      <c r="B34" s="139"/>
      <c r="C34" s="34"/>
      <c r="D34" s="212"/>
      <c r="E34" s="33"/>
      <c r="F34" s="38">
        <f t="shared" si="36"/>
        <v>1</v>
      </c>
      <c r="G34" s="31">
        <f t="shared" ref="G34" si="99">IF(G33=0,0,G33/$F33)</f>
        <v>1</v>
      </c>
      <c r="H34" s="31">
        <f t="shared" ref="H34" si="100">IF(H33=0,0,H33/$F33)</f>
        <v>0</v>
      </c>
      <c r="I34" s="31">
        <f t="shared" ref="I34" si="101">IF(I33=0,0,I33/$F33)</f>
        <v>0</v>
      </c>
      <c r="J34" s="31">
        <f t="shared" ref="J34" si="102">IF(J33=0,0,J33/$F33)</f>
        <v>0</v>
      </c>
      <c r="K34" s="31">
        <f t="shared" ref="K34:L34" si="103">IF(K33=0,0,K33/$F33)</f>
        <v>0</v>
      </c>
      <c r="L34" s="31">
        <f t="shared" si="103"/>
        <v>0</v>
      </c>
      <c r="M34" s="31">
        <f t="shared" ref="M34" si="104">IF(M33=0,0,M33/$F33)</f>
        <v>0</v>
      </c>
      <c r="N34" s="31">
        <f t="shared" ref="N34" si="105">IF(N33=0,0,N33/$F33)</f>
        <v>0</v>
      </c>
      <c r="O34" s="31">
        <f t="shared" ref="O34:R34" si="106">IF(O33=0,0,O33/$F33)</f>
        <v>0</v>
      </c>
      <c r="P34" s="31">
        <f t="shared" si="106"/>
        <v>0</v>
      </c>
      <c r="Q34" s="31">
        <f t="shared" si="106"/>
        <v>1</v>
      </c>
      <c r="R34" s="31">
        <f t="shared" si="106"/>
        <v>0</v>
      </c>
    </row>
    <row r="35" spans="1:20" ht="12" customHeight="1">
      <c r="A35" s="139"/>
      <c r="B35" s="139"/>
      <c r="C35" s="37"/>
      <c r="D35" s="211" t="s">
        <v>365</v>
      </c>
      <c r="E35" s="36"/>
      <c r="F35" s="35">
        <f t="shared" si="36"/>
        <v>10</v>
      </c>
      <c r="G35" s="35">
        <v>2</v>
      </c>
      <c r="H35" s="35">
        <v>0</v>
      </c>
      <c r="I35" s="35">
        <v>2</v>
      </c>
      <c r="J35" s="35">
        <v>4</v>
      </c>
      <c r="K35" s="35">
        <v>2</v>
      </c>
      <c r="L35" s="35">
        <v>0</v>
      </c>
      <c r="M35" s="35">
        <v>0</v>
      </c>
      <c r="N35" s="35">
        <v>0</v>
      </c>
      <c r="O35" s="35">
        <v>0</v>
      </c>
      <c r="P35" s="35">
        <v>2</v>
      </c>
      <c r="Q35" s="35">
        <v>8</v>
      </c>
      <c r="R35" s="35">
        <v>0</v>
      </c>
      <c r="S35" s="48">
        <f t="shared" ref="S35" si="107">SUM(G35:J35)</f>
        <v>8</v>
      </c>
      <c r="T35" s="48">
        <f t="shared" ref="T35" si="108">SUM(M35:P35)</f>
        <v>2</v>
      </c>
    </row>
    <row r="36" spans="1:20" ht="12" customHeight="1">
      <c r="A36" s="139"/>
      <c r="B36" s="139"/>
      <c r="C36" s="34"/>
      <c r="D36" s="212"/>
      <c r="E36" s="33"/>
      <c r="F36" s="38">
        <f t="shared" si="36"/>
        <v>1</v>
      </c>
      <c r="G36" s="31">
        <f t="shared" ref="G36" si="109">IF(G35=0,0,G35/$F35)</f>
        <v>0.2</v>
      </c>
      <c r="H36" s="31">
        <f t="shared" ref="H36" si="110">IF(H35=0,0,H35/$F35)</f>
        <v>0</v>
      </c>
      <c r="I36" s="31">
        <f t="shared" ref="I36" si="111">IF(I35=0,0,I35/$F35)</f>
        <v>0.2</v>
      </c>
      <c r="J36" s="31">
        <f t="shared" ref="J36" si="112">IF(J35=0,0,J35/$F35)</f>
        <v>0.4</v>
      </c>
      <c r="K36" s="31">
        <f t="shared" ref="K36:L36" si="113">IF(K35=0,0,K35/$F35)</f>
        <v>0.2</v>
      </c>
      <c r="L36" s="31">
        <f t="shared" si="113"/>
        <v>0</v>
      </c>
      <c r="M36" s="31">
        <f t="shared" ref="M36" si="114">IF(M35=0,0,M35/$F35)</f>
        <v>0</v>
      </c>
      <c r="N36" s="31">
        <f t="shared" ref="N36" si="115">IF(N35=0,0,N35/$F35)</f>
        <v>0</v>
      </c>
      <c r="O36" s="31">
        <f t="shared" ref="O36:R36" si="116">IF(O35=0,0,O35/$F35)</f>
        <v>0</v>
      </c>
      <c r="P36" s="31">
        <f t="shared" si="116"/>
        <v>0.2</v>
      </c>
      <c r="Q36" s="31">
        <f t="shared" si="116"/>
        <v>0.8</v>
      </c>
      <c r="R36" s="31">
        <f t="shared" si="116"/>
        <v>0</v>
      </c>
    </row>
    <row r="37" spans="1:20" ht="12" customHeight="1">
      <c r="A37" s="139"/>
      <c r="B37" s="139"/>
      <c r="C37" s="37"/>
      <c r="D37" s="211" t="s">
        <v>366</v>
      </c>
      <c r="E37" s="36"/>
      <c r="F37" s="35">
        <f t="shared" si="36"/>
        <v>1</v>
      </c>
      <c r="G37" s="35">
        <v>0</v>
      </c>
      <c r="H37" s="35">
        <v>0</v>
      </c>
      <c r="I37" s="35">
        <v>0</v>
      </c>
      <c r="J37" s="35">
        <v>1</v>
      </c>
      <c r="K37" s="35">
        <v>0</v>
      </c>
      <c r="L37" s="35">
        <v>0</v>
      </c>
      <c r="M37" s="35">
        <v>0</v>
      </c>
      <c r="N37" s="35">
        <v>0</v>
      </c>
      <c r="O37" s="35">
        <v>0</v>
      </c>
      <c r="P37" s="35">
        <v>0</v>
      </c>
      <c r="Q37" s="35">
        <v>1</v>
      </c>
      <c r="R37" s="35">
        <v>0</v>
      </c>
      <c r="S37" s="48">
        <f t="shared" ref="S37" si="117">SUM(G37:J37)</f>
        <v>1</v>
      </c>
      <c r="T37" s="48">
        <f t="shared" ref="T37" si="118">SUM(M37:P37)</f>
        <v>0</v>
      </c>
    </row>
    <row r="38" spans="1:20" ht="12" customHeight="1">
      <c r="A38" s="139"/>
      <c r="B38" s="139"/>
      <c r="C38" s="34"/>
      <c r="D38" s="212"/>
      <c r="E38" s="33"/>
      <c r="F38" s="38">
        <f t="shared" si="36"/>
        <v>1</v>
      </c>
      <c r="G38" s="31">
        <f t="shared" ref="G38" si="119">IF(G37=0,0,G37/$F37)</f>
        <v>0</v>
      </c>
      <c r="H38" s="31">
        <f t="shared" ref="H38" si="120">IF(H37=0,0,H37/$F37)</f>
        <v>0</v>
      </c>
      <c r="I38" s="31">
        <f t="shared" ref="I38" si="121">IF(I37=0,0,I37/$F37)</f>
        <v>0</v>
      </c>
      <c r="J38" s="31">
        <f t="shared" ref="J38" si="122">IF(J37=0,0,J37/$F37)</f>
        <v>1</v>
      </c>
      <c r="K38" s="31">
        <f t="shared" ref="K38:L38" si="123">IF(K37=0,0,K37/$F37)</f>
        <v>0</v>
      </c>
      <c r="L38" s="31">
        <f t="shared" si="123"/>
        <v>0</v>
      </c>
      <c r="M38" s="31">
        <f t="shared" ref="M38" si="124">IF(M37=0,0,M37/$F37)</f>
        <v>0</v>
      </c>
      <c r="N38" s="31">
        <f t="shared" ref="N38" si="125">IF(N37=0,0,N37/$F37)</f>
        <v>0</v>
      </c>
      <c r="O38" s="31">
        <f t="shared" ref="O38:R38" si="126">IF(O37=0,0,O37/$F37)</f>
        <v>0</v>
      </c>
      <c r="P38" s="31">
        <f t="shared" si="126"/>
        <v>0</v>
      </c>
      <c r="Q38" s="31">
        <f t="shared" si="126"/>
        <v>1</v>
      </c>
      <c r="R38" s="31">
        <f t="shared" si="126"/>
        <v>0</v>
      </c>
    </row>
    <row r="39" spans="1:20" ht="12" customHeight="1">
      <c r="A39" s="139"/>
      <c r="B39" s="139"/>
      <c r="C39" s="37"/>
      <c r="D39" s="211" t="s">
        <v>367</v>
      </c>
      <c r="E39" s="36"/>
      <c r="F39" s="35">
        <f t="shared" si="36"/>
        <v>6</v>
      </c>
      <c r="G39" s="35">
        <v>2</v>
      </c>
      <c r="H39" s="35">
        <v>0</v>
      </c>
      <c r="I39" s="35">
        <v>1</v>
      </c>
      <c r="J39" s="35">
        <v>1</v>
      </c>
      <c r="K39" s="35">
        <v>2</v>
      </c>
      <c r="L39" s="35">
        <v>0</v>
      </c>
      <c r="M39" s="35">
        <v>0</v>
      </c>
      <c r="N39" s="35">
        <v>0</v>
      </c>
      <c r="O39" s="35">
        <v>0</v>
      </c>
      <c r="P39" s="35">
        <v>0</v>
      </c>
      <c r="Q39" s="35">
        <v>6</v>
      </c>
      <c r="R39" s="35">
        <v>0</v>
      </c>
      <c r="S39" s="48">
        <f t="shared" ref="S39" si="127">SUM(G39:J39)</f>
        <v>4</v>
      </c>
      <c r="T39" s="48">
        <f t="shared" ref="T39" si="128">SUM(M39:P39)</f>
        <v>0</v>
      </c>
    </row>
    <row r="40" spans="1:20" ht="12" customHeight="1">
      <c r="A40" s="139"/>
      <c r="B40" s="139"/>
      <c r="C40" s="34"/>
      <c r="D40" s="212"/>
      <c r="E40" s="33"/>
      <c r="F40" s="38">
        <f t="shared" si="36"/>
        <v>1</v>
      </c>
      <c r="G40" s="31">
        <f t="shared" ref="G40" si="129">IF(G39=0,0,G39/$F39)</f>
        <v>0.33333333333333331</v>
      </c>
      <c r="H40" s="31">
        <f t="shared" ref="H40" si="130">IF(H39=0,0,H39/$F39)</f>
        <v>0</v>
      </c>
      <c r="I40" s="31">
        <f t="shared" ref="I40" si="131">IF(I39=0,0,I39/$F39)</f>
        <v>0.16666666666666666</v>
      </c>
      <c r="J40" s="31">
        <f t="shared" ref="J40" si="132">IF(J39=0,0,J39/$F39)</f>
        <v>0.16666666666666666</v>
      </c>
      <c r="K40" s="31">
        <f t="shared" ref="K40:L40" si="133">IF(K39=0,0,K39/$F39)</f>
        <v>0.33333333333333331</v>
      </c>
      <c r="L40" s="31">
        <f t="shared" si="133"/>
        <v>0</v>
      </c>
      <c r="M40" s="31">
        <f t="shared" ref="M40" si="134">IF(M39=0,0,M39/$F39)</f>
        <v>0</v>
      </c>
      <c r="N40" s="31">
        <f t="shared" ref="N40" si="135">IF(N39=0,0,N39/$F39)</f>
        <v>0</v>
      </c>
      <c r="O40" s="31">
        <f t="shared" ref="O40:R40" si="136">IF(O39=0,0,O39/$F39)</f>
        <v>0</v>
      </c>
      <c r="P40" s="31">
        <f t="shared" si="136"/>
        <v>0</v>
      </c>
      <c r="Q40" s="31">
        <f t="shared" si="136"/>
        <v>1</v>
      </c>
      <c r="R40" s="31">
        <f t="shared" si="136"/>
        <v>0</v>
      </c>
    </row>
    <row r="41" spans="1:20" ht="12" customHeight="1">
      <c r="A41" s="139"/>
      <c r="B41" s="139"/>
      <c r="C41" s="37"/>
      <c r="D41" s="211" t="s">
        <v>368</v>
      </c>
      <c r="E41" s="36"/>
      <c r="F41" s="35">
        <f t="shared" si="36"/>
        <v>1</v>
      </c>
      <c r="G41" s="35">
        <v>1</v>
      </c>
      <c r="H41" s="35">
        <v>0</v>
      </c>
      <c r="I41" s="35">
        <v>0</v>
      </c>
      <c r="J41" s="35">
        <v>0</v>
      </c>
      <c r="K41" s="35">
        <v>0</v>
      </c>
      <c r="L41" s="35">
        <v>0</v>
      </c>
      <c r="M41" s="35">
        <v>0</v>
      </c>
      <c r="N41" s="35">
        <v>0</v>
      </c>
      <c r="O41" s="35">
        <v>0</v>
      </c>
      <c r="P41" s="35">
        <v>0</v>
      </c>
      <c r="Q41" s="35">
        <v>1</v>
      </c>
      <c r="R41" s="35">
        <v>0</v>
      </c>
      <c r="S41" s="48">
        <f t="shared" ref="S41" si="137">SUM(G41:J41)</f>
        <v>1</v>
      </c>
      <c r="T41" s="48">
        <f t="shared" ref="T41" si="138">SUM(M41:P41)</f>
        <v>0</v>
      </c>
    </row>
    <row r="42" spans="1:20" ht="12" customHeight="1">
      <c r="A42" s="139"/>
      <c r="B42" s="139"/>
      <c r="C42" s="34"/>
      <c r="D42" s="212"/>
      <c r="E42" s="33"/>
      <c r="F42" s="38">
        <f t="shared" si="36"/>
        <v>1</v>
      </c>
      <c r="G42" s="31">
        <f t="shared" ref="G42" si="139">IF(G41=0,0,G41/$F41)</f>
        <v>1</v>
      </c>
      <c r="H42" s="31">
        <f t="shared" ref="H42" si="140">IF(H41=0,0,H41/$F41)</f>
        <v>0</v>
      </c>
      <c r="I42" s="31">
        <f t="shared" ref="I42" si="141">IF(I41=0,0,I41/$F41)</f>
        <v>0</v>
      </c>
      <c r="J42" s="31">
        <f t="shared" ref="J42" si="142">IF(J41=0,0,J41/$F41)</f>
        <v>0</v>
      </c>
      <c r="K42" s="31">
        <f t="shared" ref="K42:L42" si="143">IF(K41=0,0,K41/$F41)</f>
        <v>0</v>
      </c>
      <c r="L42" s="31">
        <f t="shared" si="143"/>
        <v>0</v>
      </c>
      <c r="M42" s="31">
        <f t="shared" ref="M42" si="144">IF(M41=0,0,M41/$F41)</f>
        <v>0</v>
      </c>
      <c r="N42" s="31">
        <f t="shared" ref="N42" si="145">IF(N41=0,0,N41/$F41)</f>
        <v>0</v>
      </c>
      <c r="O42" s="31">
        <f t="shared" ref="O42:R42" si="146">IF(O41=0,0,O41/$F41)</f>
        <v>0</v>
      </c>
      <c r="P42" s="31">
        <f t="shared" si="146"/>
        <v>0</v>
      </c>
      <c r="Q42" s="31">
        <f t="shared" si="146"/>
        <v>1</v>
      </c>
      <c r="R42" s="31">
        <f t="shared" si="146"/>
        <v>0</v>
      </c>
    </row>
    <row r="43" spans="1:20" ht="12" customHeight="1">
      <c r="A43" s="139"/>
      <c r="B43" s="139"/>
      <c r="C43" s="37"/>
      <c r="D43" s="211" t="s">
        <v>369</v>
      </c>
      <c r="E43" s="36"/>
      <c r="F43" s="35">
        <f t="shared" si="36"/>
        <v>3</v>
      </c>
      <c r="G43" s="35">
        <v>0</v>
      </c>
      <c r="H43" s="35">
        <v>0</v>
      </c>
      <c r="I43" s="35">
        <v>2</v>
      </c>
      <c r="J43" s="35">
        <v>0</v>
      </c>
      <c r="K43" s="35">
        <v>1</v>
      </c>
      <c r="L43" s="35">
        <v>0</v>
      </c>
      <c r="M43" s="35">
        <v>0</v>
      </c>
      <c r="N43" s="35">
        <v>0</v>
      </c>
      <c r="O43" s="35">
        <v>0</v>
      </c>
      <c r="P43" s="35">
        <v>0</v>
      </c>
      <c r="Q43" s="35">
        <v>3</v>
      </c>
      <c r="R43" s="35">
        <v>0</v>
      </c>
      <c r="S43" s="48">
        <f t="shared" ref="S43" si="147">SUM(G43:J43)</f>
        <v>2</v>
      </c>
      <c r="T43" s="48">
        <f t="shared" ref="T43" si="148">SUM(M43:P43)</f>
        <v>0</v>
      </c>
    </row>
    <row r="44" spans="1:20" ht="12" customHeight="1">
      <c r="A44" s="139"/>
      <c r="B44" s="139"/>
      <c r="C44" s="34"/>
      <c r="D44" s="212"/>
      <c r="E44" s="33"/>
      <c r="F44" s="38">
        <f t="shared" si="36"/>
        <v>1</v>
      </c>
      <c r="G44" s="31">
        <f t="shared" ref="G44" si="149">IF(G43=0,0,G43/$F43)</f>
        <v>0</v>
      </c>
      <c r="H44" s="31">
        <f t="shared" ref="H44" si="150">IF(H43=0,0,H43/$F43)</f>
        <v>0</v>
      </c>
      <c r="I44" s="31">
        <f t="shared" ref="I44" si="151">IF(I43=0,0,I43/$F43)</f>
        <v>0.66666666666666663</v>
      </c>
      <c r="J44" s="31">
        <f t="shared" ref="J44" si="152">IF(J43=0,0,J43/$F43)</f>
        <v>0</v>
      </c>
      <c r="K44" s="31">
        <f t="shared" ref="K44:L44" si="153">IF(K43=0,0,K43/$F43)</f>
        <v>0.33333333333333331</v>
      </c>
      <c r="L44" s="31">
        <f t="shared" si="153"/>
        <v>0</v>
      </c>
      <c r="M44" s="31">
        <f t="shared" ref="M44" si="154">IF(M43=0,0,M43/$F43)</f>
        <v>0</v>
      </c>
      <c r="N44" s="31">
        <f t="shared" ref="N44" si="155">IF(N43=0,0,N43/$F43)</f>
        <v>0</v>
      </c>
      <c r="O44" s="31">
        <f t="shared" ref="O44:R44" si="156">IF(O43=0,0,O43/$F43)</f>
        <v>0</v>
      </c>
      <c r="P44" s="31">
        <f t="shared" si="156"/>
        <v>0</v>
      </c>
      <c r="Q44" s="31">
        <f t="shared" si="156"/>
        <v>1</v>
      </c>
      <c r="R44" s="31">
        <f t="shared" si="156"/>
        <v>0</v>
      </c>
    </row>
    <row r="45" spans="1:20" ht="12" customHeight="1">
      <c r="A45" s="139"/>
      <c r="B45" s="139"/>
      <c r="C45" s="37"/>
      <c r="D45" s="211" t="s">
        <v>370</v>
      </c>
      <c r="E45" s="36"/>
      <c r="F45" s="35">
        <f t="shared" si="36"/>
        <v>8</v>
      </c>
      <c r="G45" s="35">
        <v>1</v>
      </c>
      <c r="H45" s="35">
        <v>1</v>
      </c>
      <c r="I45" s="35">
        <v>1</v>
      </c>
      <c r="J45" s="35">
        <v>1</v>
      </c>
      <c r="K45" s="35">
        <v>2</v>
      </c>
      <c r="L45" s="35">
        <v>2</v>
      </c>
      <c r="M45" s="35">
        <v>0</v>
      </c>
      <c r="N45" s="35">
        <v>1</v>
      </c>
      <c r="O45" s="35">
        <v>0</v>
      </c>
      <c r="P45" s="35">
        <v>0</v>
      </c>
      <c r="Q45" s="35">
        <v>4</v>
      </c>
      <c r="R45" s="35">
        <v>3</v>
      </c>
      <c r="S45" s="48">
        <f t="shared" ref="S45" si="157">SUM(G45:J45)</f>
        <v>4</v>
      </c>
      <c r="T45" s="48">
        <f t="shared" ref="T45" si="158">SUM(M45:P45)</f>
        <v>1</v>
      </c>
    </row>
    <row r="46" spans="1:20" ht="12" customHeight="1">
      <c r="A46" s="139"/>
      <c r="B46" s="139"/>
      <c r="C46" s="34"/>
      <c r="D46" s="212"/>
      <c r="E46" s="33"/>
      <c r="F46" s="38">
        <f t="shared" si="36"/>
        <v>1</v>
      </c>
      <c r="G46" s="31">
        <f t="shared" ref="G46" si="159">IF(G45=0,0,G45/$F45)</f>
        <v>0.125</v>
      </c>
      <c r="H46" s="31">
        <f t="shared" ref="H46" si="160">IF(H45=0,0,H45/$F45)</f>
        <v>0.125</v>
      </c>
      <c r="I46" s="31">
        <f t="shared" ref="I46" si="161">IF(I45=0,0,I45/$F45)</f>
        <v>0.125</v>
      </c>
      <c r="J46" s="31">
        <f t="shared" ref="J46" si="162">IF(J45=0,0,J45/$F45)</f>
        <v>0.125</v>
      </c>
      <c r="K46" s="31">
        <f t="shared" ref="K46:L46" si="163">IF(K45=0,0,K45/$F45)</f>
        <v>0.25</v>
      </c>
      <c r="L46" s="31">
        <f t="shared" si="163"/>
        <v>0.25</v>
      </c>
      <c r="M46" s="31">
        <f t="shared" ref="M46" si="164">IF(M45=0,0,M45/$F45)</f>
        <v>0</v>
      </c>
      <c r="N46" s="31">
        <f t="shared" ref="N46" si="165">IF(N45=0,0,N45/$F45)</f>
        <v>0.125</v>
      </c>
      <c r="O46" s="31">
        <f t="shared" ref="O46:R46" si="166">IF(O45=0,0,O45/$F45)</f>
        <v>0</v>
      </c>
      <c r="P46" s="31">
        <f t="shared" si="166"/>
        <v>0</v>
      </c>
      <c r="Q46" s="31">
        <f t="shared" si="166"/>
        <v>0.5</v>
      </c>
      <c r="R46" s="31">
        <f t="shared" si="166"/>
        <v>0.375</v>
      </c>
    </row>
    <row r="47" spans="1:20" ht="11.25" customHeight="1">
      <c r="A47" s="139"/>
      <c r="B47" s="139"/>
      <c r="C47" s="37"/>
      <c r="D47" s="211" t="s">
        <v>371</v>
      </c>
      <c r="E47" s="36"/>
      <c r="F47" s="35">
        <f t="shared" si="36"/>
        <v>3</v>
      </c>
      <c r="G47" s="35">
        <v>1</v>
      </c>
      <c r="H47" s="35">
        <v>0</v>
      </c>
      <c r="I47" s="35">
        <v>1</v>
      </c>
      <c r="J47" s="35">
        <v>0</v>
      </c>
      <c r="K47" s="35">
        <v>0</v>
      </c>
      <c r="L47" s="35">
        <v>1</v>
      </c>
      <c r="M47" s="35">
        <v>0</v>
      </c>
      <c r="N47" s="35">
        <v>0</v>
      </c>
      <c r="O47" s="35">
        <v>0</v>
      </c>
      <c r="P47" s="35">
        <v>0</v>
      </c>
      <c r="Q47" s="35">
        <v>2</v>
      </c>
      <c r="R47" s="35">
        <v>1</v>
      </c>
      <c r="S47" s="48">
        <f t="shared" ref="S47" si="167">SUM(G47:J47)</f>
        <v>2</v>
      </c>
      <c r="T47" s="48">
        <f t="shared" ref="T47" si="168">SUM(M47:P47)</f>
        <v>0</v>
      </c>
    </row>
    <row r="48" spans="1:20" ht="12" customHeight="1">
      <c r="A48" s="139"/>
      <c r="B48" s="139"/>
      <c r="C48" s="34"/>
      <c r="D48" s="212"/>
      <c r="E48" s="33"/>
      <c r="F48" s="38">
        <f t="shared" si="36"/>
        <v>0.99999999999999989</v>
      </c>
      <c r="G48" s="31">
        <f t="shared" ref="G48" si="169">IF(G47=0,0,G47/$F47)</f>
        <v>0.33333333333333331</v>
      </c>
      <c r="H48" s="31">
        <f t="shared" ref="H48" si="170">IF(H47=0,0,H47/$F47)</f>
        <v>0</v>
      </c>
      <c r="I48" s="31">
        <f t="shared" ref="I48" si="171">IF(I47=0,0,I47/$F47)</f>
        <v>0.33333333333333331</v>
      </c>
      <c r="J48" s="31">
        <f t="shared" ref="J48" si="172">IF(J47=0,0,J47/$F47)</f>
        <v>0</v>
      </c>
      <c r="K48" s="31">
        <f t="shared" ref="K48:L48" si="173">IF(K47=0,0,K47/$F47)</f>
        <v>0</v>
      </c>
      <c r="L48" s="31">
        <f t="shared" si="173"/>
        <v>0.33333333333333331</v>
      </c>
      <c r="M48" s="31">
        <f t="shared" ref="M48" si="174">IF(M47=0,0,M47/$F47)</f>
        <v>0</v>
      </c>
      <c r="N48" s="31">
        <f t="shared" ref="N48" si="175">IF(N47=0,0,N47/$F47)</f>
        <v>0</v>
      </c>
      <c r="O48" s="31">
        <f t="shared" ref="O48:R48" si="176">IF(O47=0,0,O47/$F47)</f>
        <v>0</v>
      </c>
      <c r="P48" s="31">
        <f t="shared" si="176"/>
        <v>0</v>
      </c>
      <c r="Q48" s="31">
        <f t="shared" si="176"/>
        <v>0.66666666666666663</v>
      </c>
      <c r="R48" s="31">
        <f t="shared" si="176"/>
        <v>0.33333333333333331</v>
      </c>
    </row>
    <row r="49" spans="1:20" ht="12" customHeight="1">
      <c r="A49" s="139"/>
      <c r="B49" s="139"/>
      <c r="C49" s="37"/>
      <c r="D49" s="211" t="s">
        <v>372</v>
      </c>
      <c r="E49" s="36"/>
      <c r="F49" s="35">
        <f t="shared" si="36"/>
        <v>2</v>
      </c>
      <c r="G49" s="35">
        <v>0</v>
      </c>
      <c r="H49" s="35">
        <v>0</v>
      </c>
      <c r="I49" s="35">
        <v>1</v>
      </c>
      <c r="J49" s="35">
        <v>0</v>
      </c>
      <c r="K49" s="35">
        <v>1</v>
      </c>
      <c r="L49" s="35">
        <v>0</v>
      </c>
      <c r="M49" s="35">
        <v>0</v>
      </c>
      <c r="N49" s="35">
        <v>0</v>
      </c>
      <c r="O49" s="35">
        <v>0</v>
      </c>
      <c r="P49" s="35">
        <v>1</v>
      </c>
      <c r="Q49" s="35">
        <v>1</v>
      </c>
      <c r="R49" s="35">
        <v>0</v>
      </c>
      <c r="S49" s="48">
        <f t="shared" ref="S49" si="177">SUM(G49:J49)</f>
        <v>1</v>
      </c>
      <c r="T49" s="48">
        <f t="shared" ref="T49" si="178">SUM(M49:P49)</f>
        <v>1</v>
      </c>
    </row>
    <row r="50" spans="1:20" ht="12" customHeight="1">
      <c r="A50" s="139"/>
      <c r="B50" s="139"/>
      <c r="C50" s="34"/>
      <c r="D50" s="212"/>
      <c r="E50" s="33"/>
      <c r="F50" s="38">
        <f t="shared" si="36"/>
        <v>1</v>
      </c>
      <c r="G50" s="31">
        <f t="shared" ref="G50" si="179">IF(G49=0,0,G49/$F49)</f>
        <v>0</v>
      </c>
      <c r="H50" s="31">
        <f t="shared" ref="H50" si="180">IF(H49=0,0,H49/$F49)</f>
        <v>0</v>
      </c>
      <c r="I50" s="31">
        <f t="shared" ref="I50" si="181">IF(I49=0,0,I49/$F49)</f>
        <v>0.5</v>
      </c>
      <c r="J50" s="31">
        <f t="shared" ref="J50" si="182">IF(J49=0,0,J49/$F49)</f>
        <v>0</v>
      </c>
      <c r="K50" s="31">
        <f t="shared" ref="K50:L50" si="183">IF(K49=0,0,K49/$F49)</f>
        <v>0.5</v>
      </c>
      <c r="L50" s="31">
        <f t="shared" si="183"/>
        <v>0</v>
      </c>
      <c r="M50" s="31">
        <f t="shared" ref="M50" si="184">IF(M49=0,0,M49/$F49)</f>
        <v>0</v>
      </c>
      <c r="N50" s="31">
        <f t="shared" ref="N50" si="185">IF(N49=0,0,N49/$F49)</f>
        <v>0</v>
      </c>
      <c r="O50" s="31">
        <f t="shared" ref="O50:R50" si="186">IF(O49=0,0,O49/$F49)</f>
        <v>0</v>
      </c>
      <c r="P50" s="31">
        <f t="shared" si="186"/>
        <v>0.5</v>
      </c>
      <c r="Q50" s="31">
        <f t="shared" si="186"/>
        <v>0.5</v>
      </c>
      <c r="R50" s="31">
        <f t="shared" si="186"/>
        <v>0</v>
      </c>
    </row>
    <row r="51" spans="1:20" ht="12" customHeight="1">
      <c r="A51" s="139"/>
      <c r="B51" s="139"/>
      <c r="C51" s="37"/>
      <c r="D51" s="211" t="s">
        <v>373</v>
      </c>
      <c r="E51" s="36"/>
      <c r="F51" s="35">
        <f t="shared" si="36"/>
        <v>15</v>
      </c>
      <c r="G51" s="35">
        <v>7</v>
      </c>
      <c r="H51" s="35">
        <v>1</v>
      </c>
      <c r="I51" s="35">
        <v>2</v>
      </c>
      <c r="J51" s="35">
        <v>0</v>
      </c>
      <c r="K51" s="35">
        <v>5</v>
      </c>
      <c r="L51" s="35">
        <v>0</v>
      </c>
      <c r="M51" s="35">
        <v>2</v>
      </c>
      <c r="N51" s="35">
        <v>0</v>
      </c>
      <c r="O51" s="35">
        <v>0</v>
      </c>
      <c r="P51" s="35">
        <v>0</v>
      </c>
      <c r="Q51" s="35">
        <v>13</v>
      </c>
      <c r="R51" s="35">
        <v>0</v>
      </c>
      <c r="S51" s="48">
        <f t="shared" ref="S51" si="187">SUM(G51:J51)</f>
        <v>10</v>
      </c>
      <c r="T51" s="48">
        <f t="shared" ref="T51" si="188">SUM(M51:P51)</f>
        <v>2</v>
      </c>
    </row>
    <row r="52" spans="1:20" ht="12" customHeight="1">
      <c r="A52" s="139"/>
      <c r="B52" s="139"/>
      <c r="C52" s="34"/>
      <c r="D52" s="212"/>
      <c r="E52" s="33"/>
      <c r="F52" s="38">
        <f t="shared" si="36"/>
        <v>1</v>
      </c>
      <c r="G52" s="31">
        <f t="shared" ref="G52" si="189">IF(G51=0,0,G51/$F51)</f>
        <v>0.46666666666666667</v>
      </c>
      <c r="H52" s="31">
        <f t="shared" ref="H52" si="190">IF(H51=0,0,H51/$F51)</f>
        <v>6.6666666666666666E-2</v>
      </c>
      <c r="I52" s="31">
        <f t="shared" ref="I52" si="191">IF(I51=0,0,I51/$F51)</f>
        <v>0.13333333333333333</v>
      </c>
      <c r="J52" s="31">
        <f t="shared" ref="J52" si="192">IF(J51=0,0,J51/$F51)</f>
        <v>0</v>
      </c>
      <c r="K52" s="31">
        <f t="shared" ref="K52:L52" si="193">IF(K51=0,0,K51/$F51)</f>
        <v>0.33333333333333331</v>
      </c>
      <c r="L52" s="31">
        <f t="shared" si="193"/>
        <v>0</v>
      </c>
      <c r="M52" s="31">
        <f t="shared" ref="M52" si="194">IF(M51=0,0,M51/$F51)</f>
        <v>0.13333333333333333</v>
      </c>
      <c r="N52" s="31">
        <f t="shared" ref="N52" si="195">IF(N51=0,0,N51/$F51)</f>
        <v>0</v>
      </c>
      <c r="O52" s="31">
        <f t="shared" ref="O52:R52" si="196">IF(O51=0,0,O51/$F51)</f>
        <v>0</v>
      </c>
      <c r="P52" s="31">
        <f t="shared" si="196"/>
        <v>0</v>
      </c>
      <c r="Q52" s="31">
        <f t="shared" si="196"/>
        <v>0.8666666666666667</v>
      </c>
      <c r="R52" s="31">
        <f t="shared" si="196"/>
        <v>0</v>
      </c>
    </row>
    <row r="53" spans="1:20" ht="12" customHeight="1">
      <c r="A53" s="139"/>
      <c r="B53" s="139"/>
      <c r="C53" s="37"/>
      <c r="D53" s="211" t="s">
        <v>374</v>
      </c>
      <c r="E53" s="36"/>
      <c r="F53" s="35">
        <f t="shared" si="36"/>
        <v>4</v>
      </c>
      <c r="G53" s="35">
        <v>3</v>
      </c>
      <c r="H53" s="35">
        <v>0</v>
      </c>
      <c r="I53" s="35">
        <v>0</v>
      </c>
      <c r="J53" s="35">
        <v>1</v>
      </c>
      <c r="K53" s="35">
        <v>0</v>
      </c>
      <c r="L53" s="35">
        <v>0</v>
      </c>
      <c r="M53" s="35">
        <v>0</v>
      </c>
      <c r="N53" s="35">
        <v>0</v>
      </c>
      <c r="O53" s="35">
        <v>0</v>
      </c>
      <c r="P53" s="35">
        <v>0</v>
      </c>
      <c r="Q53" s="35">
        <v>4</v>
      </c>
      <c r="R53" s="35">
        <v>0</v>
      </c>
      <c r="S53" s="48">
        <f t="shared" ref="S53" si="197">SUM(G53:J53)</f>
        <v>4</v>
      </c>
      <c r="T53" s="48">
        <f t="shared" ref="T53" si="198">SUM(M53:P53)</f>
        <v>0</v>
      </c>
    </row>
    <row r="54" spans="1:20" ht="12" customHeight="1">
      <c r="A54" s="139"/>
      <c r="B54" s="139"/>
      <c r="C54" s="34"/>
      <c r="D54" s="212"/>
      <c r="E54" s="33"/>
      <c r="F54" s="38">
        <f t="shared" si="36"/>
        <v>1</v>
      </c>
      <c r="G54" s="31">
        <f t="shared" ref="G54" si="199">IF(G53=0,0,G53/$F53)</f>
        <v>0.75</v>
      </c>
      <c r="H54" s="31">
        <f t="shared" ref="H54" si="200">IF(H53=0,0,H53/$F53)</f>
        <v>0</v>
      </c>
      <c r="I54" s="31">
        <f t="shared" ref="I54" si="201">IF(I53=0,0,I53/$F53)</f>
        <v>0</v>
      </c>
      <c r="J54" s="31">
        <f t="shared" ref="J54" si="202">IF(J53=0,0,J53/$F53)</f>
        <v>0.25</v>
      </c>
      <c r="K54" s="31">
        <f t="shared" ref="K54:L54" si="203">IF(K53=0,0,K53/$F53)</f>
        <v>0</v>
      </c>
      <c r="L54" s="31">
        <f t="shared" si="203"/>
        <v>0</v>
      </c>
      <c r="M54" s="31">
        <f t="shared" ref="M54" si="204">IF(M53=0,0,M53/$F53)</f>
        <v>0</v>
      </c>
      <c r="N54" s="31">
        <f t="shared" ref="N54" si="205">IF(N53=0,0,N53/$F53)</f>
        <v>0</v>
      </c>
      <c r="O54" s="31">
        <f t="shared" ref="O54:R54" si="206">IF(O53=0,0,O53/$F53)</f>
        <v>0</v>
      </c>
      <c r="P54" s="31">
        <f t="shared" si="206"/>
        <v>0</v>
      </c>
      <c r="Q54" s="31">
        <f t="shared" si="206"/>
        <v>1</v>
      </c>
      <c r="R54" s="31">
        <f t="shared" si="206"/>
        <v>0</v>
      </c>
    </row>
    <row r="55" spans="1:20" ht="12" customHeight="1">
      <c r="A55" s="139"/>
      <c r="B55" s="139"/>
      <c r="C55" s="37"/>
      <c r="D55" s="211" t="s">
        <v>375</v>
      </c>
      <c r="E55" s="36"/>
      <c r="F55" s="35">
        <f t="shared" si="36"/>
        <v>26</v>
      </c>
      <c r="G55" s="35">
        <v>11</v>
      </c>
      <c r="H55" s="35">
        <v>0</v>
      </c>
      <c r="I55" s="35">
        <v>5</v>
      </c>
      <c r="J55" s="35">
        <v>4</v>
      </c>
      <c r="K55" s="35">
        <v>4</v>
      </c>
      <c r="L55" s="35">
        <v>2</v>
      </c>
      <c r="M55" s="35">
        <v>0</v>
      </c>
      <c r="N55" s="35">
        <v>0</v>
      </c>
      <c r="O55" s="35">
        <v>0</v>
      </c>
      <c r="P55" s="35">
        <v>1</v>
      </c>
      <c r="Q55" s="35">
        <v>24</v>
      </c>
      <c r="R55" s="35">
        <v>1</v>
      </c>
      <c r="S55" s="48">
        <f t="shared" ref="S55" si="207">SUM(G55:J55)</f>
        <v>20</v>
      </c>
      <c r="T55" s="48">
        <f t="shared" ref="T55" si="208">SUM(M55:P55)</f>
        <v>1</v>
      </c>
    </row>
    <row r="56" spans="1:20" ht="12" customHeight="1">
      <c r="A56" s="139"/>
      <c r="B56" s="139"/>
      <c r="C56" s="34"/>
      <c r="D56" s="212"/>
      <c r="E56" s="33"/>
      <c r="F56" s="38">
        <f t="shared" si="36"/>
        <v>1</v>
      </c>
      <c r="G56" s="31">
        <f t="shared" ref="G56" si="209">IF(G55=0,0,G55/$F55)</f>
        <v>0.42307692307692307</v>
      </c>
      <c r="H56" s="31">
        <f t="shared" ref="H56" si="210">IF(H55=0,0,H55/$F55)</f>
        <v>0</v>
      </c>
      <c r="I56" s="31">
        <f t="shared" ref="I56" si="211">IF(I55=0,0,I55/$F55)</f>
        <v>0.19230769230769232</v>
      </c>
      <c r="J56" s="31">
        <f t="shared" ref="J56" si="212">IF(J55=0,0,J55/$F55)</f>
        <v>0.15384615384615385</v>
      </c>
      <c r="K56" s="31">
        <f t="shared" ref="K56:L56" si="213">IF(K55=0,0,K55/$F55)</f>
        <v>0.15384615384615385</v>
      </c>
      <c r="L56" s="31">
        <f t="shared" si="213"/>
        <v>7.6923076923076927E-2</v>
      </c>
      <c r="M56" s="31">
        <f t="shared" ref="M56" si="214">IF(M55=0,0,M55/$F55)</f>
        <v>0</v>
      </c>
      <c r="N56" s="31">
        <f t="shared" ref="N56" si="215">IF(N55=0,0,N55/$F55)</f>
        <v>0</v>
      </c>
      <c r="O56" s="31">
        <f t="shared" ref="O56:R56" si="216">IF(O55=0,0,O55/$F55)</f>
        <v>0</v>
      </c>
      <c r="P56" s="31">
        <f t="shared" si="216"/>
        <v>3.8461538461538464E-2</v>
      </c>
      <c r="Q56" s="31">
        <f t="shared" si="216"/>
        <v>0.92307692307692313</v>
      </c>
      <c r="R56" s="31">
        <f t="shared" si="216"/>
        <v>3.8461538461538464E-2</v>
      </c>
    </row>
    <row r="57" spans="1:20" ht="12" customHeight="1">
      <c r="A57" s="139"/>
      <c r="B57" s="139"/>
      <c r="C57" s="37"/>
      <c r="D57" s="211" t="s">
        <v>376</v>
      </c>
      <c r="E57" s="36"/>
      <c r="F57" s="35">
        <f t="shared" si="36"/>
        <v>5</v>
      </c>
      <c r="G57" s="35">
        <v>2</v>
      </c>
      <c r="H57" s="35">
        <v>0</v>
      </c>
      <c r="I57" s="35">
        <v>1</v>
      </c>
      <c r="J57" s="35">
        <v>2</v>
      </c>
      <c r="K57" s="35">
        <v>0</v>
      </c>
      <c r="L57" s="35">
        <v>0</v>
      </c>
      <c r="M57" s="35">
        <v>0</v>
      </c>
      <c r="N57" s="35">
        <v>0</v>
      </c>
      <c r="O57" s="35">
        <v>0</v>
      </c>
      <c r="P57" s="35">
        <v>0</v>
      </c>
      <c r="Q57" s="35">
        <v>5</v>
      </c>
      <c r="R57" s="35">
        <v>0</v>
      </c>
      <c r="S57" s="48">
        <f t="shared" ref="S57" si="217">SUM(G57:J57)</f>
        <v>5</v>
      </c>
      <c r="T57" s="48">
        <f t="shared" ref="T57" si="218">SUM(M57:P57)</f>
        <v>0</v>
      </c>
    </row>
    <row r="58" spans="1:20" ht="12" customHeight="1">
      <c r="A58" s="139"/>
      <c r="B58" s="139"/>
      <c r="C58" s="34"/>
      <c r="D58" s="212"/>
      <c r="E58" s="33"/>
      <c r="F58" s="38">
        <f t="shared" si="36"/>
        <v>1</v>
      </c>
      <c r="G58" s="31">
        <f t="shared" ref="G58" si="219">IF(G57=0,0,G57/$F57)</f>
        <v>0.4</v>
      </c>
      <c r="H58" s="31">
        <f t="shared" ref="H58" si="220">IF(H57=0,0,H57/$F57)</f>
        <v>0</v>
      </c>
      <c r="I58" s="31">
        <f t="shared" ref="I58" si="221">IF(I57=0,0,I57/$F57)</f>
        <v>0.2</v>
      </c>
      <c r="J58" s="31">
        <f t="shared" ref="J58" si="222">IF(J57=0,0,J57/$F57)</f>
        <v>0.4</v>
      </c>
      <c r="K58" s="31">
        <f t="shared" ref="K58:L58" si="223">IF(K57=0,0,K57/$F57)</f>
        <v>0</v>
      </c>
      <c r="L58" s="31">
        <f t="shared" si="223"/>
        <v>0</v>
      </c>
      <c r="M58" s="31">
        <f t="shared" ref="M58" si="224">IF(M57=0,0,M57/$F57)</f>
        <v>0</v>
      </c>
      <c r="N58" s="31">
        <f t="shared" ref="N58" si="225">IF(N57=0,0,N57/$F57)</f>
        <v>0</v>
      </c>
      <c r="O58" s="31">
        <f t="shared" ref="O58:R58" si="226">IF(O57=0,0,O57/$F57)</f>
        <v>0</v>
      </c>
      <c r="P58" s="31">
        <f t="shared" si="226"/>
        <v>0</v>
      </c>
      <c r="Q58" s="31">
        <f t="shared" si="226"/>
        <v>1</v>
      </c>
      <c r="R58" s="31">
        <f t="shared" si="226"/>
        <v>0</v>
      </c>
    </row>
    <row r="59" spans="1:20" ht="12.75" customHeight="1">
      <c r="A59" s="139"/>
      <c r="B59" s="139"/>
      <c r="C59" s="37"/>
      <c r="D59" s="211" t="s">
        <v>377</v>
      </c>
      <c r="E59" s="36"/>
      <c r="F59" s="35">
        <f t="shared" si="36"/>
        <v>23</v>
      </c>
      <c r="G59" s="35">
        <v>9</v>
      </c>
      <c r="H59" s="35">
        <v>2</v>
      </c>
      <c r="I59" s="35">
        <v>4</v>
      </c>
      <c r="J59" s="35">
        <v>8</v>
      </c>
      <c r="K59" s="35">
        <v>0</v>
      </c>
      <c r="L59" s="35">
        <v>0</v>
      </c>
      <c r="M59" s="35">
        <v>0</v>
      </c>
      <c r="N59" s="35">
        <v>0</v>
      </c>
      <c r="O59" s="35">
        <v>0</v>
      </c>
      <c r="P59" s="35">
        <v>9</v>
      </c>
      <c r="Q59" s="35">
        <v>14</v>
      </c>
      <c r="R59" s="35">
        <v>0</v>
      </c>
      <c r="S59" s="48">
        <f t="shared" ref="S59" si="227">SUM(G59:J59)</f>
        <v>23</v>
      </c>
      <c r="T59" s="48">
        <f t="shared" ref="T59" si="228">SUM(M59:P59)</f>
        <v>9</v>
      </c>
    </row>
    <row r="60" spans="1:20" ht="12.75" customHeight="1">
      <c r="A60" s="139"/>
      <c r="B60" s="139"/>
      <c r="C60" s="34"/>
      <c r="D60" s="212"/>
      <c r="E60" s="33"/>
      <c r="F60" s="38">
        <f t="shared" si="36"/>
        <v>1</v>
      </c>
      <c r="G60" s="31">
        <f t="shared" ref="G60" si="229">IF(G59=0,0,G59/$F59)</f>
        <v>0.39130434782608697</v>
      </c>
      <c r="H60" s="31">
        <f t="shared" ref="H60" si="230">IF(H59=0,0,H59/$F59)</f>
        <v>8.6956521739130432E-2</v>
      </c>
      <c r="I60" s="31">
        <f t="shared" ref="I60" si="231">IF(I59=0,0,I59/$F59)</f>
        <v>0.17391304347826086</v>
      </c>
      <c r="J60" s="31">
        <f t="shared" ref="J60" si="232">IF(J59=0,0,J59/$F59)</f>
        <v>0.34782608695652173</v>
      </c>
      <c r="K60" s="31">
        <f t="shared" ref="K60:L60" si="233">IF(K59=0,0,K59/$F59)</f>
        <v>0</v>
      </c>
      <c r="L60" s="31">
        <f t="shared" si="233"/>
        <v>0</v>
      </c>
      <c r="M60" s="31">
        <f t="shared" ref="M60" si="234">IF(M59=0,0,M59/$F59)</f>
        <v>0</v>
      </c>
      <c r="N60" s="31">
        <f t="shared" ref="N60" si="235">IF(N59=0,0,N59/$F59)</f>
        <v>0</v>
      </c>
      <c r="O60" s="31">
        <f t="shared" ref="O60:R60" si="236">IF(O59=0,0,O59/$F59)</f>
        <v>0</v>
      </c>
      <c r="P60" s="31">
        <f t="shared" si="236"/>
        <v>0.39130434782608697</v>
      </c>
      <c r="Q60" s="31">
        <f t="shared" si="236"/>
        <v>0.60869565217391308</v>
      </c>
      <c r="R60" s="31">
        <f t="shared" si="236"/>
        <v>0</v>
      </c>
    </row>
    <row r="61" spans="1:20" ht="12" customHeight="1">
      <c r="A61" s="139"/>
      <c r="B61" s="139"/>
      <c r="C61" s="37"/>
      <c r="D61" s="211" t="s">
        <v>20</v>
      </c>
      <c r="E61" s="36"/>
      <c r="F61" s="35">
        <f t="shared" si="36"/>
        <v>14</v>
      </c>
      <c r="G61" s="35">
        <v>1</v>
      </c>
      <c r="H61" s="35">
        <v>0</v>
      </c>
      <c r="I61" s="35">
        <v>3</v>
      </c>
      <c r="J61" s="35">
        <v>5</v>
      </c>
      <c r="K61" s="35">
        <v>4</v>
      </c>
      <c r="L61" s="35">
        <v>1</v>
      </c>
      <c r="M61" s="35">
        <v>0</v>
      </c>
      <c r="N61" s="35">
        <v>0</v>
      </c>
      <c r="O61" s="35">
        <v>0</v>
      </c>
      <c r="P61" s="35">
        <v>0</v>
      </c>
      <c r="Q61" s="35">
        <v>13</v>
      </c>
      <c r="R61" s="35">
        <v>1</v>
      </c>
      <c r="S61" s="48">
        <f t="shared" ref="S61" si="237">SUM(G61:J61)</f>
        <v>9</v>
      </c>
      <c r="T61" s="48">
        <f t="shared" ref="T61" si="238">SUM(M61:P61)</f>
        <v>0</v>
      </c>
    </row>
    <row r="62" spans="1:20" ht="12" customHeight="1">
      <c r="A62" s="139"/>
      <c r="B62" s="139"/>
      <c r="C62" s="34"/>
      <c r="D62" s="212"/>
      <c r="E62" s="33"/>
      <c r="F62" s="38">
        <f t="shared" si="36"/>
        <v>0.99999999999999989</v>
      </c>
      <c r="G62" s="31">
        <f t="shared" ref="G62" si="239">IF(G61=0,0,G61/$F61)</f>
        <v>7.1428571428571425E-2</v>
      </c>
      <c r="H62" s="31">
        <f t="shared" ref="H62" si="240">IF(H61=0,0,H61/$F61)</f>
        <v>0</v>
      </c>
      <c r="I62" s="31">
        <f t="shared" ref="I62" si="241">IF(I61=0,0,I61/$F61)</f>
        <v>0.21428571428571427</v>
      </c>
      <c r="J62" s="31">
        <f t="shared" ref="J62" si="242">IF(J61=0,0,J61/$F61)</f>
        <v>0.35714285714285715</v>
      </c>
      <c r="K62" s="31">
        <f t="shared" ref="K62:L62" si="243">IF(K61=0,0,K61/$F61)</f>
        <v>0.2857142857142857</v>
      </c>
      <c r="L62" s="31">
        <f t="shared" si="243"/>
        <v>7.1428571428571425E-2</v>
      </c>
      <c r="M62" s="31">
        <f t="shared" ref="M62" si="244">IF(M61=0,0,M61/$F61)</f>
        <v>0</v>
      </c>
      <c r="N62" s="31">
        <f t="shared" ref="N62" si="245">IF(N61=0,0,N61/$F61)</f>
        <v>0</v>
      </c>
      <c r="O62" s="31">
        <f t="shared" ref="O62:R62" si="246">IF(O61=0,0,O61/$F61)</f>
        <v>0</v>
      </c>
      <c r="P62" s="31">
        <f t="shared" si="246"/>
        <v>0</v>
      </c>
      <c r="Q62" s="31">
        <f t="shared" si="246"/>
        <v>0.9285714285714286</v>
      </c>
      <c r="R62" s="31">
        <f t="shared" si="246"/>
        <v>7.1428571428571425E-2</v>
      </c>
    </row>
    <row r="63" spans="1:20" ht="12" customHeight="1">
      <c r="A63" s="139"/>
      <c r="B63" s="139"/>
      <c r="C63" s="37"/>
      <c r="D63" s="211" t="s">
        <v>378</v>
      </c>
      <c r="E63" s="36"/>
      <c r="F63" s="35">
        <f t="shared" si="36"/>
        <v>10</v>
      </c>
      <c r="G63" s="35">
        <v>5</v>
      </c>
      <c r="H63" s="35">
        <v>1</v>
      </c>
      <c r="I63" s="35">
        <v>0</v>
      </c>
      <c r="J63" s="35">
        <v>4</v>
      </c>
      <c r="K63" s="35">
        <v>0</v>
      </c>
      <c r="L63" s="35">
        <v>0</v>
      </c>
      <c r="M63" s="35">
        <v>0</v>
      </c>
      <c r="N63" s="35">
        <v>0</v>
      </c>
      <c r="O63" s="35">
        <v>0</v>
      </c>
      <c r="P63" s="35">
        <v>3</v>
      </c>
      <c r="Q63" s="35">
        <v>7</v>
      </c>
      <c r="R63" s="35">
        <v>0</v>
      </c>
      <c r="S63" s="48">
        <f t="shared" ref="S63" si="247">SUM(G63:J63)</f>
        <v>10</v>
      </c>
      <c r="T63" s="48">
        <f t="shared" ref="T63" si="248">SUM(M63:P63)</f>
        <v>3</v>
      </c>
    </row>
    <row r="64" spans="1:20" ht="12" customHeight="1">
      <c r="A64" s="139"/>
      <c r="B64" s="139"/>
      <c r="C64" s="34"/>
      <c r="D64" s="212"/>
      <c r="E64" s="33"/>
      <c r="F64" s="38">
        <f t="shared" si="36"/>
        <v>1</v>
      </c>
      <c r="G64" s="31">
        <f t="shared" ref="G64" si="249">IF(G63=0,0,G63/$F63)</f>
        <v>0.5</v>
      </c>
      <c r="H64" s="31">
        <f t="shared" ref="H64" si="250">IF(H63=0,0,H63/$F63)</f>
        <v>0.1</v>
      </c>
      <c r="I64" s="31">
        <f t="shared" ref="I64" si="251">IF(I63=0,0,I63/$F63)</f>
        <v>0</v>
      </c>
      <c r="J64" s="31">
        <f t="shared" ref="J64" si="252">IF(J63=0,0,J63/$F63)</f>
        <v>0.4</v>
      </c>
      <c r="K64" s="31">
        <f t="shared" ref="K64:L64" si="253">IF(K63=0,0,K63/$F63)</f>
        <v>0</v>
      </c>
      <c r="L64" s="31">
        <f t="shared" si="253"/>
        <v>0</v>
      </c>
      <c r="M64" s="31">
        <f t="shared" ref="M64" si="254">IF(M63=0,0,M63/$F63)</f>
        <v>0</v>
      </c>
      <c r="N64" s="31">
        <f t="shared" ref="N64" si="255">IF(N63=0,0,N63/$F63)</f>
        <v>0</v>
      </c>
      <c r="O64" s="31">
        <f t="shared" ref="O64:R64" si="256">IF(O63=0,0,O63/$F63)</f>
        <v>0</v>
      </c>
      <c r="P64" s="31">
        <f t="shared" si="256"/>
        <v>0.3</v>
      </c>
      <c r="Q64" s="31">
        <f t="shared" si="256"/>
        <v>0.7</v>
      </c>
      <c r="R64" s="31">
        <f t="shared" si="256"/>
        <v>0</v>
      </c>
    </row>
    <row r="65" spans="1:20" ht="12" customHeight="1">
      <c r="A65" s="139"/>
      <c r="B65" s="139"/>
      <c r="C65" s="37"/>
      <c r="D65" s="211" t="s">
        <v>379</v>
      </c>
      <c r="E65" s="36"/>
      <c r="F65" s="35">
        <f t="shared" si="36"/>
        <v>19</v>
      </c>
      <c r="G65" s="35">
        <v>8</v>
      </c>
      <c r="H65" s="35">
        <v>0</v>
      </c>
      <c r="I65" s="35">
        <v>2</v>
      </c>
      <c r="J65" s="35">
        <v>4</v>
      </c>
      <c r="K65" s="35">
        <v>3</v>
      </c>
      <c r="L65" s="35">
        <v>2</v>
      </c>
      <c r="M65" s="35">
        <v>1</v>
      </c>
      <c r="N65" s="35">
        <v>0</v>
      </c>
      <c r="O65" s="35">
        <v>0</v>
      </c>
      <c r="P65" s="35">
        <v>2</v>
      </c>
      <c r="Q65" s="35">
        <v>13</v>
      </c>
      <c r="R65" s="35">
        <v>3</v>
      </c>
      <c r="S65" s="48">
        <f t="shared" ref="S65" si="257">SUM(G65:J65)</f>
        <v>14</v>
      </c>
      <c r="T65" s="48">
        <f t="shared" ref="T65" si="258">SUM(M65:P65)</f>
        <v>3</v>
      </c>
    </row>
    <row r="66" spans="1:20" ht="12" customHeight="1">
      <c r="A66" s="139"/>
      <c r="B66" s="139"/>
      <c r="C66" s="34"/>
      <c r="D66" s="212"/>
      <c r="E66" s="33"/>
      <c r="F66" s="38">
        <f t="shared" si="36"/>
        <v>1</v>
      </c>
      <c r="G66" s="31">
        <f t="shared" ref="G66" si="259">IF(G65=0,0,G65/$F65)</f>
        <v>0.42105263157894735</v>
      </c>
      <c r="H66" s="31">
        <f t="shared" ref="H66" si="260">IF(H65=0,0,H65/$F65)</f>
        <v>0</v>
      </c>
      <c r="I66" s="31">
        <f t="shared" ref="I66" si="261">IF(I65=0,0,I65/$F65)</f>
        <v>0.10526315789473684</v>
      </c>
      <c r="J66" s="31">
        <f t="shared" ref="J66" si="262">IF(J65=0,0,J65/$F65)</f>
        <v>0.21052631578947367</v>
      </c>
      <c r="K66" s="31">
        <f t="shared" ref="K66:L66" si="263">IF(K65=0,0,K65/$F65)</f>
        <v>0.15789473684210525</v>
      </c>
      <c r="L66" s="31">
        <f t="shared" si="263"/>
        <v>0.10526315789473684</v>
      </c>
      <c r="M66" s="31">
        <f t="shared" ref="M66" si="264">IF(M65=0,0,M65/$F65)</f>
        <v>5.2631578947368418E-2</v>
      </c>
      <c r="N66" s="31">
        <f t="shared" ref="N66" si="265">IF(N65=0,0,N65/$F65)</f>
        <v>0</v>
      </c>
      <c r="O66" s="31">
        <f t="shared" ref="O66:R66" si="266">IF(O65=0,0,O65/$F65)</f>
        <v>0</v>
      </c>
      <c r="P66" s="31">
        <f t="shared" si="266"/>
        <v>0.10526315789473684</v>
      </c>
      <c r="Q66" s="31">
        <f t="shared" si="266"/>
        <v>0.68421052631578949</v>
      </c>
      <c r="R66" s="31">
        <f t="shared" si="266"/>
        <v>0.15789473684210525</v>
      </c>
    </row>
    <row r="67" spans="1:20" ht="12" customHeight="1">
      <c r="A67" s="139"/>
      <c r="B67" s="139"/>
      <c r="C67" s="37"/>
      <c r="D67" s="211" t="s">
        <v>380</v>
      </c>
      <c r="E67" s="36"/>
      <c r="F67" s="35">
        <f t="shared" si="36"/>
        <v>4</v>
      </c>
      <c r="G67" s="35">
        <v>1</v>
      </c>
      <c r="H67" s="35">
        <v>1</v>
      </c>
      <c r="I67" s="35">
        <v>1</v>
      </c>
      <c r="J67" s="35">
        <v>0</v>
      </c>
      <c r="K67" s="35">
        <v>0</v>
      </c>
      <c r="L67" s="35">
        <v>1</v>
      </c>
      <c r="M67" s="35">
        <v>0</v>
      </c>
      <c r="N67" s="35">
        <v>0</v>
      </c>
      <c r="O67" s="35">
        <v>0</v>
      </c>
      <c r="P67" s="35">
        <v>1</v>
      </c>
      <c r="Q67" s="35">
        <v>3</v>
      </c>
      <c r="R67" s="35">
        <v>0</v>
      </c>
      <c r="S67" s="48">
        <f t="shared" ref="S67" si="267">SUM(G67:J67)</f>
        <v>3</v>
      </c>
      <c r="T67" s="48">
        <f t="shared" ref="T67" si="268">SUM(M67:P67)</f>
        <v>1</v>
      </c>
    </row>
    <row r="68" spans="1:20" ht="12" customHeight="1">
      <c r="A68" s="139"/>
      <c r="B68" s="140"/>
      <c r="C68" s="34"/>
      <c r="D68" s="212"/>
      <c r="E68" s="33"/>
      <c r="F68" s="38">
        <f t="shared" si="36"/>
        <v>1</v>
      </c>
      <c r="G68" s="31">
        <f t="shared" ref="G68:R68" si="269">IF(G67=0,0,G67/$F67)</f>
        <v>0.25</v>
      </c>
      <c r="H68" s="31">
        <f t="shared" si="269"/>
        <v>0.25</v>
      </c>
      <c r="I68" s="31">
        <f t="shared" si="269"/>
        <v>0.25</v>
      </c>
      <c r="J68" s="31">
        <f t="shared" si="269"/>
        <v>0</v>
      </c>
      <c r="K68" s="31">
        <f t="shared" si="269"/>
        <v>0</v>
      </c>
      <c r="L68" s="31">
        <f t="shared" si="269"/>
        <v>0.25</v>
      </c>
      <c r="M68" s="31">
        <f t="shared" si="269"/>
        <v>0</v>
      </c>
      <c r="N68" s="31">
        <f t="shared" si="269"/>
        <v>0</v>
      </c>
      <c r="O68" s="31">
        <f t="shared" si="269"/>
        <v>0</v>
      </c>
      <c r="P68" s="31">
        <f t="shared" si="269"/>
        <v>0.25</v>
      </c>
      <c r="Q68" s="31">
        <f t="shared" si="269"/>
        <v>0.75</v>
      </c>
      <c r="R68" s="31">
        <f t="shared" si="269"/>
        <v>0</v>
      </c>
    </row>
    <row r="69" spans="1:20" ht="12" customHeight="1">
      <c r="A69" s="139"/>
      <c r="B69" s="138" t="s">
        <v>16</v>
      </c>
      <c r="C69" s="37"/>
      <c r="D69" s="211" t="s">
        <v>15</v>
      </c>
      <c r="E69" s="36"/>
      <c r="F69" s="35">
        <f t="shared" si="2"/>
        <v>692</v>
      </c>
      <c r="G69" s="35">
        <f t="shared" ref="G69:R69" si="270">SUM(G71,G73,G75,G77,G79,G81,G83,G85,G87,G89,G91,G93,G95,G97,G99)</f>
        <v>306</v>
      </c>
      <c r="H69" s="35">
        <f t="shared" si="270"/>
        <v>10</v>
      </c>
      <c r="I69" s="35">
        <f t="shared" si="270"/>
        <v>71</v>
      </c>
      <c r="J69" s="35">
        <f t="shared" si="270"/>
        <v>81</v>
      </c>
      <c r="K69" s="35">
        <f t="shared" si="270"/>
        <v>163</v>
      </c>
      <c r="L69" s="35">
        <f t="shared" si="270"/>
        <v>61</v>
      </c>
      <c r="M69" s="35">
        <f t="shared" si="270"/>
        <v>19</v>
      </c>
      <c r="N69" s="35">
        <f t="shared" si="270"/>
        <v>0</v>
      </c>
      <c r="O69" s="35">
        <f t="shared" si="270"/>
        <v>9</v>
      </c>
      <c r="P69" s="35">
        <f t="shared" si="270"/>
        <v>49</v>
      </c>
      <c r="Q69" s="35">
        <f t="shared" si="270"/>
        <v>543</v>
      </c>
      <c r="R69" s="35">
        <f t="shared" si="270"/>
        <v>72</v>
      </c>
      <c r="S69" s="48">
        <f t="shared" ref="S69" si="271">SUM(G69:J69)</f>
        <v>468</v>
      </c>
      <c r="T69" s="48">
        <f t="shared" ref="T69" si="272">SUM(M69:P69)</f>
        <v>77</v>
      </c>
    </row>
    <row r="70" spans="1:20" ht="12" customHeight="1">
      <c r="A70" s="139"/>
      <c r="B70" s="139"/>
      <c r="C70" s="34"/>
      <c r="D70" s="212"/>
      <c r="E70" s="33"/>
      <c r="F70" s="38">
        <f t="shared" si="2"/>
        <v>1</v>
      </c>
      <c r="G70" s="31">
        <f t="shared" ref="G70:R70" si="273">IF(G69=0,0,G69/$F69)</f>
        <v>0.44219653179190749</v>
      </c>
      <c r="H70" s="31">
        <f t="shared" si="273"/>
        <v>1.4450867052023121E-2</v>
      </c>
      <c r="I70" s="31">
        <f t="shared" si="273"/>
        <v>0.10260115606936417</v>
      </c>
      <c r="J70" s="31">
        <f t="shared" si="273"/>
        <v>0.11705202312138728</v>
      </c>
      <c r="K70" s="31">
        <f t="shared" si="273"/>
        <v>0.23554913294797689</v>
      </c>
      <c r="L70" s="31">
        <f t="shared" si="273"/>
        <v>8.8150289017341038E-2</v>
      </c>
      <c r="M70" s="31">
        <f t="shared" si="273"/>
        <v>2.7456647398843931E-2</v>
      </c>
      <c r="N70" s="31">
        <f t="shared" si="273"/>
        <v>0</v>
      </c>
      <c r="O70" s="31">
        <f t="shared" si="273"/>
        <v>1.300578034682081E-2</v>
      </c>
      <c r="P70" s="31">
        <f t="shared" si="273"/>
        <v>7.0809248554913301E-2</v>
      </c>
      <c r="Q70" s="31">
        <f t="shared" si="273"/>
        <v>0.78468208092485547</v>
      </c>
      <c r="R70" s="31">
        <f t="shared" si="273"/>
        <v>0.10404624277456648</v>
      </c>
    </row>
    <row r="71" spans="1:20" ht="12" customHeight="1">
      <c r="A71" s="139"/>
      <c r="B71" s="139"/>
      <c r="C71" s="37"/>
      <c r="D71" s="211" t="s">
        <v>246</v>
      </c>
      <c r="E71" s="36"/>
      <c r="F71" s="35">
        <f t="shared" ref="F71:F100" si="274">SUM(G71:R71)/2</f>
        <v>5</v>
      </c>
      <c r="G71" s="35">
        <v>2</v>
      </c>
      <c r="H71" s="35">
        <v>0</v>
      </c>
      <c r="I71" s="35">
        <v>1</v>
      </c>
      <c r="J71" s="35">
        <v>0</v>
      </c>
      <c r="K71" s="35">
        <v>2</v>
      </c>
      <c r="L71" s="35">
        <v>0</v>
      </c>
      <c r="M71" s="35">
        <v>0</v>
      </c>
      <c r="N71" s="35">
        <v>0</v>
      </c>
      <c r="O71" s="35">
        <v>0</v>
      </c>
      <c r="P71" s="35">
        <v>0</v>
      </c>
      <c r="Q71" s="35">
        <v>5</v>
      </c>
      <c r="R71" s="35">
        <v>0</v>
      </c>
      <c r="S71" s="48">
        <f t="shared" ref="S71" si="275">SUM(G71:J71)</f>
        <v>3</v>
      </c>
      <c r="T71" s="48">
        <f t="shared" ref="T71" si="276">SUM(M71:P71)</f>
        <v>0</v>
      </c>
    </row>
    <row r="72" spans="1:20" ht="12" customHeight="1">
      <c r="A72" s="139"/>
      <c r="B72" s="139"/>
      <c r="C72" s="34"/>
      <c r="D72" s="212"/>
      <c r="E72" s="33"/>
      <c r="F72" s="38">
        <f t="shared" si="274"/>
        <v>1</v>
      </c>
      <c r="G72" s="31">
        <f t="shared" ref="G72" si="277">IF(G71=0,0,G71/$F71)</f>
        <v>0.4</v>
      </c>
      <c r="H72" s="31">
        <f t="shared" ref="H72" si="278">IF(H71=0,0,H71/$F71)</f>
        <v>0</v>
      </c>
      <c r="I72" s="31">
        <f t="shared" ref="I72" si="279">IF(I71=0,0,I71/$F71)</f>
        <v>0.2</v>
      </c>
      <c r="J72" s="31">
        <f t="shared" ref="J72" si="280">IF(J71=0,0,J71/$F71)</f>
        <v>0</v>
      </c>
      <c r="K72" s="31">
        <f t="shared" ref="K72:L72" si="281">IF(K71=0,0,K71/$F71)</f>
        <v>0.4</v>
      </c>
      <c r="L72" s="31">
        <f t="shared" si="281"/>
        <v>0</v>
      </c>
      <c r="M72" s="31">
        <f t="shared" ref="M72" si="282">IF(M71=0,0,M71/$F71)</f>
        <v>0</v>
      </c>
      <c r="N72" s="31">
        <f t="shared" ref="N72" si="283">IF(N71=0,0,N71/$F71)</f>
        <v>0</v>
      </c>
      <c r="O72" s="31">
        <f t="shared" ref="O72:R72" si="284">IF(O71=0,0,O71/$F71)</f>
        <v>0</v>
      </c>
      <c r="P72" s="31">
        <f t="shared" si="284"/>
        <v>0</v>
      </c>
      <c r="Q72" s="31">
        <f t="shared" si="284"/>
        <v>1</v>
      </c>
      <c r="R72" s="31">
        <f t="shared" si="284"/>
        <v>0</v>
      </c>
    </row>
    <row r="73" spans="1:20" ht="12" customHeight="1">
      <c r="A73" s="139"/>
      <c r="B73" s="139"/>
      <c r="C73" s="37"/>
      <c r="D73" s="211" t="s">
        <v>245</v>
      </c>
      <c r="E73" s="36"/>
      <c r="F73" s="35">
        <f t="shared" si="274"/>
        <v>83</v>
      </c>
      <c r="G73" s="35">
        <v>25</v>
      </c>
      <c r="H73" s="35">
        <v>2</v>
      </c>
      <c r="I73" s="35">
        <v>6</v>
      </c>
      <c r="J73" s="35">
        <v>4</v>
      </c>
      <c r="K73" s="35">
        <v>33</v>
      </c>
      <c r="L73" s="35">
        <v>13</v>
      </c>
      <c r="M73" s="35">
        <v>3</v>
      </c>
      <c r="N73" s="35">
        <v>0</v>
      </c>
      <c r="O73" s="35">
        <v>1</v>
      </c>
      <c r="P73" s="35">
        <v>0</v>
      </c>
      <c r="Q73" s="35">
        <v>66</v>
      </c>
      <c r="R73" s="35">
        <v>13</v>
      </c>
      <c r="S73" s="48">
        <f t="shared" ref="S73" si="285">SUM(G73:J73)</f>
        <v>37</v>
      </c>
      <c r="T73" s="48">
        <f t="shared" ref="T73" si="286">SUM(M73:P73)</f>
        <v>4</v>
      </c>
    </row>
    <row r="74" spans="1:20" ht="12" customHeight="1">
      <c r="A74" s="139"/>
      <c r="B74" s="139"/>
      <c r="C74" s="34"/>
      <c r="D74" s="212"/>
      <c r="E74" s="33"/>
      <c r="F74" s="38">
        <f t="shared" si="274"/>
        <v>0.99999999999999989</v>
      </c>
      <c r="G74" s="31">
        <f t="shared" ref="G74" si="287">IF(G73=0,0,G73/$F73)</f>
        <v>0.30120481927710846</v>
      </c>
      <c r="H74" s="31">
        <f t="shared" ref="H74" si="288">IF(H73=0,0,H73/$F73)</f>
        <v>2.4096385542168676E-2</v>
      </c>
      <c r="I74" s="31">
        <f t="shared" ref="I74" si="289">IF(I73=0,0,I73/$F73)</f>
        <v>7.2289156626506021E-2</v>
      </c>
      <c r="J74" s="31">
        <f t="shared" ref="J74" si="290">IF(J73=0,0,J73/$F73)</f>
        <v>4.8192771084337352E-2</v>
      </c>
      <c r="K74" s="31">
        <f t="shared" ref="K74:L74" si="291">IF(K73=0,0,K73/$F73)</f>
        <v>0.39759036144578314</v>
      </c>
      <c r="L74" s="31">
        <f t="shared" si="291"/>
        <v>0.15662650602409639</v>
      </c>
      <c r="M74" s="31">
        <f t="shared" ref="M74" si="292">IF(M73=0,0,M73/$F73)</f>
        <v>3.614457831325301E-2</v>
      </c>
      <c r="N74" s="31">
        <f t="shared" ref="N74" si="293">IF(N73=0,0,N73/$F73)</f>
        <v>0</v>
      </c>
      <c r="O74" s="31">
        <f t="shared" ref="O74:R74" si="294">IF(O73=0,0,O73/$F73)</f>
        <v>1.2048192771084338E-2</v>
      </c>
      <c r="P74" s="31">
        <f t="shared" si="294"/>
        <v>0</v>
      </c>
      <c r="Q74" s="31">
        <f t="shared" si="294"/>
        <v>0.79518072289156627</v>
      </c>
      <c r="R74" s="31">
        <f t="shared" si="294"/>
        <v>0.15662650602409639</v>
      </c>
    </row>
    <row r="75" spans="1:20" ht="12" customHeight="1">
      <c r="A75" s="139"/>
      <c r="B75" s="139"/>
      <c r="C75" s="37"/>
      <c r="D75" s="211" t="s">
        <v>12</v>
      </c>
      <c r="E75" s="36"/>
      <c r="F75" s="35">
        <f t="shared" si="274"/>
        <v>18</v>
      </c>
      <c r="G75" s="35">
        <v>6</v>
      </c>
      <c r="H75" s="35">
        <v>0</v>
      </c>
      <c r="I75" s="35">
        <v>2</v>
      </c>
      <c r="J75" s="35">
        <v>7</v>
      </c>
      <c r="K75" s="35">
        <v>3</v>
      </c>
      <c r="L75" s="35">
        <v>0</v>
      </c>
      <c r="M75" s="35">
        <v>0</v>
      </c>
      <c r="N75" s="35">
        <v>0</v>
      </c>
      <c r="O75" s="35">
        <v>0</v>
      </c>
      <c r="P75" s="35">
        <v>7</v>
      </c>
      <c r="Q75" s="35">
        <v>11</v>
      </c>
      <c r="R75" s="35">
        <v>0</v>
      </c>
      <c r="S75" s="48">
        <f t="shared" ref="S75" si="295">SUM(G75:J75)</f>
        <v>15</v>
      </c>
      <c r="T75" s="48">
        <f t="shared" ref="T75" si="296">SUM(M75:P75)</f>
        <v>7</v>
      </c>
    </row>
    <row r="76" spans="1:20" ht="12" customHeight="1">
      <c r="A76" s="139"/>
      <c r="B76" s="139"/>
      <c r="C76" s="34"/>
      <c r="D76" s="212"/>
      <c r="E76" s="33"/>
      <c r="F76" s="38">
        <f t="shared" si="274"/>
        <v>1</v>
      </c>
      <c r="G76" s="31">
        <f t="shared" ref="G76" si="297">IF(G75=0,0,G75/$F75)</f>
        <v>0.33333333333333331</v>
      </c>
      <c r="H76" s="31">
        <f t="shared" ref="H76" si="298">IF(H75=0,0,H75/$F75)</f>
        <v>0</v>
      </c>
      <c r="I76" s="31">
        <f t="shared" ref="I76" si="299">IF(I75=0,0,I75/$F75)</f>
        <v>0.1111111111111111</v>
      </c>
      <c r="J76" s="31">
        <f t="shared" ref="J76" si="300">IF(J75=0,0,J75/$F75)</f>
        <v>0.3888888888888889</v>
      </c>
      <c r="K76" s="31">
        <f t="shared" ref="K76:L76" si="301">IF(K75=0,0,K75/$F75)</f>
        <v>0.16666666666666666</v>
      </c>
      <c r="L76" s="31">
        <f t="shared" si="301"/>
        <v>0</v>
      </c>
      <c r="M76" s="31">
        <f t="shared" ref="M76" si="302">IF(M75=0,0,M75/$F75)</f>
        <v>0</v>
      </c>
      <c r="N76" s="31">
        <f t="shared" ref="N76" si="303">IF(N75=0,0,N75/$F75)</f>
        <v>0</v>
      </c>
      <c r="O76" s="31">
        <f t="shared" ref="O76:R76" si="304">IF(O75=0,0,O75/$F75)</f>
        <v>0</v>
      </c>
      <c r="P76" s="31">
        <f t="shared" si="304"/>
        <v>0.3888888888888889</v>
      </c>
      <c r="Q76" s="31">
        <f t="shared" si="304"/>
        <v>0.61111111111111116</v>
      </c>
      <c r="R76" s="31">
        <f t="shared" si="304"/>
        <v>0</v>
      </c>
    </row>
    <row r="77" spans="1:20" ht="12" customHeight="1">
      <c r="A77" s="139"/>
      <c r="B77" s="139"/>
      <c r="C77" s="37"/>
      <c r="D77" s="211" t="s">
        <v>244</v>
      </c>
      <c r="E77" s="36"/>
      <c r="F77" s="35">
        <f t="shared" si="274"/>
        <v>16</v>
      </c>
      <c r="G77" s="35">
        <v>8</v>
      </c>
      <c r="H77" s="35">
        <v>0</v>
      </c>
      <c r="I77" s="35">
        <v>1</v>
      </c>
      <c r="J77" s="35">
        <v>2</v>
      </c>
      <c r="K77" s="35">
        <v>5</v>
      </c>
      <c r="L77" s="35">
        <v>0</v>
      </c>
      <c r="M77" s="35">
        <v>0</v>
      </c>
      <c r="N77" s="35">
        <v>0</v>
      </c>
      <c r="O77" s="35">
        <v>0</v>
      </c>
      <c r="P77" s="35">
        <v>2</v>
      </c>
      <c r="Q77" s="35">
        <v>14</v>
      </c>
      <c r="R77" s="35">
        <v>0</v>
      </c>
      <c r="S77" s="48">
        <f t="shared" ref="S77" si="305">SUM(G77:J77)</f>
        <v>11</v>
      </c>
      <c r="T77" s="48">
        <f t="shared" ref="T77" si="306">SUM(M77:P77)</f>
        <v>2</v>
      </c>
    </row>
    <row r="78" spans="1:20" ht="12" customHeight="1">
      <c r="A78" s="139"/>
      <c r="B78" s="139"/>
      <c r="C78" s="34"/>
      <c r="D78" s="212"/>
      <c r="E78" s="33"/>
      <c r="F78" s="38">
        <f t="shared" si="274"/>
        <v>1</v>
      </c>
      <c r="G78" s="31">
        <f t="shared" ref="G78" si="307">IF(G77=0,0,G77/$F77)</f>
        <v>0.5</v>
      </c>
      <c r="H78" s="31">
        <f t="shared" ref="H78" si="308">IF(H77=0,0,H77/$F77)</f>
        <v>0</v>
      </c>
      <c r="I78" s="31">
        <f t="shared" ref="I78" si="309">IF(I77=0,0,I77/$F77)</f>
        <v>6.25E-2</v>
      </c>
      <c r="J78" s="31">
        <f t="shared" ref="J78" si="310">IF(J77=0,0,J77/$F77)</f>
        <v>0.125</v>
      </c>
      <c r="K78" s="31">
        <f t="shared" ref="K78:L78" si="311">IF(K77=0,0,K77/$F77)</f>
        <v>0.3125</v>
      </c>
      <c r="L78" s="31">
        <f t="shared" si="311"/>
        <v>0</v>
      </c>
      <c r="M78" s="31">
        <f t="shared" ref="M78" si="312">IF(M77=0,0,M77/$F77)</f>
        <v>0</v>
      </c>
      <c r="N78" s="31">
        <f t="shared" ref="N78" si="313">IF(N77=0,0,N77/$F77)</f>
        <v>0</v>
      </c>
      <c r="O78" s="31">
        <f t="shared" ref="O78:R78" si="314">IF(O77=0,0,O77/$F77)</f>
        <v>0</v>
      </c>
      <c r="P78" s="31">
        <f t="shared" si="314"/>
        <v>0.125</v>
      </c>
      <c r="Q78" s="31">
        <f t="shared" si="314"/>
        <v>0.875</v>
      </c>
      <c r="R78" s="31">
        <f t="shared" si="314"/>
        <v>0</v>
      </c>
    </row>
    <row r="79" spans="1:20" ht="12" customHeight="1">
      <c r="A79" s="139"/>
      <c r="B79" s="139"/>
      <c r="C79" s="37"/>
      <c r="D79" s="211" t="s">
        <v>243</v>
      </c>
      <c r="E79" s="36"/>
      <c r="F79" s="35">
        <f t="shared" si="274"/>
        <v>34</v>
      </c>
      <c r="G79" s="35">
        <v>18</v>
      </c>
      <c r="H79" s="35">
        <v>1</v>
      </c>
      <c r="I79" s="35">
        <v>0</v>
      </c>
      <c r="J79" s="35">
        <v>5</v>
      </c>
      <c r="K79" s="35">
        <v>8</v>
      </c>
      <c r="L79" s="35">
        <v>2</v>
      </c>
      <c r="M79" s="35">
        <v>0</v>
      </c>
      <c r="N79" s="35">
        <v>0</v>
      </c>
      <c r="O79" s="35">
        <v>0</v>
      </c>
      <c r="P79" s="35">
        <v>2</v>
      </c>
      <c r="Q79" s="35">
        <v>28</v>
      </c>
      <c r="R79" s="35">
        <v>4</v>
      </c>
      <c r="S79" s="48">
        <f t="shared" ref="S79" si="315">SUM(G79:J79)</f>
        <v>24</v>
      </c>
      <c r="T79" s="48">
        <f t="shared" ref="T79" si="316">SUM(M79:P79)</f>
        <v>2</v>
      </c>
    </row>
    <row r="80" spans="1:20" ht="12" customHeight="1">
      <c r="A80" s="139"/>
      <c r="B80" s="139"/>
      <c r="C80" s="34"/>
      <c r="D80" s="212"/>
      <c r="E80" s="33"/>
      <c r="F80" s="38">
        <f t="shared" si="274"/>
        <v>1</v>
      </c>
      <c r="G80" s="31">
        <f t="shared" ref="G80" si="317">IF(G79=0,0,G79/$F79)</f>
        <v>0.52941176470588236</v>
      </c>
      <c r="H80" s="31">
        <f t="shared" ref="H80" si="318">IF(H79=0,0,H79/$F79)</f>
        <v>2.9411764705882353E-2</v>
      </c>
      <c r="I80" s="31">
        <f t="shared" ref="I80" si="319">IF(I79=0,0,I79/$F79)</f>
        <v>0</v>
      </c>
      <c r="J80" s="31">
        <f t="shared" ref="J80" si="320">IF(J79=0,0,J79/$F79)</f>
        <v>0.14705882352941177</v>
      </c>
      <c r="K80" s="31">
        <f t="shared" ref="K80:L80" si="321">IF(K79=0,0,K79/$F79)</f>
        <v>0.23529411764705882</v>
      </c>
      <c r="L80" s="31">
        <f t="shared" si="321"/>
        <v>5.8823529411764705E-2</v>
      </c>
      <c r="M80" s="31">
        <f t="shared" ref="M80" si="322">IF(M79=0,0,M79/$F79)</f>
        <v>0</v>
      </c>
      <c r="N80" s="31">
        <f t="shared" ref="N80" si="323">IF(N79=0,0,N79/$F79)</f>
        <v>0</v>
      </c>
      <c r="O80" s="31">
        <f t="shared" ref="O80:R80" si="324">IF(O79=0,0,O79/$F79)</f>
        <v>0</v>
      </c>
      <c r="P80" s="31">
        <f t="shared" si="324"/>
        <v>5.8823529411764705E-2</v>
      </c>
      <c r="Q80" s="31">
        <f t="shared" si="324"/>
        <v>0.82352941176470584</v>
      </c>
      <c r="R80" s="31">
        <f t="shared" si="324"/>
        <v>0.11764705882352941</v>
      </c>
    </row>
    <row r="81" spans="1:20" ht="12" customHeight="1">
      <c r="A81" s="139"/>
      <c r="B81" s="139"/>
      <c r="C81" s="37"/>
      <c r="D81" s="211" t="s">
        <v>9</v>
      </c>
      <c r="E81" s="36"/>
      <c r="F81" s="35">
        <f t="shared" si="274"/>
        <v>180</v>
      </c>
      <c r="G81" s="35">
        <v>74</v>
      </c>
      <c r="H81" s="35">
        <v>0</v>
      </c>
      <c r="I81" s="35">
        <v>21</v>
      </c>
      <c r="J81" s="35">
        <v>29</v>
      </c>
      <c r="K81" s="35">
        <v>40</v>
      </c>
      <c r="L81" s="35">
        <v>16</v>
      </c>
      <c r="M81" s="35">
        <v>7</v>
      </c>
      <c r="N81" s="35">
        <v>0</v>
      </c>
      <c r="O81" s="35">
        <v>2</v>
      </c>
      <c r="P81" s="35">
        <v>15</v>
      </c>
      <c r="Q81" s="35">
        <v>139</v>
      </c>
      <c r="R81" s="35">
        <v>17</v>
      </c>
      <c r="S81" s="48">
        <f t="shared" ref="S81" si="325">SUM(G81:J81)</f>
        <v>124</v>
      </c>
      <c r="T81" s="48">
        <f t="shared" ref="T81" si="326">SUM(M81:P81)</f>
        <v>24</v>
      </c>
    </row>
    <row r="82" spans="1:20" ht="12" customHeight="1">
      <c r="A82" s="139"/>
      <c r="B82" s="139"/>
      <c r="C82" s="34"/>
      <c r="D82" s="212"/>
      <c r="E82" s="33"/>
      <c r="F82" s="38">
        <f t="shared" si="274"/>
        <v>1</v>
      </c>
      <c r="G82" s="31">
        <f t="shared" ref="G82" si="327">IF(G81=0,0,G81/$F81)</f>
        <v>0.41111111111111109</v>
      </c>
      <c r="H82" s="31">
        <f t="shared" ref="H82" si="328">IF(H81=0,0,H81/$F81)</f>
        <v>0</v>
      </c>
      <c r="I82" s="31">
        <f t="shared" ref="I82" si="329">IF(I81=0,0,I81/$F81)</f>
        <v>0.11666666666666667</v>
      </c>
      <c r="J82" s="31">
        <f t="shared" ref="J82" si="330">IF(J81=0,0,J81/$F81)</f>
        <v>0.16111111111111112</v>
      </c>
      <c r="K82" s="31">
        <f t="shared" ref="K82:L82" si="331">IF(K81=0,0,K81/$F81)</f>
        <v>0.22222222222222221</v>
      </c>
      <c r="L82" s="31">
        <f t="shared" si="331"/>
        <v>8.8888888888888892E-2</v>
      </c>
      <c r="M82" s="31">
        <f t="shared" ref="M82" si="332">IF(M81=0,0,M81/$F81)</f>
        <v>3.888888888888889E-2</v>
      </c>
      <c r="N82" s="31">
        <f t="shared" ref="N82" si="333">IF(N81=0,0,N81/$F81)</f>
        <v>0</v>
      </c>
      <c r="O82" s="31">
        <f t="shared" ref="O82:R82" si="334">IF(O81=0,0,O81/$F81)</f>
        <v>1.1111111111111112E-2</v>
      </c>
      <c r="P82" s="31">
        <f t="shared" si="334"/>
        <v>8.3333333333333329E-2</v>
      </c>
      <c r="Q82" s="31">
        <f t="shared" si="334"/>
        <v>0.77222222222222225</v>
      </c>
      <c r="R82" s="31">
        <f t="shared" si="334"/>
        <v>9.4444444444444442E-2</v>
      </c>
    </row>
    <row r="83" spans="1:20" ht="12" customHeight="1">
      <c r="A83" s="139"/>
      <c r="B83" s="139"/>
      <c r="C83" s="37"/>
      <c r="D83" s="211" t="s">
        <v>8</v>
      </c>
      <c r="E83" s="36"/>
      <c r="F83" s="35">
        <f t="shared" si="274"/>
        <v>21</v>
      </c>
      <c r="G83" s="35">
        <v>8</v>
      </c>
      <c r="H83" s="35">
        <v>1</v>
      </c>
      <c r="I83" s="35">
        <v>5</v>
      </c>
      <c r="J83" s="35">
        <v>5</v>
      </c>
      <c r="K83" s="35">
        <v>2</v>
      </c>
      <c r="L83" s="35">
        <v>0</v>
      </c>
      <c r="M83" s="35">
        <v>1</v>
      </c>
      <c r="N83" s="35">
        <v>0</v>
      </c>
      <c r="O83" s="35">
        <v>1</v>
      </c>
      <c r="P83" s="35">
        <v>9</v>
      </c>
      <c r="Q83" s="35">
        <v>10</v>
      </c>
      <c r="R83" s="35">
        <v>0</v>
      </c>
      <c r="S83" s="48">
        <f t="shared" ref="S83" si="335">SUM(G83:J83)</f>
        <v>19</v>
      </c>
      <c r="T83" s="48">
        <f t="shared" ref="T83" si="336">SUM(M83:P83)</f>
        <v>11</v>
      </c>
    </row>
    <row r="84" spans="1:20" ht="12" customHeight="1">
      <c r="A84" s="139"/>
      <c r="B84" s="139"/>
      <c r="C84" s="34"/>
      <c r="D84" s="212"/>
      <c r="E84" s="33"/>
      <c r="F84" s="38">
        <f t="shared" si="274"/>
        <v>1</v>
      </c>
      <c r="G84" s="31">
        <f t="shared" ref="G84" si="337">IF(G83=0,0,G83/$F83)</f>
        <v>0.38095238095238093</v>
      </c>
      <c r="H84" s="31">
        <f t="shared" ref="H84" si="338">IF(H83=0,0,H83/$F83)</f>
        <v>4.7619047619047616E-2</v>
      </c>
      <c r="I84" s="31">
        <f t="shared" ref="I84" si="339">IF(I83=0,0,I83/$F83)</f>
        <v>0.23809523809523808</v>
      </c>
      <c r="J84" s="31">
        <f t="shared" ref="J84" si="340">IF(J83=0,0,J83/$F83)</f>
        <v>0.23809523809523808</v>
      </c>
      <c r="K84" s="31">
        <f t="shared" ref="K84:L84" si="341">IF(K83=0,0,K83/$F83)</f>
        <v>9.5238095238095233E-2</v>
      </c>
      <c r="L84" s="31">
        <f t="shared" si="341"/>
        <v>0</v>
      </c>
      <c r="M84" s="31">
        <f t="shared" ref="M84" si="342">IF(M83=0,0,M83/$F83)</f>
        <v>4.7619047619047616E-2</v>
      </c>
      <c r="N84" s="31">
        <f t="shared" ref="N84" si="343">IF(N83=0,0,N83/$F83)</f>
        <v>0</v>
      </c>
      <c r="O84" s="31">
        <f t="shared" ref="O84:R84" si="344">IF(O83=0,0,O83/$F83)</f>
        <v>4.7619047619047616E-2</v>
      </c>
      <c r="P84" s="31">
        <f t="shared" si="344"/>
        <v>0.42857142857142855</v>
      </c>
      <c r="Q84" s="31">
        <f t="shared" si="344"/>
        <v>0.47619047619047616</v>
      </c>
      <c r="R84" s="31">
        <f t="shared" si="344"/>
        <v>0</v>
      </c>
    </row>
    <row r="85" spans="1:20" ht="12" customHeight="1">
      <c r="A85" s="139"/>
      <c r="B85" s="139"/>
      <c r="C85" s="37"/>
      <c r="D85" s="211" t="s">
        <v>242</v>
      </c>
      <c r="E85" s="36"/>
      <c r="F85" s="35">
        <f t="shared" si="274"/>
        <v>14</v>
      </c>
      <c r="G85" s="35">
        <v>4</v>
      </c>
      <c r="H85" s="35">
        <v>0</v>
      </c>
      <c r="I85" s="35">
        <v>3</v>
      </c>
      <c r="J85" s="35">
        <v>3</v>
      </c>
      <c r="K85" s="35">
        <v>2</v>
      </c>
      <c r="L85" s="35">
        <v>2</v>
      </c>
      <c r="M85" s="35">
        <v>1</v>
      </c>
      <c r="N85" s="35">
        <v>0</v>
      </c>
      <c r="O85" s="35">
        <v>0</v>
      </c>
      <c r="P85" s="35">
        <v>2</v>
      </c>
      <c r="Q85" s="35">
        <v>9</v>
      </c>
      <c r="R85" s="35">
        <v>2</v>
      </c>
      <c r="S85" s="48">
        <f t="shared" ref="S85" si="345">SUM(G85:J85)</f>
        <v>10</v>
      </c>
      <c r="T85" s="48">
        <f t="shared" ref="T85" si="346">SUM(M85:P85)</f>
        <v>3</v>
      </c>
    </row>
    <row r="86" spans="1:20" ht="12" customHeight="1">
      <c r="A86" s="139"/>
      <c r="B86" s="139"/>
      <c r="C86" s="34"/>
      <c r="D86" s="212"/>
      <c r="E86" s="33"/>
      <c r="F86" s="38">
        <f t="shared" si="274"/>
        <v>1</v>
      </c>
      <c r="G86" s="31">
        <f t="shared" ref="G86" si="347">IF(G85=0,0,G85/$F85)</f>
        <v>0.2857142857142857</v>
      </c>
      <c r="H86" s="31">
        <f t="shared" ref="H86" si="348">IF(H85=0,0,H85/$F85)</f>
        <v>0</v>
      </c>
      <c r="I86" s="31">
        <f t="shared" ref="I86" si="349">IF(I85=0,0,I85/$F85)</f>
        <v>0.21428571428571427</v>
      </c>
      <c r="J86" s="31">
        <f t="shared" ref="J86" si="350">IF(J85=0,0,J85/$F85)</f>
        <v>0.21428571428571427</v>
      </c>
      <c r="K86" s="31">
        <f t="shared" ref="K86:L86" si="351">IF(K85=0,0,K85/$F85)</f>
        <v>0.14285714285714285</v>
      </c>
      <c r="L86" s="31">
        <f t="shared" si="351"/>
        <v>0.14285714285714285</v>
      </c>
      <c r="M86" s="31">
        <f t="shared" ref="M86" si="352">IF(M85=0,0,M85/$F85)</f>
        <v>7.1428571428571425E-2</v>
      </c>
      <c r="N86" s="31">
        <f t="shared" ref="N86" si="353">IF(N85=0,0,N85/$F85)</f>
        <v>0</v>
      </c>
      <c r="O86" s="31">
        <f t="shared" ref="O86:R86" si="354">IF(O85=0,0,O85/$F85)</f>
        <v>0</v>
      </c>
      <c r="P86" s="31">
        <f t="shared" si="354"/>
        <v>0.14285714285714285</v>
      </c>
      <c r="Q86" s="31">
        <f t="shared" si="354"/>
        <v>0.6428571428571429</v>
      </c>
      <c r="R86" s="31">
        <f t="shared" si="354"/>
        <v>0.14285714285714285</v>
      </c>
    </row>
    <row r="87" spans="1:20" ht="13.5" customHeight="1">
      <c r="A87" s="139"/>
      <c r="B87" s="139"/>
      <c r="C87" s="37"/>
      <c r="D87" s="228" t="s">
        <v>241</v>
      </c>
      <c r="E87" s="36"/>
      <c r="F87" s="35">
        <f t="shared" si="274"/>
        <v>13</v>
      </c>
      <c r="G87" s="35">
        <v>4</v>
      </c>
      <c r="H87" s="35">
        <v>0</v>
      </c>
      <c r="I87" s="35">
        <v>0</v>
      </c>
      <c r="J87" s="35">
        <v>3</v>
      </c>
      <c r="K87" s="35">
        <v>5</v>
      </c>
      <c r="L87" s="35">
        <v>1</v>
      </c>
      <c r="M87" s="35">
        <v>0</v>
      </c>
      <c r="N87" s="35">
        <v>0</v>
      </c>
      <c r="O87" s="35">
        <v>0</v>
      </c>
      <c r="P87" s="35">
        <v>1</v>
      </c>
      <c r="Q87" s="35">
        <v>11</v>
      </c>
      <c r="R87" s="35">
        <v>1</v>
      </c>
      <c r="S87" s="48">
        <f t="shared" ref="S87" si="355">SUM(G87:J87)</f>
        <v>7</v>
      </c>
      <c r="T87" s="48">
        <f t="shared" ref="T87" si="356">SUM(M87:P87)</f>
        <v>1</v>
      </c>
    </row>
    <row r="88" spans="1:20" ht="13.5" customHeight="1">
      <c r="A88" s="139"/>
      <c r="B88" s="139"/>
      <c r="C88" s="34"/>
      <c r="D88" s="212"/>
      <c r="E88" s="33"/>
      <c r="F88" s="38">
        <f t="shared" si="274"/>
        <v>0.99999999999999989</v>
      </c>
      <c r="G88" s="31">
        <f t="shared" ref="G88" si="357">IF(G87=0,0,G87/$F87)</f>
        <v>0.30769230769230771</v>
      </c>
      <c r="H88" s="31">
        <f t="shared" ref="H88" si="358">IF(H87=0,0,H87/$F87)</f>
        <v>0</v>
      </c>
      <c r="I88" s="31">
        <f t="shared" ref="I88" si="359">IF(I87=0,0,I87/$F87)</f>
        <v>0</v>
      </c>
      <c r="J88" s="31">
        <f t="shared" ref="J88" si="360">IF(J87=0,0,J87/$F87)</f>
        <v>0.23076923076923078</v>
      </c>
      <c r="K88" s="31">
        <f t="shared" ref="K88:L88" si="361">IF(K87=0,0,K87/$F87)</f>
        <v>0.38461538461538464</v>
      </c>
      <c r="L88" s="31">
        <f t="shared" si="361"/>
        <v>7.6923076923076927E-2</v>
      </c>
      <c r="M88" s="31">
        <f t="shared" ref="M88" si="362">IF(M87=0,0,M87/$F87)</f>
        <v>0</v>
      </c>
      <c r="N88" s="31">
        <f t="shared" ref="N88" si="363">IF(N87=0,0,N87/$F87)</f>
        <v>0</v>
      </c>
      <c r="O88" s="31">
        <f t="shared" ref="O88:R88" si="364">IF(O87=0,0,O87/$F87)</f>
        <v>0</v>
      </c>
      <c r="P88" s="31">
        <f t="shared" si="364"/>
        <v>7.6923076923076927E-2</v>
      </c>
      <c r="Q88" s="31">
        <f t="shared" si="364"/>
        <v>0.84615384615384615</v>
      </c>
      <c r="R88" s="31">
        <f t="shared" si="364"/>
        <v>7.6923076923076927E-2</v>
      </c>
    </row>
    <row r="89" spans="1:20" ht="12" customHeight="1">
      <c r="A89" s="139"/>
      <c r="B89" s="139"/>
      <c r="C89" s="37"/>
      <c r="D89" s="211" t="s">
        <v>240</v>
      </c>
      <c r="E89" s="36"/>
      <c r="F89" s="35">
        <f t="shared" si="274"/>
        <v>41</v>
      </c>
      <c r="G89" s="35">
        <v>15</v>
      </c>
      <c r="H89" s="35">
        <v>1</v>
      </c>
      <c r="I89" s="35">
        <v>5</v>
      </c>
      <c r="J89" s="35">
        <v>4</v>
      </c>
      <c r="K89" s="35">
        <v>10</v>
      </c>
      <c r="L89" s="35">
        <v>6</v>
      </c>
      <c r="M89" s="35">
        <v>1</v>
      </c>
      <c r="N89" s="35">
        <v>0</v>
      </c>
      <c r="O89" s="35">
        <v>1</v>
      </c>
      <c r="P89" s="35">
        <v>0</v>
      </c>
      <c r="Q89" s="35">
        <v>30</v>
      </c>
      <c r="R89" s="35">
        <v>9</v>
      </c>
      <c r="S89" s="48">
        <f t="shared" ref="S89" si="365">SUM(G89:J89)</f>
        <v>25</v>
      </c>
      <c r="T89" s="48">
        <f t="shared" ref="T89" si="366">SUM(M89:P89)</f>
        <v>2</v>
      </c>
    </row>
    <row r="90" spans="1:20" ht="12" customHeight="1">
      <c r="A90" s="139"/>
      <c r="B90" s="139"/>
      <c r="C90" s="34"/>
      <c r="D90" s="212"/>
      <c r="E90" s="33"/>
      <c r="F90" s="38">
        <f t="shared" si="274"/>
        <v>1</v>
      </c>
      <c r="G90" s="31">
        <f t="shared" ref="G90" si="367">IF(G89=0,0,G89/$F89)</f>
        <v>0.36585365853658536</v>
      </c>
      <c r="H90" s="31">
        <f t="shared" ref="H90" si="368">IF(H89=0,0,H89/$F89)</f>
        <v>2.4390243902439025E-2</v>
      </c>
      <c r="I90" s="31">
        <f t="shared" ref="I90" si="369">IF(I89=0,0,I89/$F89)</f>
        <v>0.12195121951219512</v>
      </c>
      <c r="J90" s="31">
        <f t="shared" ref="J90" si="370">IF(J89=0,0,J89/$F89)</f>
        <v>9.7560975609756101E-2</v>
      </c>
      <c r="K90" s="31">
        <f t="shared" ref="K90:L90" si="371">IF(K89=0,0,K89/$F89)</f>
        <v>0.24390243902439024</v>
      </c>
      <c r="L90" s="31">
        <f t="shared" si="371"/>
        <v>0.14634146341463414</v>
      </c>
      <c r="M90" s="31">
        <f t="shared" ref="M90" si="372">IF(M89=0,0,M89/$F89)</f>
        <v>2.4390243902439025E-2</v>
      </c>
      <c r="N90" s="31">
        <f t="shared" ref="N90" si="373">IF(N89=0,0,N89/$F89)</f>
        <v>0</v>
      </c>
      <c r="O90" s="31">
        <f t="shared" ref="O90:R90" si="374">IF(O89=0,0,O89/$F89)</f>
        <v>2.4390243902439025E-2</v>
      </c>
      <c r="P90" s="31">
        <f t="shared" si="374"/>
        <v>0</v>
      </c>
      <c r="Q90" s="31">
        <f t="shared" si="374"/>
        <v>0.73170731707317072</v>
      </c>
      <c r="R90" s="31">
        <f t="shared" si="374"/>
        <v>0.21951219512195122</v>
      </c>
    </row>
    <row r="91" spans="1:20" ht="12" customHeight="1">
      <c r="A91" s="139"/>
      <c r="B91" s="139"/>
      <c r="C91" s="37"/>
      <c r="D91" s="211" t="s">
        <v>239</v>
      </c>
      <c r="E91" s="36"/>
      <c r="F91" s="35">
        <f t="shared" si="274"/>
        <v>22</v>
      </c>
      <c r="G91" s="35">
        <v>8</v>
      </c>
      <c r="H91" s="35">
        <v>1</v>
      </c>
      <c r="I91" s="35">
        <v>3</v>
      </c>
      <c r="J91" s="35">
        <v>2</v>
      </c>
      <c r="K91" s="35">
        <v>6</v>
      </c>
      <c r="L91" s="35">
        <v>2</v>
      </c>
      <c r="M91" s="35">
        <v>1</v>
      </c>
      <c r="N91" s="35">
        <v>0</v>
      </c>
      <c r="O91" s="35">
        <v>0</v>
      </c>
      <c r="P91" s="35">
        <v>2</v>
      </c>
      <c r="Q91" s="35">
        <v>17</v>
      </c>
      <c r="R91" s="35">
        <v>2</v>
      </c>
      <c r="S91" s="48">
        <f t="shared" ref="S91" si="375">SUM(G91:J91)</f>
        <v>14</v>
      </c>
      <c r="T91" s="48">
        <f t="shared" ref="T91" si="376">SUM(M91:P91)</f>
        <v>3</v>
      </c>
    </row>
    <row r="92" spans="1:20" ht="12" customHeight="1">
      <c r="A92" s="139"/>
      <c r="B92" s="139"/>
      <c r="C92" s="34"/>
      <c r="D92" s="212"/>
      <c r="E92" s="33"/>
      <c r="F92" s="38">
        <f t="shared" si="274"/>
        <v>0.99999999999999989</v>
      </c>
      <c r="G92" s="31">
        <f t="shared" ref="G92" si="377">IF(G91=0,0,G91/$F91)</f>
        <v>0.36363636363636365</v>
      </c>
      <c r="H92" s="31">
        <f t="shared" ref="H92" si="378">IF(H91=0,0,H91/$F91)</f>
        <v>4.5454545454545456E-2</v>
      </c>
      <c r="I92" s="31">
        <f t="shared" ref="I92" si="379">IF(I91=0,0,I91/$F91)</f>
        <v>0.13636363636363635</v>
      </c>
      <c r="J92" s="31">
        <f t="shared" ref="J92" si="380">IF(J91=0,0,J91/$F91)</f>
        <v>9.0909090909090912E-2</v>
      </c>
      <c r="K92" s="31">
        <f t="shared" ref="K92:L92" si="381">IF(K91=0,0,K91/$F91)</f>
        <v>0.27272727272727271</v>
      </c>
      <c r="L92" s="31">
        <f t="shared" si="381"/>
        <v>9.0909090909090912E-2</v>
      </c>
      <c r="M92" s="31">
        <f t="shared" ref="M92" si="382">IF(M91=0,0,M91/$F91)</f>
        <v>4.5454545454545456E-2</v>
      </c>
      <c r="N92" s="31">
        <f t="shared" ref="N92" si="383">IF(N91=0,0,N91/$F91)</f>
        <v>0</v>
      </c>
      <c r="O92" s="31">
        <f t="shared" ref="O92:R92" si="384">IF(O91=0,0,O91/$F91)</f>
        <v>0</v>
      </c>
      <c r="P92" s="31">
        <f t="shared" si="384"/>
        <v>9.0909090909090912E-2</v>
      </c>
      <c r="Q92" s="31">
        <f t="shared" si="384"/>
        <v>0.77272727272727271</v>
      </c>
      <c r="R92" s="31">
        <f t="shared" si="384"/>
        <v>9.0909090909090912E-2</v>
      </c>
    </row>
    <row r="93" spans="1:20" ht="12" customHeight="1">
      <c r="A93" s="139"/>
      <c r="B93" s="139"/>
      <c r="C93" s="37"/>
      <c r="D93" s="211" t="s">
        <v>238</v>
      </c>
      <c r="E93" s="36"/>
      <c r="F93" s="35">
        <f t="shared" si="274"/>
        <v>20</v>
      </c>
      <c r="G93" s="35">
        <v>8</v>
      </c>
      <c r="H93" s="35">
        <v>0</v>
      </c>
      <c r="I93" s="35">
        <v>4</v>
      </c>
      <c r="J93" s="35">
        <v>1</v>
      </c>
      <c r="K93" s="35">
        <v>6</v>
      </c>
      <c r="L93" s="35">
        <v>1</v>
      </c>
      <c r="M93" s="35">
        <v>0</v>
      </c>
      <c r="N93" s="35">
        <v>0</v>
      </c>
      <c r="O93" s="35">
        <v>1</v>
      </c>
      <c r="P93" s="35">
        <v>3</v>
      </c>
      <c r="Q93" s="35">
        <v>15</v>
      </c>
      <c r="R93" s="35">
        <v>1</v>
      </c>
      <c r="S93" s="48">
        <f t="shared" ref="S93" si="385">SUM(G93:J93)</f>
        <v>13</v>
      </c>
      <c r="T93" s="48">
        <f t="shared" ref="T93" si="386">SUM(M93:P93)</f>
        <v>4</v>
      </c>
    </row>
    <row r="94" spans="1:20" ht="12" customHeight="1">
      <c r="A94" s="139"/>
      <c r="B94" s="139"/>
      <c r="C94" s="34"/>
      <c r="D94" s="212"/>
      <c r="E94" s="33"/>
      <c r="F94" s="38">
        <f t="shared" si="274"/>
        <v>1</v>
      </c>
      <c r="G94" s="31">
        <f t="shared" ref="G94" si="387">IF(G93=0,0,G93/$F93)</f>
        <v>0.4</v>
      </c>
      <c r="H94" s="31">
        <f t="shared" ref="H94" si="388">IF(H93=0,0,H93/$F93)</f>
        <v>0</v>
      </c>
      <c r="I94" s="31">
        <f t="shared" ref="I94" si="389">IF(I93=0,0,I93/$F93)</f>
        <v>0.2</v>
      </c>
      <c r="J94" s="31">
        <f t="shared" ref="J94" si="390">IF(J93=0,0,J93/$F93)</f>
        <v>0.05</v>
      </c>
      <c r="K94" s="31">
        <f t="shared" ref="K94:L94" si="391">IF(K93=0,0,K93/$F93)</f>
        <v>0.3</v>
      </c>
      <c r="L94" s="31">
        <f t="shared" si="391"/>
        <v>0.05</v>
      </c>
      <c r="M94" s="31">
        <f t="shared" ref="M94" si="392">IF(M93=0,0,M93/$F93)</f>
        <v>0</v>
      </c>
      <c r="N94" s="31">
        <f t="shared" ref="N94" si="393">IF(N93=0,0,N93/$F93)</f>
        <v>0</v>
      </c>
      <c r="O94" s="31">
        <f t="shared" ref="O94:R94" si="394">IF(O93=0,0,O93/$F93)</f>
        <v>0.05</v>
      </c>
      <c r="P94" s="31">
        <f t="shared" si="394"/>
        <v>0.15</v>
      </c>
      <c r="Q94" s="31">
        <f t="shared" si="394"/>
        <v>0.75</v>
      </c>
      <c r="R94" s="31">
        <f t="shared" si="394"/>
        <v>0.05</v>
      </c>
    </row>
    <row r="95" spans="1:20" ht="12" customHeight="1">
      <c r="A95" s="139"/>
      <c r="B95" s="139"/>
      <c r="C95" s="37"/>
      <c r="D95" s="211" t="s">
        <v>237</v>
      </c>
      <c r="E95" s="36"/>
      <c r="F95" s="35">
        <f t="shared" si="274"/>
        <v>150</v>
      </c>
      <c r="G95" s="35">
        <v>89</v>
      </c>
      <c r="H95" s="35">
        <v>2</v>
      </c>
      <c r="I95" s="35">
        <v>14</v>
      </c>
      <c r="J95" s="35">
        <v>10</v>
      </c>
      <c r="K95" s="35">
        <v>24</v>
      </c>
      <c r="L95" s="35">
        <v>11</v>
      </c>
      <c r="M95" s="35">
        <v>4</v>
      </c>
      <c r="N95" s="35">
        <v>0</v>
      </c>
      <c r="O95" s="35">
        <v>1</v>
      </c>
      <c r="P95" s="35">
        <v>2</v>
      </c>
      <c r="Q95" s="35">
        <v>129</v>
      </c>
      <c r="R95" s="35">
        <v>14</v>
      </c>
      <c r="S95" s="48">
        <f t="shared" ref="S95" si="395">SUM(G95:J95)</f>
        <v>115</v>
      </c>
      <c r="T95" s="48">
        <f t="shared" ref="T95" si="396">SUM(M95:P95)</f>
        <v>7</v>
      </c>
    </row>
    <row r="96" spans="1:20" ht="12" customHeight="1">
      <c r="A96" s="139"/>
      <c r="B96" s="139"/>
      <c r="C96" s="34"/>
      <c r="D96" s="212"/>
      <c r="E96" s="33"/>
      <c r="F96" s="38">
        <f t="shared" si="274"/>
        <v>1</v>
      </c>
      <c r="G96" s="31">
        <f t="shared" ref="G96" si="397">IF(G95=0,0,G95/$F95)</f>
        <v>0.59333333333333338</v>
      </c>
      <c r="H96" s="31">
        <f t="shared" ref="H96" si="398">IF(H95=0,0,H95/$F95)</f>
        <v>1.3333333333333334E-2</v>
      </c>
      <c r="I96" s="31">
        <f t="shared" ref="I96" si="399">IF(I95=0,0,I95/$F95)</f>
        <v>9.3333333333333338E-2</v>
      </c>
      <c r="J96" s="31">
        <f t="shared" ref="J96" si="400">IF(J95=0,0,J95/$F95)</f>
        <v>6.6666666666666666E-2</v>
      </c>
      <c r="K96" s="31">
        <f t="shared" ref="K96:L96" si="401">IF(K95=0,0,K95/$F95)</f>
        <v>0.16</v>
      </c>
      <c r="L96" s="31">
        <f t="shared" si="401"/>
        <v>7.3333333333333334E-2</v>
      </c>
      <c r="M96" s="31">
        <f t="shared" ref="M96" si="402">IF(M95=0,0,M95/$F95)</f>
        <v>2.6666666666666668E-2</v>
      </c>
      <c r="N96" s="31">
        <f t="shared" ref="N96" si="403">IF(N95=0,0,N95/$F95)</f>
        <v>0</v>
      </c>
      <c r="O96" s="31">
        <f t="shared" ref="O96:R96" si="404">IF(O95=0,0,O95/$F95)</f>
        <v>6.6666666666666671E-3</v>
      </c>
      <c r="P96" s="31">
        <f t="shared" si="404"/>
        <v>1.3333333333333334E-2</v>
      </c>
      <c r="Q96" s="31">
        <f t="shared" si="404"/>
        <v>0.86</v>
      </c>
      <c r="R96" s="31">
        <f t="shared" si="404"/>
        <v>9.3333333333333338E-2</v>
      </c>
    </row>
    <row r="97" spans="1:20" ht="12" customHeight="1">
      <c r="A97" s="139"/>
      <c r="B97" s="139"/>
      <c r="C97" s="37"/>
      <c r="D97" s="211" t="s">
        <v>236</v>
      </c>
      <c r="E97" s="36"/>
      <c r="F97" s="35">
        <f t="shared" si="274"/>
        <v>20</v>
      </c>
      <c r="G97" s="35">
        <v>10</v>
      </c>
      <c r="H97" s="35">
        <v>1</v>
      </c>
      <c r="I97" s="35">
        <v>1</v>
      </c>
      <c r="J97" s="35">
        <v>4</v>
      </c>
      <c r="K97" s="35">
        <v>1</v>
      </c>
      <c r="L97" s="35">
        <v>3</v>
      </c>
      <c r="M97" s="35">
        <v>0</v>
      </c>
      <c r="N97" s="35">
        <v>0</v>
      </c>
      <c r="O97" s="35">
        <v>0</v>
      </c>
      <c r="P97" s="35">
        <v>3</v>
      </c>
      <c r="Q97" s="35">
        <v>13</v>
      </c>
      <c r="R97" s="35">
        <v>4</v>
      </c>
      <c r="S97" s="48">
        <f t="shared" ref="S97" si="405">SUM(G97:J97)</f>
        <v>16</v>
      </c>
      <c r="T97" s="48">
        <f t="shared" ref="T97" si="406">SUM(M97:P97)</f>
        <v>3</v>
      </c>
    </row>
    <row r="98" spans="1:20" ht="12" customHeight="1">
      <c r="A98" s="139"/>
      <c r="B98" s="139"/>
      <c r="C98" s="34"/>
      <c r="D98" s="212"/>
      <c r="E98" s="33"/>
      <c r="F98" s="38">
        <f t="shared" si="274"/>
        <v>0.99999999999999989</v>
      </c>
      <c r="G98" s="31">
        <f t="shared" ref="G98" si="407">IF(G97=0,0,G97/$F97)</f>
        <v>0.5</v>
      </c>
      <c r="H98" s="31">
        <f t="shared" ref="H98" si="408">IF(H97=0,0,H97/$F97)</f>
        <v>0.05</v>
      </c>
      <c r="I98" s="31">
        <f t="shared" ref="I98" si="409">IF(I97=0,0,I97/$F97)</f>
        <v>0.05</v>
      </c>
      <c r="J98" s="31">
        <f t="shared" ref="J98" si="410">IF(J97=0,0,J97/$F97)</f>
        <v>0.2</v>
      </c>
      <c r="K98" s="31">
        <f t="shared" ref="K98:L98" si="411">IF(K97=0,0,K97/$F97)</f>
        <v>0.05</v>
      </c>
      <c r="L98" s="31">
        <f t="shared" si="411"/>
        <v>0.15</v>
      </c>
      <c r="M98" s="31">
        <f t="shared" ref="M98" si="412">IF(M97=0,0,M97/$F97)</f>
        <v>0</v>
      </c>
      <c r="N98" s="31">
        <f t="shared" ref="N98" si="413">IF(N97=0,0,N97/$F97)</f>
        <v>0</v>
      </c>
      <c r="O98" s="31">
        <f t="shared" ref="O98:R98" si="414">IF(O97=0,0,O97/$F97)</f>
        <v>0</v>
      </c>
      <c r="P98" s="31">
        <f t="shared" si="414"/>
        <v>0.15</v>
      </c>
      <c r="Q98" s="31">
        <f t="shared" si="414"/>
        <v>0.65</v>
      </c>
      <c r="R98" s="31">
        <f t="shared" si="414"/>
        <v>0.2</v>
      </c>
    </row>
    <row r="99" spans="1:20" ht="12.75" customHeight="1">
      <c r="A99" s="139"/>
      <c r="B99" s="139"/>
      <c r="C99" s="37"/>
      <c r="D99" s="211" t="s">
        <v>235</v>
      </c>
      <c r="E99" s="36"/>
      <c r="F99" s="35">
        <f t="shared" si="274"/>
        <v>55</v>
      </c>
      <c r="G99" s="35">
        <v>27</v>
      </c>
      <c r="H99" s="35">
        <v>1</v>
      </c>
      <c r="I99" s="35">
        <v>5</v>
      </c>
      <c r="J99" s="35">
        <v>2</v>
      </c>
      <c r="K99" s="35">
        <v>16</v>
      </c>
      <c r="L99" s="35">
        <v>4</v>
      </c>
      <c r="M99" s="35">
        <v>1</v>
      </c>
      <c r="N99" s="35">
        <v>0</v>
      </c>
      <c r="O99" s="35">
        <v>2</v>
      </c>
      <c r="P99" s="35">
        <v>1</v>
      </c>
      <c r="Q99" s="35">
        <v>46</v>
      </c>
      <c r="R99" s="35">
        <v>5</v>
      </c>
      <c r="S99" s="48">
        <f t="shared" ref="S99" si="415">SUM(G99:J99)</f>
        <v>35</v>
      </c>
      <c r="T99" s="48">
        <f t="shared" ref="T99" si="416">SUM(M99:P99)</f>
        <v>4</v>
      </c>
    </row>
    <row r="100" spans="1:20" ht="12.75" customHeight="1">
      <c r="A100" s="140"/>
      <c r="B100" s="140"/>
      <c r="C100" s="34"/>
      <c r="D100" s="212"/>
      <c r="E100" s="33"/>
      <c r="F100" s="32">
        <f t="shared" si="274"/>
        <v>0.99999999999999978</v>
      </c>
      <c r="G100" s="31">
        <f t="shared" ref="G100:R100" si="417">IF(G99=0,0,G99/$F99)</f>
        <v>0.49090909090909091</v>
      </c>
      <c r="H100" s="31">
        <f t="shared" si="417"/>
        <v>1.8181818181818181E-2</v>
      </c>
      <c r="I100" s="31">
        <f t="shared" si="417"/>
        <v>9.0909090909090912E-2</v>
      </c>
      <c r="J100" s="31">
        <f t="shared" si="417"/>
        <v>3.6363636363636362E-2</v>
      </c>
      <c r="K100" s="31">
        <f t="shared" si="417"/>
        <v>0.29090909090909089</v>
      </c>
      <c r="L100" s="31">
        <f t="shared" si="417"/>
        <v>7.2727272727272724E-2</v>
      </c>
      <c r="M100" s="31">
        <f t="shared" si="417"/>
        <v>1.8181818181818181E-2</v>
      </c>
      <c r="N100" s="31">
        <f t="shared" si="417"/>
        <v>0</v>
      </c>
      <c r="O100" s="31">
        <f t="shared" si="417"/>
        <v>3.6363636363636362E-2</v>
      </c>
      <c r="P100" s="31">
        <f t="shared" si="417"/>
        <v>1.8181818181818181E-2</v>
      </c>
      <c r="Q100" s="31">
        <f t="shared" si="417"/>
        <v>0.83636363636363631</v>
      </c>
      <c r="R100" s="31">
        <f t="shared" si="417"/>
        <v>9.0909090909090912E-2</v>
      </c>
    </row>
  </sheetData>
  <mergeCells count="69">
    <mergeCell ref="D37:D38"/>
    <mergeCell ref="D39:D40"/>
    <mergeCell ref="D41:D42"/>
    <mergeCell ref="B9:E10"/>
    <mergeCell ref="B11:E12"/>
    <mergeCell ref="B13:E14"/>
    <mergeCell ref="B15:E16"/>
    <mergeCell ref="B17:E18"/>
    <mergeCell ref="D45:D46"/>
    <mergeCell ref="D47:D48"/>
    <mergeCell ref="D49:D50"/>
    <mergeCell ref="D51:D52"/>
    <mergeCell ref="D97:D98"/>
    <mergeCell ref="D77:D78"/>
    <mergeCell ref="D71:D72"/>
    <mergeCell ref="D73:D74"/>
    <mergeCell ref="D75:D76"/>
    <mergeCell ref="D59:D60"/>
    <mergeCell ref="D61:D62"/>
    <mergeCell ref="D63:D64"/>
    <mergeCell ref="D55:D56"/>
    <mergeCell ref="D57:D58"/>
    <mergeCell ref="D89:D90"/>
    <mergeCell ref="D91:D92"/>
    <mergeCell ref="A3:E6"/>
    <mergeCell ref="F3:F6"/>
    <mergeCell ref="A7:E8"/>
    <mergeCell ref="A9:A18"/>
    <mergeCell ref="D43:D44"/>
    <mergeCell ref="A19:A100"/>
    <mergeCell ref="B19:B68"/>
    <mergeCell ref="D19:D20"/>
    <mergeCell ref="D21:D22"/>
    <mergeCell ref="D23:D24"/>
    <mergeCell ref="D25:D26"/>
    <mergeCell ref="D27:D28"/>
    <mergeCell ref="D29:D30"/>
    <mergeCell ref="D31:D32"/>
    <mergeCell ref="D33:D34"/>
    <mergeCell ref="D35:D36"/>
    <mergeCell ref="D53:D54"/>
    <mergeCell ref="D67:D68"/>
    <mergeCell ref="B69:B100"/>
    <mergeCell ref="D69:D70"/>
    <mergeCell ref="D83:D84"/>
    <mergeCell ref="D85:D86"/>
    <mergeCell ref="D87:D88"/>
    <mergeCell ref="D79:D80"/>
    <mergeCell ref="D81:D82"/>
    <mergeCell ref="D93:D94"/>
    <mergeCell ref="D95:D96"/>
    <mergeCell ref="D65:D66"/>
    <mergeCell ref="D99:D100"/>
    <mergeCell ref="G3:L3"/>
    <mergeCell ref="M3:R3"/>
    <mergeCell ref="G4:J4"/>
    <mergeCell ref="M4:P4"/>
    <mergeCell ref="K4:K6"/>
    <mergeCell ref="L4:L6"/>
    <mergeCell ref="R4:R6"/>
    <mergeCell ref="M5:M6"/>
    <mergeCell ref="N5:N6"/>
    <mergeCell ref="O5:O6"/>
    <mergeCell ref="P5:P6"/>
    <mergeCell ref="G5:G6"/>
    <mergeCell ref="H5:H6"/>
    <mergeCell ref="I5:I6"/>
    <mergeCell ref="J5:J6"/>
    <mergeCell ref="Q4:Q6"/>
  </mergeCells>
  <phoneticPr fontId="4"/>
  <pageMargins left="0.59055118110236227" right="0.19685039370078741" top="0.39370078740157483" bottom="0.39370078740157483" header="0.51181102362204722" footer="0.51181102362204722"/>
  <pageSetup paperSize="9" scale="68" firstPageNumber="40" orientation="portrait" useFirstPageNumber="1"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T100"/>
  <sheetViews>
    <sheetView showGridLines="0" view="pageBreakPreview" zoomScaleNormal="100" zoomScaleSheetLayoutView="100" workbookViewId="0">
      <selection activeCell="I15" sqref="I15"/>
    </sheetView>
  </sheetViews>
  <sheetFormatPr defaultRowHeight="13.5"/>
  <cols>
    <col min="1" max="2" width="2.625" style="4" customWidth="1"/>
    <col min="3" max="3" width="1.375" style="4" customWidth="1"/>
    <col min="4" max="4" width="27.625" style="4" customWidth="1"/>
    <col min="5" max="5" width="1.375" style="4" customWidth="1"/>
    <col min="6" max="18" width="8.125" style="3" customWidth="1"/>
    <col min="19" max="16384" width="9" style="3"/>
  </cols>
  <sheetData>
    <row r="1" spans="1:20" ht="14.25">
      <c r="A1" s="18" t="s">
        <v>599</v>
      </c>
    </row>
    <row r="2" spans="1:20">
      <c r="R2" s="40" t="s">
        <v>513</v>
      </c>
    </row>
    <row r="3" spans="1:20" ht="18.75" customHeight="1">
      <c r="A3" s="213" t="s">
        <v>63</v>
      </c>
      <c r="B3" s="214"/>
      <c r="C3" s="214"/>
      <c r="D3" s="214"/>
      <c r="E3" s="215"/>
      <c r="F3" s="161" t="s">
        <v>62</v>
      </c>
      <c r="G3" s="161" t="s">
        <v>262</v>
      </c>
      <c r="H3" s="229"/>
      <c r="I3" s="229"/>
      <c r="J3" s="229"/>
      <c r="K3" s="229"/>
      <c r="L3" s="230"/>
      <c r="M3" s="161" t="s">
        <v>261</v>
      </c>
      <c r="N3" s="229"/>
      <c r="O3" s="229"/>
      <c r="P3" s="229"/>
      <c r="Q3" s="229"/>
      <c r="R3" s="230"/>
    </row>
    <row r="4" spans="1:20" ht="18.75" customHeight="1">
      <c r="A4" s="216"/>
      <c r="B4" s="217"/>
      <c r="C4" s="217"/>
      <c r="D4" s="217"/>
      <c r="E4" s="218"/>
      <c r="F4" s="165"/>
      <c r="G4" s="161" t="s">
        <v>232</v>
      </c>
      <c r="H4" s="229"/>
      <c r="I4" s="229"/>
      <c r="J4" s="229"/>
      <c r="K4" s="197" t="s">
        <v>231</v>
      </c>
      <c r="L4" s="197" t="s">
        <v>127</v>
      </c>
      <c r="M4" s="161" t="s">
        <v>232</v>
      </c>
      <c r="N4" s="229"/>
      <c r="O4" s="229"/>
      <c r="P4" s="229"/>
      <c r="Q4" s="197" t="s">
        <v>231</v>
      </c>
      <c r="R4" s="197" t="s">
        <v>127</v>
      </c>
    </row>
    <row r="5" spans="1:20" ht="44.25" customHeight="1">
      <c r="A5" s="216"/>
      <c r="B5" s="217"/>
      <c r="C5" s="217"/>
      <c r="D5" s="217"/>
      <c r="E5" s="218"/>
      <c r="F5" s="165"/>
      <c r="G5" s="197" t="s">
        <v>230</v>
      </c>
      <c r="H5" s="197" t="s">
        <v>229</v>
      </c>
      <c r="I5" s="197" t="s">
        <v>228</v>
      </c>
      <c r="J5" s="197" t="s">
        <v>227</v>
      </c>
      <c r="K5" s="198"/>
      <c r="L5" s="198"/>
      <c r="M5" s="197" t="s">
        <v>230</v>
      </c>
      <c r="N5" s="197" t="s">
        <v>229</v>
      </c>
      <c r="O5" s="197" t="s">
        <v>228</v>
      </c>
      <c r="P5" s="197" t="s">
        <v>227</v>
      </c>
      <c r="Q5" s="198"/>
      <c r="R5" s="198"/>
    </row>
    <row r="6" spans="1:20" ht="24.75" customHeight="1">
      <c r="A6" s="219"/>
      <c r="B6" s="220"/>
      <c r="C6" s="220"/>
      <c r="D6" s="220"/>
      <c r="E6" s="221"/>
      <c r="F6" s="162"/>
      <c r="G6" s="199"/>
      <c r="H6" s="199"/>
      <c r="I6" s="199"/>
      <c r="J6" s="199"/>
      <c r="K6" s="199"/>
      <c r="L6" s="199"/>
      <c r="M6" s="199"/>
      <c r="N6" s="199"/>
      <c r="O6" s="199"/>
      <c r="P6" s="199"/>
      <c r="Q6" s="199"/>
      <c r="R6" s="199"/>
    </row>
    <row r="7" spans="1:20" ht="12" customHeight="1">
      <c r="A7" s="152" t="s">
        <v>49</v>
      </c>
      <c r="B7" s="153"/>
      <c r="C7" s="153"/>
      <c r="D7" s="153"/>
      <c r="E7" s="154"/>
      <c r="F7" s="35">
        <f>SUM(G7:R7)/2</f>
        <v>916</v>
      </c>
      <c r="G7" s="35">
        <f t="shared" ref="G7:R7" si="0">SUM(G9,G11,G13,G15,G17)</f>
        <v>119</v>
      </c>
      <c r="H7" s="35">
        <f t="shared" si="0"/>
        <v>5</v>
      </c>
      <c r="I7" s="35">
        <f t="shared" si="0"/>
        <v>35</v>
      </c>
      <c r="J7" s="35">
        <f t="shared" si="0"/>
        <v>95</v>
      </c>
      <c r="K7" s="35">
        <f t="shared" si="0"/>
        <v>572</v>
      </c>
      <c r="L7" s="35">
        <f t="shared" si="0"/>
        <v>90</v>
      </c>
      <c r="M7" s="35">
        <f t="shared" si="0"/>
        <v>16</v>
      </c>
      <c r="N7" s="35">
        <f t="shared" si="0"/>
        <v>6</v>
      </c>
      <c r="O7" s="35">
        <f t="shared" si="0"/>
        <v>36</v>
      </c>
      <c r="P7" s="35">
        <f t="shared" si="0"/>
        <v>15</v>
      </c>
      <c r="Q7" s="35">
        <f t="shared" si="0"/>
        <v>754</v>
      </c>
      <c r="R7" s="35">
        <f t="shared" si="0"/>
        <v>89</v>
      </c>
      <c r="S7" s="48">
        <f>SUM(G7:J7)</f>
        <v>254</v>
      </c>
      <c r="T7" s="48">
        <f>SUM(M7:P7)</f>
        <v>73</v>
      </c>
    </row>
    <row r="8" spans="1:20" ht="12" customHeight="1">
      <c r="A8" s="155"/>
      <c r="B8" s="156"/>
      <c r="C8" s="156"/>
      <c r="D8" s="156"/>
      <c r="E8" s="157"/>
      <c r="F8" s="38">
        <f>SUM(G8:R8)/2</f>
        <v>1</v>
      </c>
      <c r="G8" s="31">
        <f t="shared" ref="G8:R8" si="1">IF(G7=0,0,G7/$F7)</f>
        <v>0.12991266375545851</v>
      </c>
      <c r="H8" s="31">
        <f t="shared" si="1"/>
        <v>5.4585152838427945E-3</v>
      </c>
      <c r="I8" s="31">
        <f t="shared" si="1"/>
        <v>3.8209606986899562E-2</v>
      </c>
      <c r="J8" s="31">
        <f t="shared" si="1"/>
        <v>0.10371179039301311</v>
      </c>
      <c r="K8" s="31">
        <f t="shared" si="1"/>
        <v>0.62445414847161573</v>
      </c>
      <c r="L8" s="31">
        <f t="shared" si="1"/>
        <v>9.8253275109170299E-2</v>
      </c>
      <c r="M8" s="31">
        <f t="shared" si="1"/>
        <v>1.7467248908296942E-2</v>
      </c>
      <c r="N8" s="31">
        <f t="shared" si="1"/>
        <v>6.5502183406113534E-3</v>
      </c>
      <c r="O8" s="31">
        <f t="shared" si="1"/>
        <v>3.9301310043668124E-2</v>
      </c>
      <c r="P8" s="31">
        <f t="shared" si="1"/>
        <v>1.6375545851528384E-2</v>
      </c>
      <c r="Q8" s="31">
        <f t="shared" si="1"/>
        <v>0.82314410480349343</v>
      </c>
      <c r="R8" s="31">
        <f t="shared" si="1"/>
        <v>9.7161572052401751E-2</v>
      </c>
    </row>
    <row r="9" spans="1:20" ht="12" customHeight="1">
      <c r="A9" s="141" t="s">
        <v>48</v>
      </c>
      <c r="B9" s="222" t="s">
        <v>47</v>
      </c>
      <c r="C9" s="223"/>
      <c r="D9" s="223"/>
      <c r="E9" s="224"/>
      <c r="F9" s="35">
        <f t="shared" ref="F9:F72" si="2">SUM(G9:R9)/2</f>
        <v>289</v>
      </c>
      <c r="G9" s="35">
        <v>23</v>
      </c>
      <c r="H9" s="35">
        <v>0</v>
      </c>
      <c r="I9" s="35">
        <v>6</v>
      </c>
      <c r="J9" s="35">
        <v>14</v>
      </c>
      <c r="K9" s="35">
        <v>194</v>
      </c>
      <c r="L9" s="35">
        <v>52</v>
      </c>
      <c r="M9" s="35">
        <v>3</v>
      </c>
      <c r="N9" s="35">
        <v>0</v>
      </c>
      <c r="O9" s="35">
        <v>0</v>
      </c>
      <c r="P9" s="35">
        <v>1</v>
      </c>
      <c r="Q9" s="35">
        <v>233</v>
      </c>
      <c r="R9" s="35">
        <v>52</v>
      </c>
      <c r="S9" s="48">
        <f t="shared" ref="S9" si="3">SUM(G9:J9)</f>
        <v>43</v>
      </c>
      <c r="T9" s="48">
        <f t="shared" ref="T9" si="4">SUM(M9:P9)</f>
        <v>4</v>
      </c>
    </row>
    <row r="10" spans="1:20" ht="12" customHeight="1">
      <c r="A10" s="142"/>
      <c r="B10" s="225"/>
      <c r="C10" s="226"/>
      <c r="D10" s="226"/>
      <c r="E10" s="227"/>
      <c r="F10" s="38">
        <f t="shared" si="2"/>
        <v>1</v>
      </c>
      <c r="G10" s="31">
        <f>IF(G9=0,0,G9/$F9)</f>
        <v>7.9584775086505188E-2</v>
      </c>
      <c r="H10" s="31">
        <f>IF(H9=0,0,H9/$F9)</f>
        <v>0</v>
      </c>
      <c r="I10" s="31">
        <f>IF(I9=0,0,I9/$F9)</f>
        <v>2.0761245674740483E-2</v>
      </c>
      <c r="J10" s="31">
        <f>IF(J9=0,0,J9/$F9)</f>
        <v>4.8442906574394463E-2</v>
      </c>
      <c r="K10" s="31">
        <f>IF(K9=0,0,K9/$F9)</f>
        <v>0.67128027681660896</v>
      </c>
      <c r="L10" s="31">
        <f t="shared" ref="L10:R18" si="5">IF(L9=0,0,L9/$F9)</f>
        <v>0.17993079584775087</v>
      </c>
      <c r="M10" s="31">
        <f>IF(M9=0,0,M9/$F9)</f>
        <v>1.0380622837370242E-2</v>
      </c>
      <c r="N10" s="31">
        <f>IF(N9=0,0,N9/$F9)</f>
        <v>0</v>
      </c>
      <c r="O10" s="31">
        <f>IF(O9=0,0,O9/$F9)</f>
        <v>0</v>
      </c>
      <c r="P10" s="31">
        <f t="shared" ref="P10:R10" si="6">IF(P9=0,0,P9/$F9)</f>
        <v>3.4602076124567475E-3</v>
      </c>
      <c r="Q10" s="31">
        <f t="shared" si="6"/>
        <v>0.80622837370242217</v>
      </c>
      <c r="R10" s="31">
        <f t="shared" si="6"/>
        <v>0.17993079584775087</v>
      </c>
    </row>
    <row r="11" spans="1:20" ht="12" customHeight="1">
      <c r="A11" s="142"/>
      <c r="B11" s="222" t="s">
        <v>46</v>
      </c>
      <c r="C11" s="223"/>
      <c r="D11" s="223"/>
      <c r="E11" s="224"/>
      <c r="F11" s="35">
        <f t="shared" si="2"/>
        <v>129</v>
      </c>
      <c r="G11" s="35">
        <v>21</v>
      </c>
      <c r="H11" s="35">
        <v>2</v>
      </c>
      <c r="I11" s="35">
        <v>3</v>
      </c>
      <c r="J11" s="35">
        <v>4</v>
      </c>
      <c r="K11" s="35">
        <v>91</v>
      </c>
      <c r="L11" s="35">
        <v>8</v>
      </c>
      <c r="M11" s="35">
        <v>1</v>
      </c>
      <c r="N11" s="35">
        <v>1</v>
      </c>
      <c r="O11" s="35">
        <v>0</v>
      </c>
      <c r="P11" s="35">
        <v>0</v>
      </c>
      <c r="Q11" s="35">
        <v>116</v>
      </c>
      <c r="R11" s="35">
        <v>11</v>
      </c>
      <c r="S11" s="48">
        <f t="shared" ref="S11" si="7">SUM(G11:J11)</f>
        <v>30</v>
      </c>
      <c r="T11" s="48">
        <f t="shared" ref="T11" si="8">SUM(M11:P11)</f>
        <v>2</v>
      </c>
    </row>
    <row r="12" spans="1:20" ht="12" customHeight="1">
      <c r="A12" s="142"/>
      <c r="B12" s="225"/>
      <c r="C12" s="226"/>
      <c r="D12" s="226"/>
      <c r="E12" s="227"/>
      <c r="F12" s="38">
        <f t="shared" si="2"/>
        <v>1</v>
      </c>
      <c r="G12" s="31">
        <f t="shared" ref="G12:K12" si="9">IF(G11=0,0,G11/$F11)</f>
        <v>0.16279069767441862</v>
      </c>
      <c r="H12" s="31">
        <f t="shared" si="9"/>
        <v>1.5503875968992248E-2</v>
      </c>
      <c r="I12" s="31">
        <f t="shared" si="9"/>
        <v>2.3255813953488372E-2</v>
      </c>
      <c r="J12" s="31">
        <f t="shared" si="9"/>
        <v>3.1007751937984496E-2</v>
      </c>
      <c r="K12" s="31">
        <f t="shared" si="9"/>
        <v>0.70542635658914732</v>
      </c>
      <c r="L12" s="31">
        <f t="shared" si="5"/>
        <v>6.2015503875968991E-2</v>
      </c>
      <c r="M12" s="31">
        <f t="shared" si="5"/>
        <v>7.7519379844961239E-3</v>
      </c>
      <c r="N12" s="31">
        <f t="shared" si="5"/>
        <v>7.7519379844961239E-3</v>
      </c>
      <c r="O12" s="31">
        <f t="shared" si="5"/>
        <v>0</v>
      </c>
      <c r="P12" s="31">
        <f t="shared" si="5"/>
        <v>0</v>
      </c>
      <c r="Q12" s="31">
        <f t="shared" si="5"/>
        <v>0.89922480620155043</v>
      </c>
      <c r="R12" s="31">
        <f t="shared" si="5"/>
        <v>8.5271317829457363E-2</v>
      </c>
    </row>
    <row r="13" spans="1:20" ht="12" customHeight="1">
      <c r="A13" s="142"/>
      <c r="B13" s="222" t="s">
        <v>45</v>
      </c>
      <c r="C13" s="223"/>
      <c r="D13" s="223"/>
      <c r="E13" s="224"/>
      <c r="F13" s="35">
        <f t="shared" si="2"/>
        <v>220</v>
      </c>
      <c r="G13" s="35">
        <v>47</v>
      </c>
      <c r="H13" s="35">
        <v>2</v>
      </c>
      <c r="I13" s="35">
        <v>11</v>
      </c>
      <c r="J13" s="35">
        <v>11</v>
      </c>
      <c r="K13" s="35">
        <v>133</v>
      </c>
      <c r="L13" s="35">
        <v>16</v>
      </c>
      <c r="M13" s="35">
        <v>6</v>
      </c>
      <c r="N13" s="35">
        <v>0</v>
      </c>
      <c r="O13" s="35">
        <v>5</v>
      </c>
      <c r="P13" s="35">
        <v>4</v>
      </c>
      <c r="Q13" s="35">
        <v>193</v>
      </c>
      <c r="R13" s="35">
        <v>12</v>
      </c>
      <c r="S13" s="48">
        <f t="shared" ref="S13" si="10">SUM(G13:J13)</f>
        <v>71</v>
      </c>
      <c r="T13" s="48">
        <f t="shared" ref="T13" si="11">SUM(M13:P13)</f>
        <v>15</v>
      </c>
    </row>
    <row r="14" spans="1:20" ht="12" customHeight="1">
      <c r="A14" s="142"/>
      <c r="B14" s="225"/>
      <c r="C14" s="226"/>
      <c r="D14" s="226"/>
      <c r="E14" s="227"/>
      <c r="F14" s="38">
        <f t="shared" si="2"/>
        <v>0.99999999999999989</v>
      </c>
      <c r="G14" s="31">
        <f t="shared" ref="G14:K14" si="12">IF(G13=0,0,G13/$F13)</f>
        <v>0.21363636363636362</v>
      </c>
      <c r="H14" s="31">
        <f t="shared" si="12"/>
        <v>9.0909090909090905E-3</v>
      </c>
      <c r="I14" s="31">
        <f t="shared" si="12"/>
        <v>0.05</v>
      </c>
      <c r="J14" s="31">
        <f t="shared" si="12"/>
        <v>0.05</v>
      </c>
      <c r="K14" s="31">
        <f t="shared" si="12"/>
        <v>0.6045454545454545</v>
      </c>
      <c r="L14" s="31">
        <f t="shared" si="5"/>
        <v>7.2727272727272724E-2</v>
      </c>
      <c r="M14" s="31">
        <f t="shared" si="5"/>
        <v>2.7272727272727271E-2</v>
      </c>
      <c r="N14" s="31">
        <f t="shared" si="5"/>
        <v>0</v>
      </c>
      <c r="O14" s="31">
        <f t="shared" si="5"/>
        <v>2.2727272727272728E-2</v>
      </c>
      <c r="P14" s="31">
        <f t="shared" si="5"/>
        <v>1.8181818181818181E-2</v>
      </c>
      <c r="Q14" s="31">
        <f t="shared" si="5"/>
        <v>0.87727272727272732</v>
      </c>
      <c r="R14" s="31">
        <f t="shared" si="5"/>
        <v>5.4545454545454543E-2</v>
      </c>
    </row>
    <row r="15" spans="1:20" ht="12" customHeight="1">
      <c r="A15" s="142"/>
      <c r="B15" s="222" t="s">
        <v>44</v>
      </c>
      <c r="C15" s="223"/>
      <c r="D15" s="223"/>
      <c r="E15" s="224"/>
      <c r="F15" s="35">
        <f t="shared" si="2"/>
        <v>57</v>
      </c>
      <c r="G15" s="35">
        <v>10</v>
      </c>
      <c r="H15" s="35">
        <v>0</v>
      </c>
      <c r="I15" s="35">
        <v>5</v>
      </c>
      <c r="J15" s="35">
        <v>8</v>
      </c>
      <c r="K15" s="35">
        <v>29</v>
      </c>
      <c r="L15" s="35">
        <v>5</v>
      </c>
      <c r="M15" s="35">
        <v>0</v>
      </c>
      <c r="N15" s="35">
        <v>1</v>
      </c>
      <c r="O15" s="35">
        <v>2</v>
      </c>
      <c r="P15" s="35">
        <v>3</v>
      </c>
      <c r="Q15" s="35">
        <v>49</v>
      </c>
      <c r="R15" s="35">
        <v>2</v>
      </c>
      <c r="S15" s="48">
        <f t="shared" ref="S15" si="13">SUM(G15:J15)</f>
        <v>23</v>
      </c>
      <c r="T15" s="48">
        <f t="shared" ref="T15" si="14">SUM(M15:P15)</f>
        <v>6</v>
      </c>
    </row>
    <row r="16" spans="1:20" ht="12" customHeight="1">
      <c r="A16" s="142"/>
      <c r="B16" s="225"/>
      <c r="C16" s="226"/>
      <c r="D16" s="226"/>
      <c r="E16" s="227"/>
      <c r="F16" s="38">
        <f t="shared" si="2"/>
        <v>1</v>
      </c>
      <c r="G16" s="31">
        <f t="shared" ref="G16:K16" si="15">IF(G15=0,0,G15/$F15)</f>
        <v>0.17543859649122806</v>
      </c>
      <c r="H16" s="31">
        <f t="shared" si="15"/>
        <v>0</v>
      </c>
      <c r="I16" s="31">
        <f t="shared" si="15"/>
        <v>8.771929824561403E-2</v>
      </c>
      <c r="J16" s="31">
        <f t="shared" si="15"/>
        <v>0.14035087719298245</v>
      </c>
      <c r="K16" s="31">
        <f t="shared" si="15"/>
        <v>0.50877192982456143</v>
      </c>
      <c r="L16" s="31">
        <f t="shared" si="5"/>
        <v>8.771929824561403E-2</v>
      </c>
      <c r="M16" s="31">
        <f t="shared" si="5"/>
        <v>0</v>
      </c>
      <c r="N16" s="31">
        <f t="shared" si="5"/>
        <v>1.7543859649122806E-2</v>
      </c>
      <c r="O16" s="31">
        <f t="shared" si="5"/>
        <v>3.5087719298245612E-2</v>
      </c>
      <c r="P16" s="31">
        <f t="shared" si="5"/>
        <v>5.2631578947368418E-2</v>
      </c>
      <c r="Q16" s="31">
        <f t="shared" si="5"/>
        <v>0.85964912280701755</v>
      </c>
      <c r="R16" s="31">
        <f t="shared" si="5"/>
        <v>3.5087719298245612E-2</v>
      </c>
    </row>
    <row r="17" spans="1:20" ht="12" customHeight="1">
      <c r="A17" s="142"/>
      <c r="B17" s="222" t="s">
        <v>43</v>
      </c>
      <c r="C17" s="223"/>
      <c r="D17" s="223"/>
      <c r="E17" s="224"/>
      <c r="F17" s="35">
        <f t="shared" si="2"/>
        <v>221</v>
      </c>
      <c r="G17" s="35">
        <v>18</v>
      </c>
      <c r="H17" s="35">
        <v>1</v>
      </c>
      <c r="I17" s="35">
        <v>10</v>
      </c>
      <c r="J17" s="35">
        <v>58</v>
      </c>
      <c r="K17" s="35">
        <v>125</v>
      </c>
      <c r="L17" s="35">
        <v>9</v>
      </c>
      <c r="M17" s="35">
        <v>6</v>
      </c>
      <c r="N17" s="35">
        <v>4</v>
      </c>
      <c r="O17" s="35">
        <v>29</v>
      </c>
      <c r="P17" s="35">
        <v>7</v>
      </c>
      <c r="Q17" s="35">
        <v>163</v>
      </c>
      <c r="R17" s="35">
        <v>12</v>
      </c>
      <c r="S17" s="48">
        <f t="shared" ref="S17" si="16">SUM(G17:J17)</f>
        <v>87</v>
      </c>
      <c r="T17" s="48">
        <f t="shared" ref="T17" si="17">SUM(M17:P17)</f>
        <v>46</v>
      </c>
    </row>
    <row r="18" spans="1:20" ht="12" customHeight="1">
      <c r="A18" s="143"/>
      <c r="B18" s="225"/>
      <c r="C18" s="226"/>
      <c r="D18" s="226"/>
      <c r="E18" s="227"/>
      <c r="F18" s="38">
        <f t="shared" si="2"/>
        <v>0.99999999999999989</v>
      </c>
      <c r="G18" s="31">
        <f t="shared" ref="G18:K18" si="18">IF(G17=0,0,G17/$F17)</f>
        <v>8.1447963800904979E-2</v>
      </c>
      <c r="H18" s="31">
        <f t="shared" si="18"/>
        <v>4.5248868778280547E-3</v>
      </c>
      <c r="I18" s="31">
        <f t="shared" si="18"/>
        <v>4.5248868778280542E-2</v>
      </c>
      <c r="J18" s="31">
        <f t="shared" si="18"/>
        <v>0.26244343891402716</v>
      </c>
      <c r="K18" s="31">
        <f t="shared" si="18"/>
        <v>0.56561085972850678</v>
      </c>
      <c r="L18" s="31">
        <f t="shared" si="5"/>
        <v>4.072398190045249E-2</v>
      </c>
      <c r="M18" s="31">
        <f t="shared" si="5"/>
        <v>2.7149321266968326E-2</v>
      </c>
      <c r="N18" s="31">
        <f t="shared" si="5"/>
        <v>1.8099547511312219E-2</v>
      </c>
      <c r="O18" s="31">
        <f t="shared" si="5"/>
        <v>0.13122171945701358</v>
      </c>
      <c r="P18" s="31">
        <f t="shared" si="5"/>
        <v>3.1674208144796379E-2</v>
      </c>
      <c r="Q18" s="31">
        <f t="shared" si="5"/>
        <v>0.73755656108597289</v>
      </c>
      <c r="R18" s="31">
        <f t="shared" si="5"/>
        <v>5.4298642533936653E-2</v>
      </c>
    </row>
    <row r="19" spans="1:20" ht="12" customHeight="1">
      <c r="A19" s="138" t="s">
        <v>42</v>
      </c>
      <c r="B19" s="138" t="s">
        <v>41</v>
      </c>
      <c r="C19" s="37"/>
      <c r="D19" s="211" t="s">
        <v>15</v>
      </c>
      <c r="E19" s="36"/>
      <c r="F19" s="35">
        <f t="shared" si="2"/>
        <v>224</v>
      </c>
      <c r="G19" s="35">
        <f t="shared" ref="G19:R19" si="19">SUM(G21,G23,G25,G27,G29,G31,G33,G35,G37,G39,G41,G43,G45,G47,G49,G51,G53,G55,G57,G59,G61,G63,G65,G67)</f>
        <v>31</v>
      </c>
      <c r="H19" s="35">
        <f t="shared" si="19"/>
        <v>2</v>
      </c>
      <c r="I19" s="35">
        <f t="shared" si="19"/>
        <v>12</v>
      </c>
      <c r="J19" s="35">
        <f t="shared" si="19"/>
        <v>23</v>
      </c>
      <c r="K19" s="35">
        <f t="shared" si="19"/>
        <v>137</v>
      </c>
      <c r="L19" s="35">
        <f t="shared" si="19"/>
        <v>19</v>
      </c>
      <c r="M19" s="35">
        <f t="shared" si="19"/>
        <v>2</v>
      </c>
      <c r="N19" s="35">
        <f t="shared" si="19"/>
        <v>1</v>
      </c>
      <c r="O19" s="35">
        <f t="shared" si="19"/>
        <v>6</v>
      </c>
      <c r="P19" s="35">
        <f t="shared" si="19"/>
        <v>1</v>
      </c>
      <c r="Q19" s="35">
        <f t="shared" si="19"/>
        <v>200</v>
      </c>
      <c r="R19" s="35">
        <f t="shared" si="19"/>
        <v>14</v>
      </c>
      <c r="S19" s="48">
        <f t="shared" ref="S19" si="20">SUM(G19:J19)</f>
        <v>68</v>
      </c>
      <c r="T19" s="48">
        <f t="shared" ref="T19" si="21">SUM(M19:P19)</f>
        <v>10</v>
      </c>
    </row>
    <row r="20" spans="1:20" ht="12" customHeight="1">
      <c r="A20" s="139"/>
      <c r="B20" s="139"/>
      <c r="C20" s="34"/>
      <c r="D20" s="212"/>
      <c r="E20" s="33"/>
      <c r="F20" s="38">
        <f t="shared" si="2"/>
        <v>1</v>
      </c>
      <c r="G20" s="31">
        <f t="shared" ref="G20:R20" si="22">IF(G19=0,0,G19/$F19)</f>
        <v>0.13839285714285715</v>
      </c>
      <c r="H20" s="31">
        <f t="shared" si="22"/>
        <v>8.9285714285714281E-3</v>
      </c>
      <c r="I20" s="31">
        <f t="shared" si="22"/>
        <v>5.3571428571428568E-2</v>
      </c>
      <c r="J20" s="31">
        <f t="shared" si="22"/>
        <v>0.10267857142857142</v>
      </c>
      <c r="K20" s="31">
        <f t="shared" si="22"/>
        <v>0.6116071428571429</v>
      </c>
      <c r="L20" s="31">
        <f t="shared" si="22"/>
        <v>8.4821428571428575E-2</v>
      </c>
      <c r="M20" s="31">
        <f t="shared" si="22"/>
        <v>8.9285714285714281E-3</v>
      </c>
      <c r="N20" s="31">
        <f t="shared" si="22"/>
        <v>4.464285714285714E-3</v>
      </c>
      <c r="O20" s="31">
        <f t="shared" si="22"/>
        <v>2.6785714285714284E-2</v>
      </c>
      <c r="P20" s="31">
        <f t="shared" si="22"/>
        <v>4.464285714285714E-3</v>
      </c>
      <c r="Q20" s="31">
        <f t="shared" si="22"/>
        <v>0.8928571428571429</v>
      </c>
      <c r="R20" s="31">
        <f t="shared" si="22"/>
        <v>6.25E-2</v>
      </c>
    </row>
    <row r="21" spans="1:20" ht="12" customHeight="1">
      <c r="A21" s="139"/>
      <c r="B21" s="139"/>
      <c r="C21" s="37"/>
      <c r="D21" s="211" t="s">
        <v>358</v>
      </c>
      <c r="E21" s="36"/>
      <c r="F21" s="35">
        <f t="shared" si="2"/>
        <v>38</v>
      </c>
      <c r="G21" s="35">
        <v>8</v>
      </c>
      <c r="H21" s="35">
        <v>0</v>
      </c>
      <c r="I21" s="35">
        <v>1</v>
      </c>
      <c r="J21" s="35">
        <v>3</v>
      </c>
      <c r="K21" s="35">
        <v>22</v>
      </c>
      <c r="L21" s="35">
        <v>4</v>
      </c>
      <c r="M21" s="35">
        <v>0</v>
      </c>
      <c r="N21" s="35">
        <v>1</v>
      </c>
      <c r="O21" s="35">
        <v>3</v>
      </c>
      <c r="P21" s="35">
        <v>0</v>
      </c>
      <c r="Q21" s="35">
        <v>31</v>
      </c>
      <c r="R21" s="35">
        <v>3</v>
      </c>
      <c r="S21" s="48">
        <f t="shared" ref="S21" si="23">SUM(G21:J21)</f>
        <v>12</v>
      </c>
      <c r="T21" s="48">
        <f t="shared" ref="T21" si="24">SUM(M21:P21)</f>
        <v>4</v>
      </c>
    </row>
    <row r="22" spans="1:20" ht="12" customHeight="1">
      <c r="A22" s="139"/>
      <c r="B22" s="139"/>
      <c r="C22" s="34"/>
      <c r="D22" s="212"/>
      <c r="E22" s="33"/>
      <c r="F22" s="38">
        <f t="shared" si="2"/>
        <v>1</v>
      </c>
      <c r="G22" s="31">
        <f t="shared" ref="G22:R22" si="25">IF(G21=0,0,G21/$F21)</f>
        <v>0.21052631578947367</v>
      </c>
      <c r="H22" s="31">
        <f t="shared" si="25"/>
        <v>0</v>
      </c>
      <c r="I22" s="31">
        <f t="shared" si="25"/>
        <v>2.6315789473684209E-2</v>
      </c>
      <c r="J22" s="31">
        <f t="shared" si="25"/>
        <v>7.8947368421052627E-2</v>
      </c>
      <c r="K22" s="31">
        <f t="shared" si="25"/>
        <v>0.57894736842105265</v>
      </c>
      <c r="L22" s="31">
        <f t="shared" si="25"/>
        <v>0.10526315789473684</v>
      </c>
      <c r="M22" s="31">
        <f t="shared" si="25"/>
        <v>0</v>
      </c>
      <c r="N22" s="31">
        <f t="shared" si="25"/>
        <v>2.6315789473684209E-2</v>
      </c>
      <c r="O22" s="31">
        <f t="shared" si="25"/>
        <v>7.8947368421052627E-2</v>
      </c>
      <c r="P22" s="31">
        <f t="shared" si="25"/>
        <v>0</v>
      </c>
      <c r="Q22" s="31">
        <f t="shared" si="25"/>
        <v>0.81578947368421051</v>
      </c>
      <c r="R22" s="31">
        <f t="shared" si="25"/>
        <v>7.8947368421052627E-2</v>
      </c>
    </row>
    <row r="23" spans="1:20" ht="12" customHeight="1">
      <c r="A23" s="139"/>
      <c r="B23" s="139"/>
      <c r="C23" s="37"/>
      <c r="D23" s="211" t="s">
        <v>359</v>
      </c>
      <c r="E23" s="36"/>
      <c r="F23" s="35">
        <f t="shared" si="2"/>
        <v>5</v>
      </c>
      <c r="G23" s="35">
        <v>1</v>
      </c>
      <c r="H23" s="35">
        <v>0</v>
      </c>
      <c r="I23" s="35">
        <v>1</v>
      </c>
      <c r="J23" s="35">
        <v>0</v>
      </c>
      <c r="K23" s="35">
        <v>2</v>
      </c>
      <c r="L23" s="35">
        <v>1</v>
      </c>
      <c r="M23" s="35">
        <v>0</v>
      </c>
      <c r="N23" s="35">
        <v>0</v>
      </c>
      <c r="O23" s="35">
        <v>0</v>
      </c>
      <c r="P23" s="35">
        <v>0</v>
      </c>
      <c r="Q23" s="35">
        <v>4</v>
      </c>
      <c r="R23" s="35">
        <v>1</v>
      </c>
      <c r="S23" s="48">
        <f t="shared" ref="S23" si="26">SUM(G23:J23)</f>
        <v>2</v>
      </c>
      <c r="T23" s="48">
        <f t="shared" ref="T23" si="27">SUM(M23:P23)</f>
        <v>0</v>
      </c>
    </row>
    <row r="24" spans="1:20" ht="12" customHeight="1">
      <c r="A24" s="139"/>
      <c r="B24" s="139"/>
      <c r="C24" s="34"/>
      <c r="D24" s="212"/>
      <c r="E24" s="33"/>
      <c r="F24" s="38">
        <f t="shared" si="2"/>
        <v>1</v>
      </c>
      <c r="G24" s="31">
        <f t="shared" ref="G24:R24" si="28">IF(G23=0,0,G23/$F23)</f>
        <v>0.2</v>
      </c>
      <c r="H24" s="31">
        <f t="shared" si="28"/>
        <v>0</v>
      </c>
      <c r="I24" s="31">
        <f t="shared" si="28"/>
        <v>0.2</v>
      </c>
      <c r="J24" s="31">
        <f t="shared" si="28"/>
        <v>0</v>
      </c>
      <c r="K24" s="31">
        <f t="shared" si="28"/>
        <v>0.4</v>
      </c>
      <c r="L24" s="31">
        <f t="shared" si="28"/>
        <v>0.2</v>
      </c>
      <c r="M24" s="31">
        <f t="shared" si="28"/>
        <v>0</v>
      </c>
      <c r="N24" s="31">
        <f t="shared" si="28"/>
        <v>0</v>
      </c>
      <c r="O24" s="31">
        <f t="shared" si="28"/>
        <v>0</v>
      </c>
      <c r="P24" s="31">
        <f t="shared" si="28"/>
        <v>0</v>
      </c>
      <c r="Q24" s="31">
        <f t="shared" si="28"/>
        <v>0.8</v>
      </c>
      <c r="R24" s="31">
        <f t="shared" si="28"/>
        <v>0.2</v>
      </c>
    </row>
    <row r="25" spans="1:20" ht="12" customHeight="1">
      <c r="A25" s="139"/>
      <c r="B25" s="139"/>
      <c r="C25" s="37"/>
      <c r="D25" s="211" t="s">
        <v>360</v>
      </c>
      <c r="E25" s="36"/>
      <c r="F25" s="35">
        <f t="shared" si="2"/>
        <v>14</v>
      </c>
      <c r="G25" s="35">
        <v>4</v>
      </c>
      <c r="H25" s="35">
        <v>0</v>
      </c>
      <c r="I25" s="35">
        <v>1</v>
      </c>
      <c r="J25" s="35">
        <v>0</v>
      </c>
      <c r="K25" s="35">
        <v>9</v>
      </c>
      <c r="L25" s="35">
        <v>0</v>
      </c>
      <c r="M25" s="35">
        <v>0</v>
      </c>
      <c r="N25" s="35">
        <v>0</v>
      </c>
      <c r="O25" s="35">
        <v>0</v>
      </c>
      <c r="P25" s="35">
        <v>0</v>
      </c>
      <c r="Q25" s="35">
        <v>13</v>
      </c>
      <c r="R25" s="35">
        <v>1</v>
      </c>
      <c r="S25" s="48">
        <f t="shared" ref="S25" si="29">SUM(G25:J25)</f>
        <v>5</v>
      </c>
      <c r="T25" s="48">
        <f t="shared" ref="T25" si="30">SUM(M25:P25)</f>
        <v>0</v>
      </c>
    </row>
    <row r="26" spans="1:20" ht="12" customHeight="1">
      <c r="A26" s="139"/>
      <c r="B26" s="139"/>
      <c r="C26" s="34"/>
      <c r="D26" s="212"/>
      <c r="E26" s="33"/>
      <c r="F26" s="38">
        <f t="shared" si="2"/>
        <v>1</v>
      </c>
      <c r="G26" s="31">
        <f t="shared" ref="G26:R26" si="31">IF(G25=0,0,G25/$F25)</f>
        <v>0.2857142857142857</v>
      </c>
      <c r="H26" s="31">
        <f t="shared" si="31"/>
        <v>0</v>
      </c>
      <c r="I26" s="31">
        <f t="shared" si="31"/>
        <v>7.1428571428571425E-2</v>
      </c>
      <c r="J26" s="31">
        <f t="shared" si="31"/>
        <v>0</v>
      </c>
      <c r="K26" s="31">
        <f t="shared" si="31"/>
        <v>0.6428571428571429</v>
      </c>
      <c r="L26" s="31">
        <f t="shared" si="31"/>
        <v>0</v>
      </c>
      <c r="M26" s="31">
        <f t="shared" si="31"/>
        <v>0</v>
      </c>
      <c r="N26" s="31">
        <f t="shared" si="31"/>
        <v>0</v>
      </c>
      <c r="O26" s="31">
        <f t="shared" si="31"/>
        <v>0</v>
      </c>
      <c r="P26" s="31">
        <f t="shared" si="31"/>
        <v>0</v>
      </c>
      <c r="Q26" s="31">
        <f t="shared" si="31"/>
        <v>0.9285714285714286</v>
      </c>
      <c r="R26" s="31">
        <f t="shared" si="31"/>
        <v>7.1428571428571425E-2</v>
      </c>
    </row>
    <row r="27" spans="1:20" ht="12" customHeight="1">
      <c r="A27" s="139"/>
      <c r="B27" s="139"/>
      <c r="C27" s="37"/>
      <c r="D27" s="211" t="s">
        <v>361</v>
      </c>
      <c r="E27" s="36"/>
      <c r="F27" s="35">
        <f t="shared" si="2"/>
        <v>1</v>
      </c>
      <c r="G27" s="35">
        <v>0</v>
      </c>
      <c r="H27" s="35">
        <v>0</v>
      </c>
      <c r="I27" s="35">
        <v>0</v>
      </c>
      <c r="J27" s="35">
        <v>0</v>
      </c>
      <c r="K27" s="35">
        <v>1</v>
      </c>
      <c r="L27" s="35">
        <v>0</v>
      </c>
      <c r="M27" s="35">
        <v>0</v>
      </c>
      <c r="N27" s="35">
        <v>0</v>
      </c>
      <c r="O27" s="35">
        <v>0</v>
      </c>
      <c r="P27" s="35">
        <v>0</v>
      </c>
      <c r="Q27" s="35">
        <v>1</v>
      </c>
      <c r="R27" s="35">
        <v>0</v>
      </c>
      <c r="S27" s="48">
        <f t="shared" ref="S27" si="32">SUM(G27:J27)</f>
        <v>0</v>
      </c>
      <c r="T27" s="48">
        <f t="shared" ref="T27" si="33">SUM(M27:P27)</f>
        <v>0</v>
      </c>
    </row>
    <row r="28" spans="1:20" ht="12" customHeight="1">
      <c r="A28" s="139"/>
      <c r="B28" s="139"/>
      <c r="C28" s="34"/>
      <c r="D28" s="212"/>
      <c r="E28" s="33"/>
      <c r="F28" s="38">
        <f t="shared" si="2"/>
        <v>1</v>
      </c>
      <c r="G28" s="31">
        <f t="shared" ref="G28:R28" si="34">IF(G27=0,0,G27/$F27)</f>
        <v>0</v>
      </c>
      <c r="H28" s="31">
        <f t="shared" si="34"/>
        <v>0</v>
      </c>
      <c r="I28" s="31">
        <f t="shared" si="34"/>
        <v>0</v>
      </c>
      <c r="J28" s="31">
        <f t="shared" si="34"/>
        <v>0</v>
      </c>
      <c r="K28" s="31">
        <f t="shared" si="34"/>
        <v>1</v>
      </c>
      <c r="L28" s="31">
        <f t="shared" si="34"/>
        <v>0</v>
      </c>
      <c r="M28" s="31">
        <f t="shared" si="34"/>
        <v>0</v>
      </c>
      <c r="N28" s="31">
        <f t="shared" si="34"/>
        <v>0</v>
      </c>
      <c r="O28" s="31">
        <f t="shared" si="34"/>
        <v>0</v>
      </c>
      <c r="P28" s="31">
        <f t="shared" si="34"/>
        <v>0</v>
      </c>
      <c r="Q28" s="31">
        <f t="shared" si="34"/>
        <v>1</v>
      </c>
      <c r="R28" s="31">
        <f t="shared" si="34"/>
        <v>0</v>
      </c>
    </row>
    <row r="29" spans="1:20" ht="12" customHeight="1">
      <c r="A29" s="139"/>
      <c r="B29" s="139"/>
      <c r="C29" s="37"/>
      <c r="D29" s="211" t="s">
        <v>362</v>
      </c>
      <c r="E29" s="36"/>
      <c r="F29" s="35">
        <f t="shared" si="2"/>
        <v>6</v>
      </c>
      <c r="G29" s="35">
        <v>1</v>
      </c>
      <c r="H29" s="35">
        <v>0</v>
      </c>
      <c r="I29" s="35">
        <v>1</v>
      </c>
      <c r="J29" s="35">
        <v>0</v>
      </c>
      <c r="K29" s="35">
        <v>4</v>
      </c>
      <c r="L29" s="35">
        <v>0</v>
      </c>
      <c r="M29" s="35">
        <v>0</v>
      </c>
      <c r="N29" s="35">
        <v>0</v>
      </c>
      <c r="O29" s="35">
        <v>0</v>
      </c>
      <c r="P29" s="35">
        <v>0</v>
      </c>
      <c r="Q29" s="35">
        <v>6</v>
      </c>
      <c r="R29" s="35">
        <v>0</v>
      </c>
      <c r="S29" s="48">
        <f t="shared" ref="S29" si="35">SUM(G29:J29)</f>
        <v>2</v>
      </c>
      <c r="T29" s="48">
        <f t="shared" ref="T29" si="36">SUM(M29:P29)</f>
        <v>0</v>
      </c>
    </row>
    <row r="30" spans="1:20" ht="12" customHeight="1">
      <c r="A30" s="139"/>
      <c r="B30" s="139"/>
      <c r="C30" s="34"/>
      <c r="D30" s="212"/>
      <c r="E30" s="33"/>
      <c r="F30" s="38">
        <f t="shared" si="2"/>
        <v>1</v>
      </c>
      <c r="G30" s="31">
        <f t="shared" ref="G30:R30" si="37">IF(G29=0,0,G29/$F29)</f>
        <v>0.16666666666666666</v>
      </c>
      <c r="H30" s="31">
        <f t="shared" si="37"/>
        <v>0</v>
      </c>
      <c r="I30" s="31">
        <f t="shared" si="37"/>
        <v>0.16666666666666666</v>
      </c>
      <c r="J30" s="31">
        <f t="shared" si="37"/>
        <v>0</v>
      </c>
      <c r="K30" s="31">
        <f t="shared" si="37"/>
        <v>0.66666666666666663</v>
      </c>
      <c r="L30" s="31">
        <f t="shared" si="37"/>
        <v>0</v>
      </c>
      <c r="M30" s="31">
        <f t="shared" si="37"/>
        <v>0</v>
      </c>
      <c r="N30" s="31">
        <f t="shared" si="37"/>
        <v>0</v>
      </c>
      <c r="O30" s="31">
        <f t="shared" si="37"/>
        <v>0</v>
      </c>
      <c r="P30" s="31">
        <f t="shared" si="37"/>
        <v>0</v>
      </c>
      <c r="Q30" s="31">
        <f t="shared" si="37"/>
        <v>1</v>
      </c>
      <c r="R30" s="31">
        <f t="shared" si="37"/>
        <v>0</v>
      </c>
    </row>
    <row r="31" spans="1:20" ht="12" customHeight="1">
      <c r="A31" s="139"/>
      <c r="B31" s="139"/>
      <c r="C31" s="37"/>
      <c r="D31" s="211" t="s">
        <v>363</v>
      </c>
      <c r="E31" s="36"/>
      <c r="F31" s="35">
        <f t="shared" si="2"/>
        <v>3</v>
      </c>
      <c r="G31" s="35">
        <v>0</v>
      </c>
      <c r="H31" s="35">
        <v>0</v>
      </c>
      <c r="I31" s="35">
        <v>0</v>
      </c>
      <c r="J31" s="35">
        <v>0</v>
      </c>
      <c r="K31" s="35">
        <v>3</v>
      </c>
      <c r="L31" s="35">
        <v>0</v>
      </c>
      <c r="M31" s="35">
        <v>0</v>
      </c>
      <c r="N31" s="35">
        <v>0</v>
      </c>
      <c r="O31" s="35">
        <v>0</v>
      </c>
      <c r="P31" s="35">
        <v>0</v>
      </c>
      <c r="Q31" s="35">
        <v>3</v>
      </c>
      <c r="R31" s="35">
        <v>0</v>
      </c>
      <c r="S31" s="48">
        <f t="shared" ref="S31" si="38">SUM(G31:J31)</f>
        <v>0</v>
      </c>
      <c r="T31" s="48">
        <f t="shared" ref="T31" si="39">SUM(M31:P31)</f>
        <v>0</v>
      </c>
    </row>
    <row r="32" spans="1:20" ht="12" customHeight="1">
      <c r="A32" s="139"/>
      <c r="B32" s="139"/>
      <c r="C32" s="34"/>
      <c r="D32" s="212"/>
      <c r="E32" s="33"/>
      <c r="F32" s="38">
        <f t="shared" si="2"/>
        <v>1</v>
      </c>
      <c r="G32" s="31">
        <f t="shared" ref="G32:R32" si="40">IF(G31=0,0,G31/$F31)</f>
        <v>0</v>
      </c>
      <c r="H32" s="31">
        <f t="shared" si="40"/>
        <v>0</v>
      </c>
      <c r="I32" s="31">
        <f t="shared" si="40"/>
        <v>0</v>
      </c>
      <c r="J32" s="31">
        <f t="shared" si="40"/>
        <v>0</v>
      </c>
      <c r="K32" s="31">
        <f t="shared" si="40"/>
        <v>1</v>
      </c>
      <c r="L32" s="31">
        <f t="shared" si="40"/>
        <v>0</v>
      </c>
      <c r="M32" s="31">
        <f t="shared" si="40"/>
        <v>0</v>
      </c>
      <c r="N32" s="31">
        <f t="shared" si="40"/>
        <v>0</v>
      </c>
      <c r="O32" s="31">
        <f t="shared" si="40"/>
        <v>0</v>
      </c>
      <c r="P32" s="31">
        <f t="shared" si="40"/>
        <v>0</v>
      </c>
      <c r="Q32" s="31">
        <f t="shared" si="40"/>
        <v>1</v>
      </c>
      <c r="R32" s="31">
        <f t="shared" si="40"/>
        <v>0</v>
      </c>
    </row>
    <row r="33" spans="1:20" ht="12" customHeight="1">
      <c r="A33" s="139"/>
      <c r="B33" s="139"/>
      <c r="C33" s="37"/>
      <c r="D33" s="211" t="s">
        <v>364</v>
      </c>
      <c r="E33" s="36"/>
      <c r="F33" s="35">
        <f t="shared" si="2"/>
        <v>3</v>
      </c>
      <c r="G33" s="35">
        <v>0</v>
      </c>
      <c r="H33" s="35">
        <v>0</v>
      </c>
      <c r="I33" s="35">
        <v>0</v>
      </c>
      <c r="J33" s="35">
        <v>0</v>
      </c>
      <c r="K33" s="35">
        <v>3</v>
      </c>
      <c r="L33" s="35">
        <v>0</v>
      </c>
      <c r="M33" s="35">
        <v>0</v>
      </c>
      <c r="N33" s="35">
        <v>0</v>
      </c>
      <c r="O33" s="35">
        <v>0</v>
      </c>
      <c r="P33" s="35">
        <v>0</v>
      </c>
      <c r="Q33" s="35">
        <v>3</v>
      </c>
      <c r="R33" s="35">
        <v>0</v>
      </c>
      <c r="S33" s="48">
        <f t="shared" ref="S33" si="41">SUM(G33:J33)</f>
        <v>0</v>
      </c>
      <c r="T33" s="48">
        <f t="shared" ref="T33" si="42">SUM(M33:P33)</f>
        <v>0</v>
      </c>
    </row>
    <row r="34" spans="1:20" ht="12" customHeight="1">
      <c r="A34" s="139"/>
      <c r="B34" s="139"/>
      <c r="C34" s="34"/>
      <c r="D34" s="212"/>
      <c r="E34" s="33"/>
      <c r="F34" s="38">
        <f t="shared" si="2"/>
        <v>1</v>
      </c>
      <c r="G34" s="31">
        <f t="shared" ref="G34:R34" si="43">IF(G33=0,0,G33/$F33)</f>
        <v>0</v>
      </c>
      <c r="H34" s="31">
        <f t="shared" si="43"/>
        <v>0</v>
      </c>
      <c r="I34" s="31">
        <f t="shared" si="43"/>
        <v>0</v>
      </c>
      <c r="J34" s="31">
        <f t="shared" si="43"/>
        <v>0</v>
      </c>
      <c r="K34" s="31">
        <f t="shared" si="43"/>
        <v>1</v>
      </c>
      <c r="L34" s="31">
        <f t="shared" si="43"/>
        <v>0</v>
      </c>
      <c r="M34" s="31">
        <f t="shared" si="43"/>
        <v>0</v>
      </c>
      <c r="N34" s="31">
        <f t="shared" si="43"/>
        <v>0</v>
      </c>
      <c r="O34" s="31">
        <f t="shared" si="43"/>
        <v>0</v>
      </c>
      <c r="P34" s="31">
        <f t="shared" si="43"/>
        <v>0</v>
      </c>
      <c r="Q34" s="31">
        <f t="shared" si="43"/>
        <v>1</v>
      </c>
      <c r="R34" s="31">
        <f t="shared" si="43"/>
        <v>0</v>
      </c>
    </row>
    <row r="35" spans="1:20" ht="12" customHeight="1">
      <c r="A35" s="139"/>
      <c r="B35" s="139"/>
      <c r="C35" s="37"/>
      <c r="D35" s="211" t="s">
        <v>365</v>
      </c>
      <c r="E35" s="36"/>
      <c r="F35" s="35">
        <f t="shared" si="2"/>
        <v>10</v>
      </c>
      <c r="G35" s="35">
        <v>0</v>
      </c>
      <c r="H35" s="35">
        <v>0</v>
      </c>
      <c r="I35" s="35">
        <v>0</v>
      </c>
      <c r="J35" s="35">
        <v>2</v>
      </c>
      <c r="K35" s="35">
        <v>8</v>
      </c>
      <c r="L35" s="35">
        <v>0</v>
      </c>
      <c r="M35" s="35">
        <v>1</v>
      </c>
      <c r="N35" s="35">
        <v>0</v>
      </c>
      <c r="O35" s="35">
        <v>3</v>
      </c>
      <c r="P35" s="35">
        <v>1</v>
      </c>
      <c r="Q35" s="35">
        <v>5</v>
      </c>
      <c r="R35" s="35">
        <v>0</v>
      </c>
      <c r="S35" s="48">
        <f t="shared" ref="S35" si="44">SUM(G35:J35)</f>
        <v>2</v>
      </c>
      <c r="T35" s="48">
        <f t="shared" ref="T35" si="45">SUM(M35:P35)</f>
        <v>5</v>
      </c>
    </row>
    <row r="36" spans="1:20" ht="12" customHeight="1">
      <c r="A36" s="139"/>
      <c r="B36" s="139"/>
      <c r="C36" s="34"/>
      <c r="D36" s="212"/>
      <c r="E36" s="33"/>
      <c r="F36" s="38">
        <f t="shared" si="2"/>
        <v>1</v>
      </c>
      <c r="G36" s="31">
        <f t="shared" ref="G36:R36" si="46">IF(G35=0,0,G35/$F35)</f>
        <v>0</v>
      </c>
      <c r="H36" s="31">
        <f t="shared" si="46"/>
        <v>0</v>
      </c>
      <c r="I36" s="31">
        <f t="shared" si="46"/>
        <v>0</v>
      </c>
      <c r="J36" s="31">
        <f t="shared" si="46"/>
        <v>0.2</v>
      </c>
      <c r="K36" s="31">
        <f t="shared" si="46"/>
        <v>0.8</v>
      </c>
      <c r="L36" s="31">
        <f t="shared" si="46"/>
        <v>0</v>
      </c>
      <c r="M36" s="31">
        <f t="shared" si="46"/>
        <v>0.1</v>
      </c>
      <c r="N36" s="31">
        <f t="shared" si="46"/>
        <v>0</v>
      </c>
      <c r="O36" s="31">
        <f t="shared" si="46"/>
        <v>0.3</v>
      </c>
      <c r="P36" s="31">
        <f t="shared" si="46"/>
        <v>0.1</v>
      </c>
      <c r="Q36" s="31">
        <f t="shared" si="46"/>
        <v>0.5</v>
      </c>
      <c r="R36" s="31">
        <f t="shared" si="46"/>
        <v>0</v>
      </c>
    </row>
    <row r="37" spans="1:20" ht="12" customHeight="1">
      <c r="A37" s="139"/>
      <c r="B37" s="139"/>
      <c r="C37" s="37"/>
      <c r="D37" s="211" t="s">
        <v>366</v>
      </c>
      <c r="E37" s="36"/>
      <c r="F37" s="35">
        <f t="shared" si="2"/>
        <v>1</v>
      </c>
      <c r="G37" s="35">
        <v>0</v>
      </c>
      <c r="H37" s="35">
        <v>0</v>
      </c>
      <c r="I37" s="35">
        <v>0</v>
      </c>
      <c r="J37" s="35">
        <v>1</v>
      </c>
      <c r="K37" s="35">
        <v>0</v>
      </c>
      <c r="L37" s="35">
        <v>0</v>
      </c>
      <c r="M37" s="35">
        <v>0</v>
      </c>
      <c r="N37" s="35">
        <v>0</v>
      </c>
      <c r="O37" s="35">
        <v>0</v>
      </c>
      <c r="P37" s="35">
        <v>0</v>
      </c>
      <c r="Q37" s="35">
        <v>1</v>
      </c>
      <c r="R37" s="35">
        <v>0</v>
      </c>
      <c r="S37" s="48">
        <f t="shared" ref="S37" si="47">SUM(G37:J37)</f>
        <v>1</v>
      </c>
      <c r="T37" s="48">
        <f t="shared" ref="T37" si="48">SUM(M37:P37)</f>
        <v>0</v>
      </c>
    </row>
    <row r="38" spans="1:20" ht="12" customHeight="1">
      <c r="A38" s="139"/>
      <c r="B38" s="139"/>
      <c r="C38" s="34"/>
      <c r="D38" s="212"/>
      <c r="E38" s="33"/>
      <c r="F38" s="38">
        <f t="shared" si="2"/>
        <v>1</v>
      </c>
      <c r="G38" s="31">
        <f t="shared" ref="G38:R38" si="49">IF(G37=0,0,G37/$F37)</f>
        <v>0</v>
      </c>
      <c r="H38" s="31">
        <f t="shared" si="49"/>
        <v>0</v>
      </c>
      <c r="I38" s="31">
        <f t="shared" si="49"/>
        <v>0</v>
      </c>
      <c r="J38" s="31">
        <f t="shared" si="49"/>
        <v>1</v>
      </c>
      <c r="K38" s="31">
        <f t="shared" si="49"/>
        <v>0</v>
      </c>
      <c r="L38" s="31">
        <f t="shared" si="49"/>
        <v>0</v>
      </c>
      <c r="M38" s="31">
        <f t="shared" si="49"/>
        <v>0</v>
      </c>
      <c r="N38" s="31">
        <f t="shared" si="49"/>
        <v>0</v>
      </c>
      <c r="O38" s="31">
        <f t="shared" si="49"/>
        <v>0</v>
      </c>
      <c r="P38" s="31">
        <f t="shared" si="49"/>
        <v>0</v>
      </c>
      <c r="Q38" s="31">
        <f t="shared" si="49"/>
        <v>1</v>
      </c>
      <c r="R38" s="31">
        <f t="shared" si="49"/>
        <v>0</v>
      </c>
    </row>
    <row r="39" spans="1:20" ht="12" customHeight="1">
      <c r="A39" s="139"/>
      <c r="B39" s="139"/>
      <c r="C39" s="37"/>
      <c r="D39" s="211" t="s">
        <v>367</v>
      </c>
      <c r="E39" s="36"/>
      <c r="F39" s="35">
        <f t="shared" si="2"/>
        <v>6</v>
      </c>
      <c r="G39" s="35">
        <v>0</v>
      </c>
      <c r="H39" s="35">
        <v>0</v>
      </c>
      <c r="I39" s="35">
        <v>1</v>
      </c>
      <c r="J39" s="35">
        <v>0</v>
      </c>
      <c r="K39" s="35">
        <v>5</v>
      </c>
      <c r="L39" s="35">
        <v>0</v>
      </c>
      <c r="M39" s="35">
        <v>0</v>
      </c>
      <c r="N39" s="35">
        <v>0</v>
      </c>
      <c r="O39" s="35">
        <v>0</v>
      </c>
      <c r="P39" s="35">
        <v>0</v>
      </c>
      <c r="Q39" s="35">
        <v>6</v>
      </c>
      <c r="R39" s="35">
        <v>0</v>
      </c>
      <c r="S39" s="48">
        <f t="shared" ref="S39" si="50">SUM(G39:J39)</f>
        <v>1</v>
      </c>
      <c r="T39" s="48">
        <f t="shared" ref="T39" si="51">SUM(M39:P39)</f>
        <v>0</v>
      </c>
    </row>
    <row r="40" spans="1:20" ht="12" customHeight="1">
      <c r="A40" s="139"/>
      <c r="B40" s="139"/>
      <c r="C40" s="34"/>
      <c r="D40" s="212"/>
      <c r="E40" s="33"/>
      <c r="F40" s="38">
        <f t="shared" si="2"/>
        <v>1</v>
      </c>
      <c r="G40" s="31">
        <f t="shared" ref="G40:R40" si="52">IF(G39=0,0,G39/$F39)</f>
        <v>0</v>
      </c>
      <c r="H40" s="31">
        <f t="shared" si="52"/>
        <v>0</v>
      </c>
      <c r="I40" s="31">
        <f t="shared" si="52"/>
        <v>0.16666666666666666</v>
      </c>
      <c r="J40" s="31">
        <f t="shared" si="52"/>
        <v>0</v>
      </c>
      <c r="K40" s="31">
        <f t="shared" si="52"/>
        <v>0.83333333333333337</v>
      </c>
      <c r="L40" s="31">
        <f t="shared" si="52"/>
        <v>0</v>
      </c>
      <c r="M40" s="31">
        <f t="shared" si="52"/>
        <v>0</v>
      </c>
      <c r="N40" s="31">
        <f t="shared" si="52"/>
        <v>0</v>
      </c>
      <c r="O40" s="31">
        <f t="shared" si="52"/>
        <v>0</v>
      </c>
      <c r="P40" s="31">
        <f t="shared" si="52"/>
        <v>0</v>
      </c>
      <c r="Q40" s="31">
        <f t="shared" si="52"/>
        <v>1</v>
      </c>
      <c r="R40" s="31">
        <f t="shared" si="52"/>
        <v>0</v>
      </c>
    </row>
    <row r="41" spans="1:20" ht="12" customHeight="1">
      <c r="A41" s="139"/>
      <c r="B41" s="139"/>
      <c r="C41" s="37"/>
      <c r="D41" s="211" t="s">
        <v>368</v>
      </c>
      <c r="E41" s="36"/>
      <c r="F41" s="35">
        <f t="shared" si="2"/>
        <v>1</v>
      </c>
      <c r="G41" s="35">
        <v>0</v>
      </c>
      <c r="H41" s="35">
        <v>0</v>
      </c>
      <c r="I41" s="35">
        <v>0</v>
      </c>
      <c r="J41" s="35">
        <v>0</v>
      </c>
      <c r="K41" s="35">
        <v>1</v>
      </c>
      <c r="L41" s="35">
        <v>0</v>
      </c>
      <c r="M41" s="35">
        <v>0</v>
      </c>
      <c r="N41" s="35">
        <v>0</v>
      </c>
      <c r="O41" s="35">
        <v>0</v>
      </c>
      <c r="P41" s="35">
        <v>0</v>
      </c>
      <c r="Q41" s="35">
        <v>1</v>
      </c>
      <c r="R41" s="35">
        <v>0</v>
      </c>
      <c r="S41" s="48">
        <f t="shared" ref="S41" si="53">SUM(G41:J41)</f>
        <v>0</v>
      </c>
      <c r="T41" s="48">
        <f t="shared" ref="T41" si="54">SUM(M41:P41)</f>
        <v>0</v>
      </c>
    </row>
    <row r="42" spans="1:20" ht="12" customHeight="1">
      <c r="A42" s="139"/>
      <c r="B42" s="139"/>
      <c r="C42" s="34"/>
      <c r="D42" s="212"/>
      <c r="E42" s="33"/>
      <c r="F42" s="38">
        <f t="shared" si="2"/>
        <v>1</v>
      </c>
      <c r="G42" s="31">
        <f t="shared" ref="G42:R42" si="55">IF(G41=0,0,G41/$F41)</f>
        <v>0</v>
      </c>
      <c r="H42" s="31">
        <f t="shared" si="55"/>
        <v>0</v>
      </c>
      <c r="I42" s="31">
        <f t="shared" si="55"/>
        <v>0</v>
      </c>
      <c r="J42" s="31">
        <f t="shared" si="55"/>
        <v>0</v>
      </c>
      <c r="K42" s="31">
        <f t="shared" si="55"/>
        <v>1</v>
      </c>
      <c r="L42" s="31">
        <f t="shared" si="55"/>
        <v>0</v>
      </c>
      <c r="M42" s="31">
        <f t="shared" si="55"/>
        <v>0</v>
      </c>
      <c r="N42" s="31">
        <f t="shared" si="55"/>
        <v>0</v>
      </c>
      <c r="O42" s="31">
        <f t="shared" si="55"/>
        <v>0</v>
      </c>
      <c r="P42" s="31">
        <f t="shared" si="55"/>
        <v>0</v>
      </c>
      <c r="Q42" s="31">
        <f t="shared" si="55"/>
        <v>1</v>
      </c>
      <c r="R42" s="31">
        <f t="shared" si="55"/>
        <v>0</v>
      </c>
    </row>
    <row r="43" spans="1:20" ht="12" customHeight="1">
      <c r="A43" s="139"/>
      <c r="B43" s="139"/>
      <c r="C43" s="37"/>
      <c r="D43" s="211" t="s">
        <v>369</v>
      </c>
      <c r="E43" s="36"/>
      <c r="F43" s="35">
        <f t="shared" si="2"/>
        <v>3</v>
      </c>
      <c r="G43" s="35">
        <v>0</v>
      </c>
      <c r="H43" s="35">
        <v>0</v>
      </c>
      <c r="I43" s="35">
        <v>0</v>
      </c>
      <c r="J43" s="35">
        <v>0</v>
      </c>
      <c r="K43" s="35">
        <v>3</v>
      </c>
      <c r="L43" s="35">
        <v>0</v>
      </c>
      <c r="M43" s="35">
        <v>0</v>
      </c>
      <c r="N43" s="35">
        <v>0</v>
      </c>
      <c r="O43" s="35">
        <v>0</v>
      </c>
      <c r="P43" s="35">
        <v>0</v>
      </c>
      <c r="Q43" s="35">
        <v>3</v>
      </c>
      <c r="R43" s="35">
        <v>0</v>
      </c>
      <c r="S43" s="48">
        <f t="shared" ref="S43" si="56">SUM(G43:J43)</f>
        <v>0</v>
      </c>
      <c r="T43" s="48">
        <f t="shared" ref="T43" si="57">SUM(M43:P43)</f>
        <v>0</v>
      </c>
    </row>
    <row r="44" spans="1:20" ht="12" customHeight="1">
      <c r="A44" s="139"/>
      <c r="B44" s="139"/>
      <c r="C44" s="34"/>
      <c r="D44" s="212"/>
      <c r="E44" s="33"/>
      <c r="F44" s="38">
        <f t="shared" si="2"/>
        <v>1</v>
      </c>
      <c r="G44" s="31">
        <f t="shared" ref="G44:R44" si="58">IF(G43=0,0,G43/$F43)</f>
        <v>0</v>
      </c>
      <c r="H44" s="31">
        <f t="shared" si="58"/>
        <v>0</v>
      </c>
      <c r="I44" s="31">
        <f t="shared" si="58"/>
        <v>0</v>
      </c>
      <c r="J44" s="31">
        <f t="shared" si="58"/>
        <v>0</v>
      </c>
      <c r="K44" s="31">
        <f t="shared" si="58"/>
        <v>1</v>
      </c>
      <c r="L44" s="31">
        <f t="shared" si="58"/>
        <v>0</v>
      </c>
      <c r="M44" s="31">
        <f t="shared" si="58"/>
        <v>0</v>
      </c>
      <c r="N44" s="31">
        <f t="shared" si="58"/>
        <v>0</v>
      </c>
      <c r="O44" s="31">
        <f t="shared" si="58"/>
        <v>0</v>
      </c>
      <c r="P44" s="31">
        <f t="shared" si="58"/>
        <v>0</v>
      </c>
      <c r="Q44" s="31">
        <f t="shared" si="58"/>
        <v>1</v>
      </c>
      <c r="R44" s="31">
        <f t="shared" si="58"/>
        <v>0</v>
      </c>
    </row>
    <row r="45" spans="1:20" ht="12" customHeight="1">
      <c r="A45" s="139"/>
      <c r="B45" s="139"/>
      <c r="C45" s="37"/>
      <c r="D45" s="211" t="s">
        <v>370</v>
      </c>
      <c r="E45" s="36"/>
      <c r="F45" s="35">
        <f t="shared" si="2"/>
        <v>8</v>
      </c>
      <c r="G45" s="35">
        <v>1</v>
      </c>
      <c r="H45" s="35">
        <v>1</v>
      </c>
      <c r="I45" s="35">
        <v>1</v>
      </c>
      <c r="J45" s="35">
        <v>0</v>
      </c>
      <c r="K45" s="35">
        <v>3</v>
      </c>
      <c r="L45" s="35">
        <v>2</v>
      </c>
      <c r="M45" s="35">
        <v>0</v>
      </c>
      <c r="N45" s="35">
        <v>0</v>
      </c>
      <c r="O45" s="35">
        <v>0</v>
      </c>
      <c r="P45" s="35">
        <v>0</v>
      </c>
      <c r="Q45" s="35">
        <v>5</v>
      </c>
      <c r="R45" s="35">
        <v>3</v>
      </c>
      <c r="S45" s="48">
        <f t="shared" ref="S45" si="59">SUM(G45:J45)</f>
        <v>3</v>
      </c>
      <c r="T45" s="48">
        <f t="shared" ref="T45" si="60">SUM(M45:P45)</f>
        <v>0</v>
      </c>
    </row>
    <row r="46" spans="1:20" ht="12" customHeight="1">
      <c r="A46" s="139"/>
      <c r="B46" s="139"/>
      <c r="C46" s="34"/>
      <c r="D46" s="212"/>
      <c r="E46" s="33"/>
      <c r="F46" s="38">
        <f t="shared" si="2"/>
        <v>1</v>
      </c>
      <c r="G46" s="31">
        <f t="shared" ref="G46:R46" si="61">IF(G45=0,0,G45/$F45)</f>
        <v>0.125</v>
      </c>
      <c r="H46" s="31">
        <f t="shared" si="61"/>
        <v>0.125</v>
      </c>
      <c r="I46" s="31">
        <f t="shared" si="61"/>
        <v>0.125</v>
      </c>
      <c r="J46" s="31">
        <f t="shared" si="61"/>
        <v>0</v>
      </c>
      <c r="K46" s="31">
        <f t="shared" si="61"/>
        <v>0.375</v>
      </c>
      <c r="L46" s="31">
        <f t="shared" si="61"/>
        <v>0.25</v>
      </c>
      <c r="M46" s="31">
        <f t="shared" si="61"/>
        <v>0</v>
      </c>
      <c r="N46" s="31">
        <f t="shared" si="61"/>
        <v>0</v>
      </c>
      <c r="O46" s="31">
        <f t="shared" si="61"/>
        <v>0</v>
      </c>
      <c r="P46" s="31">
        <f t="shared" si="61"/>
        <v>0</v>
      </c>
      <c r="Q46" s="31">
        <f t="shared" si="61"/>
        <v>0.625</v>
      </c>
      <c r="R46" s="31">
        <f t="shared" si="61"/>
        <v>0.375</v>
      </c>
    </row>
    <row r="47" spans="1:20" ht="11.25" customHeight="1">
      <c r="A47" s="139"/>
      <c r="B47" s="139"/>
      <c r="C47" s="37"/>
      <c r="D47" s="211" t="s">
        <v>371</v>
      </c>
      <c r="E47" s="36"/>
      <c r="F47" s="35">
        <f t="shared" si="2"/>
        <v>3</v>
      </c>
      <c r="G47" s="35">
        <v>1</v>
      </c>
      <c r="H47" s="35">
        <v>0</v>
      </c>
      <c r="I47" s="35">
        <v>0</v>
      </c>
      <c r="J47" s="35">
        <v>0</v>
      </c>
      <c r="K47" s="35">
        <v>1</v>
      </c>
      <c r="L47" s="35">
        <v>1</v>
      </c>
      <c r="M47" s="35">
        <v>0</v>
      </c>
      <c r="N47" s="35">
        <v>0</v>
      </c>
      <c r="O47" s="35">
        <v>0</v>
      </c>
      <c r="P47" s="35">
        <v>0</v>
      </c>
      <c r="Q47" s="35">
        <v>1</v>
      </c>
      <c r="R47" s="35">
        <v>2</v>
      </c>
      <c r="S47" s="48">
        <f t="shared" ref="S47" si="62">SUM(G47:J47)</f>
        <v>1</v>
      </c>
      <c r="T47" s="48">
        <f t="shared" ref="T47" si="63">SUM(M47:P47)</f>
        <v>0</v>
      </c>
    </row>
    <row r="48" spans="1:20" ht="12" customHeight="1">
      <c r="A48" s="139"/>
      <c r="B48" s="139"/>
      <c r="C48" s="34"/>
      <c r="D48" s="212"/>
      <c r="E48" s="33"/>
      <c r="F48" s="38">
        <f t="shared" si="2"/>
        <v>1</v>
      </c>
      <c r="G48" s="31">
        <f t="shared" ref="G48:R48" si="64">IF(G47=0,0,G47/$F47)</f>
        <v>0.33333333333333331</v>
      </c>
      <c r="H48" s="31">
        <f t="shared" si="64"/>
        <v>0</v>
      </c>
      <c r="I48" s="31">
        <f t="shared" si="64"/>
        <v>0</v>
      </c>
      <c r="J48" s="31">
        <f t="shared" si="64"/>
        <v>0</v>
      </c>
      <c r="K48" s="31">
        <f t="shared" si="64"/>
        <v>0.33333333333333331</v>
      </c>
      <c r="L48" s="31">
        <f t="shared" si="64"/>
        <v>0.33333333333333331</v>
      </c>
      <c r="M48" s="31">
        <f t="shared" si="64"/>
        <v>0</v>
      </c>
      <c r="N48" s="31">
        <f t="shared" si="64"/>
        <v>0</v>
      </c>
      <c r="O48" s="31">
        <f t="shared" si="64"/>
        <v>0</v>
      </c>
      <c r="P48" s="31">
        <f t="shared" si="64"/>
        <v>0</v>
      </c>
      <c r="Q48" s="31">
        <f t="shared" si="64"/>
        <v>0.33333333333333331</v>
      </c>
      <c r="R48" s="31">
        <f t="shared" si="64"/>
        <v>0.66666666666666663</v>
      </c>
    </row>
    <row r="49" spans="1:20" ht="12" customHeight="1">
      <c r="A49" s="139"/>
      <c r="B49" s="139"/>
      <c r="C49" s="37"/>
      <c r="D49" s="211" t="s">
        <v>372</v>
      </c>
      <c r="E49" s="36"/>
      <c r="F49" s="35">
        <f t="shared" si="2"/>
        <v>2</v>
      </c>
      <c r="G49" s="35">
        <v>0</v>
      </c>
      <c r="H49" s="35">
        <v>0</v>
      </c>
      <c r="I49" s="35">
        <v>1</v>
      </c>
      <c r="J49" s="35">
        <v>0</v>
      </c>
      <c r="K49" s="35">
        <v>1</v>
      </c>
      <c r="L49" s="35">
        <v>0</v>
      </c>
      <c r="M49" s="35">
        <v>0</v>
      </c>
      <c r="N49" s="35">
        <v>0</v>
      </c>
      <c r="O49" s="35">
        <v>0</v>
      </c>
      <c r="P49" s="35">
        <v>0</v>
      </c>
      <c r="Q49" s="35">
        <v>2</v>
      </c>
      <c r="R49" s="35">
        <v>0</v>
      </c>
      <c r="S49" s="48">
        <f t="shared" ref="S49" si="65">SUM(G49:J49)</f>
        <v>1</v>
      </c>
      <c r="T49" s="48">
        <f t="shared" ref="T49" si="66">SUM(M49:P49)</f>
        <v>0</v>
      </c>
    </row>
    <row r="50" spans="1:20" ht="12" customHeight="1">
      <c r="A50" s="139"/>
      <c r="B50" s="139"/>
      <c r="C50" s="34"/>
      <c r="D50" s="212"/>
      <c r="E50" s="33"/>
      <c r="F50" s="38">
        <f t="shared" si="2"/>
        <v>1</v>
      </c>
      <c r="G50" s="31">
        <f t="shared" ref="G50:R50" si="67">IF(G49=0,0,G49/$F49)</f>
        <v>0</v>
      </c>
      <c r="H50" s="31">
        <f t="shared" si="67"/>
        <v>0</v>
      </c>
      <c r="I50" s="31">
        <f t="shared" si="67"/>
        <v>0.5</v>
      </c>
      <c r="J50" s="31">
        <f t="shared" si="67"/>
        <v>0</v>
      </c>
      <c r="K50" s="31">
        <f t="shared" si="67"/>
        <v>0.5</v>
      </c>
      <c r="L50" s="31">
        <f t="shared" si="67"/>
        <v>0</v>
      </c>
      <c r="M50" s="31">
        <f t="shared" si="67"/>
        <v>0</v>
      </c>
      <c r="N50" s="31">
        <f t="shared" si="67"/>
        <v>0</v>
      </c>
      <c r="O50" s="31">
        <f t="shared" si="67"/>
        <v>0</v>
      </c>
      <c r="P50" s="31">
        <f t="shared" si="67"/>
        <v>0</v>
      </c>
      <c r="Q50" s="31">
        <f t="shared" si="67"/>
        <v>1</v>
      </c>
      <c r="R50" s="31">
        <f t="shared" si="67"/>
        <v>0</v>
      </c>
    </row>
    <row r="51" spans="1:20" ht="12" customHeight="1">
      <c r="A51" s="139"/>
      <c r="B51" s="139"/>
      <c r="C51" s="37"/>
      <c r="D51" s="211" t="s">
        <v>373</v>
      </c>
      <c r="E51" s="36"/>
      <c r="F51" s="35">
        <f t="shared" si="2"/>
        <v>15</v>
      </c>
      <c r="G51" s="35">
        <v>2</v>
      </c>
      <c r="H51" s="35">
        <v>1</v>
      </c>
      <c r="I51" s="35">
        <v>0</v>
      </c>
      <c r="J51" s="35">
        <v>0</v>
      </c>
      <c r="K51" s="35">
        <v>12</v>
      </c>
      <c r="L51" s="35">
        <v>0</v>
      </c>
      <c r="M51" s="35">
        <v>0</v>
      </c>
      <c r="N51" s="35">
        <v>0</v>
      </c>
      <c r="O51" s="35">
        <v>0</v>
      </c>
      <c r="P51" s="35">
        <v>0</v>
      </c>
      <c r="Q51" s="35">
        <v>15</v>
      </c>
      <c r="R51" s="35">
        <v>0</v>
      </c>
      <c r="S51" s="48">
        <f t="shared" ref="S51" si="68">SUM(G51:J51)</f>
        <v>3</v>
      </c>
      <c r="T51" s="48">
        <f t="shared" ref="T51" si="69">SUM(M51:P51)</f>
        <v>0</v>
      </c>
    </row>
    <row r="52" spans="1:20" ht="12" customHeight="1">
      <c r="A52" s="139"/>
      <c r="B52" s="139"/>
      <c r="C52" s="34"/>
      <c r="D52" s="212"/>
      <c r="E52" s="33"/>
      <c r="F52" s="38">
        <f t="shared" si="2"/>
        <v>1</v>
      </c>
      <c r="G52" s="31">
        <f t="shared" ref="G52:R52" si="70">IF(G51=0,0,G51/$F51)</f>
        <v>0.13333333333333333</v>
      </c>
      <c r="H52" s="31">
        <f t="shared" si="70"/>
        <v>6.6666666666666666E-2</v>
      </c>
      <c r="I52" s="31">
        <f t="shared" si="70"/>
        <v>0</v>
      </c>
      <c r="J52" s="31">
        <f t="shared" si="70"/>
        <v>0</v>
      </c>
      <c r="K52" s="31">
        <f t="shared" si="70"/>
        <v>0.8</v>
      </c>
      <c r="L52" s="31">
        <f t="shared" si="70"/>
        <v>0</v>
      </c>
      <c r="M52" s="31">
        <f t="shared" si="70"/>
        <v>0</v>
      </c>
      <c r="N52" s="31">
        <f t="shared" si="70"/>
        <v>0</v>
      </c>
      <c r="O52" s="31">
        <f t="shared" si="70"/>
        <v>0</v>
      </c>
      <c r="P52" s="31">
        <f t="shared" si="70"/>
        <v>0</v>
      </c>
      <c r="Q52" s="31">
        <f t="shared" si="70"/>
        <v>1</v>
      </c>
      <c r="R52" s="31">
        <f t="shared" si="70"/>
        <v>0</v>
      </c>
    </row>
    <row r="53" spans="1:20" ht="12" customHeight="1">
      <c r="A53" s="139"/>
      <c r="B53" s="139"/>
      <c r="C53" s="37"/>
      <c r="D53" s="211" t="s">
        <v>374</v>
      </c>
      <c r="E53" s="36"/>
      <c r="F53" s="35">
        <f t="shared" si="2"/>
        <v>4</v>
      </c>
      <c r="G53" s="35">
        <v>1</v>
      </c>
      <c r="H53" s="35">
        <v>0</v>
      </c>
      <c r="I53" s="35">
        <v>0</v>
      </c>
      <c r="J53" s="35">
        <v>0</v>
      </c>
      <c r="K53" s="35">
        <v>3</v>
      </c>
      <c r="L53" s="35">
        <v>0</v>
      </c>
      <c r="M53" s="35">
        <v>0</v>
      </c>
      <c r="N53" s="35">
        <v>0</v>
      </c>
      <c r="O53" s="35">
        <v>0</v>
      </c>
      <c r="P53" s="35">
        <v>0</v>
      </c>
      <c r="Q53" s="35">
        <v>4</v>
      </c>
      <c r="R53" s="35">
        <v>0</v>
      </c>
      <c r="S53" s="48">
        <f t="shared" ref="S53" si="71">SUM(G53:J53)</f>
        <v>1</v>
      </c>
      <c r="T53" s="48">
        <f t="shared" ref="T53" si="72">SUM(M53:P53)</f>
        <v>0</v>
      </c>
    </row>
    <row r="54" spans="1:20" ht="12" customHeight="1">
      <c r="A54" s="139"/>
      <c r="B54" s="139"/>
      <c r="C54" s="34"/>
      <c r="D54" s="212"/>
      <c r="E54" s="33"/>
      <c r="F54" s="38">
        <f t="shared" si="2"/>
        <v>1</v>
      </c>
      <c r="G54" s="31">
        <f t="shared" ref="G54:R54" si="73">IF(G53=0,0,G53/$F53)</f>
        <v>0.25</v>
      </c>
      <c r="H54" s="31">
        <f t="shared" si="73"/>
        <v>0</v>
      </c>
      <c r="I54" s="31">
        <f t="shared" si="73"/>
        <v>0</v>
      </c>
      <c r="J54" s="31">
        <f t="shared" si="73"/>
        <v>0</v>
      </c>
      <c r="K54" s="31">
        <f t="shared" si="73"/>
        <v>0.75</v>
      </c>
      <c r="L54" s="31">
        <f t="shared" si="73"/>
        <v>0</v>
      </c>
      <c r="M54" s="31">
        <f t="shared" si="73"/>
        <v>0</v>
      </c>
      <c r="N54" s="31">
        <f t="shared" si="73"/>
        <v>0</v>
      </c>
      <c r="O54" s="31">
        <f t="shared" si="73"/>
        <v>0</v>
      </c>
      <c r="P54" s="31">
        <f t="shared" si="73"/>
        <v>0</v>
      </c>
      <c r="Q54" s="31">
        <f t="shared" si="73"/>
        <v>1</v>
      </c>
      <c r="R54" s="31">
        <f t="shared" si="73"/>
        <v>0</v>
      </c>
    </row>
    <row r="55" spans="1:20" ht="12" customHeight="1">
      <c r="A55" s="139"/>
      <c r="B55" s="139"/>
      <c r="C55" s="37"/>
      <c r="D55" s="211" t="s">
        <v>375</v>
      </c>
      <c r="E55" s="36"/>
      <c r="F55" s="35">
        <f t="shared" si="2"/>
        <v>26</v>
      </c>
      <c r="G55" s="35">
        <v>3</v>
      </c>
      <c r="H55" s="35">
        <v>0</v>
      </c>
      <c r="I55" s="35">
        <v>2</v>
      </c>
      <c r="J55" s="35">
        <v>1</v>
      </c>
      <c r="K55" s="35">
        <v>17</v>
      </c>
      <c r="L55" s="35">
        <v>3</v>
      </c>
      <c r="M55" s="35">
        <v>0</v>
      </c>
      <c r="N55" s="35">
        <v>0</v>
      </c>
      <c r="O55" s="35">
        <v>0</v>
      </c>
      <c r="P55" s="35">
        <v>0</v>
      </c>
      <c r="Q55" s="35">
        <v>25</v>
      </c>
      <c r="R55" s="35">
        <v>1</v>
      </c>
      <c r="S55" s="48">
        <f t="shared" ref="S55" si="74">SUM(G55:J55)</f>
        <v>6</v>
      </c>
      <c r="T55" s="48">
        <f t="shared" ref="T55" si="75">SUM(M55:P55)</f>
        <v>0</v>
      </c>
    </row>
    <row r="56" spans="1:20" ht="12" customHeight="1">
      <c r="A56" s="139"/>
      <c r="B56" s="139"/>
      <c r="C56" s="34"/>
      <c r="D56" s="212"/>
      <c r="E56" s="33"/>
      <c r="F56" s="38">
        <f t="shared" si="2"/>
        <v>1</v>
      </c>
      <c r="G56" s="31">
        <f t="shared" ref="G56:R56" si="76">IF(G55=0,0,G55/$F55)</f>
        <v>0.11538461538461539</v>
      </c>
      <c r="H56" s="31">
        <f t="shared" si="76"/>
        <v>0</v>
      </c>
      <c r="I56" s="31">
        <f t="shared" si="76"/>
        <v>7.6923076923076927E-2</v>
      </c>
      <c r="J56" s="31">
        <f t="shared" si="76"/>
        <v>3.8461538461538464E-2</v>
      </c>
      <c r="K56" s="31">
        <f t="shared" si="76"/>
        <v>0.65384615384615385</v>
      </c>
      <c r="L56" s="31">
        <f t="shared" si="76"/>
        <v>0.11538461538461539</v>
      </c>
      <c r="M56" s="31">
        <f t="shared" si="76"/>
        <v>0</v>
      </c>
      <c r="N56" s="31">
        <f t="shared" si="76"/>
        <v>0</v>
      </c>
      <c r="O56" s="31">
        <f t="shared" si="76"/>
        <v>0</v>
      </c>
      <c r="P56" s="31">
        <f t="shared" si="76"/>
        <v>0</v>
      </c>
      <c r="Q56" s="31">
        <f t="shared" si="76"/>
        <v>0.96153846153846156</v>
      </c>
      <c r="R56" s="31">
        <f t="shared" si="76"/>
        <v>3.8461538461538464E-2</v>
      </c>
    </row>
    <row r="57" spans="1:20" ht="12" customHeight="1">
      <c r="A57" s="139"/>
      <c r="B57" s="139"/>
      <c r="C57" s="37"/>
      <c r="D57" s="211" t="s">
        <v>376</v>
      </c>
      <c r="E57" s="36"/>
      <c r="F57" s="35">
        <f t="shared" si="2"/>
        <v>5</v>
      </c>
      <c r="G57" s="35">
        <v>1</v>
      </c>
      <c r="H57" s="35">
        <v>0</v>
      </c>
      <c r="I57" s="35">
        <v>1</v>
      </c>
      <c r="J57" s="35">
        <v>0</v>
      </c>
      <c r="K57" s="35">
        <v>3</v>
      </c>
      <c r="L57" s="35">
        <v>0</v>
      </c>
      <c r="M57" s="35">
        <v>0</v>
      </c>
      <c r="N57" s="35">
        <v>0</v>
      </c>
      <c r="O57" s="35">
        <v>0</v>
      </c>
      <c r="P57" s="35">
        <v>0</v>
      </c>
      <c r="Q57" s="35">
        <v>5</v>
      </c>
      <c r="R57" s="35">
        <v>0</v>
      </c>
      <c r="S57" s="48">
        <f t="shared" ref="S57" si="77">SUM(G57:J57)</f>
        <v>2</v>
      </c>
      <c r="T57" s="48">
        <f t="shared" ref="T57" si="78">SUM(M57:P57)</f>
        <v>0</v>
      </c>
    </row>
    <row r="58" spans="1:20" ht="12" customHeight="1">
      <c r="A58" s="139"/>
      <c r="B58" s="139"/>
      <c r="C58" s="34"/>
      <c r="D58" s="212"/>
      <c r="E58" s="33"/>
      <c r="F58" s="38">
        <f t="shared" si="2"/>
        <v>1</v>
      </c>
      <c r="G58" s="31">
        <f t="shared" ref="G58:R58" si="79">IF(G57=0,0,G57/$F57)</f>
        <v>0.2</v>
      </c>
      <c r="H58" s="31">
        <f t="shared" si="79"/>
        <v>0</v>
      </c>
      <c r="I58" s="31">
        <f t="shared" si="79"/>
        <v>0.2</v>
      </c>
      <c r="J58" s="31">
        <f t="shared" si="79"/>
        <v>0</v>
      </c>
      <c r="K58" s="31">
        <f t="shared" si="79"/>
        <v>0.6</v>
      </c>
      <c r="L58" s="31">
        <f t="shared" si="79"/>
        <v>0</v>
      </c>
      <c r="M58" s="31">
        <f t="shared" si="79"/>
        <v>0</v>
      </c>
      <c r="N58" s="31">
        <f t="shared" si="79"/>
        <v>0</v>
      </c>
      <c r="O58" s="31">
        <f t="shared" si="79"/>
        <v>0</v>
      </c>
      <c r="P58" s="31">
        <f t="shared" si="79"/>
        <v>0</v>
      </c>
      <c r="Q58" s="31">
        <f t="shared" si="79"/>
        <v>1</v>
      </c>
      <c r="R58" s="31">
        <f t="shared" si="79"/>
        <v>0</v>
      </c>
    </row>
    <row r="59" spans="1:20" ht="12.75" customHeight="1">
      <c r="A59" s="139"/>
      <c r="B59" s="139"/>
      <c r="C59" s="37"/>
      <c r="D59" s="211" t="s">
        <v>377</v>
      </c>
      <c r="E59" s="36"/>
      <c r="F59" s="35">
        <f t="shared" si="2"/>
        <v>23</v>
      </c>
      <c r="G59" s="35">
        <v>2</v>
      </c>
      <c r="H59" s="35">
        <v>0</v>
      </c>
      <c r="I59" s="35">
        <v>0</v>
      </c>
      <c r="J59" s="35">
        <v>8</v>
      </c>
      <c r="K59" s="35">
        <v>10</v>
      </c>
      <c r="L59" s="35">
        <v>3</v>
      </c>
      <c r="M59" s="35">
        <v>1</v>
      </c>
      <c r="N59" s="35">
        <v>0</v>
      </c>
      <c r="O59" s="35">
        <v>0</v>
      </c>
      <c r="P59" s="35">
        <v>0</v>
      </c>
      <c r="Q59" s="35">
        <v>22</v>
      </c>
      <c r="R59" s="35">
        <v>0</v>
      </c>
      <c r="S59" s="48">
        <f t="shared" ref="S59" si="80">SUM(G59:J59)</f>
        <v>10</v>
      </c>
      <c r="T59" s="48">
        <f t="shared" ref="T59" si="81">SUM(M59:P59)</f>
        <v>1</v>
      </c>
    </row>
    <row r="60" spans="1:20" ht="12.75" customHeight="1">
      <c r="A60" s="139"/>
      <c r="B60" s="139"/>
      <c r="C60" s="34"/>
      <c r="D60" s="212"/>
      <c r="E60" s="33"/>
      <c r="F60" s="38">
        <f t="shared" si="2"/>
        <v>1</v>
      </c>
      <c r="G60" s="31">
        <f t="shared" ref="G60:R60" si="82">IF(G59=0,0,G59/$F59)</f>
        <v>8.6956521739130432E-2</v>
      </c>
      <c r="H60" s="31">
        <f t="shared" si="82"/>
        <v>0</v>
      </c>
      <c r="I60" s="31">
        <f t="shared" si="82"/>
        <v>0</v>
      </c>
      <c r="J60" s="31">
        <f t="shared" si="82"/>
        <v>0.34782608695652173</v>
      </c>
      <c r="K60" s="31">
        <f t="shared" si="82"/>
        <v>0.43478260869565216</v>
      </c>
      <c r="L60" s="31">
        <f t="shared" si="82"/>
        <v>0.13043478260869565</v>
      </c>
      <c r="M60" s="31">
        <f t="shared" si="82"/>
        <v>4.3478260869565216E-2</v>
      </c>
      <c r="N60" s="31">
        <f t="shared" si="82"/>
        <v>0</v>
      </c>
      <c r="O60" s="31">
        <f t="shared" si="82"/>
        <v>0</v>
      </c>
      <c r="P60" s="31">
        <f t="shared" si="82"/>
        <v>0</v>
      </c>
      <c r="Q60" s="31">
        <f t="shared" si="82"/>
        <v>0.95652173913043481</v>
      </c>
      <c r="R60" s="31">
        <f t="shared" si="82"/>
        <v>0</v>
      </c>
    </row>
    <row r="61" spans="1:20" ht="12" customHeight="1">
      <c r="A61" s="139"/>
      <c r="B61" s="139"/>
      <c r="C61" s="37"/>
      <c r="D61" s="211" t="s">
        <v>20</v>
      </c>
      <c r="E61" s="36"/>
      <c r="F61" s="35">
        <f t="shared" si="2"/>
        <v>14</v>
      </c>
      <c r="G61" s="35">
        <v>0</v>
      </c>
      <c r="H61" s="35">
        <v>0</v>
      </c>
      <c r="I61" s="35">
        <v>2</v>
      </c>
      <c r="J61" s="35">
        <v>4</v>
      </c>
      <c r="K61" s="35">
        <v>7</v>
      </c>
      <c r="L61" s="35">
        <v>1</v>
      </c>
      <c r="M61" s="35">
        <v>0</v>
      </c>
      <c r="N61" s="35">
        <v>0</v>
      </c>
      <c r="O61" s="35">
        <v>0</v>
      </c>
      <c r="P61" s="35">
        <v>0</v>
      </c>
      <c r="Q61" s="35">
        <v>14</v>
      </c>
      <c r="R61" s="35">
        <v>0</v>
      </c>
      <c r="S61" s="48">
        <f t="shared" ref="S61" si="83">SUM(G61:J61)</f>
        <v>6</v>
      </c>
      <c r="T61" s="48">
        <f t="shared" ref="T61" si="84">SUM(M61:P61)</f>
        <v>0</v>
      </c>
    </row>
    <row r="62" spans="1:20" ht="12" customHeight="1">
      <c r="A62" s="139"/>
      <c r="B62" s="139"/>
      <c r="C62" s="34"/>
      <c r="D62" s="212"/>
      <c r="E62" s="33"/>
      <c r="F62" s="38">
        <f t="shared" si="2"/>
        <v>1</v>
      </c>
      <c r="G62" s="31">
        <f t="shared" ref="G62:R62" si="85">IF(G61=0,0,G61/$F61)</f>
        <v>0</v>
      </c>
      <c r="H62" s="31">
        <f t="shared" si="85"/>
        <v>0</v>
      </c>
      <c r="I62" s="31">
        <f t="shared" si="85"/>
        <v>0.14285714285714285</v>
      </c>
      <c r="J62" s="31">
        <f t="shared" si="85"/>
        <v>0.2857142857142857</v>
      </c>
      <c r="K62" s="31">
        <f t="shared" si="85"/>
        <v>0.5</v>
      </c>
      <c r="L62" s="31">
        <f t="shared" si="85"/>
        <v>7.1428571428571425E-2</v>
      </c>
      <c r="M62" s="31">
        <f t="shared" si="85"/>
        <v>0</v>
      </c>
      <c r="N62" s="31">
        <f t="shared" si="85"/>
        <v>0</v>
      </c>
      <c r="O62" s="31">
        <f t="shared" si="85"/>
        <v>0</v>
      </c>
      <c r="P62" s="31">
        <f t="shared" si="85"/>
        <v>0</v>
      </c>
      <c r="Q62" s="31">
        <f t="shared" si="85"/>
        <v>1</v>
      </c>
      <c r="R62" s="31">
        <f t="shared" si="85"/>
        <v>0</v>
      </c>
    </row>
    <row r="63" spans="1:20" ht="12" customHeight="1">
      <c r="A63" s="139"/>
      <c r="B63" s="139"/>
      <c r="C63" s="37"/>
      <c r="D63" s="211" t="s">
        <v>378</v>
      </c>
      <c r="E63" s="36"/>
      <c r="F63" s="35">
        <f t="shared" si="2"/>
        <v>10</v>
      </c>
      <c r="G63" s="35">
        <v>1</v>
      </c>
      <c r="H63" s="35">
        <v>0</v>
      </c>
      <c r="I63" s="35">
        <v>0</v>
      </c>
      <c r="J63" s="35">
        <v>0</v>
      </c>
      <c r="K63" s="35">
        <v>9</v>
      </c>
      <c r="L63" s="35">
        <v>0</v>
      </c>
      <c r="M63" s="35">
        <v>0</v>
      </c>
      <c r="N63" s="35">
        <v>0</v>
      </c>
      <c r="O63" s="35">
        <v>0</v>
      </c>
      <c r="P63" s="35">
        <v>0</v>
      </c>
      <c r="Q63" s="35">
        <v>10</v>
      </c>
      <c r="R63" s="35">
        <v>0</v>
      </c>
      <c r="S63" s="48">
        <f t="shared" ref="S63" si="86">SUM(G63:J63)</f>
        <v>1</v>
      </c>
      <c r="T63" s="48">
        <f t="shared" ref="T63" si="87">SUM(M63:P63)</f>
        <v>0</v>
      </c>
    </row>
    <row r="64" spans="1:20" ht="12" customHeight="1">
      <c r="A64" s="139"/>
      <c r="B64" s="139"/>
      <c r="C64" s="34"/>
      <c r="D64" s="212"/>
      <c r="E64" s="33"/>
      <c r="F64" s="38">
        <f t="shared" si="2"/>
        <v>1</v>
      </c>
      <c r="G64" s="31">
        <f t="shared" ref="G64:R64" si="88">IF(G63=0,0,G63/$F63)</f>
        <v>0.1</v>
      </c>
      <c r="H64" s="31">
        <f t="shared" si="88"/>
        <v>0</v>
      </c>
      <c r="I64" s="31">
        <f t="shared" si="88"/>
        <v>0</v>
      </c>
      <c r="J64" s="31">
        <f t="shared" si="88"/>
        <v>0</v>
      </c>
      <c r="K64" s="31">
        <f t="shared" si="88"/>
        <v>0.9</v>
      </c>
      <c r="L64" s="31">
        <f t="shared" si="88"/>
        <v>0</v>
      </c>
      <c r="M64" s="31">
        <f t="shared" si="88"/>
        <v>0</v>
      </c>
      <c r="N64" s="31">
        <f t="shared" si="88"/>
        <v>0</v>
      </c>
      <c r="O64" s="31">
        <f t="shared" si="88"/>
        <v>0</v>
      </c>
      <c r="P64" s="31">
        <f t="shared" si="88"/>
        <v>0</v>
      </c>
      <c r="Q64" s="31">
        <f t="shared" si="88"/>
        <v>1</v>
      </c>
      <c r="R64" s="31">
        <f t="shared" si="88"/>
        <v>0</v>
      </c>
    </row>
    <row r="65" spans="1:20" ht="12" customHeight="1">
      <c r="A65" s="139"/>
      <c r="B65" s="139"/>
      <c r="C65" s="37"/>
      <c r="D65" s="211" t="s">
        <v>379</v>
      </c>
      <c r="E65" s="36"/>
      <c r="F65" s="35">
        <f t="shared" si="2"/>
        <v>19</v>
      </c>
      <c r="G65" s="35">
        <v>5</v>
      </c>
      <c r="H65" s="35">
        <v>0</v>
      </c>
      <c r="I65" s="35">
        <v>0</v>
      </c>
      <c r="J65" s="35">
        <v>3</v>
      </c>
      <c r="K65" s="35">
        <v>8</v>
      </c>
      <c r="L65" s="35">
        <v>3</v>
      </c>
      <c r="M65" s="35">
        <v>0</v>
      </c>
      <c r="N65" s="35">
        <v>0</v>
      </c>
      <c r="O65" s="35">
        <v>0</v>
      </c>
      <c r="P65" s="35">
        <v>0</v>
      </c>
      <c r="Q65" s="35">
        <v>16</v>
      </c>
      <c r="R65" s="35">
        <v>3</v>
      </c>
      <c r="S65" s="48">
        <f t="shared" ref="S65" si="89">SUM(G65:J65)</f>
        <v>8</v>
      </c>
      <c r="T65" s="48">
        <f t="shared" ref="T65" si="90">SUM(M65:P65)</f>
        <v>0</v>
      </c>
    </row>
    <row r="66" spans="1:20" ht="12" customHeight="1">
      <c r="A66" s="139"/>
      <c r="B66" s="139"/>
      <c r="C66" s="34"/>
      <c r="D66" s="212"/>
      <c r="E66" s="33"/>
      <c r="F66" s="38">
        <f t="shared" si="2"/>
        <v>1</v>
      </c>
      <c r="G66" s="31">
        <f t="shared" ref="G66:R66" si="91">IF(G65=0,0,G65/$F65)</f>
        <v>0.26315789473684209</v>
      </c>
      <c r="H66" s="31">
        <f t="shared" si="91"/>
        <v>0</v>
      </c>
      <c r="I66" s="31">
        <f t="shared" si="91"/>
        <v>0</v>
      </c>
      <c r="J66" s="31">
        <f t="shared" si="91"/>
        <v>0.15789473684210525</v>
      </c>
      <c r="K66" s="31">
        <f t="shared" si="91"/>
        <v>0.42105263157894735</v>
      </c>
      <c r="L66" s="31">
        <f t="shared" si="91"/>
        <v>0.15789473684210525</v>
      </c>
      <c r="M66" s="31">
        <f t="shared" si="91"/>
        <v>0</v>
      </c>
      <c r="N66" s="31">
        <f t="shared" si="91"/>
        <v>0</v>
      </c>
      <c r="O66" s="31">
        <f t="shared" si="91"/>
        <v>0</v>
      </c>
      <c r="P66" s="31">
        <f t="shared" si="91"/>
        <v>0</v>
      </c>
      <c r="Q66" s="31">
        <f t="shared" si="91"/>
        <v>0.84210526315789469</v>
      </c>
      <c r="R66" s="31">
        <f t="shared" si="91"/>
        <v>0.15789473684210525</v>
      </c>
    </row>
    <row r="67" spans="1:20" ht="12" customHeight="1">
      <c r="A67" s="139"/>
      <c r="B67" s="139"/>
      <c r="C67" s="37"/>
      <c r="D67" s="211" t="s">
        <v>380</v>
      </c>
      <c r="E67" s="36"/>
      <c r="F67" s="35">
        <f t="shared" si="2"/>
        <v>4</v>
      </c>
      <c r="G67" s="35">
        <v>0</v>
      </c>
      <c r="H67" s="35">
        <v>0</v>
      </c>
      <c r="I67" s="35">
        <v>0</v>
      </c>
      <c r="J67" s="35">
        <v>1</v>
      </c>
      <c r="K67" s="35">
        <v>2</v>
      </c>
      <c r="L67" s="35">
        <v>1</v>
      </c>
      <c r="M67" s="35">
        <v>0</v>
      </c>
      <c r="N67" s="35">
        <v>0</v>
      </c>
      <c r="O67" s="35">
        <v>0</v>
      </c>
      <c r="P67" s="35">
        <v>0</v>
      </c>
      <c r="Q67" s="35">
        <v>4</v>
      </c>
      <c r="R67" s="35">
        <v>0</v>
      </c>
      <c r="S67" s="48">
        <f t="shared" ref="S67" si="92">SUM(G67:J67)</f>
        <v>1</v>
      </c>
      <c r="T67" s="48">
        <f t="shared" ref="T67" si="93">SUM(M67:P67)</f>
        <v>0</v>
      </c>
    </row>
    <row r="68" spans="1:20" ht="12" customHeight="1">
      <c r="A68" s="139"/>
      <c r="B68" s="140"/>
      <c r="C68" s="34"/>
      <c r="D68" s="212"/>
      <c r="E68" s="33"/>
      <c r="F68" s="38">
        <f t="shared" si="2"/>
        <v>1</v>
      </c>
      <c r="G68" s="31">
        <f t="shared" ref="G68:R68" si="94">IF(G67=0,0,G67/$F67)</f>
        <v>0</v>
      </c>
      <c r="H68" s="31">
        <f t="shared" si="94"/>
        <v>0</v>
      </c>
      <c r="I68" s="31">
        <f t="shared" si="94"/>
        <v>0</v>
      </c>
      <c r="J68" s="31">
        <f t="shared" si="94"/>
        <v>0.25</v>
      </c>
      <c r="K68" s="31">
        <f t="shared" si="94"/>
        <v>0.5</v>
      </c>
      <c r="L68" s="31">
        <f t="shared" si="94"/>
        <v>0.25</v>
      </c>
      <c r="M68" s="31">
        <f t="shared" si="94"/>
        <v>0</v>
      </c>
      <c r="N68" s="31">
        <f t="shared" si="94"/>
        <v>0</v>
      </c>
      <c r="O68" s="31">
        <f t="shared" si="94"/>
        <v>0</v>
      </c>
      <c r="P68" s="31">
        <f t="shared" si="94"/>
        <v>0</v>
      </c>
      <c r="Q68" s="31">
        <f t="shared" si="94"/>
        <v>1</v>
      </c>
      <c r="R68" s="31">
        <f t="shared" si="94"/>
        <v>0</v>
      </c>
    </row>
    <row r="69" spans="1:20" ht="12" customHeight="1">
      <c r="A69" s="139"/>
      <c r="B69" s="138" t="s">
        <v>16</v>
      </c>
      <c r="C69" s="37"/>
      <c r="D69" s="211" t="s">
        <v>15</v>
      </c>
      <c r="E69" s="36"/>
      <c r="F69" s="35">
        <f t="shared" si="2"/>
        <v>692</v>
      </c>
      <c r="G69" s="35">
        <f t="shared" ref="G69:R69" si="95">SUM(G71,G73,G75,G77,G79,G81,G83,G85,G87,G89,G91,G93,G95,G97,G99)</f>
        <v>88</v>
      </c>
      <c r="H69" s="35">
        <f t="shared" si="95"/>
        <v>3</v>
      </c>
      <c r="I69" s="35">
        <f t="shared" si="95"/>
        <v>23</v>
      </c>
      <c r="J69" s="35">
        <f t="shared" si="95"/>
        <v>72</v>
      </c>
      <c r="K69" s="35">
        <f t="shared" si="95"/>
        <v>435</v>
      </c>
      <c r="L69" s="35">
        <f t="shared" si="95"/>
        <v>71</v>
      </c>
      <c r="M69" s="35">
        <f t="shared" si="95"/>
        <v>14</v>
      </c>
      <c r="N69" s="35">
        <f t="shared" si="95"/>
        <v>5</v>
      </c>
      <c r="O69" s="35">
        <f t="shared" si="95"/>
        <v>30</v>
      </c>
      <c r="P69" s="35">
        <f t="shared" si="95"/>
        <v>14</v>
      </c>
      <c r="Q69" s="35">
        <f t="shared" si="95"/>
        <v>554</v>
      </c>
      <c r="R69" s="35">
        <f t="shared" si="95"/>
        <v>75</v>
      </c>
      <c r="S69" s="48">
        <f t="shared" ref="S69" si="96">SUM(G69:J69)</f>
        <v>186</v>
      </c>
      <c r="T69" s="48">
        <f t="shared" ref="T69" si="97">SUM(M69:P69)</f>
        <v>63</v>
      </c>
    </row>
    <row r="70" spans="1:20" ht="12" customHeight="1">
      <c r="A70" s="139"/>
      <c r="B70" s="139"/>
      <c r="C70" s="34"/>
      <c r="D70" s="212"/>
      <c r="E70" s="33"/>
      <c r="F70" s="38">
        <f t="shared" si="2"/>
        <v>1.0000000000000002</v>
      </c>
      <c r="G70" s="31">
        <f t="shared" ref="G70:R70" si="98">IF(G69=0,0,G69/$F69)</f>
        <v>0.12716763005780346</v>
      </c>
      <c r="H70" s="31">
        <f t="shared" si="98"/>
        <v>4.335260115606936E-3</v>
      </c>
      <c r="I70" s="31">
        <f t="shared" si="98"/>
        <v>3.3236994219653176E-2</v>
      </c>
      <c r="J70" s="31">
        <f t="shared" si="98"/>
        <v>0.10404624277456648</v>
      </c>
      <c r="K70" s="31">
        <f t="shared" si="98"/>
        <v>0.62861271676300579</v>
      </c>
      <c r="L70" s="31">
        <f t="shared" si="98"/>
        <v>0.10260115606936417</v>
      </c>
      <c r="M70" s="31">
        <f t="shared" si="98"/>
        <v>2.023121387283237E-2</v>
      </c>
      <c r="N70" s="31">
        <f t="shared" si="98"/>
        <v>7.2254335260115606E-3</v>
      </c>
      <c r="O70" s="31">
        <f t="shared" si="98"/>
        <v>4.3352601156069363E-2</v>
      </c>
      <c r="P70" s="31">
        <f t="shared" si="98"/>
        <v>2.023121387283237E-2</v>
      </c>
      <c r="Q70" s="31">
        <f t="shared" si="98"/>
        <v>0.80057803468208089</v>
      </c>
      <c r="R70" s="31">
        <f t="shared" si="98"/>
        <v>0.10838150289017341</v>
      </c>
    </row>
    <row r="71" spans="1:20" ht="12" customHeight="1">
      <c r="A71" s="139"/>
      <c r="B71" s="139"/>
      <c r="C71" s="37"/>
      <c r="D71" s="211" t="s">
        <v>260</v>
      </c>
      <c r="E71" s="36"/>
      <c r="F71" s="35">
        <f t="shared" si="2"/>
        <v>5</v>
      </c>
      <c r="G71" s="35">
        <v>1</v>
      </c>
      <c r="H71" s="35">
        <v>0</v>
      </c>
      <c r="I71" s="35">
        <v>0</v>
      </c>
      <c r="J71" s="35">
        <v>0</v>
      </c>
      <c r="K71" s="35">
        <v>4</v>
      </c>
      <c r="L71" s="35">
        <v>0</v>
      </c>
      <c r="M71" s="35">
        <v>0</v>
      </c>
      <c r="N71" s="35">
        <v>0</v>
      </c>
      <c r="O71" s="35">
        <v>0</v>
      </c>
      <c r="P71" s="35">
        <v>0</v>
      </c>
      <c r="Q71" s="35">
        <v>5</v>
      </c>
      <c r="R71" s="35">
        <v>0</v>
      </c>
      <c r="S71" s="48">
        <f t="shared" ref="S71" si="99">SUM(G71:J71)</f>
        <v>1</v>
      </c>
      <c r="T71" s="48">
        <f t="shared" ref="T71" si="100">SUM(M71:P71)</f>
        <v>0</v>
      </c>
    </row>
    <row r="72" spans="1:20" ht="12" customHeight="1">
      <c r="A72" s="139"/>
      <c r="B72" s="139"/>
      <c r="C72" s="34"/>
      <c r="D72" s="212"/>
      <c r="E72" s="33"/>
      <c r="F72" s="38">
        <f t="shared" si="2"/>
        <v>1</v>
      </c>
      <c r="G72" s="31">
        <f t="shared" ref="G72:R72" si="101">IF(G71=0,0,G71/$F71)</f>
        <v>0.2</v>
      </c>
      <c r="H72" s="31">
        <f t="shared" si="101"/>
        <v>0</v>
      </c>
      <c r="I72" s="31">
        <f t="shared" si="101"/>
        <v>0</v>
      </c>
      <c r="J72" s="31">
        <f t="shared" si="101"/>
        <v>0</v>
      </c>
      <c r="K72" s="31">
        <f t="shared" si="101"/>
        <v>0.8</v>
      </c>
      <c r="L72" s="31">
        <f t="shared" si="101"/>
        <v>0</v>
      </c>
      <c r="M72" s="31">
        <f t="shared" si="101"/>
        <v>0</v>
      </c>
      <c r="N72" s="31">
        <f t="shared" si="101"/>
        <v>0</v>
      </c>
      <c r="O72" s="31">
        <f t="shared" si="101"/>
        <v>0</v>
      </c>
      <c r="P72" s="31">
        <f t="shared" si="101"/>
        <v>0</v>
      </c>
      <c r="Q72" s="31">
        <f t="shared" si="101"/>
        <v>1</v>
      </c>
      <c r="R72" s="31">
        <f t="shared" si="101"/>
        <v>0</v>
      </c>
    </row>
    <row r="73" spans="1:20" ht="12" customHeight="1">
      <c r="A73" s="139"/>
      <c r="B73" s="139"/>
      <c r="C73" s="37"/>
      <c r="D73" s="211" t="s">
        <v>259</v>
      </c>
      <c r="E73" s="36"/>
      <c r="F73" s="35">
        <f t="shared" ref="F73:F100" si="102">SUM(G73:R73)/2</f>
        <v>83</v>
      </c>
      <c r="G73" s="35">
        <v>11</v>
      </c>
      <c r="H73" s="35">
        <v>1</v>
      </c>
      <c r="I73" s="35">
        <v>4</v>
      </c>
      <c r="J73" s="35">
        <v>4</v>
      </c>
      <c r="K73" s="35">
        <v>51</v>
      </c>
      <c r="L73" s="35">
        <v>12</v>
      </c>
      <c r="M73" s="35">
        <v>1</v>
      </c>
      <c r="N73" s="35">
        <v>0</v>
      </c>
      <c r="O73" s="35">
        <v>0</v>
      </c>
      <c r="P73" s="35">
        <v>0</v>
      </c>
      <c r="Q73" s="35">
        <v>70</v>
      </c>
      <c r="R73" s="35">
        <v>12</v>
      </c>
      <c r="S73" s="48">
        <f t="shared" ref="S73" si="103">SUM(G73:J73)</f>
        <v>20</v>
      </c>
      <c r="T73" s="48">
        <f t="shared" ref="T73" si="104">SUM(M73:P73)</f>
        <v>1</v>
      </c>
    </row>
    <row r="74" spans="1:20" ht="12" customHeight="1">
      <c r="A74" s="139"/>
      <c r="B74" s="139"/>
      <c r="C74" s="34"/>
      <c r="D74" s="212"/>
      <c r="E74" s="33"/>
      <c r="F74" s="38">
        <f t="shared" si="102"/>
        <v>1</v>
      </c>
      <c r="G74" s="31">
        <f t="shared" ref="G74:R74" si="105">IF(G73=0,0,G73/$F73)</f>
        <v>0.13253012048192772</v>
      </c>
      <c r="H74" s="31">
        <f t="shared" si="105"/>
        <v>1.2048192771084338E-2</v>
      </c>
      <c r="I74" s="31">
        <f t="shared" si="105"/>
        <v>4.8192771084337352E-2</v>
      </c>
      <c r="J74" s="31">
        <f t="shared" si="105"/>
        <v>4.8192771084337352E-2</v>
      </c>
      <c r="K74" s="31">
        <f t="shared" si="105"/>
        <v>0.61445783132530118</v>
      </c>
      <c r="L74" s="31">
        <f t="shared" si="105"/>
        <v>0.14457831325301204</v>
      </c>
      <c r="M74" s="31">
        <f t="shared" si="105"/>
        <v>1.2048192771084338E-2</v>
      </c>
      <c r="N74" s="31">
        <f t="shared" si="105"/>
        <v>0</v>
      </c>
      <c r="O74" s="31">
        <f t="shared" si="105"/>
        <v>0</v>
      </c>
      <c r="P74" s="31">
        <f t="shared" si="105"/>
        <v>0</v>
      </c>
      <c r="Q74" s="31">
        <f t="shared" si="105"/>
        <v>0.84337349397590367</v>
      </c>
      <c r="R74" s="31">
        <f t="shared" si="105"/>
        <v>0.14457831325301204</v>
      </c>
    </row>
    <row r="75" spans="1:20" ht="12" customHeight="1">
      <c r="A75" s="139"/>
      <c r="B75" s="139"/>
      <c r="C75" s="37"/>
      <c r="D75" s="211" t="s">
        <v>12</v>
      </c>
      <c r="E75" s="36"/>
      <c r="F75" s="35">
        <f t="shared" si="102"/>
        <v>18</v>
      </c>
      <c r="G75" s="35">
        <v>1</v>
      </c>
      <c r="H75" s="35">
        <v>0</v>
      </c>
      <c r="I75" s="35">
        <v>0</v>
      </c>
      <c r="J75" s="35">
        <v>1</v>
      </c>
      <c r="K75" s="35">
        <v>16</v>
      </c>
      <c r="L75" s="35">
        <v>0</v>
      </c>
      <c r="M75" s="35">
        <v>0</v>
      </c>
      <c r="N75" s="35">
        <v>0</v>
      </c>
      <c r="O75" s="35">
        <v>5</v>
      </c>
      <c r="P75" s="35">
        <v>0</v>
      </c>
      <c r="Q75" s="35">
        <v>13</v>
      </c>
      <c r="R75" s="35">
        <v>0</v>
      </c>
      <c r="S75" s="48">
        <f t="shared" ref="S75" si="106">SUM(G75:J75)</f>
        <v>2</v>
      </c>
      <c r="T75" s="48">
        <f t="shared" ref="T75" si="107">SUM(M75:P75)</f>
        <v>5</v>
      </c>
    </row>
    <row r="76" spans="1:20" ht="12" customHeight="1">
      <c r="A76" s="139"/>
      <c r="B76" s="139"/>
      <c r="C76" s="34"/>
      <c r="D76" s="212"/>
      <c r="E76" s="33"/>
      <c r="F76" s="38">
        <f t="shared" si="102"/>
        <v>1</v>
      </c>
      <c r="G76" s="31">
        <f t="shared" ref="G76:R76" si="108">IF(G75=0,0,G75/$F75)</f>
        <v>5.5555555555555552E-2</v>
      </c>
      <c r="H76" s="31">
        <f t="shared" si="108"/>
        <v>0</v>
      </c>
      <c r="I76" s="31">
        <f t="shared" si="108"/>
        <v>0</v>
      </c>
      <c r="J76" s="31">
        <f t="shared" si="108"/>
        <v>5.5555555555555552E-2</v>
      </c>
      <c r="K76" s="31">
        <f t="shared" si="108"/>
        <v>0.88888888888888884</v>
      </c>
      <c r="L76" s="31">
        <f t="shared" si="108"/>
        <v>0</v>
      </c>
      <c r="M76" s="31">
        <f t="shared" si="108"/>
        <v>0</v>
      </c>
      <c r="N76" s="31">
        <f t="shared" si="108"/>
        <v>0</v>
      </c>
      <c r="O76" s="31">
        <f t="shared" si="108"/>
        <v>0.27777777777777779</v>
      </c>
      <c r="P76" s="31">
        <f t="shared" si="108"/>
        <v>0</v>
      </c>
      <c r="Q76" s="31">
        <f t="shared" si="108"/>
        <v>0.72222222222222221</v>
      </c>
      <c r="R76" s="31">
        <f t="shared" si="108"/>
        <v>0</v>
      </c>
    </row>
    <row r="77" spans="1:20" ht="12" customHeight="1">
      <c r="A77" s="139"/>
      <c r="B77" s="139"/>
      <c r="C77" s="37"/>
      <c r="D77" s="211" t="s">
        <v>258</v>
      </c>
      <c r="E77" s="36"/>
      <c r="F77" s="35">
        <f t="shared" si="102"/>
        <v>16</v>
      </c>
      <c r="G77" s="35">
        <v>3</v>
      </c>
      <c r="H77" s="35">
        <v>0</v>
      </c>
      <c r="I77" s="35">
        <v>0</v>
      </c>
      <c r="J77" s="35">
        <v>3</v>
      </c>
      <c r="K77" s="35">
        <v>10</v>
      </c>
      <c r="L77" s="35">
        <v>0</v>
      </c>
      <c r="M77" s="35">
        <v>0</v>
      </c>
      <c r="N77" s="35">
        <v>0</v>
      </c>
      <c r="O77" s="35">
        <v>0</v>
      </c>
      <c r="P77" s="35">
        <v>0</v>
      </c>
      <c r="Q77" s="35">
        <v>16</v>
      </c>
      <c r="R77" s="35">
        <v>0</v>
      </c>
      <c r="S77" s="48">
        <f t="shared" ref="S77" si="109">SUM(G77:J77)</f>
        <v>6</v>
      </c>
      <c r="T77" s="48">
        <f t="shared" ref="T77" si="110">SUM(M77:P77)</f>
        <v>0</v>
      </c>
    </row>
    <row r="78" spans="1:20" ht="12" customHeight="1">
      <c r="A78" s="139"/>
      <c r="B78" s="139"/>
      <c r="C78" s="34"/>
      <c r="D78" s="212"/>
      <c r="E78" s="33"/>
      <c r="F78" s="38">
        <f t="shared" si="102"/>
        <v>1</v>
      </c>
      <c r="G78" s="31">
        <f t="shared" ref="G78:R78" si="111">IF(G77=0,0,G77/$F77)</f>
        <v>0.1875</v>
      </c>
      <c r="H78" s="31">
        <f t="shared" si="111"/>
        <v>0</v>
      </c>
      <c r="I78" s="31">
        <f t="shared" si="111"/>
        <v>0</v>
      </c>
      <c r="J78" s="31">
        <f t="shared" si="111"/>
        <v>0.1875</v>
      </c>
      <c r="K78" s="31">
        <f t="shared" si="111"/>
        <v>0.625</v>
      </c>
      <c r="L78" s="31">
        <f t="shared" si="111"/>
        <v>0</v>
      </c>
      <c r="M78" s="31">
        <f t="shared" si="111"/>
        <v>0</v>
      </c>
      <c r="N78" s="31">
        <f t="shared" si="111"/>
        <v>0</v>
      </c>
      <c r="O78" s="31">
        <f t="shared" si="111"/>
        <v>0</v>
      </c>
      <c r="P78" s="31">
        <f t="shared" si="111"/>
        <v>0</v>
      </c>
      <c r="Q78" s="31">
        <f t="shared" si="111"/>
        <v>1</v>
      </c>
      <c r="R78" s="31">
        <f t="shared" si="111"/>
        <v>0</v>
      </c>
    </row>
    <row r="79" spans="1:20" ht="12" customHeight="1">
      <c r="A79" s="139"/>
      <c r="B79" s="139"/>
      <c r="C79" s="37"/>
      <c r="D79" s="211" t="s">
        <v>257</v>
      </c>
      <c r="E79" s="36"/>
      <c r="F79" s="35">
        <f t="shared" si="102"/>
        <v>34</v>
      </c>
      <c r="G79" s="35">
        <v>3</v>
      </c>
      <c r="H79" s="35">
        <v>0</v>
      </c>
      <c r="I79" s="35">
        <v>0</v>
      </c>
      <c r="J79" s="35">
        <v>4</v>
      </c>
      <c r="K79" s="35">
        <v>24</v>
      </c>
      <c r="L79" s="35">
        <v>3</v>
      </c>
      <c r="M79" s="35">
        <v>1</v>
      </c>
      <c r="N79" s="35">
        <v>0</v>
      </c>
      <c r="O79" s="35">
        <v>0</v>
      </c>
      <c r="P79" s="35">
        <v>1</v>
      </c>
      <c r="Q79" s="35">
        <v>29</v>
      </c>
      <c r="R79" s="35">
        <v>3</v>
      </c>
      <c r="S79" s="48">
        <f t="shared" ref="S79" si="112">SUM(G79:J79)</f>
        <v>7</v>
      </c>
      <c r="T79" s="48">
        <f t="shared" ref="T79" si="113">SUM(M79:P79)</f>
        <v>2</v>
      </c>
    </row>
    <row r="80" spans="1:20" ht="12" customHeight="1">
      <c r="A80" s="139"/>
      <c r="B80" s="139"/>
      <c r="C80" s="34"/>
      <c r="D80" s="212"/>
      <c r="E80" s="33"/>
      <c r="F80" s="38">
        <f t="shared" si="102"/>
        <v>0.99999999999999989</v>
      </c>
      <c r="G80" s="31">
        <f t="shared" ref="G80:R80" si="114">IF(G79=0,0,G79/$F79)</f>
        <v>8.8235294117647065E-2</v>
      </c>
      <c r="H80" s="31">
        <f t="shared" si="114"/>
        <v>0</v>
      </c>
      <c r="I80" s="31">
        <f t="shared" si="114"/>
        <v>0</v>
      </c>
      <c r="J80" s="31">
        <f t="shared" si="114"/>
        <v>0.11764705882352941</v>
      </c>
      <c r="K80" s="31">
        <f t="shared" si="114"/>
        <v>0.70588235294117652</v>
      </c>
      <c r="L80" s="31">
        <f t="shared" si="114"/>
        <v>8.8235294117647065E-2</v>
      </c>
      <c r="M80" s="31">
        <f t="shared" si="114"/>
        <v>2.9411764705882353E-2</v>
      </c>
      <c r="N80" s="31">
        <f t="shared" si="114"/>
        <v>0</v>
      </c>
      <c r="O80" s="31">
        <f t="shared" si="114"/>
        <v>0</v>
      </c>
      <c r="P80" s="31">
        <f t="shared" si="114"/>
        <v>2.9411764705882353E-2</v>
      </c>
      <c r="Q80" s="31">
        <f t="shared" si="114"/>
        <v>0.8529411764705882</v>
      </c>
      <c r="R80" s="31">
        <f t="shared" si="114"/>
        <v>8.8235294117647065E-2</v>
      </c>
    </row>
    <row r="81" spans="1:20" ht="12" customHeight="1">
      <c r="A81" s="139"/>
      <c r="B81" s="139"/>
      <c r="C81" s="37"/>
      <c r="D81" s="211" t="s">
        <v>9</v>
      </c>
      <c r="E81" s="36"/>
      <c r="F81" s="35">
        <f t="shared" si="102"/>
        <v>180</v>
      </c>
      <c r="G81" s="35">
        <v>28</v>
      </c>
      <c r="H81" s="35">
        <v>1</v>
      </c>
      <c r="I81" s="35">
        <v>6</v>
      </c>
      <c r="J81" s="35">
        <v>21</v>
      </c>
      <c r="K81" s="35">
        <v>105</v>
      </c>
      <c r="L81" s="35">
        <v>19</v>
      </c>
      <c r="M81" s="35">
        <v>2</v>
      </c>
      <c r="N81" s="35">
        <v>0</v>
      </c>
      <c r="O81" s="35">
        <v>2</v>
      </c>
      <c r="P81" s="35">
        <v>2</v>
      </c>
      <c r="Q81" s="35">
        <v>155</v>
      </c>
      <c r="R81" s="35">
        <v>19</v>
      </c>
      <c r="S81" s="48">
        <f t="shared" ref="S81" si="115">SUM(G81:J81)</f>
        <v>56</v>
      </c>
      <c r="T81" s="48">
        <f t="shared" ref="T81" si="116">SUM(M81:P81)</f>
        <v>6</v>
      </c>
    </row>
    <row r="82" spans="1:20" ht="12" customHeight="1">
      <c r="A82" s="139"/>
      <c r="B82" s="139"/>
      <c r="C82" s="34"/>
      <c r="D82" s="212"/>
      <c r="E82" s="33"/>
      <c r="F82" s="38">
        <f t="shared" si="102"/>
        <v>1</v>
      </c>
      <c r="G82" s="31">
        <f t="shared" ref="G82:R82" si="117">IF(G81=0,0,G81/$F81)</f>
        <v>0.15555555555555556</v>
      </c>
      <c r="H82" s="31">
        <f t="shared" si="117"/>
        <v>5.5555555555555558E-3</v>
      </c>
      <c r="I82" s="31">
        <f t="shared" si="117"/>
        <v>3.3333333333333333E-2</v>
      </c>
      <c r="J82" s="31">
        <f t="shared" si="117"/>
        <v>0.11666666666666667</v>
      </c>
      <c r="K82" s="31">
        <f t="shared" si="117"/>
        <v>0.58333333333333337</v>
      </c>
      <c r="L82" s="31">
        <f t="shared" si="117"/>
        <v>0.10555555555555556</v>
      </c>
      <c r="M82" s="31">
        <f t="shared" si="117"/>
        <v>1.1111111111111112E-2</v>
      </c>
      <c r="N82" s="31">
        <f t="shared" si="117"/>
        <v>0</v>
      </c>
      <c r="O82" s="31">
        <f t="shared" si="117"/>
        <v>1.1111111111111112E-2</v>
      </c>
      <c r="P82" s="31">
        <f t="shared" si="117"/>
        <v>1.1111111111111112E-2</v>
      </c>
      <c r="Q82" s="31">
        <f t="shared" si="117"/>
        <v>0.86111111111111116</v>
      </c>
      <c r="R82" s="31">
        <f t="shared" si="117"/>
        <v>0.10555555555555556</v>
      </c>
    </row>
    <row r="83" spans="1:20" ht="12" customHeight="1">
      <c r="A83" s="139"/>
      <c r="B83" s="139"/>
      <c r="C83" s="37"/>
      <c r="D83" s="211" t="s">
        <v>8</v>
      </c>
      <c r="E83" s="36"/>
      <c r="F83" s="35">
        <f t="shared" si="102"/>
        <v>21</v>
      </c>
      <c r="G83" s="35">
        <v>1</v>
      </c>
      <c r="H83" s="35">
        <v>0</v>
      </c>
      <c r="I83" s="35">
        <v>1</v>
      </c>
      <c r="J83" s="35">
        <v>7</v>
      </c>
      <c r="K83" s="35">
        <v>12</v>
      </c>
      <c r="L83" s="35">
        <v>0</v>
      </c>
      <c r="M83" s="35">
        <v>1</v>
      </c>
      <c r="N83" s="35">
        <v>1</v>
      </c>
      <c r="O83" s="35">
        <v>4</v>
      </c>
      <c r="P83" s="35">
        <v>1</v>
      </c>
      <c r="Q83" s="35">
        <v>14</v>
      </c>
      <c r="R83" s="35">
        <v>0</v>
      </c>
      <c r="S83" s="48">
        <f t="shared" ref="S83" si="118">SUM(G83:J83)</f>
        <v>9</v>
      </c>
      <c r="T83" s="48">
        <f t="shared" ref="T83" si="119">SUM(M83:P83)</f>
        <v>7</v>
      </c>
    </row>
    <row r="84" spans="1:20" ht="12" customHeight="1">
      <c r="A84" s="139"/>
      <c r="B84" s="139"/>
      <c r="C84" s="34"/>
      <c r="D84" s="212"/>
      <c r="E84" s="33"/>
      <c r="F84" s="38">
        <f t="shared" si="102"/>
        <v>1</v>
      </c>
      <c r="G84" s="31">
        <f t="shared" ref="G84:R84" si="120">IF(G83=0,0,G83/$F83)</f>
        <v>4.7619047619047616E-2</v>
      </c>
      <c r="H84" s="31">
        <f t="shared" si="120"/>
        <v>0</v>
      </c>
      <c r="I84" s="31">
        <f t="shared" si="120"/>
        <v>4.7619047619047616E-2</v>
      </c>
      <c r="J84" s="31">
        <f t="shared" si="120"/>
        <v>0.33333333333333331</v>
      </c>
      <c r="K84" s="31">
        <f t="shared" si="120"/>
        <v>0.5714285714285714</v>
      </c>
      <c r="L84" s="31">
        <f t="shared" si="120"/>
        <v>0</v>
      </c>
      <c r="M84" s="31">
        <f t="shared" si="120"/>
        <v>4.7619047619047616E-2</v>
      </c>
      <c r="N84" s="31">
        <f t="shared" si="120"/>
        <v>4.7619047619047616E-2</v>
      </c>
      <c r="O84" s="31">
        <f t="shared" si="120"/>
        <v>0.19047619047619047</v>
      </c>
      <c r="P84" s="31">
        <f t="shared" si="120"/>
        <v>4.7619047619047616E-2</v>
      </c>
      <c r="Q84" s="31">
        <f t="shared" si="120"/>
        <v>0.66666666666666663</v>
      </c>
      <c r="R84" s="31">
        <f t="shared" si="120"/>
        <v>0</v>
      </c>
    </row>
    <row r="85" spans="1:20" ht="12" customHeight="1">
      <c r="A85" s="139"/>
      <c r="B85" s="139"/>
      <c r="C85" s="37"/>
      <c r="D85" s="211" t="s">
        <v>256</v>
      </c>
      <c r="E85" s="36"/>
      <c r="F85" s="35">
        <f t="shared" si="102"/>
        <v>14</v>
      </c>
      <c r="G85" s="35">
        <v>1</v>
      </c>
      <c r="H85" s="35">
        <v>0</v>
      </c>
      <c r="I85" s="35">
        <v>0</v>
      </c>
      <c r="J85" s="35">
        <v>3</v>
      </c>
      <c r="K85" s="35">
        <v>8</v>
      </c>
      <c r="L85" s="35">
        <v>2</v>
      </c>
      <c r="M85" s="35">
        <v>0</v>
      </c>
      <c r="N85" s="35">
        <v>0</v>
      </c>
      <c r="O85" s="35">
        <v>0</v>
      </c>
      <c r="P85" s="35">
        <v>0</v>
      </c>
      <c r="Q85" s="35">
        <v>11</v>
      </c>
      <c r="R85" s="35">
        <v>3</v>
      </c>
      <c r="S85" s="48">
        <f t="shared" ref="S85" si="121">SUM(G85:J85)</f>
        <v>4</v>
      </c>
      <c r="T85" s="48">
        <f t="shared" ref="T85" si="122">SUM(M85:P85)</f>
        <v>0</v>
      </c>
    </row>
    <row r="86" spans="1:20" ht="12" customHeight="1">
      <c r="A86" s="139"/>
      <c r="B86" s="139"/>
      <c r="C86" s="34"/>
      <c r="D86" s="212"/>
      <c r="E86" s="33"/>
      <c r="F86" s="38">
        <f t="shared" si="102"/>
        <v>0.99999999999999989</v>
      </c>
      <c r="G86" s="31">
        <f t="shared" ref="G86:R86" si="123">IF(G85=0,0,G85/$F85)</f>
        <v>7.1428571428571425E-2</v>
      </c>
      <c r="H86" s="31">
        <f t="shared" si="123"/>
        <v>0</v>
      </c>
      <c r="I86" s="31">
        <f t="shared" si="123"/>
        <v>0</v>
      </c>
      <c r="J86" s="31">
        <f t="shared" si="123"/>
        <v>0.21428571428571427</v>
      </c>
      <c r="K86" s="31">
        <f t="shared" si="123"/>
        <v>0.5714285714285714</v>
      </c>
      <c r="L86" s="31">
        <f t="shared" si="123"/>
        <v>0.14285714285714285</v>
      </c>
      <c r="M86" s="31">
        <f t="shared" si="123"/>
        <v>0</v>
      </c>
      <c r="N86" s="31">
        <f t="shared" si="123"/>
        <v>0</v>
      </c>
      <c r="O86" s="31">
        <f t="shared" si="123"/>
        <v>0</v>
      </c>
      <c r="P86" s="31">
        <f t="shared" si="123"/>
        <v>0</v>
      </c>
      <c r="Q86" s="31">
        <f t="shared" si="123"/>
        <v>0.7857142857142857</v>
      </c>
      <c r="R86" s="31">
        <f t="shared" si="123"/>
        <v>0.21428571428571427</v>
      </c>
    </row>
    <row r="87" spans="1:20" ht="13.5" customHeight="1">
      <c r="A87" s="139"/>
      <c r="B87" s="139"/>
      <c r="C87" s="37"/>
      <c r="D87" s="228" t="s">
        <v>255</v>
      </c>
      <c r="E87" s="36"/>
      <c r="F87" s="35">
        <f t="shared" si="102"/>
        <v>13</v>
      </c>
      <c r="G87" s="35">
        <v>0</v>
      </c>
      <c r="H87" s="35">
        <v>0</v>
      </c>
      <c r="I87" s="35">
        <v>0</v>
      </c>
      <c r="J87" s="35">
        <v>3</v>
      </c>
      <c r="K87" s="35">
        <v>10</v>
      </c>
      <c r="L87" s="35">
        <v>0</v>
      </c>
      <c r="M87" s="35">
        <v>0</v>
      </c>
      <c r="N87" s="35">
        <v>0</v>
      </c>
      <c r="O87" s="35">
        <v>1</v>
      </c>
      <c r="P87" s="35">
        <v>0</v>
      </c>
      <c r="Q87" s="35">
        <v>11</v>
      </c>
      <c r="R87" s="35">
        <v>1</v>
      </c>
      <c r="S87" s="48">
        <f t="shared" ref="S87" si="124">SUM(G87:J87)</f>
        <v>3</v>
      </c>
      <c r="T87" s="48">
        <f t="shared" ref="T87" si="125">SUM(M87:P87)</f>
        <v>1</v>
      </c>
    </row>
    <row r="88" spans="1:20" ht="13.5" customHeight="1">
      <c r="A88" s="139"/>
      <c r="B88" s="139"/>
      <c r="C88" s="34"/>
      <c r="D88" s="212"/>
      <c r="E88" s="33"/>
      <c r="F88" s="38">
        <f t="shared" si="102"/>
        <v>0.99999999999999989</v>
      </c>
      <c r="G88" s="31">
        <f t="shared" ref="G88:R88" si="126">IF(G87=0,0,G87/$F87)</f>
        <v>0</v>
      </c>
      <c r="H88" s="31">
        <f t="shared" si="126"/>
        <v>0</v>
      </c>
      <c r="I88" s="31">
        <f t="shared" si="126"/>
        <v>0</v>
      </c>
      <c r="J88" s="31">
        <f t="shared" si="126"/>
        <v>0.23076923076923078</v>
      </c>
      <c r="K88" s="31">
        <f t="shared" si="126"/>
        <v>0.76923076923076927</v>
      </c>
      <c r="L88" s="31">
        <f t="shared" si="126"/>
        <v>0</v>
      </c>
      <c r="M88" s="31">
        <f t="shared" si="126"/>
        <v>0</v>
      </c>
      <c r="N88" s="31">
        <f t="shared" si="126"/>
        <v>0</v>
      </c>
      <c r="O88" s="31">
        <f t="shared" si="126"/>
        <v>7.6923076923076927E-2</v>
      </c>
      <c r="P88" s="31">
        <f t="shared" si="126"/>
        <v>0</v>
      </c>
      <c r="Q88" s="31">
        <f t="shared" si="126"/>
        <v>0.84615384615384615</v>
      </c>
      <c r="R88" s="31">
        <f t="shared" si="126"/>
        <v>7.6923076923076927E-2</v>
      </c>
    </row>
    <row r="89" spans="1:20" ht="12" customHeight="1">
      <c r="A89" s="139"/>
      <c r="B89" s="139"/>
      <c r="C89" s="37"/>
      <c r="D89" s="211" t="s">
        <v>254</v>
      </c>
      <c r="E89" s="36"/>
      <c r="F89" s="35">
        <f t="shared" si="102"/>
        <v>41</v>
      </c>
      <c r="G89" s="35">
        <v>5</v>
      </c>
      <c r="H89" s="35">
        <v>0</v>
      </c>
      <c r="I89" s="35">
        <v>2</v>
      </c>
      <c r="J89" s="35">
        <v>3</v>
      </c>
      <c r="K89" s="35">
        <v>25</v>
      </c>
      <c r="L89" s="35">
        <v>6</v>
      </c>
      <c r="M89" s="35">
        <v>1</v>
      </c>
      <c r="N89" s="35">
        <v>0</v>
      </c>
      <c r="O89" s="35">
        <v>0</v>
      </c>
      <c r="P89" s="35">
        <v>0</v>
      </c>
      <c r="Q89" s="35">
        <v>30</v>
      </c>
      <c r="R89" s="35">
        <v>10</v>
      </c>
      <c r="S89" s="48">
        <f t="shared" ref="S89" si="127">SUM(G89:J89)</f>
        <v>10</v>
      </c>
      <c r="T89" s="48">
        <f t="shared" ref="T89" si="128">SUM(M89:P89)</f>
        <v>1</v>
      </c>
    </row>
    <row r="90" spans="1:20" ht="12" customHeight="1">
      <c r="A90" s="139"/>
      <c r="B90" s="139"/>
      <c r="C90" s="34"/>
      <c r="D90" s="212"/>
      <c r="E90" s="33"/>
      <c r="F90" s="38">
        <f t="shared" si="102"/>
        <v>1</v>
      </c>
      <c r="G90" s="31">
        <f t="shared" ref="G90:R90" si="129">IF(G89=0,0,G89/$F89)</f>
        <v>0.12195121951219512</v>
      </c>
      <c r="H90" s="31">
        <f t="shared" si="129"/>
        <v>0</v>
      </c>
      <c r="I90" s="31">
        <f t="shared" si="129"/>
        <v>4.878048780487805E-2</v>
      </c>
      <c r="J90" s="31">
        <f t="shared" si="129"/>
        <v>7.3170731707317069E-2</v>
      </c>
      <c r="K90" s="31">
        <f t="shared" si="129"/>
        <v>0.6097560975609756</v>
      </c>
      <c r="L90" s="31">
        <f t="shared" si="129"/>
        <v>0.14634146341463414</v>
      </c>
      <c r="M90" s="31">
        <f t="shared" si="129"/>
        <v>2.4390243902439025E-2</v>
      </c>
      <c r="N90" s="31">
        <f t="shared" si="129"/>
        <v>0</v>
      </c>
      <c r="O90" s="31">
        <f t="shared" si="129"/>
        <v>0</v>
      </c>
      <c r="P90" s="31">
        <f t="shared" si="129"/>
        <v>0</v>
      </c>
      <c r="Q90" s="31">
        <f t="shared" si="129"/>
        <v>0.73170731707317072</v>
      </c>
      <c r="R90" s="31">
        <f t="shared" si="129"/>
        <v>0.24390243902439024</v>
      </c>
    </row>
    <row r="91" spans="1:20" ht="12" customHeight="1">
      <c r="A91" s="139"/>
      <c r="B91" s="139"/>
      <c r="C91" s="37"/>
      <c r="D91" s="211" t="s">
        <v>253</v>
      </c>
      <c r="E91" s="36"/>
      <c r="F91" s="35">
        <f t="shared" si="102"/>
        <v>22</v>
      </c>
      <c r="G91" s="35">
        <v>1</v>
      </c>
      <c r="H91" s="35">
        <v>0</v>
      </c>
      <c r="I91" s="35">
        <v>1</v>
      </c>
      <c r="J91" s="35">
        <v>3</v>
      </c>
      <c r="K91" s="35">
        <v>15</v>
      </c>
      <c r="L91" s="35">
        <v>2</v>
      </c>
      <c r="M91" s="35">
        <v>1</v>
      </c>
      <c r="N91" s="35">
        <v>0</v>
      </c>
      <c r="O91" s="35">
        <v>1</v>
      </c>
      <c r="P91" s="35">
        <v>0</v>
      </c>
      <c r="Q91" s="35">
        <v>18</v>
      </c>
      <c r="R91" s="35">
        <v>2</v>
      </c>
      <c r="S91" s="48">
        <f t="shared" ref="S91" si="130">SUM(G91:J91)</f>
        <v>5</v>
      </c>
      <c r="T91" s="48">
        <f t="shared" ref="T91" si="131">SUM(M91:P91)</f>
        <v>2</v>
      </c>
    </row>
    <row r="92" spans="1:20" ht="12" customHeight="1">
      <c r="A92" s="139"/>
      <c r="B92" s="139"/>
      <c r="C92" s="34"/>
      <c r="D92" s="212"/>
      <c r="E92" s="33"/>
      <c r="F92" s="38">
        <f t="shared" si="102"/>
        <v>1</v>
      </c>
      <c r="G92" s="31">
        <f t="shared" ref="G92:R92" si="132">IF(G91=0,0,G91/$F91)</f>
        <v>4.5454545454545456E-2</v>
      </c>
      <c r="H92" s="31">
        <f t="shared" si="132"/>
        <v>0</v>
      </c>
      <c r="I92" s="31">
        <f t="shared" si="132"/>
        <v>4.5454545454545456E-2</v>
      </c>
      <c r="J92" s="31">
        <f t="shared" si="132"/>
        <v>0.13636363636363635</v>
      </c>
      <c r="K92" s="31">
        <f t="shared" si="132"/>
        <v>0.68181818181818177</v>
      </c>
      <c r="L92" s="31">
        <f t="shared" si="132"/>
        <v>9.0909090909090912E-2</v>
      </c>
      <c r="M92" s="31">
        <f t="shared" si="132"/>
        <v>4.5454545454545456E-2</v>
      </c>
      <c r="N92" s="31">
        <f t="shared" si="132"/>
        <v>0</v>
      </c>
      <c r="O92" s="31">
        <f t="shared" si="132"/>
        <v>4.5454545454545456E-2</v>
      </c>
      <c r="P92" s="31">
        <f t="shared" si="132"/>
        <v>0</v>
      </c>
      <c r="Q92" s="31">
        <f t="shared" si="132"/>
        <v>0.81818181818181823</v>
      </c>
      <c r="R92" s="31">
        <f t="shared" si="132"/>
        <v>9.0909090909090912E-2</v>
      </c>
    </row>
    <row r="93" spans="1:20" ht="12" customHeight="1">
      <c r="A93" s="139"/>
      <c r="B93" s="139"/>
      <c r="C93" s="37"/>
      <c r="D93" s="211" t="s">
        <v>252</v>
      </c>
      <c r="E93" s="36"/>
      <c r="F93" s="35">
        <f t="shared" si="102"/>
        <v>20</v>
      </c>
      <c r="G93" s="35">
        <v>0</v>
      </c>
      <c r="H93" s="35">
        <v>0</v>
      </c>
      <c r="I93" s="35">
        <v>2</v>
      </c>
      <c r="J93" s="35">
        <v>3</v>
      </c>
      <c r="K93" s="35">
        <v>14</v>
      </c>
      <c r="L93" s="35">
        <v>1</v>
      </c>
      <c r="M93" s="35">
        <v>0</v>
      </c>
      <c r="N93" s="35">
        <v>1</v>
      </c>
      <c r="O93" s="35">
        <v>2</v>
      </c>
      <c r="P93" s="35">
        <v>1</v>
      </c>
      <c r="Q93" s="35">
        <v>15</v>
      </c>
      <c r="R93" s="35">
        <v>1</v>
      </c>
      <c r="S93" s="48">
        <f t="shared" ref="S93" si="133">SUM(G93:J93)</f>
        <v>5</v>
      </c>
      <c r="T93" s="48">
        <f t="shared" ref="T93" si="134">SUM(M93:P93)</f>
        <v>4</v>
      </c>
    </row>
    <row r="94" spans="1:20" ht="12" customHeight="1">
      <c r="A94" s="139"/>
      <c r="B94" s="139"/>
      <c r="C94" s="34"/>
      <c r="D94" s="212"/>
      <c r="E94" s="33"/>
      <c r="F94" s="38">
        <f t="shared" si="102"/>
        <v>1</v>
      </c>
      <c r="G94" s="31">
        <f t="shared" ref="G94:R94" si="135">IF(G93=0,0,G93/$F93)</f>
        <v>0</v>
      </c>
      <c r="H94" s="31">
        <f t="shared" si="135"/>
        <v>0</v>
      </c>
      <c r="I94" s="31">
        <f t="shared" si="135"/>
        <v>0.1</v>
      </c>
      <c r="J94" s="31">
        <f t="shared" si="135"/>
        <v>0.15</v>
      </c>
      <c r="K94" s="31">
        <f t="shared" si="135"/>
        <v>0.7</v>
      </c>
      <c r="L94" s="31">
        <f t="shared" si="135"/>
        <v>0.05</v>
      </c>
      <c r="M94" s="31">
        <f t="shared" si="135"/>
        <v>0</v>
      </c>
      <c r="N94" s="31">
        <f t="shared" si="135"/>
        <v>0.05</v>
      </c>
      <c r="O94" s="31">
        <f t="shared" si="135"/>
        <v>0.1</v>
      </c>
      <c r="P94" s="31">
        <f t="shared" si="135"/>
        <v>0.05</v>
      </c>
      <c r="Q94" s="31">
        <f t="shared" si="135"/>
        <v>0.75</v>
      </c>
      <c r="R94" s="31">
        <f t="shared" si="135"/>
        <v>0.05</v>
      </c>
    </row>
    <row r="95" spans="1:20" ht="12" customHeight="1">
      <c r="A95" s="139"/>
      <c r="B95" s="139"/>
      <c r="C95" s="37"/>
      <c r="D95" s="211" t="s">
        <v>251</v>
      </c>
      <c r="E95" s="36"/>
      <c r="F95" s="35">
        <f t="shared" si="102"/>
        <v>150</v>
      </c>
      <c r="G95" s="35">
        <v>25</v>
      </c>
      <c r="H95" s="35">
        <v>0</v>
      </c>
      <c r="I95" s="35">
        <v>3</v>
      </c>
      <c r="J95" s="35">
        <v>8</v>
      </c>
      <c r="K95" s="35">
        <v>98</v>
      </c>
      <c r="L95" s="35">
        <v>16</v>
      </c>
      <c r="M95" s="35">
        <v>6</v>
      </c>
      <c r="N95" s="35">
        <v>3</v>
      </c>
      <c r="O95" s="35">
        <v>12</v>
      </c>
      <c r="P95" s="35">
        <v>7</v>
      </c>
      <c r="Q95" s="35">
        <v>106</v>
      </c>
      <c r="R95" s="35">
        <v>16</v>
      </c>
      <c r="S95" s="48">
        <f t="shared" ref="S95" si="136">SUM(G95:J95)</f>
        <v>36</v>
      </c>
      <c r="T95" s="48">
        <f t="shared" ref="T95" si="137">SUM(M95:P95)</f>
        <v>28</v>
      </c>
    </row>
    <row r="96" spans="1:20" ht="12" customHeight="1">
      <c r="A96" s="139"/>
      <c r="B96" s="139"/>
      <c r="C96" s="34"/>
      <c r="D96" s="212"/>
      <c r="E96" s="33"/>
      <c r="F96" s="38">
        <f t="shared" si="102"/>
        <v>1</v>
      </c>
      <c r="G96" s="31">
        <f t="shared" ref="G96:R96" si="138">IF(G95=0,0,G95/$F95)</f>
        <v>0.16666666666666666</v>
      </c>
      <c r="H96" s="31">
        <f t="shared" si="138"/>
        <v>0</v>
      </c>
      <c r="I96" s="31">
        <f t="shared" si="138"/>
        <v>0.02</v>
      </c>
      <c r="J96" s="31">
        <f t="shared" si="138"/>
        <v>5.3333333333333337E-2</v>
      </c>
      <c r="K96" s="31">
        <f t="shared" si="138"/>
        <v>0.65333333333333332</v>
      </c>
      <c r="L96" s="31">
        <f t="shared" si="138"/>
        <v>0.10666666666666667</v>
      </c>
      <c r="M96" s="31">
        <f t="shared" si="138"/>
        <v>0.04</v>
      </c>
      <c r="N96" s="31">
        <f t="shared" si="138"/>
        <v>0.02</v>
      </c>
      <c r="O96" s="31">
        <f t="shared" si="138"/>
        <v>0.08</v>
      </c>
      <c r="P96" s="31">
        <f t="shared" si="138"/>
        <v>4.6666666666666669E-2</v>
      </c>
      <c r="Q96" s="31">
        <f t="shared" si="138"/>
        <v>0.70666666666666667</v>
      </c>
      <c r="R96" s="31">
        <f t="shared" si="138"/>
        <v>0.10666666666666667</v>
      </c>
    </row>
    <row r="97" spans="1:20" ht="12" customHeight="1">
      <c r="A97" s="139"/>
      <c r="B97" s="139"/>
      <c r="C97" s="37"/>
      <c r="D97" s="211" t="s">
        <v>250</v>
      </c>
      <c r="E97" s="36"/>
      <c r="F97" s="35">
        <f t="shared" si="102"/>
        <v>20</v>
      </c>
      <c r="G97" s="35">
        <v>2</v>
      </c>
      <c r="H97" s="35">
        <v>1</v>
      </c>
      <c r="I97" s="35">
        <v>0</v>
      </c>
      <c r="J97" s="35">
        <v>3</v>
      </c>
      <c r="K97" s="35">
        <v>10</v>
      </c>
      <c r="L97" s="35">
        <v>4</v>
      </c>
      <c r="M97" s="35">
        <v>0</v>
      </c>
      <c r="N97" s="35">
        <v>0</v>
      </c>
      <c r="O97" s="35">
        <v>3</v>
      </c>
      <c r="P97" s="35">
        <v>2</v>
      </c>
      <c r="Q97" s="35">
        <v>12</v>
      </c>
      <c r="R97" s="35">
        <v>3</v>
      </c>
      <c r="S97" s="48">
        <f t="shared" ref="S97" si="139">SUM(G97:J97)</f>
        <v>6</v>
      </c>
      <c r="T97" s="48">
        <f t="shared" ref="T97" si="140">SUM(M97:P97)</f>
        <v>5</v>
      </c>
    </row>
    <row r="98" spans="1:20" ht="12" customHeight="1">
      <c r="A98" s="139"/>
      <c r="B98" s="139"/>
      <c r="C98" s="34"/>
      <c r="D98" s="212"/>
      <c r="E98" s="33"/>
      <c r="F98" s="38">
        <f t="shared" si="102"/>
        <v>1</v>
      </c>
      <c r="G98" s="31">
        <f t="shared" ref="G98:R98" si="141">IF(G97=0,0,G97/$F97)</f>
        <v>0.1</v>
      </c>
      <c r="H98" s="31">
        <f t="shared" si="141"/>
        <v>0.05</v>
      </c>
      <c r="I98" s="31">
        <f t="shared" si="141"/>
        <v>0</v>
      </c>
      <c r="J98" s="31">
        <f t="shared" si="141"/>
        <v>0.15</v>
      </c>
      <c r="K98" s="31">
        <f t="shared" si="141"/>
        <v>0.5</v>
      </c>
      <c r="L98" s="31">
        <f t="shared" si="141"/>
        <v>0.2</v>
      </c>
      <c r="M98" s="31">
        <f t="shared" si="141"/>
        <v>0</v>
      </c>
      <c r="N98" s="31">
        <f t="shared" si="141"/>
        <v>0</v>
      </c>
      <c r="O98" s="31">
        <f t="shared" si="141"/>
        <v>0.15</v>
      </c>
      <c r="P98" s="31">
        <f t="shared" si="141"/>
        <v>0.1</v>
      </c>
      <c r="Q98" s="31">
        <f t="shared" si="141"/>
        <v>0.6</v>
      </c>
      <c r="R98" s="31">
        <f t="shared" si="141"/>
        <v>0.15</v>
      </c>
    </row>
    <row r="99" spans="1:20" ht="12.75" customHeight="1">
      <c r="A99" s="139"/>
      <c r="B99" s="139"/>
      <c r="C99" s="37"/>
      <c r="D99" s="211" t="s">
        <v>249</v>
      </c>
      <c r="E99" s="36"/>
      <c r="F99" s="35">
        <f t="shared" si="102"/>
        <v>55</v>
      </c>
      <c r="G99" s="35">
        <v>6</v>
      </c>
      <c r="H99" s="35">
        <v>0</v>
      </c>
      <c r="I99" s="35">
        <v>4</v>
      </c>
      <c r="J99" s="35">
        <v>6</v>
      </c>
      <c r="K99" s="35">
        <v>33</v>
      </c>
      <c r="L99" s="35">
        <v>6</v>
      </c>
      <c r="M99" s="35">
        <v>1</v>
      </c>
      <c r="N99" s="35">
        <v>0</v>
      </c>
      <c r="O99" s="35">
        <v>0</v>
      </c>
      <c r="P99" s="35">
        <v>0</v>
      </c>
      <c r="Q99" s="35">
        <v>49</v>
      </c>
      <c r="R99" s="35">
        <v>5</v>
      </c>
      <c r="S99" s="48">
        <f t="shared" ref="S99" si="142">SUM(G99:J99)</f>
        <v>16</v>
      </c>
      <c r="T99" s="48">
        <f t="shared" ref="T99" si="143">SUM(M99:P99)</f>
        <v>1</v>
      </c>
    </row>
    <row r="100" spans="1:20" ht="12.75" customHeight="1">
      <c r="A100" s="140"/>
      <c r="B100" s="140"/>
      <c r="C100" s="34"/>
      <c r="D100" s="212"/>
      <c r="E100" s="33"/>
      <c r="F100" s="32">
        <f t="shared" si="102"/>
        <v>0.99999999999999989</v>
      </c>
      <c r="G100" s="31">
        <f t="shared" ref="G100:R100" si="144">IF(G99=0,0,G99/$F99)</f>
        <v>0.10909090909090909</v>
      </c>
      <c r="H100" s="31">
        <f t="shared" si="144"/>
        <v>0</v>
      </c>
      <c r="I100" s="31">
        <f t="shared" si="144"/>
        <v>7.2727272727272724E-2</v>
      </c>
      <c r="J100" s="31">
        <f t="shared" si="144"/>
        <v>0.10909090909090909</v>
      </c>
      <c r="K100" s="31">
        <f t="shared" si="144"/>
        <v>0.6</v>
      </c>
      <c r="L100" s="31">
        <f t="shared" si="144"/>
        <v>0.10909090909090909</v>
      </c>
      <c r="M100" s="31">
        <f t="shared" si="144"/>
        <v>1.8181818181818181E-2</v>
      </c>
      <c r="N100" s="31">
        <f t="shared" si="144"/>
        <v>0</v>
      </c>
      <c r="O100" s="31">
        <f t="shared" si="144"/>
        <v>0</v>
      </c>
      <c r="P100" s="31">
        <f t="shared" si="144"/>
        <v>0</v>
      </c>
      <c r="Q100" s="31">
        <f t="shared" si="144"/>
        <v>0.89090909090909087</v>
      </c>
      <c r="R100" s="31">
        <f t="shared" si="144"/>
        <v>9.0909090909090912E-2</v>
      </c>
    </row>
  </sheetData>
  <mergeCells count="69">
    <mergeCell ref="R4:R6"/>
    <mergeCell ref="H5:H6"/>
    <mergeCell ref="M5:M6"/>
    <mergeCell ref="N5:N6"/>
    <mergeCell ref="A3:E6"/>
    <mergeCell ref="F3:F6"/>
    <mergeCell ref="G3:L3"/>
    <mergeCell ref="M3:R3"/>
    <mergeCell ref="G4:J4"/>
    <mergeCell ref="O5:O6"/>
    <mergeCell ref="P5:P6"/>
    <mergeCell ref="I5:I6"/>
    <mergeCell ref="J5:J6"/>
    <mergeCell ref="G5:G6"/>
    <mergeCell ref="K4:K6"/>
    <mergeCell ref="L4:L6"/>
    <mergeCell ref="M4:P4"/>
    <mergeCell ref="Q4:Q6"/>
    <mergeCell ref="D31:D32"/>
    <mergeCell ref="D33:D34"/>
    <mergeCell ref="A7:E8"/>
    <mergeCell ref="A9:A18"/>
    <mergeCell ref="B9:E10"/>
    <mergeCell ref="B11:E12"/>
    <mergeCell ref="B13:E14"/>
    <mergeCell ref="B15:E16"/>
    <mergeCell ref="B17:E18"/>
    <mergeCell ref="D35:D36"/>
    <mergeCell ref="D37:D38"/>
    <mergeCell ref="D39:D40"/>
    <mergeCell ref="D41:D42"/>
    <mergeCell ref="D43:D44"/>
    <mergeCell ref="D45:D46"/>
    <mergeCell ref="D47:D48"/>
    <mergeCell ref="D49:D50"/>
    <mergeCell ref="A19:A100"/>
    <mergeCell ref="B19:B68"/>
    <mergeCell ref="D19:D20"/>
    <mergeCell ref="D21:D22"/>
    <mergeCell ref="D23:D24"/>
    <mergeCell ref="D25:D26"/>
    <mergeCell ref="D27:D28"/>
    <mergeCell ref="D29:D30"/>
    <mergeCell ref="D85:D86"/>
    <mergeCell ref="D87:D88"/>
    <mergeCell ref="D89:D90"/>
    <mergeCell ref="D77:D78"/>
    <mergeCell ref="D79:D80"/>
    <mergeCell ref="D81:D82"/>
    <mergeCell ref="B69:B100"/>
    <mergeCell ref="D69:D70"/>
    <mergeCell ref="D71:D72"/>
    <mergeCell ref="D73:D74"/>
    <mergeCell ref="D75:D76"/>
    <mergeCell ref="D91:D92"/>
    <mergeCell ref="D93:D94"/>
    <mergeCell ref="D95:D96"/>
    <mergeCell ref="D97:D98"/>
    <mergeCell ref="D99:D100"/>
    <mergeCell ref="D83:D84"/>
    <mergeCell ref="D51:D52"/>
    <mergeCell ref="D53:D54"/>
    <mergeCell ref="D67:D68"/>
    <mergeCell ref="D55:D56"/>
    <mergeCell ref="D57:D58"/>
    <mergeCell ref="D63:D64"/>
    <mergeCell ref="D65:D66"/>
    <mergeCell ref="D59:D60"/>
    <mergeCell ref="D61:D62"/>
  </mergeCells>
  <phoneticPr fontId="4"/>
  <pageMargins left="0.59055118110236227" right="0.19685039370078741" top="0.39370078740157483" bottom="0.39370078740157483" header="0.51181102362204722" footer="0.51181102362204722"/>
  <pageSetup paperSize="9" scale="68" firstPageNumber="40" orientation="portrait" useFirstPageNumber="1"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T100"/>
  <sheetViews>
    <sheetView showGridLines="0" view="pageBreakPreview" zoomScaleNormal="100" zoomScaleSheetLayoutView="100" workbookViewId="0">
      <selection activeCell="G3" sqref="G3:L6"/>
    </sheetView>
  </sheetViews>
  <sheetFormatPr defaultRowHeight="13.5"/>
  <cols>
    <col min="1" max="2" width="2.625" style="4" customWidth="1"/>
    <col min="3" max="3" width="1.375" style="4" customWidth="1"/>
    <col min="4" max="4" width="27.625" style="4" customWidth="1"/>
    <col min="5" max="5" width="1.375" style="4" customWidth="1"/>
    <col min="6" max="18" width="8.125" style="3" customWidth="1"/>
    <col min="19" max="16384" width="9" style="3"/>
  </cols>
  <sheetData>
    <row r="1" spans="1:20" ht="14.25">
      <c r="A1" s="18" t="s">
        <v>600</v>
      </c>
    </row>
    <row r="2" spans="1:20">
      <c r="R2" s="40" t="s">
        <v>513</v>
      </c>
    </row>
    <row r="3" spans="1:20" ht="18.75" customHeight="1">
      <c r="A3" s="213" t="s">
        <v>63</v>
      </c>
      <c r="B3" s="214"/>
      <c r="C3" s="214"/>
      <c r="D3" s="214"/>
      <c r="E3" s="215"/>
      <c r="F3" s="161" t="s">
        <v>62</v>
      </c>
      <c r="G3" s="161" t="s">
        <v>393</v>
      </c>
      <c r="H3" s="229"/>
      <c r="I3" s="229"/>
      <c r="J3" s="229"/>
      <c r="K3" s="229"/>
      <c r="L3" s="230"/>
      <c r="M3" s="161" t="s">
        <v>275</v>
      </c>
      <c r="N3" s="229"/>
      <c r="O3" s="229"/>
      <c r="P3" s="229"/>
      <c r="Q3" s="229"/>
      <c r="R3" s="230"/>
    </row>
    <row r="4" spans="1:20" ht="18.75" customHeight="1">
      <c r="A4" s="216"/>
      <c r="B4" s="217"/>
      <c r="C4" s="217"/>
      <c r="D4" s="217"/>
      <c r="E4" s="218"/>
      <c r="F4" s="165"/>
      <c r="G4" s="161" t="s">
        <v>232</v>
      </c>
      <c r="H4" s="229"/>
      <c r="I4" s="229"/>
      <c r="J4" s="229"/>
      <c r="K4" s="197" t="s">
        <v>231</v>
      </c>
      <c r="L4" s="197" t="s">
        <v>127</v>
      </c>
      <c r="M4" s="161" t="s">
        <v>232</v>
      </c>
      <c r="N4" s="229"/>
      <c r="O4" s="229"/>
      <c r="P4" s="229"/>
      <c r="Q4" s="197" t="s">
        <v>231</v>
      </c>
      <c r="R4" s="197" t="s">
        <v>127</v>
      </c>
    </row>
    <row r="5" spans="1:20" ht="44.25" customHeight="1">
      <c r="A5" s="216"/>
      <c r="B5" s="217"/>
      <c r="C5" s="217"/>
      <c r="D5" s="217"/>
      <c r="E5" s="218"/>
      <c r="F5" s="165"/>
      <c r="G5" s="197" t="s">
        <v>230</v>
      </c>
      <c r="H5" s="197" t="s">
        <v>229</v>
      </c>
      <c r="I5" s="197" t="s">
        <v>228</v>
      </c>
      <c r="J5" s="197" t="s">
        <v>227</v>
      </c>
      <c r="K5" s="198"/>
      <c r="L5" s="198"/>
      <c r="M5" s="197" t="s">
        <v>230</v>
      </c>
      <c r="N5" s="197" t="s">
        <v>229</v>
      </c>
      <c r="O5" s="197" t="s">
        <v>228</v>
      </c>
      <c r="P5" s="197" t="s">
        <v>227</v>
      </c>
      <c r="Q5" s="198"/>
      <c r="R5" s="198"/>
    </row>
    <row r="6" spans="1:20" ht="24.75" customHeight="1">
      <c r="A6" s="219"/>
      <c r="B6" s="220"/>
      <c r="C6" s="220"/>
      <c r="D6" s="220"/>
      <c r="E6" s="221"/>
      <c r="F6" s="162"/>
      <c r="G6" s="199"/>
      <c r="H6" s="199"/>
      <c r="I6" s="199"/>
      <c r="J6" s="199"/>
      <c r="K6" s="199"/>
      <c r="L6" s="199"/>
      <c r="M6" s="199"/>
      <c r="N6" s="199"/>
      <c r="O6" s="199"/>
      <c r="P6" s="199"/>
      <c r="Q6" s="199"/>
      <c r="R6" s="199"/>
    </row>
    <row r="7" spans="1:20" ht="12" customHeight="1">
      <c r="A7" s="152" t="s">
        <v>49</v>
      </c>
      <c r="B7" s="153"/>
      <c r="C7" s="153"/>
      <c r="D7" s="153"/>
      <c r="E7" s="154"/>
      <c r="F7" s="35">
        <f>SUM(G7:R7)/2</f>
        <v>916</v>
      </c>
      <c r="G7" s="35">
        <f t="shared" ref="G7:R7" si="0">SUM(G9,G11,G13,G15,G17)</f>
        <v>67</v>
      </c>
      <c r="H7" s="35">
        <f t="shared" si="0"/>
        <v>3</v>
      </c>
      <c r="I7" s="35">
        <f t="shared" si="0"/>
        <v>3</v>
      </c>
      <c r="J7" s="35">
        <f t="shared" si="0"/>
        <v>5</v>
      </c>
      <c r="K7" s="35">
        <f t="shared" si="0"/>
        <v>713</v>
      </c>
      <c r="L7" s="35">
        <f t="shared" si="0"/>
        <v>125</v>
      </c>
      <c r="M7" s="35">
        <f t="shared" si="0"/>
        <v>4</v>
      </c>
      <c r="N7" s="35">
        <f t="shared" si="0"/>
        <v>1</v>
      </c>
      <c r="O7" s="35">
        <f t="shared" si="0"/>
        <v>18</v>
      </c>
      <c r="P7" s="35">
        <f t="shared" si="0"/>
        <v>4</v>
      </c>
      <c r="Q7" s="35">
        <f t="shared" si="0"/>
        <v>295</v>
      </c>
      <c r="R7" s="35">
        <f t="shared" si="0"/>
        <v>594</v>
      </c>
      <c r="S7" s="48">
        <f>SUM(G7:J7)</f>
        <v>78</v>
      </c>
      <c r="T7" s="48">
        <f>SUM(M7:P7)</f>
        <v>27</v>
      </c>
    </row>
    <row r="8" spans="1:20" ht="12" customHeight="1">
      <c r="A8" s="155"/>
      <c r="B8" s="156"/>
      <c r="C8" s="156"/>
      <c r="D8" s="156"/>
      <c r="E8" s="157"/>
      <c r="F8" s="38">
        <f>SUM(G8:R8)/2</f>
        <v>1</v>
      </c>
      <c r="G8" s="31">
        <f t="shared" ref="G8:R8" si="1">IF(G7=0,0,G7/$F7)</f>
        <v>7.3144104803493454E-2</v>
      </c>
      <c r="H8" s="31">
        <f t="shared" si="1"/>
        <v>3.2751091703056767E-3</v>
      </c>
      <c r="I8" s="31">
        <f t="shared" si="1"/>
        <v>3.2751091703056767E-3</v>
      </c>
      <c r="J8" s="31">
        <f t="shared" si="1"/>
        <v>5.4585152838427945E-3</v>
      </c>
      <c r="K8" s="31">
        <f t="shared" si="1"/>
        <v>0.77838427947598254</v>
      </c>
      <c r="L8" s="31">
        <f t="shared" si="1"/>
        <v>0.13646288209606988</v>
      </c>
      <c r="M8" s="31">
        <f t="shared" si="1"/>
        <v>4.3668122270742356E-3</v>
      </c>
      <c r="N8" s="31">
        <f t="shared" si="1"/>
        <v>1.0917030567685589E-3</v>
      </c>
      <c r="O8" s="31">
        <f t="shared" si="1"/>
        <v>1.9650655021834062E-2</v>
      </c>
      <c r="P8" s="31">
        <f t="shared" si="1"/>
        <v>4.3668122270742356E-3</v>
      </c>
      <c r="Q8" s="31">
        <f t="shared" si="1"/>
        <v>0.32205240174672489</v>
      </c>
      <c r="R8" s="31">
        <f t="shared" si="1"/>
        <v>0.64847161572052403</v>
      </c>
    </row>
    <row r="9" spans="1:20" ht="12" customHeight="1">
      <c r="A9" s="141" t="s">
        <v>48</v>
      </c>
      <c r="B9" s="222" t="s">
        <v>47</v>
      </c>
      <c r="C9" s="223"/>
      <c r="D9" s="223"/>
      <c r="E9" s="224"/>
      <c r="F9" s="35">
        <f t="shared" ref="F9:F72" si="2">SUM(G9:R9)/2</f>
        <v>289</v>
      </c>
      <c r="G9" s="35">
        <v>2</v>
      </c>
      <c r="H9" s="35">
        <v>1</v>
      </c>
      <c r="I9" s="35">
        <v>0</v>
      </c>
      <c r="J9" s="35">
        <v>0</v>
      </c>
      <c r="K9" s="35">
        <v>230</v>
      </c>
      <c r="L9" s="35">
        <v>56</v>
      </c>
      <c r="M9" s="35">
        <v>0</v>
      </c>
      <c r="N9" s="35">
        <v>0</v>
      </c>
      <c r="O9" s="35">
        <v>2</v>
      </c>
      <c r="P9" s="35">
        <v>0</v>
      </c>
      <c r="Q9" s="35">
        <v>118</v>
      </c>
      <c r="R9" s="35">
        <v>169</v>
      </c>
      <c r="S9" s="48">
        <f t="shared" ref="S9" si="3">SUM(G9:J9)</f>
        <v>3</v>
      </c>
      <c r="T9" s="48">
        <f t="shared" ref="T9" si="4">SUM(M9:P9)</f>
        <v>2</v>
      </c>
    </row>
    <row r="10" spans="1:20" ht="12" customHeight="1">
      <c r="A10" s="142"/>
      <c r="B10" s="225"/>
      <c r="C10" s="226"/>
      <c r="D10" s="226"/>
      <c r="E10" s="227"/>
      <c r="F10" s="38">
        <f t="shared" si="2"/>
        <v>1</v>
      </c>
      <c r="G10" s="31">
        <f>IF(G9=0,0,G9/$F9)</f>
        <v>6.920415224913495E-3</v>
      </c>
      <c r="H10" s="31">
        <f>IF(H9=0,0,H9/$F9)</f>
        <v>3.4602076124567475E-3</v>
      </c>
      <c r="I10" s="31">
        <f>IF(I9=0,0,I9/$F9)</f>
        <v>0</v>
      </c>
      <c r="J10" s="31">
        <f>IF(J9=0,0,J9/$F9)</f>
        <v>0</v>
      </c>
      <c r="K10" s="31">
        <f>IF(K9=0,0,K9/$F9)</f>
        <v>0.79584775086505188</v>
      </c>
      <c r="L10" s="31">
        <f t="shared" ref="L10:R18" si="5">IF(L9=0,0,L9/$F9)</f>
        <v>0.19377162629757785</v>
      </c>
      <c r="M10" s="31">
        <f>IF(M9=0,0,M9/$F9)</f>
        <v>0</v>
      </c>
      <c r="N10" s="31">
        <f>IF(N9=0,0,N9/$F9)</f>
        <v>0</v>
      </c>
      <c r="O10" s="31">
        <f>IF(O9=0,0,O9/$F9)</f>
        <v>6.920415224913495E-3</v>
      </c>
      <c r="P10" s="31">
        <f t="shared" ref="P10:R10" si="6">IF(P9=0,0,P9/$F9)</f>
        <v>0</v>
      </c>
      <c r="Q10" s="31">
        <f t="shared" si="6"/>
        <v>0.40830449826989618</v>
      </c>
      <c r="R10" s="31">
        <f t="shared" si="6"/>
        <v>0.58477508650519028</v>
      </c>
    </row>
    <row r="11" spans="1:20" ht="12" customHeight="1">
      <c r="A11" s="142"/>
      <c r="B11" s="222" t="s">
        <v>46</v>
      </c>
      <c r="C11" s="223"/>
      <c r="D11" s="223"/>
      <c r="E11" s="224"/>
      <c r="F11" s="35">
        <f t="shared" si="2"/>
        <v>129</v>
      </c>
      <c r="G11" s="35">
        <v>2</v>
      </c>
      <c r="H11" s="35">
        <v>1</v>
      </c>
      <c r="I11" s="35">
        <v>0</v>
      </c>
      <c r="J11" s="35">
        <v>0</v>
      </c>
      <c r="K11" s="35">
        <v>110</v>
      </c>
      <c r="L11" s="35">
        <v>16</v>
      </c>
      <c r="M11" s="35">
        <v>0</v>
      </c>
      <c r="N11" s="35">
        <v>0</v>
      </c>
      <c r="O11" s="35">
        <v>0</v>
      </c>
      <c r="P11" s="35">
        <v>1</v>
      </c>
      <c r="Q11" s="35">
        <v>36</v>
      </c>
      <c r="R11" s="35">
        <v>92</v>
      </c>
      <c r="S11" s="48">
        <f t="shared" ref="S11" si="7">SUM(G11:J11)</f>
        <v>3</v>
      </c>
      <c r="T11" s="48">
        <f t="shared" ref="T11" si="8">SUM(M11:P11)</f>
        <v>1</v>
      </c>
    </row>
    <row r="12" spans="1:20" ht="12" customHeight="1">
      <c r="A12" s="142"/>
      <c r="B12" s="225"/>
      <c r="C12" s="226"/>
      <c r="D12" s="226"/>
      <c r="E12" s="227"/>
      <c r="F12" s="38">
        <f t="shared" si="2"/>
        <v>1</v>
      </c>
      <c r="G12" s="31">
        <f t="shared" ref="G12:K12" si="9">IF(G11=0,0,G11/$F11)</f>
        <v>1.5503875968992248E-2</v>
      </c>
      <c r="H12" s="31">
        <f t="shared" si="9"/>
        <v>7.7519379844961239E-3</v>
      </c>
      <c r="I12" s="31">
        <f t="shared" si="9"/>
        <v>0</v>
      </c>
      <c r="J12" s="31">
        <f t="shared" si="9"/>
        <v>0</v>
      </c>
      <c r="K12" s="31">
        <f t="shared" si="9"/>
        <v>0.8527131782945736</v>
      </c>
      <c r="L12" s="31">
        <f t="shared" si="5"/>
        <v>0.12403100775193798</v>
      </c>
      <c r="M12" s="31">
        <f t="shared" si="5"/>
        <v>0</v>
      </c>
      <c r="N12" s="31">
        <f t="shared" si="5"/>
        <v>0</v>
      </c>
      <c r="O12" s="31">
        <f t="shared" si="5"/>
        <v>0</v>
      </c>
      <c r="P12" s="31">
        <f t="shared" si="5"/>
        <v>7.7519379844961239E-3</v>
      </c>
      <c r="Q12" s="31">
        <f t="shared" si="5"/>
        <v>0.27906976744186046</v>
      </c>
      <c r="R12" s="31">
        <f t="shared" si="5"/>
        <v>0.71317829457364346</v>
      </c>
    </row>
    <row r="13" spans="1:20" ht="12" customHeight="1">
      <c r="A13" s="142"/>
      <c r="B13" s="222" t="s">
        <v>45</v>
      </c>
      <c r="C13" s="223"/>
      <c r="D13" s="223"/>
      <c r="E13" s="224"/>
      <c r="F13" s="35">
        <f t="shared" si="2"/>
        <v>220</v>
      </c>
      <c r="G13" s="35">
        <v>5</v>
      </c>
      <c r="H13" s="35">
        <v>1</v>
      </c>
      <c r="I13" s="35">
        <v>1</v>
      </c>
      <c r="J13" s="35">
        <v>1</v>
      </c>
      <c r="K13" s="35">
        <v>189</v>
      </c>
      <c r="L13" s="35">
        <v>23</v>
      </c>
      <c r="M13" s="35">
        <v>1</v>
      </c>
      <c r="N13" s="35">
        <v>0</v>
      </c>
      <c r="O13" s="35">
        <v>9</v>
      </c>
      <c r="P13" s="35">
        <v>1</v>
      </c>
      <c r="Q13" s="35">
        <v>75</v>
      </c>
      <c r="R13" s="35">
        <v>134</v>
      </c>
      <c r="S13" s="48">
        <f t="shared" ref="S13" si="10">SUM(G13:J13)</f>
        <v>8</v>
      </c>
      <c r="T13" s="48">
        <f t="shared" ref="T13" si="11">SUM(M13:P13)</f>
        <v>11</v>
      </c>
    </row>
    <row r="14" spans="1:20" ht="12" customHeight="1">
      <c r="A14" s="142"/>
      <c r="B14" s="225"/>
      <c r="C14" s="226"/>
      <c r="D14" s="226"/>
      <c r="E14" s="227"/>
      <c r="F14" s="38">
        <f t="shared" si="2"/>
        <v>1</v>
      </c>
      <c r="G14" s="31">
        <f t="shared" ref="G14:K14" si="12">IF(G13=0,0,G13/$F13)</f>
        <v>2.2727272727272728E-2</v>
      </c>
      <c r="H14" s="31">
        <f t="shared" si="12"/>
        <v>4.5454545454545452E-3</v>
      </c>
      <c r="I14" s="31">
        <f t="shared" si="12"/>
        <v>4.5454545454545452E-3</v>
      </c>
      <c r="J14" s="31">
        <f t="shared" si="12"/>
        <v>4.5454545454545452E-3</v>
      </c>
      <c r="K14" s="31">
        <f t="shared" si="12"/>
        <v>0.85909090909090913</v>
      </c>
      <c r="L14" s="31">
        <f t="shared" si="5"/>
        <v>0.10454545454545454</v>
      </c>
      <c r="M14" s="31">
        <f t="shared" si="5"/>
        <v>4.5454545454545452E-3</v>
      </c>
      <c r="N14" s="31">
        <f t="shared" si="5"/>
        <v>0</v>
      </c>
      <c r="O14" s="31">
        <f t="shared" si="5"/>
        <v>4.0909090909090909E-2</v>
      </c>
      <c r="P14" s="31">
        <f t="shared" si="5"/>
        <v>4.5454545454545452E-3</v>
      </c>
      <c r="Q14" s="31">
        <f t="shared" si="5"/>
        <v>0.34090909090909088</v>
      </c>
      <c r="R14" s="31">
        <f t="shared" si="5"/>
        <v>0.60909090909090913</v>
      </c>
    </row>
    <row r="15" spans="1:20" ht="12" customHeight="1">
      <c r="A15" s="142"/>
      <c r="B15" s="222" t="s">
        <v>44</v>
      </c>
      <c r="C15" s="223"/>
      <c r="D15" s="223"/>
      <c r="E15" s="224"/>
      <c r="F15" s="35">
        <f t="shared" si="2"/>
        <v>57</v>
      </c>
      <c r="G15" s="35">
        <v>8</v>
      </c>
      <c r="H15" s="35">
        <v>0</v>
      </c>
      <c r="I15" s="35">
        <v>0</v>
      </c>
      <c r="J15" s="35">
        <v>0</v>
      </c>
      <c r="K15" s="35">
        <v>46</v>
      </c>
      <c r="L15" s="35">
        <v>3</v>
      </c>
      <c r="M15" s="35">
        <v>1</v>
      </c>
      <c r="N15" s="35">
        <v>1</v>
      </c>
      <c r="O15" s="35">
        <v>0</v>
      </c>
      <c r="P15" s="35">
        <v>0</v>
      </c>
      <c r="Q15" s="35">
        <v>18</v>
      </c>
      <c r="R15" s="35">
        <v>37</v>
      </c>
      <c r="S15" s="48">
        <f t="shared" ref="S15" si="13">SUM(G15:J15)</f>
        <v>8</v>
      </c>
      <c r="T15" s="48">
        <f t="shared" ref="T15" si="14">SUM(M15:P15)</f>
        <v>2</v>
      </c>
    </row>
    <row r="16" spans="1:20" ht="12" customHeight="1">
      <c r="A16" s="142"/>
      <c r="B16" s="225"/>
      <c r="C16" s="226"/>
      <c r="D16" s="226"/>
      <c r="E16" s="227"/>
      <c r="F16" s="38">
        <f t="shared" si="2"/>
        <v>1</v>
      </c>
      <c r="G16" s="31">
        <f t="shared" ref="G16:K16" si="15">IF(G15=0,0,G15/$F15)</f>
        <v>0.14035087719298245</v>
      </c>
      <c r="H16" s="31">
        <f t="shared" si="15"/>
        <v>0</v>
      </c>
      <c r="I16" s="31">
        <f t="shared" si="15"/>
        <v>0</v>
      </c>
      <c r="J16" s="31">
        <f t="shared" si="15"/>
        <v>0</v>
      </c>
      <c r="K16" s="31">
        <f t="shared" si="15"/>
        <v>0.80701754385964908</v>
      </c>
      <c r="L16" s="31">
        <f t="shared" si="5"/>
        <v>5.2631578947368418E-2</v>
      </c>
      <c r="M16" s="31">
        <f t="shared" si="5"/>
        <v>1.7543859649122806E-2</v>
      </c>
      <c r="N16" s="31">
        <f t="shared" si="5"/>
        <v>1.7543859649122806E-2</v>
      </c>
      <c r="O16" s="31">
        <f t="shared" si="5"/>
        <v>0</v>
      </c>
      <c r="P16" s="31">
        <f t="shared" si="5"/>
        <v>0</v>
      </c>
      <c r="Q16" s="31">
        <f t="shared" si="5"/>
        <v>0.31578947368421051</v>
      </c>
      <c r="R16" s="31">
        <f t="shared" si="5"/>
        <v>0.64912280701754388</v>
      </c>
    </row>
    <row r="17" spans="1:20" ht="12" customHeight="1">
      <c r="A17" s="142"/>
      <c r="B17" s="222" t="s">
        <v>43</v>
      </c>
      <c r="C17" s="223"/>
      <c r="D17" s="223"/>
      <c r="E17" s="224"/>
      <c r="F17" s="35">
        <f t="shared" si="2"/>
        <v>221</v>
      </c>
      <c r="G17" s="35">
        <v>50</v>
      </c>
      <c r="H17" s="35">
        <v>0</v>
      </c>
      <c r="I17" s="35">
        <v>2</v>
      </c>
      <c r="J17" s="35">
        <v>4</v>
      </c>
      <c r="K17" s="35">
        <v>138</v>
      </c>
      <c r="L17" s="35">
        <v>27</v>
      </c>
      <c r="M17" s="35">
        <v>2</v>
      </c>
      <c r="N17" s="35">
        <v>0</v>
      </c>
      <c r="O17" s="35">
        <v>7</v>
      </c>
      <c r="P17" s="35">
        <v>2</v>
      </c>
      <c r="Q17" s="35">
        <v>48</v>
      </c>
      <c r="R17" s="35">
        <v>162</v>
      </c>
      <c r="S17" s="48">
        <f t="shared" ref="S17" si="16">SUM(G17:J17)</f>
        <v>56</v>
      </c>
      <c r="T17" s="48">
        <f t="shared" ref="T17" si="17">SUM(M17:P17)</f>
        <v>11</v>
      </c>
    </row>
    <row r="18" spans="1:20" ht="12" customHeight="1">
      <c r="A18" s="143"/>
      <c r="B18" s="225"/>
      <c r="C18" s="226"/>
      <c r="D18" s="226"/>
      <c r="E18" s="227"/>
      <c r="F18" s="38">
        <f t="shared" si="2"/>
        <v>1</v>
      </c>
      <c r="G18" s="31">
        <f t="shared" ref="G18:K18" si="18">IF(G17=0,0,G17/$F17)</f>
        <v>0.22624434389140272</v>
      </c>
      <c r="H18" s="31">
        <f t="shared" si="18"/>
        <v>0</v>
      </c>
      <c r="I18" s="31">
        <f t="shared" si="18"/>
        <v>9.0497737556561094E-3</v>
      </c>
      <c r="J18" s="31">
        <f t="shared" si="18"/>
        <v>1.8099547511312219E-2</v>
      </c>
      <c r="K18" s="31">
        <f t="shared" si="18"/>
        <v>0.6244343891402715</v>
      </c>
      <c r="L18" s="31">
        <f t="shared" si="5"/>
        <v>0.12217194570135746</v>
      </c>
      <c r="M18" s="31">
        <f t="shared" si="5"/>
        <v>9.0497737556561094E-3</v>
      </c>
      <c r="N18" s="31">
        <f t="shared" si="5"/>
        <v>0</v>
      </c>
      <c r="O18" s="31">
        <f t="shared" si="5"/>
        <v>3.1674208144796379E-2</v>
      </c>
      <c r="P18" s="31">
        <f t="shared" si="5"/>
        <v>9.0497737556561094E-3</v>
      </c>
      <c r="Q18" s="31">
        <f t="shared" si="5"/>
        <v>0.21719457013574661</v>
      </c>
      <c r="R18" s="31">
        <f t="shared" si="5"/>
        <v>0.73303167420814475</v>
      </c>
    </row>
    <row r="19" spans="1:20" ht="12" customHeight="1">
      <c r="A19" s="138" t="s">
        <v>42</v>
      </c>
      <c r="B19" s="138" t="s">
        <v>41</v>
      </c>
      <c r="C19" s="37"/>
      <c r="D19" s="211" t="s">
        <v>15</v>
      </c>
      <c r="E19" s="36"/>
      <c r="F19" s="35">
        <f t="shared" si="2"/>
        <v>224</v>
      </c>
      <c r="G19" s="35">
        <f t="shared" ref="G19:R19" si="19">SUM(G21,G23,G25,G27,G29,G31,G33,G35,G37,G39,G41,G43,G45,G47,G49,G51,G53,G55,G57,G59,G61,G63,G65,G67)</f>
        <v>15</v>
      </c>
      <c r="H19" s="35">
        <f t="shared" si="19"/>
        <v>3</v>
      </c>
      <c r="I19" s="35">
        <f t="shared" si="19"/>
        <v>0</v>
      </c>
      <c r="J19" s="35">
        <f t="shared" si="19"/>
        <v>2</v>
      </c>
      <c r="K19" s="35">
        <f t="shared" si="19"/>
        <v>179</v>
      </c>
      <c r="L19" s="35">
        <f t="shared" si="19"/>
        <v>25</v>
      </c>
      <c r="M19" s="35">
        <f t="shared" si="19"/>
        <v>2</v>
      </c>
      <c r="N19" s="35">
        <f t="shared" si="19"/>
        <v>0</v>
      </c>
      <c r="O19" s="35">
        <f t="shared" si="19"/>
        <v>6</v>
      </c>
      <c r="P19" s="35">
        <f t="shared" si="19"/>
        <v>0</v>
      </c>
      <c r="Q19" s="35">
        <f t="shared" si="19"/>
        <v>62</v>
      </c>
      <c r="R19" s="35">
        <f t="shared" si="19"/>
        <v>154</v>
      </c>
      <c r="S19" s="48">
        <f t="shared" ref="S19" si="20">SUM(G19:J19)</f>
        <v>20</v>
      </c>
      <c r="T19" s="48">
        <f t="shared" ref="T19" si="21">SUM(M19:P19)</f>
        <v>8</v>
      </c>
    </row>
    <row r="20" spans="1:20" ht="12" customHeight="1">
      <c r="A20" s="139"/>
      <c r="B20" s="139"/>
      <c r="C20" s="34"/>
      <c r="D20" s="212"/>
      <c r="E20" s="33"/>
      <c r="F20" s="38">
        <f t="shared" si="2"/>
        <v>1</v>
      </c>
      <c r="G20" s="31">
        <f t="shared" ref="G20:R20" si="22">IF(G19=0,0,G19/$F19)</f>
        <v>6.6964285714285712E-2</v>
      </c>
      <c r="H20" s="31">
        <f t="shared" si="22"/>
        <v>1.3392857142857142E-2</v>
      </c>
      <c r="I20" s="31">
        <f t="shared" si="22"/>
        <v>0</v>
      </c>
      <c r="J20" s="31">
        <f t="shared" si="22"/>
        <v>8.9285714285714281E-3</v>
      </c>
      <c r="K20" s="31">
        <f t="shared" si="22"/>
        <v>0.7991071428571429</v>
      </c>
      <c r="L20" s="31">
        <f t="shared" si="22"/>
        <v>0.11160714285714286</v>
      </c>
      <c r="M20" s="31">
        <f t="shared" si="22"/>
        <v>8.9285714285714281E-3</v>
      </c>
      <c r="N20" s="31">
        <f t="shared" si="22"/>
        <v>0</v>
      </c>
      <c r="O20" s="31">
        <f t="shared" si="22"/>
        <v>2.6785714285714284E-2</v>
      </c>
      <c r="P20" s="31">
        <f t="shared" si="22"/>
        <v>0</v>
      </c>
      <c r="Q20" s="31">
        <f t="shared" si="22"/>
        <v>0.2767857142857143</v>
      </c>
      <c r="R20" s="31">
        <f t="shared" si="22"/>
        <v>0.6875</v>
      </c>
    </row>
    <row r="21" spans="1:20" ht="12" customHeight="1">
      <c r="A21" s="139"/>
      <c r="B21" s="139"/>
      <c r="C21" s="37"/>
      <c r="D21" s="211" t="s">
        <v>358</v>
      </c>
      <c r="E21" s="36"/>
      <c r="F21" s="35">
        <f t="shared" si="2"/>
        <v>38</v>
      </c>
      <c r="G21" s="35">
        <v>7</v>
      </c>
      <c r="H21" s="35">
        <v>0</v>
      </c>
      <c r="I21" s="35">
        <v>0</v>
      </c>
      <c r="J21" s="35">
        <v>0</v>
      </c>
      <c r="K21" s="35">
        <v>26</v>
      </c>
      <c r="L21" s="35">
        <v>5</v>
      </c>
      <c r="M21" s="35">
        <v>1</v>
      </c>
      <c r="N21" s="35">
        <v>0</v>
      </c>
      <c r="O21" s="35">
        <v>0</v>
      </c>
      <c r="P21" s="35">
        <v>0</v>
      </c>
      <c r="Q21" s="35">
        <v>8</v>
      </c>
      <c r="R21" s="35">
        <v>29</v>
      </c>
      <c r="S21" s="48">
        <f t="shared" ref="S21" si="23">SUM(G21:J21)</f>
        <v>7</v>
      </c>
      <c r="T21" s="48">
        <f t="shared" ref="T21" si="24">SUM(M21:P21)</f>
        <v>1</v>
      </c>
    </row>
    <row r="22" spans="1:20" ht="12" customHeight="1">
      <c r="A22" s="139"/>
      <c r="B22" s="139"/>
      <c r="C22" s="34"/>
      <c r="D22" s="212"/>
      <c r="E22" s="33"/>
      <c r="F22" s="38">
        <f t="shared" si="2"/>
        <v>1</v>
      </c>
      <c r="G22" s="31">
        <f t="shared" ref="G22:R22" si="25">IF(G21=0,0,G21/$F21)</f>
        <v>0.18421052631578946</v>
      </c>
      <c r="H22" s="31">
        <f t="shared" si="25"/>
        <v>0</v>
      </c>
      <c r="I22" s="31">
        <f t="shared" si="25"/>
        <v>0</v>
      </c>
      <c r="J22" s="31">
        <f t="shared" si="25"/>
        <v>0</v>
      </c>
      <c r="K22" s="31">
        <f t="shared" si="25"/>
        <v>0.68421052631578949</v>
      </c>
      <c r="L22" s="31">
        <f t="shared" si="25"/>
        <v>0.13157894736842105</v>
      </c>
      <c r="M22" s="31">
        <f t="shared" si="25"/>
        <v>2.6315789473684209E-2</v>
      </c>
      <c r="N22" s="31">
        <f t="shared" si="25"/>
        <v>0</v>
      </c>
      <c r="O22" s="31">
        <f t="shared" si="25"/>
        <v>0</v>
      </c>
      <c r="P22" s="31">
        <f t="shared" si="25"/>
        <v>0</v>
      </c>
      <c r="Q22" s="31">
        <f t="shared" si="25"/>
        <v>0.21052631578947367</v>
      </c>
      <c r="R22" s="31">
        <f t="shared" si="25"/>
        <v>0.76315789473684215</v>
      </c>
    </row>
    <row r="23" spans="1:20" ht="12" customHeight="1">
      <c r="A23" s="139"/>
      <c r="B23" s="139"/>
      <c r="C23" s="37"/>
      <c r="D23" s="211" t="s">
        <v>359</v>
      </c>
      <c r="E23" s="36"/>
      <c r="F23" s="35">
        <f t="shared" si="2"/>
        <v>5</v>
      </c>
      <c r="G23" s="35">
        <v>0</v>
      </c>
      <c r="H23" s="35">
        <v>0</v>
      </c>
      <c r="I23" s="35">
        <v>0</v>
      </c>
      <c r="J23" s="35">
        <v>0</v>
      </c>
      <c r="K23" s="35">
        <v>4</v>
      </c>
      <c r="L23" s="35">
        <v>1</v>
      </c>
      <c r="M23" s="35">
        <v>0</v>
      </c>
      <c r="N23" s="35">
        <v>0</v>
      </c>
      <c r="O23" s="35">
        <v>0</v>
      </c>
      <c r="P23" s="35">
        <v>0</v>
      </c>
      <c r="Q23" s="35">
        <v>2</v>
      </c>
      <c r="R23" s="35">
        <v>3</v>
      </c>
      <c r="S23" s="48">
        <f t="shared" ref="S23" si="26">SUM(G23:J23)</f>
        <v>0</v>
      </c>
      <c r="T23" s="48">
        <f t="shared" ref="T23" si="27">SUM(M23:P23)</f>
        <v>0</v>
      </c>
    </row>
    <row r="24" spans="1:20" ht="12" customHeight="1">
      <c r="A24" s="139"/>
      <c r="B24" s="139"/>
      <c r="C24" s="34"/>
      <c r="D24" s="212"/>
      <c r="E24" s="33"/>
      <c r="F24" s="38">
        <f t="shared" si="2"/>
        <v>1</v>
      </c>
      <c r="G24" s="31">
        <f t="shared" ref="G24:R24" si="28">IF(G23=0,0,G23/$F23)</f>
        <v>0</v>
      </c>
      <c r="H24" s="31">
        <f t="shared" si="28"/>
        <v>0</v>
      </c>
      <c r="I24" s="31">
        <f t="shared" si="28"/>
        <v>0</v>
      </c>
      <c r="J24" s="31">
        <f t="shared" si="28"/>
        <v>0</v>
      </c>
      <c r="K24" s="31">
        <f t="shared" si="28"/>
        <v>0.8</v>
      </c>
      <c r="L24" s="31">
        <f t="shared" si="28"/>
        <v>0.2</v>
      </c>
      <c r="M24" s="31">
        <f t="shared" si="28"/>
        <v>0</v>
      </c>
      <c r="N24" s="31">
        <f t="shared" si="28"/>
        <v>0</v>
      </c>
      <c r="O24" s="31">
        <f t="shared" si="28"/>
        <v>0</v>
      </c>
      <c r="P24" s="31">
        <f t="shared" si="28"/>
        <v>0</v>
      </c>
      <c r="Q24" s="31">
        <f t="shared" si="28"/>
        <v>0.4</v>
      </c>
      <c r="R24" s="31">
        <f t="shared" si="28"/>
        <v>0.6</v>
      </c>
    </row>
    <row r="25" spans="1:20" ht="12" customHeight="1">
      <c r="A25" s="139"/>
      <c r="B25" s="139"/>
      <c r="C25" s="37"/>
      <c r="D25" s="211" t="s">
        <v>360</v>
      </c>
      <c r="E25" s="36"/>
      <c r="F25" s="35">
        <f t="shared" si="2"/>
        <v>14</v>
      </c>
      <c r="G25" s="35">
        <v>0</v>
      </c>
      <c r="H25" s="35">
        <v>0</v>
      </c>
      <c r="I25" s="35">
        <v>0</v>
      </c>
      <c r="J25" s="35">
        <v>0</v>
      </c>
      <c r="K25" s="35">
        <v>13</v>
      </c>
      <c r="L25" s="35">
        <v>1</v>
      </c>
      <c r="M25" s="35">
        <v>0</v>
      </c>
      <c r="N25" s="35">
        <v>0</v>
      </c>
      <c r="O25" s="35">
        <v>0</v>
      </c>
      <c r="P25" s="35">
        <v>0</v>
      </c>
      <c r="Q25" s="35">
        <v>6</v>
      </c>
      <c r="R25" s="35">
        <v>8</v>
      </c>
      <c r="S25" s="48">
        <f t="shared" ref="S25" si="29">SUM(G25:J25)</f>
        <v>0</v>
      </c>
      <c r="T25" s="48">
        <f t="shared" ref="T25" si="30">SUM(M25:P25)</f>
        <v>0</v>
      </c>
    </row>
    <row r="26" spans="1:20" ht="12" customHeight="1">
      <c r="A26" s="139"/>
      <c r="B26" s="139"/>
      <c r="C26" s="34"/>
      <c r="D26" s="212"/>
      <c r="E26" s="33"/>
      <c r="F26" s="38">
        <f t="shared" si="2"/>
        <v>1</v>
      </c>
      <c r="G26" s="31">
        <f t="shared" ref="G26:R26" si="31">IF(G25=0,0,G25/$F25)</f>
        <v>0</v>
      </c>
      <c r="H26" s="31">
        <f t="shared" si="31"/>
        <v>0</v>
      </c>
      <c r="I26" s="31">
        <f t="shared" si="31"/>
        <v>0</v>
      </c>
      <c r="J26" s="31">
        <f t="shared" si="31"/>
        <v>0</v>
      </c>
      <c r="K26" s="31">
        <f t="shared" si="31"/>
        <v>0.9285714285714286</v>
      </c>
      <c r="L26" s="31">
        <f t="shared" si="31"/>
        <v>7.1428571428571425E-2</v>
      </c>
      <c r="M26" s="31">
        <f t="shared" si="31"/>
        <v>0</v>
      </c>
      <c r="N26" s="31">
        <f t="shared" si="31"/>
        <v>0</v>
      </c>
      <c r="O26" s="31">
        <f t="shared" si="31"/>
        <v>0</v>
      </c>
      <c r="P26" s="31">
        <f t="shared" si="31"/>
        <v>0</v>
      </c>
      <c r="Q26" s="31">
        <f t="shared" si="31"/>
        <v>0.42857142857142855</v>
      </c>
      <c r="R26" s="31">
        <f t="shared" si="31"/>
        <v>0.5714285714285714</v>
      </c>
    </row>
    <row r="27" spans="1:20" ht="12" customHeight="1">
      <c r="A27" s="139"/>
      <c r="B27" s="139"/>
      <c r="C27" s="37"/>
      <c r="D27" s="211" t="s">
        <v>361</v>
      </c>
      <c r="E27" s="36"/>
      <c r="F27" s="35">
        <f t="shared" si="2"/>
        <v>1</v>
      </c>
      <c r="G27" s="35">
        <v>0</v>
      </c>
      <c r="H27" s="35">
        <v>0</v>
      </c>
      <c r="I27" s="35">
        <v>0</v>
      </c>
      <c r="J27" s="35">
        <v>0</v>
      </c>
      <c r="K27" s="35">
        <v>1</v>
      </c>
      <c r="L27" s="35">
        <v>0</v>
      </c>
      <c r="M27" s="35">
        <v>0</v>
      </c>
      <c r="N27" s="35">
        <v>0</v>
      </c>
      <c r="O27" s="35">
        <v>0</v>
      </c>
      <c r="P27" s="35">
        <v>0</v>
      </c>
      <c r="Q27" s="35">
        <v>0</v>
      </c>
      <c r="R27" s="35">
        <v>1</v>
      </c>
      <c r="S27" s="48">
        <f t="shared" ref="S27" si="32">SUM(G27:J27)</f>
        <v>0</v>
      </c>
      <c r="T27" s="48">
        <f t="shared" ref="T27" si="33">SUM(M27:P27)</f>
        <v>0</v>
      </c>
    </row>
    <row r="28" spans="1:20" ht="12" customHeight="1">
      <c r="A28" s="139"/>
      <c r="B28" s="139"/>
      <c r="C28" s="34"/>
      <c r="D28" s="212"/>
      <c r="E28" s="33"/>
      <c r="F28" s="38">
        <f t="shared" si="2"/>
        <v>1</v>
      </c>
      <c r="G28" s="31">
        <f t="shared" ref="G28:R28" si="34">IF(G27=0,0,G27/$F27)</f>
        <v>0</v>
      </c>
      <c r="H28" s="31">
        <f t="shared" si="34"/>
        <v>0</v>
      </c>
      <c r="I28" s="31">
        <f t="shared" si="34"/>
        <v>0</v>
      </c>
      <c r="J28" s="31">
        <f t="shared" si="34"/>
        <v>0</v>
      </c>
      <c r="K28" s="31">
        <f t="shared" si="34"/>
        <v>1</v>
      </c>
      <c r="L28" s="31">
        <f t="shared" si="34"/>
        <v>0</v>
      </c>
      <c r="M28" s="31">
        <f t="shared" si="34"/>
        <v>0</v>
      </c>
      <c r="N28" s="31">
        <f t="shared" si="34"/>
        <v>0</v>
      </c>
      <c r="O28" s="31">
        <f t="shared" si="34"/>
        <v>0</v>
      </c>
      <c r="P28" s="31">
        <f t="shared" si="34"/>
        <v>0</v>
      </c>
      <c r="Q28" s="31">
        <f t="shared" si="34"/>
        <v>0</v>
      </c>
      <c r="R28" s="31">
        <f t="shared" si="34"/>
        <v>1</v>
      </c>
    </row>
    <row r="29" spans="1:20" ht="12" customHeight="1">
      <c r="A29" s="139"/>
      <c r="B29" s="139"/>
      <c r="C29" s="37"/>
      <c r="D29" s="211" t="s">
        <v>362</v>
      </c>
      <c r="E29" s="36"/>
      <c r="F29" s="35">
        <f t="shared" si="2"/>
        <v>6</v>
      </c>
      <c r="G29" s="35">
        <v>1</v>
      </c>
      <c r="H29" s="35">
        <v>0</v>
      </c>
      <c r="I29" s="35">
        <v>0</v>
      </c>
      <c r="J29" s="35">
        <v>0</v>
      </c>
      <c r="K29" s="35">
        <v>4</v>
      </c>
      <c r="L29" s="35">
        <v>1</v>
      </c>
      <c r="M29" s="35">
        <v>0</v>
      </c>
      <c r="N29" s="35">
        <v>0</v>
      </c>
      <c r="O29" s="35">
        <v>0</v>
      </c>
      <c r="P29" s="35">
        <v>0</v>
      </c>
      <c r="Q29" s="35">
        <v>1</v>
      </c>
      <c r="R29" s="35">
        <v>5</v>
      </c>
      <c r="S29" s="48">
        <f t="shared" ref="S29" si="35">SUM(G29:J29)</f>
        <v>1</v>
      </c>
      <c r="T29" s="48">
        <f t="shared" ref="T29" si="36">SUM(M29:P29)</f>
        <v>0</v>
      </c>
    </row>
    <row r="30" spans="1:20" ht="12" customHeight="1">
      <c r="A30" s="139"/>
      <c r="B30" s="139"/>
      <c r="C30" s="34"/>
      <c r="D30" s="212"/>
      <c r="E30" s="33"/>
      <c r="F30" s="38">
        <f t="shared" si="2"/>
        <v>1</v>
      </c>
      <c r="G30" s="31">
        <f t="shared" ref="G30:R30" si="37">IF(G29=0,0,G29/$F29)</f>
        <v>0.16666666666666666</v>
      </c>
      <c r="H30" s="31">
        <f t="shared" si="37"/>
        <v>0</v>
      </c>
      <c r="I30" s="31">
        <f t="shared" si="37"/>
        <v>0</v>
      </c>
      <c r="J30" s="31">
        <f t="shared" si="37"/>
        <v>0</v>
      </c>
      <c r="K30" s="31">
        <f t="shared" si="37"/>
        <v>0.66666666666666663</v>
      </c>
      <c r="L30" s="31">
        <f t="shared" si="37"/>
        <v>0.16666666666666666</v>
      </c>
      <c r="M30" s="31">
        <f t="shared" si="37"/>
        <v>0</v>
      </c>
      <c r="N30" s="31">
        <f t="shared" si="37"/>
        <v>0</v>
      </c>
      <c r="O30" s="31">
        <f t="shared" si="37"/>
        <v>0</v>
      </c>
      <c r="P30" s="31">
        <f t="shared" si="37"/>
        <v>0</v>
      </c>
      <c r="Q30" s="31">
        <f t="shared" si="37"/>
        <v>0.16666666666666666</v>
      </c>
      <c r="R30" s="31">
        <f t="shared" si="37"/>
        <v>0.83333333333333337</v>
      </c>
    </row>
    <row r="31" spans="1:20" ht="12" customHeight="1">
      <c r="A31" s="139"/>
      <c r="B31" s="139"/>
      <c r="C31" s="37"/>
      <c r="D31" s="211" t="s">
        <v>363</v>
      </c>
      <c r="E31" s="36"/>
      <c r="F31" s="35">
        <f t="shared" si="2"/>
        <v>3</v>
      </c>
      <c r="G31" s="35">
        <v>0</v>
      </c>
      <c r="H31" s="35">
        <v>0</v>
      </c>
      <c r="I31" s="35">
        <v>0</v>
      </c>
      <c r="J31" s="35">
        <v>0</v>
      </c>
      <c r="K31" s="35">
        <v>2</v>
      </c>
      <c r="L31" s="35">
        <v>1</v>
      </c>
      <c r="M31" s="35">
        <v>0</v>
      </c>
      <c r="N31" s="35">
        <v>0</v>
      </c>
      <c r="O31" s="35">
        <v>0</v>
      </c>
      <c r="P31" s="35">
        <v>0</v>
      </c>
      <c r="Q31" s="35">
        <v>2</v>
      </c>
      <c r="R31" s="35">
        <v>1</v>
      </c>
      <c r="S31" s="48">
        <f t="shared" ref="S31" si="38">SUM(G31:J31)</f>
        <v>0</v>
      </c>
      <c r="T31" s="48">
        <f t="shared" ref="T31" si="39">SUM(M31:P31)</f>
        <v>0</v>
      </c>
    </row>
    <row r="32" spans="1:20" ht="12" customHeight="1">
      <c r="A32" s="139"/>
      <c r="B32" s="139"/>
      <c r="C32" s="34"/>
      <c r="D32" s="212"/>
      <c r="E32" s="33"/>
      <c r="F32" s="38">
        <f t="shared" si="2"/>
        <v>0.99999999999999989</v>
      </c>
      <c r="G32" s="31">
        <f t="shared" ref="G32:R32" si="40">IF(G31=0,0,G31/$F31)</f>
        <v>0</v>
      </c>
      <c r="H32" s="31">
        <f t="shared" si="40"/>
        <v>0</v>
      </c>
      <c r="I32" s="31">
        <f t="shared" si="40"/>
        <v>0</v>
      </c>
      <c r="J32" s="31">
        <f t="shared" si="40"/>
        <v>0</v>
      </c>
      <c r="K32" s="31">
        <f t="shared" si="40"/>
        <v>0.66666666666666663</v>
      </c>
      <c r="L32" s="31">
        <f t="shared" si="40"/>
        <v>0.33333333333333331</v>
      </c>
      <c r="M32" s="31">
        <f t="shared" si="40"/>
        <v>0</v>
      </c>
      <c r="N32" s="31">
        <f t="shared" si="40"/>
        <v>0</v>
      </c>
      <c r="O32" s="31">
        <f t="shared" si="40"/>
        <v>0</v>
      </c>
      <c r="P32" s="31">
        <f t="shared" si="40"/>
        <v>0</v>
      </c>
      <c r="Q32" s="31">
        <f t="shared" si="40"/>
        <v>0.66666666666666663</v>
      </c>
      <c r="R32" s="31">
        <f t="shared" si="40"/>
        <v>0.33333333333333331</v>
      </c>
    </row>
    <row r="33" spans="1:20" ht="12" customHeight="1">
      <c r="A33" s="139"/>
      <c r="B33" s="139"/>
      <c r="C33" s="37"/>
      <c r="D33" s="211" t="s">
        <v>364</v>
      </c>
      <c r="E33" s="36"/>
      <c r="F33" s="35">
        <f t="shared" si="2"/>
        <v>3</v>
      </c>
      <c r="G33" s="35">
        <v>0</v>
      </c>
      <c r="H33" s="35">
        <v>0</v>
      </c>
      <c r="I33" s="35">
        <v>0</v>
      </c>
      <c r="J33" s="35">
        <v>0</v>
      </c>
      <c r="K33" s="35">
        <v>3</v>
      </c>
      <c r="L33" s="35">
        <v>0</v>
      </c>
      <c r="M33" s="35">
        <v>0</v>
      </c>
      <c r="N33" s="35">
        <v>0</v>
      </c>
      <c r="O33" s="35">
        <v>0</v>
      </c>
      <c r="P33" s="35">
        <v>0</v>
      </c>
      <c r="Q33" s="35">
        <v>1</v>
      </c>
      <c r="R33" s="35">
        <v>2</v>
      </c>
      <c r="S33" s="48">
        <f t="shared" ref="S33" si="41">SUM(G33:J33)</f>
        <v>0</v>
      </c>
      <c r="T33" s="48">
        <f t="shared" ref="T33" si="42">SUM(M33:P33)</f>
        <v>0</v>
      </c>
    </row>
    <row r="34" spans="1:20" ht="12" customHeight="1">
      <c r="A34" s="139"/>
      <c r="B34" s="139"/>
      <c r="C34" s="34"/>
      <c r="D34" s="212"/>
      <c r="E34" s="33"/>
      <c r="F34" s="38">
        <f t="shared" si="2"/>
        <v>1</v>
      </c>
      <c r="G34" s="31">
        <f t="shared" ref="G34:R34" si="43">IF(G33=0,0,G33/$F33)</f>
        <v>0</v>
      </c>
      <c r="H34" s="31">
        <f t="shared" si="43"/>
        <v>0</v>
      </c>
      <c r="I34" s="31">
        <f t="shared" si="43"/>
        <v>0</v>
      </c>
      <c r="J34" s="31">
        <f t="shared" si="43"/>
        <v>0</v>
      </c>
      <c r="K34" s="31">
        <f t="shared" si="43"/>
        <v>1</v>
      </c>
      <c r="L34" s="31">
        <f t="shared" si="43"/>
        <v>0</v>
      </c>
      <c r="M34" s="31">
        <f t="shared" si="43"/>
        <v>0</v>
      </c>
      <c r="N34" s="31">
        <f t="shared" si="43"/>
        <v>0</v>
      </c>
      <c r="O34" s="31">
        <f t="shared" si="43"/>
        <v>0</v>
      </c>
      <c r="P34" s="31">
        <f t="shared" si="43"/>
        <v>0</v>
      </c>
      <c r="Q34" s="31">
        <f t="shared" si="43"/>
        <v>0.33333333333333331</v>
      </c>
      <c r="R34" s="31">
        <f t="shared" si="43"/>
        <v>0.66666666666666663</v>
      </c>
    </row>
    <row r="35" spans="1:20" ht="12" customHeight="1">
      <c r="A35" s="139"/>
      <c r="B35" s="139"/>
      <c r="C35" s="37"/>
      <c r="D35" s="211" t="s">
        <v>365</v>
      </c>
      <c r="E35" s="36"/>
      <c r="F35" s="35">
        <f t="shared" si="2"/>
        <v>10</v>
      </c>
      <c r="G35" s="35">
        <v>1</v>
      </c>
      <c r="H35" s="35">
        <v>1</v>
      </c>
      <c r="I35" s="35">
        <v>0</v>
      </c>
      <c r="J35" s="35">
        <v>0</v>
      </c>
      <c r="K35" s="35">
        <v>7</v>
      </c>
      <c r="L35" s="35">
        <v>1</v>
      </c>
      <c r="M35" s="35">
        <v>0</v>
      </c>
      <c r="N35" s="35">
        <v>0</v>
      </c>
      <c r="O35" s="35">
        <v>0</v>
      </c>
      <c r="P35" s="35">
        <v>0</v>
      </c>
      <c r="Q35" s="35">
        <v>3</v>
      </c>
      <c r="R35" s="35">
        <v>7</v>
      </c>
      <c r="S35" s="48">
        <f t="shared" ref="S35" si="44">SUM(G35:J35)</f>
        <v>2</v>
      </c>
      <c r="T35" s="48">
        <f t="shared" ref="T35" si="45">SUM(M35:P35)</f>
        <v>0</v>
      </c>
    </row>
    <row r="36" spans="1:20" ht="12" customHeight="1">
      <c r="A36" s="139"/>
      <c r="B36" s="139"/>
      <c r="C36" s="34"/>
      <c r="D36" s="212"/>
      <c r="E36" s="33"/>
      <c r="F36" s="38">
        <f t="shared" si="2"/>
        <v>0.99999999999999989</v>
      </c>
      <c r="G36" s="31">
        <f t="shared" ref="G36:R36" si="46">IF(G35=0,0,G35/$F35)</f>
        <v>0.1</v>
      </c>
      <c r="H36" s="31">
        <f t="shared" si="46"/>
        <v>0.1</v>
      </c>
      <c r="I36" s="31">
        <f t="shared" si="46"/>
        <v>0</v>
      </c>
      <c r="J36" s="31">
        <f t="shared" si="46"/>
        <v>0</v>
      </c>
      <c r="K36" s="31">
        <f t="shared" si="46"/>
        <v>0.7</v>
      </c>
      <c r="L36" s="31">
        <f t="shared" si="46"/>
        <v>0.1</v>
      </c>
      <c r="M36" s="31">
        <f t="shared" si="46"/>
        <v>0</v>
      </c>
      <c r="N36" s="31">
        <f t="shared" si="46"/>
        <v>0</v>
      </c>
      <c r="O36" s="31">
        <f t="shared" si="46"/>
        <v>0</v>
      </c>
      <c r="P36" s="31">
        <f t="shared" si="46"/>
        <v>0</v>
      </c>
      <c r="Q36" s="31">
        <f t="shared" si="46"/>
        <v>0.3</v>
      </c>
      <c r="R36" s="31">
        <f t="shared" si="46"/>
        <v>0.7</v>
      </c>
    </row>
    <row r="37" spans="1:20" ht="12" customHeight="1">
      <c r="A37" s="139"/>
      <c r="B37" s="139"/>
      <c r="C37" s="37"/>
      <c r="D37" s="211" t="s">
        <v>366</v>
      </c>
      <c r="E37" s="36"/>
      <c r="F37" s="35">
        <f t="shared" si="2"/>
        <v>1</v>
      </c>
      <c r="G37" s="35">
        <v>0</v>
      </c>
      <c r="H37" s="35">
        <v>0</v>
      </c>
      <c r="I37" s="35">
        <v>0</v>
      </c>
      <c r="J37" s="35">
        <v>0</v>
      </c>
      <c r="K37" s="35">
        <v>0</v>
      </c>
      <c r="L37" s="35">
        <v>1</v>
      </c>
      <c r="M37" s="35">
        <v>0</v>
      </c>
      <c r="N37" s="35">
        <v>0</v>
      </c>
      <c r="O37" s="35">
        <v>0</v>
      </c>
      <c r="P37" s="35">
        <v>0</v>
      </c>
      <c r="Q37" s="35">
        <v>0</v>
      </c>
      <c r="R37" s="35">
        <v>1</v>
      </c>
      <c r="S37" s="48">
        <f t="shared" ref="S37" si="47">SUM(G37:J37)</f>
        <v>0</v>
      </c>
      <c r="T37" s="48">
        <f t="shared" ref="T37" si="48">SUM(M37:P37)</f>
        <v>0</v>
      </c>
    </row>
    <row r="38" spans="1:20" ht="12" customHeight="1">
      <c r="A38" s="139"/>
      <c r="B38" s="139"/>
      <c r="C38" s="34"/>
      <c r="D38" s="212"/>
      <c r="E38" s="33"/>
      <c r="F38" s="38">
        <f t="shared" si="2"/>
        <v>1</v>
      </c>
      <c r="G38" s="31">
        <f t="shared" ref="G38:R38" si="49">IF(G37=0,0,G37/$F37)</f>
        <v>0</v>
      </c>
      <c r="H38" s="31">
        <f t="shared" si="49"/>
        <v>0</v>
      </c>
      <c r="I38" s="31">
        <f t="shared" si="49"/>
        <v>0</v>
      </c>
      <c r="J38" s="31">
        <f t="shared" si="49"/>
        <v>0</v>
      </c>
      <c r="K38" s="31">
        <f t="shared" si="49"/>
        <v>0</v>
      </c>
      <c r="L38" s="31">
        <f t="shared" si="49"/>
        <v>1</v>
      </c>
      <c r="M38" s="31">
        <f t="shared" si="49"/>
        <v>0</v>
      </c>
      <c r="N38" s="31">
        <f t="shared" si="49"/>
        <v>0</v>
      </c>
      <c r="O38" s="31">
        <f t="shared" si="49"/>
        <v>0</v>
      </c>
      <c r="P38" s="31">
        <f t="shared" si="49"/>
        <v>0</v>
      </c>
      <c r="Q38" s="31">
        <f t="shared" si="49"/>
        <v>0</v>
      </c>
      <c r="R38" s="31">
        <f t="shared" si="49"/>
        <v>1</v>
      </c>
    </row>
    <row r="39" spans="1:20" ht="12" customHeight="1">
      <c r="A39" s="139"/>
      <c r="B39" s="139"/>
      <c r="C39" s="37"/>
      <c r="D39" s="211" t="s">
        <v>367</v>
      </c>
      <c r="E39" s="36"/>
      <c r="F39" s="35">
        <f t="shared" si="2"/>
        <v>6</v>
      </c>
      <c r="G39" s="35">
        <v>0</v>
      </c>
      <c r="H39" s="35">
        <v>0</v>
      </c>
      <c r="I39" s="35">
        <v>0</v>
      </c>
      <c r="J39" s="35">
        <v>0</v>
      </c>
      <c r="K39" s="35">
        <v>6</v>
      </c>
      <c r="L39" s="35">
        <v>0</v>
      </c>
      <c r="M39" s="35">
        <v>0</v>
      </c>
      <c r="N39" s="35">
        <v>0</v>
      </c>
      <c r="O39" s="35">
        <v>0</v>
      </c>
      <c r="P39" s="35">
        <v>0</v>
      </c>
      <c r="Q39" s="35">
        <v>5</v>
      </c>
      <c r="R39" s="35">
        <v>1</v>
      </c>
      <c r="S39" s="48">
        <f t="shared" ref="S39" si="50">SUM(G39:J39)</f>
        <v>0</v>
      </c>
      <c r="T39" s="48">
        <f t="shared" ref="T39" si="51">SUM(M39:P39)</f>
        <v>0</v>
      </c>
    </row>
    <row r="40" spans="1:20" ht="12" customHeight="1">
      <c r="A40" s="139"/>
      <c r="B40" s="139"/>
      <c r="C40" s="34"/>
      <c r="D40" s="212"/>
      <c r="E40" s="33"/>
      <c r="F40" s="38">
        <f t="shared" si="2"/>
        <v>1</v>
      </c>
      <c r="G40" s="31">
        <f t="shared" ref="G40:R40" si="52">IF(G39=0,0,G39/$F39)</f>
        <v>0</v>
      </c>
      <c r="H40" s="31">
        <f t="shared" si="52"/>
        <v>0</v>
      </c>
      <c r="I40" s="31">
        <f t="shared" si="52"/>
        <v>0</v>
      </c>
      <c r="J40" s="31">
        <f t="shared" si="52"/>
        <v>0</v>
      </c>
      <c r="K40" s="31">
        <f t="shared" si="52"/>
        <v>1</v>
      </c>
      <c r="L40" s="31">
        <f t="shared" si="52"/>
        <v>0</v>
      </c>
      <c r="M40" s="31">
        <f t="shared" si="52"/>
        <v>0</v>
      </c>
      <c r="N40" s="31">
        <f t="shared" si="52"/>
        <v>0</v>
      </c>
      <c r="O40" s="31">
        <f t="shared" si="52"/>
        <v>0</v>
      </c>
      <c r="P40" s="31">
        <f t="shared" si="52"/>
        <v>0</v>
      </c>
      <c r="Q40" s="31">
        <f t="shared" si="52"/>
        <v>0.83333333333333337</v>
      </c>
      <c r="R40" s="31">
        <f t="shared" si="52"/>
        <v>0.16666666666666666</v>
      </c>
    </row>
    <row r="41" spans="1:20" ht="12" customHeight="1">
      <c r="A41" s="139"/>
      <c r="B41" s="139"/>
      <c r="C41" s="37"/>
      <c r="D41" s="211" t="s">
        <v>368</v>
      </c>
      <c r="E41" s="36"/>
      <c r="F41" s="35">
        <f t="shared" si="2"/>
        <v>1</v>
      </c>
      <c r="G41" s="35">
        <v>0</v>
      </c>
      <c r="H41" s="35">
        <v>0</v>
      </c>
      <c r="I41" s="35">
        <v>0</v>
      </c>
      <c r="J41" s="35">
        <v>0</v>
      </c>
      <c r="K41" s="35">
        <v>1</v>
      </c>
      <c r="L41" s="35">
        <v>0</v>
      </c>
      <c r="M41" s="35">
        <v>0</v>
      </c>
      <c r="N41" s="35">
        <v>0</v>
      </c>
      <c r="O41" s="35">
        <v>0</v>
      </c>
      <c r="P41" s="35">
        <v>0</v>
      </c>
      <c r="Q41" s="35">
        <v>1</v>
      </c>
      <c r="R41" s="35">
        <v>0</v>
      </c>
      <c r="S41" s="48">
        <f t="shared" ref="S41" si="53">SUM(G41:J41)</f>
        <v>0</v>
      </c>
      <c r="T41" s="48">
        <f t="shared" ref="T41" si="54">SUM(M41:P41)</f>
        <v>0</v>
      </c>
    </row>
    <row r="42" spans="1:20" ht="12" customHeight="1">
      <c r="A42" s="139"/>
      <c r="B42" s="139"/>
      <c r="C42" s="34"/>
      <c r="D42" s="212"/>
      <c r="E42" s="33"/>
      <c r="F42" s="38">
        <f t="shared" si="2"/>
        <v>1</v>
      </c>
      <c r="G42" s="31">
        <f t="shared" ref="G42:R42" si="55">IF(G41=0,0,G41/$F41)</f>
        <v>0</v>
      </c>
      <c r="H42" s="31">
        <f t="shared" si="55"/>
        <v>0</v>
      </c>
      <c r="I42" s="31">
        <f t="shared" si="55"/>
        <v>0</v>
      </c>
      <c r="J42" s="31">
        <f t="shared" si="55"/>
        <v>0</v>
      </c>
      <c r="K42" s="31">
        <f t="shared" si="55"/>
        <v>1</v>
      </c>
      <c r="L42" s="31">
        <f t="shared" si="55"/>
        <v>0</v>
      </c>
      <c r="M42" s="31">
        <f t="shared" si="55"/>
        <v>0</v>
      </c>
      <c r="N42" s="31">
        <f t="shared" si="55"/>
        <v>0</v>
      </c>
      <c r="O42" s="31">
        <f t="shared" si="55"/>
        <v>0</v>
      </c>
      <c r="P42" s="31">
        <f t="shared" si="55"/>
        <v>0</v>
      </c>
      <c r="Q42" s="31">
        <f t="shared" si="55"/>
        <v>1</v>
      </c>
      <c r="R42" s="31">
        <f t="shared" si="55"/>
        <v>0</v>
      </c>
    </row>
    <row r="43" spans="1:20" ht="12" customHeight="1">
      <c r="A43" s="139"/>
      <c r="B43" s="139"/>
      <c r="C43" s="37"/>
      <c r="D43" s="211" t="s">
        <v>369</v>
      </c>
      <c r="E43" s="36"/>
      <c r="F43" s="35">
        <f t="shared" si="2"/>
        <v>3</v>
      </c>
      <c r="G43" s="35">
        <v>0</v>
      </c>
      <c r="H43" s="35">
        <v>0</v>
      </c>
      <c r="I43" s="35">
        <v>0</v>
      </c>
      <c r="J43" s="35">
        <v>0</v>
      </c>
      <c r="K43" s="35">
        <v>3</v>
      </c>
      <c r="L43" s="35">
        <v>0</v>
      </c>
      <c r="M43" s="35">
        <v>0</v>
      </c>
      <c r="N43" s="35">
        <v>0</v>
      </c>
      <c r="O43" s="35">
        <v>2</v>
      </c>
      <c r="P43" s="35">
        <v>0</v>
      </c>
      <c r="Q43" s="35">
        <v>1</v>
      </c>
      <c r="R43" s="35">
        <v>0</v>
      </c>
      <c r="S43" s="48">
        <f t="shared" ref="S43" si="56">SUM(G43:J43)</f>
        <v>0</v>
      </c>
      <c r="T43" s="48">
        <f t="shared" ref="T43" si="57">SUM(M43:P43)</f>
        <v>2</v>
      </c>
    </row>
    <row r="44" spans="1:20" ht="12" customHeight="1">
      <c r="A44" s="139"/>
      <c r="B44" s="139"/>
      <c r="C44" s="34"/>
      <c r="D44" s="212"/>
      <c r="E44" s="33"/>
      <c r="F44" s="38">
        <f t="shared" si="2"/>
        <v>0.99999999999999989</v>
      </c>
      <c r="G44" s="31">
        <f t="shared" ref="G44:R44" si="58">IF(G43=0,0,G43/$F43)</f>
        <v>0</v>
      </c>
      <c r="H44" s="31">
        <f t="shared" si="58"/>
        <v>0</v>
      </c>
      <c r="I44" s="31">
        <f t="shared" si="58"/>
        <v>0</v>
      </c>
      <c r="J44" s="31">
        <f t="shared" si="58"/>
        <v>0</v>
      </c>
      <c r="K44" s="31">
        <f t="shared" si="58"/>
        <v>1</v>
      </c>
      <c r="L44" s="31">
        <f t="shared" si="58"/>
        <v>0</v>
      </c>
      <c r="M44" s="31">
        <f t="shared" si="58"/>
        <v>0</v>
      </c>
      <c r="N44" s="31">
        <f t="shared" si="58"/>
        <v>0</v>
      </c>
      <c r="O44" s="31">
        <f t="shared" si="58"/>
        <v>0.66666666666666663</v>
      </c>
      <c r="P44" s="31">
        <f t="shared" si="58"/>
        <v>0</v>
      </c>
      <c r="Q44" s="31">
        <f t="shared" si="58"/>
        <v>0.33333333333333331</v>
      </c>
      <c r="R44" s="31">
        <f t="shared" si="58"/>
        <v>0</v>
      </c>
    </row>
    <row r="45" spans="1:20" ht="12" customHeight="1">
      <c r="A45" s="139"/>
      <c r="B45" s="139"/>
      <c r="C45" s="37"/>
      <c r="D45" s="211" t="s">
        <v>370</v>
      </c>
      <c r="E45" s="36"/>
      <c r="F45" s="35">
        <f t="shared" si="2"/>
        <v>8</v>
      </c>
      <c r="G45" s="35">
        <v>1</v>
      </c>
      <c r="H45" s="35">
        <v>0</v>
      </c>
      <c r="I45" s="35">
        <v>0</v>
      </c>
      <c r="J45" s="35">
        <v>0</v>
      </c>
      <c r="K45" s="35">
        <v>4</v>
      </c>
      <c r="L45" s="35">
        <v>3</v>
      </c>
      <c r="M45" s="35">
        <v>0</v>
      </c>
      <c r="N45" s="35">
        <v>0</v>
      </c>
      <c r="O45" s="35">
        <v>0</v>
      </c>
      <c r="P45" s="35">
        <v>0</v>
      </c>
      <c r="Q45" s="35">
        <v>0</v>
      </c>
      <c r="R45" s="35">
        <v>8</v>
      </c>
      <c r="S45" s="48">
        <f t="shared" ref="S45" si="59">SUM(G45:J45)</f>
        <v>1</v>
      </c>
      <c r="T45" s="48">
        <f t="shared" ref="T45" si="60">SUM(M45:P45)</f>
        <v>0</v>
      </c>
    </row>
    <row r="46" spans="1:20" ht="12" customHeight="1">
      <c r="A46" s="139"/>
      <c r="B46" s="139"/>
      <c r="C46" s="34"/>
      <c r="D46" s="212"/>
      <c r="E46" s="33"/>
      <c r="F46" s="38">
        <f t="shared" si="2"/>
        <v>1</v>
      </c>
      <c r="G46" s="31">
        <f t="shared" ref="G46:R46" si="61">IF(G45=0,0,G45/$F45)</f>
        <v>0.125</v>
      </c>
      <c r="H46" s="31">
        <f t="shared" si="61"/>
        <v>0</v>
      </c>
      <c r="I46" s="31">
        <f t="shared" si="61"/>
        <v>0</v>
      </c>
      <c r="J46" s="31">
        <f t="shared" si="61"/>
        <v>0</v>
      </c>
      <c r="K46" s="31">
        <f t="shared" si="61"/>
        <v>0.5</v>
      </c>
      <c r="L46" s="31">
        <f t="shared" si="61"/>
        <v>0.375</v>
      </c>
      <c r="M46" s="31">
        <f t="shared" si="61"/>
        <v>0</v>
      </c>
      <c r="N46" s="31">
        <f t="shared" si="61"/>
        <v>0</v>
      </c>
      <c r="O46" s="31">
        <f t="shared" si="61"/>
        <v>0</v>
      </c>
      <c r="P46" s="31">
        <f t="shared" si="61"/>
        <v>0</v>
      </c>
      <c r="Q46" s="31">
        <f t="shared" si="61"/>
        <v>0</v>
      </c>
      <c r="R46" s="31">
        <f t="shared" si="61"/>
        <v>1</v>
      </c>
    </row>
    <row r="47" spans="1:20" ht="11.25" customHeight="1">
      <c r="A47" s="139"/>
      <c r="B47" s="139"/>
      <c r="C47" s="37"/>
      <c r="D47" s="211" t="s">
        <v>371</v>
      </c>
      <c r="E47" s="36"/>
      <c r="F47" s="35">
        <f t="shared" si="2"/>
        <v>3</v>
      </c>
      <c r="G47" s="35">
        <v>0</v>
      </c>
      <c r="H47" s="35">
        <v>0</v>
      </c>
      <c r="I47" s="35">
        <v>0</v>
      </c>
      <c r="J47" s="35">
        <v>0</v>
      </c>
      <c r="K47" s="35">
        <v>1</v>
      </c>
      <c r="L47" s="35">
        <v>2</v>
      </c>
      <c r="M47" s="35">
        <v>0</v>
      </c>
      <c r="N47" s="35">
        <v>0</v>
      </c>
      <c r="O47" s="35">
        <v>0</v>
      </c>
      <c r="P47" s="35">
        <v>0</v>
      </c>
      <c r="Q47" s="35">
        <v>1</v>
      </c>
      <c r="R47" s="35">
        <v>2</v>
      </c>
      <c r="S47" s="48">
        <f t="shared" ref="S47" si="62">SUM(G47:J47)</f>
        <v>0</v>
      </c>
      <c r="T47" s="48">
        <f t="shared" ref="T47" si="63">SUM(M47:P47)</f>
        <v>0</v>
      </c>
    </row>
    <row r="48" spans="1:20" ht="12" customHeight="1">
      <c r="A48" s="139"/>
      <c r="B48" s="139"/>
      <c r="C48" s="34"/>
      <c r="D48" s="212"/>
      <c r="E48" s="33"/>
      <c r="F48" s="38">
        <f t="shared" si="2"/>
        <v>1</v>
      </c>
      <c r="G48" s="31">
        <f t="shared" ref="G48:R48" si="64">IF(G47=0,0,G47/$F47)</f>
        <v>0</v>
      </c>
      <c r="H48" s="31">
        <f t="shared" si="64"/>
        <v>0</v>
      </c>
      <c r="I48" s="31">
        <f t="shared" si="64"/>
        <v>0</v>
      </c>
      <c r="J48" s="31">
        <f t="shared" si="64"/>
        <v>0</v>
      </c>
      <c r="K48" s="31">
        <f t="shared" si="64"/>
        <v>0.33333333333333331</v>
      </c>
      <c r="L48" s="31">
        <f t="shared" si="64"/>
        <v>0.66666666666666663</v>
      </c>
      <c r="M48" s="31">
        <f t="shared" si="64"/>
        <v>0</v>
      </c>
      <c r="N48" s="31">
        <f t="shared" si="64"/>
        <v>0</v>
      </c>
      <c r="O48" s="31">
        <f t="shared" si="64"/>
        <v>0</v>
      </c>
      <c r="P48" s="31">
        <f t="shared" si="64"/>
        <v>0</v>
      </c>
      <c r="Q48" s="31">
        <f t="shared" si="64"/>
        <v>0.33333333333333331</v>
      </c>
      <c r="R48" s="31">
        <f t="shared" si="64"/>
        <v>0.66666666666666663</v>
      </c>
    </row>
    <row r="49" spans="1:20" ht="12" customHeight="1">
      <c r="A49" s="139"/>
      <c r="B49" s="139"/>
      <c r="C49" s="37"/>
      <c r="D49" s="211" t="s">
        <v>372</v>
      </c>
      <c r="E49" s="36"/>
      <c r="F49" s="35">
        <f t="shared" si="2"/>
        <v>2</v>
      </c>
      <c r="G49" s="35">
        <v>0</v>
      </c>
      <c r="H49" s="35">
        <v>0</v>
      </c>
      <c r="I49" s="35">
        <v>0</v>
      </c>
      <c r="J49" s="35">
        <v>0</v>
      </c>
      <c r="K49" s="35">
        <v>2</v>
      </c>
      <c r="L49" s="35">
        <v>0</v>
      </c>
      <c r="M49" s="35">
        <v>1</v>
      </c>
      <c r="N49" s="35">
        <v>0</v>
      </c>
      <c r="O49" s="35">
        <v>0</v>
      </c>
      <c r="P49" s="35">
        <v>0</v>
      </c>
      <c r="Q49" s="35">
        <v>0</v>
      </c>
      <c r="R49" s="35">
        <v>1</v>
      </c>
      <c r="S49" s="48">
        <f t="shared" ref="S49" si="65">SUM(G49:J49)</f>
        <v>0</v>
      </c>
      <c r="T49" s="48">
        <f t="shared" ref="T49" si="66">SUM(M49:P49)</f>
        <v>1</v>
      </c>
    </row>
    <row r="50" spans="1:20" ht="12" customHeight="1">
      <c r="A50" s="139"/>
      <c r="B50" s="139"/>
      <c r="C50" s="34"/>
      <c r="D50" s="212"/>
      <c r="E50" s="33"/>
      <c r="F50" s="38">
        <f t="shared" si="2"/>
        <v>1</v>
      </c>
      <c r="G50" s="31">
        <f t="shared" ref="G50:R50" si="67">IF(G49=0,0,G49/$F49)</f>
        <v>0</v>
      </c>
      <c r="H50" s="31">
        <f t="shared" si="67"/>
        <v>0</v>
      </c>
      <c r="I50" s="31">
        <f t="shared" si="67"/>
        <v>0</v>
      </c>
      <c r="J50" s="31">
        <f t="shared" si="67"/>
        <v>0</v>
      </c>
      <c r="K50" s="31">
        <f t="shared" si="67"/>
        <v>1</v>
      </c>
      <c r="L50" s="31">
        <f t="shared" si="67"/>
        <v>0</v>
      </c>
      <c r="M50" s="31">
        <f t="shared" si="67"/>
        <v>0.5</v>
      </c>
      <c r="N50" s="31">
        <f t="shared" si="67"/>
        <v>0</v>
      </c>
      <c r="O50" s="31">
        <f t="shared" si="67"/>
        <v>0</v>
      </c>
      <c r="P50" s="31">
        <f t="shared" si="67"/>
        <v>0</v>
      </c>
      <c r="Q50" s="31">
        <f t="shared" si="67"/>
        <v>0</v>
      </c>
      <c r="R50" s="31">
        <f t="shared" si="67"/>
        <v>0.5</v>
      </c>
    </row>
    <row r="51" spans="1:20" ht="12" customHeight="1">
      <c r="A51" s="139"/>
      <c r="B51" s="139"/>
      <c r="C51" s="37"/>
      <c r="D51" s="211" t="s">
        <v>373</v>
      </c>
      <c r="E51" s="36"/>
      <c r="F51" s="35">
        <f t="shared" si="2"/>
        <v>15</v>
      </c>
      <c r="G51" s="35">
        <v>1</v>
      </c>
      <c r="H51" s="35">
        <v>1</v>
      </c>
      <c r="I51" s="35">
        <v>0</v>
      </c>
      <c r="J51" s="35">
        <v>0</v>
      </c>
      <c r="K51" s="35">
        <v>12</v>
      </c>
      <c r="L51" s="35">
        <v>1</v>
      </c>
      <c r="M51" s="35">
        <v>0</v>
      </c>
      <c r="N51" s="35">
        <v>0</v>
      </c>
      <c r="O51" s="35">
        <v>0</v>
      </c>
      <c r="P51" s="35">
        <v>0</v>
      </c>
      <c r="Q51" s="35">
        <v>5</v>
      </c>
      <c r="R51" s="35">
        <v>10</v>
      </c>
      <c r="S51" s="48">
        <f t="shared" ref="S51" si="68">SUM(G51:J51)</f>
        <v>2</v>
      </c>
      <c r="T51" s="48">
        <f t="shared" ref="T51" si="69">SUM(M51:P51)</f>
        <v>0</v>
      </c>
    </row>
    <row r="52" spans="1:20" ht="12" customHeight="1">
      <c r="A52" s="139"/>
      <c r="B52" s="139"/>
      <c r="C52" s="34"/>
      <c r="D52" s="212"/>
      <c r="E52" s="33"/>
      <c r="F52" s="38">
        <f t="shared" si="2"/>
        <v>1</v>
      </c>
      <c r="G52" s="31">
        <f t="shared" ref="G52:R52" si="70">IF(G51=0,0,G51/$F51)</f>
        <v>6.6666666666666666E-2</v>
      </c>
      <c r="H52" s="31">
        <f t="shared" si="70"/>
        <v>6.6666666666666666E-2</v>
      </c>
      <c r="I52" s="31">
        <f t="shared" si="70"/>
        <v>0</v>
      </c>
      <c r="J52" s="31">
        <f t="shared" si="70"/>
        <v>0</v>
      </c>
      <c r="K52" s="31">
        <f t="shared" si="70"/>
        <v>0.8</v>
      </c>
      <c r="L52" s="31">
        <f t="shared" si="70"/>
        <v>6.6666666666666666E-2</v>
      </c>
      <c r="M52" s="31">
        <f t="shared" si="70"/>
        <v>0</v>
      </c>
      <c r="N52" s="31">
        <f t="shared" si="70"/>
        <v>0</v>
      </c>
      <c r="O52" s="31">
        <f t="shared" si="70"/>
        <v>0</v>
      </c>
      <c r="P52" s="31">
        <f t="shared" si="70"/>
        <v>0</v>
      </c>
      <c r="Q52" s="31">
        <f t="shared" si="70"/>
        <v>0.33333333333333331</v>
      </c>
      <c r="R52" s="31">
        <f t="shared" si="70"/>
        <v>0.66666666666666663</v>
      </c>
    </row>
    <row r="53" spans="1:20" ht="12" customHeight="1">
      <c r="A53" s="139"/>
      <c r="B53" s="139"/>
      <c r="C53" s="37"/>
      <c r="D53" s="211" t="s">
        <v>374</v>
      </c>
      <c r="E53" s="36"/>
      <c r="F53" s="35">
        <f t="shared" si="2"/>
        <v>4</v>
      </c>
      <c r="G53" s="35">
        <v>0</v>
      </c>
      <c r="H53" s="35">
        <v>0</v>
      </c>
      <c r="I53" s="35">
        <v>0</v>
      </c>
      <c r="J53" s="35">
        <v>0</v>
      </c>
      <c r="K53" s="35">
        <v>3</v>
      </c>
      <c r="L53" s="35">
        <v>1</v>
      </c>
      <c r="M53" s="35">
        <v>0</v>
      </c>
      <c r="N53" s="35">
        <v>0</v>
      </c>
      <c r="O53" s="35">
        <v>1</v>
      </c>
      <c r="P53" s="35">
        <v>0</v>
      </c>
      <c r="Q53" s="35">
        <v>0</v>
      </c>
      <c r="R53" s="35">
        <v>3</v>
      </c>
      <c r="S53" s="48">
        <f t="shared" ref="S53" si="71">SUM(G53:J53)</f>
        <v>0</v>
      </c>
      <c r="T53" s="48">
        <f t="shared" ref="T53" si="72">SUM(M53:P53)</f>
        <v>1</v>
      </c>
    </row>
    <row r="54" spans="1:20" ht="12" customHeight="1">
      <c r="A54" s="139"/>
      <c r="B54" s="139"/>
      <c r="C54" s="34"/>
      <c r="D54" s="212"/>
      <c r="E54" s="33"/>
      <c r="F54" s="38">
        <f t="shared" si="2"/>
        <v>1</v>
      </c>
      <c r="G54" s="31">
        <f t="shared" ref="G54:R54" si="73">IF(G53=0,0,G53/$F53)</f>
        <v>0</v>
      </c>
      <c r="H54" s="31">
        <f t="shared" si="73"/>
        <v>0</v>
      </c>
      <c r="I54" s="31">
        <f t="shared" si="73"/>
        <v>0</v>
      </c>
      <c r="J54" s="31">
        <f t="shared" si="73"/>
        <v>0</v>
      </c>
      <c r="K54" s="31">
        <f t="shared" si="73"/>
        <v>0.75</v>
      </c>
      <c r="L54" s="31">
        <f t="shared" si="73"/>
        <v>0.25</v>
      </c>
      <c r="M54" s="31">
        <f t="shared" si="73"/>
        <v>0</v>
      </c>
      <c r="N54" s="31">
        <f t="shared" si="73"/>
        <v>0</v>
      </c>
      <c r="O54" s="31">
        <f t="shared" si="73"/>
        <v>0.25</v>
      </c>
      <c r="P54" s="31">
        <f t="shared" si="73"/>
        <v>0</v>
      </c>
      <c r="Q54" s="31">
        <f t="shared" si="73"/>
        <v>0</v>
      </c>
      <c r="R54" s="31">
        <f t="shared" si="73"/>
        <v>0.75</v>
      </c>
    </row>
    <row r="55" spans="1:20" ht="12" customHeight="1">
      <c r="A55" s="139"/>
      <c r="B55" s="139"/>
      <c r="C55" s="37"/>
      <c r="D55" s="211" t="s">
        <v>375</v>
      </c>
      <c r="E55" s="36"/>
      <c r="F55" s="35">
        <f t="shared" si="2"/>
        <v>26</v>
      </c>
      <c r="G55" s="35">
        <v>1</v>
      </c>
      <c r="H55" s="35">
        <v>0</v>
      </c>
      <c r="I55" s="35">
        <v>0</v>
      </c>
      <c r="J55" s="35">
        <v>1</v>
      </c>
      <c r="K55" s="35">
        <v>21</v>
      </c>
      <c r="L55" s="35">
        <v>3</v>
      </c>
      <c r="M55" s="35">
        <v>0</v>
      </c>
      <c r="N55" s="35">
        <v>0</v>
      </c>
      <c r="O55" s="35">
        <v>0</v>
      </c>
      <c r="P55" s="35">
        <v>0</v>
      </c>
      <c r="Q55" s="35">
        <v>7</v>
      </c>
      <c r="R55" s="35">
        <v>19</v>
      </c>
      <c r="S55" s="48">
        <f t="shared" ref="S55" si="74">SUM(G55:J55)</f>
        <v>2</v>
      </c>
      <c r="T55" s="48">
        <f t="shared" ref="T55" si="75">SUM(M55:P55)</f>
        <v>0</v>
      </c>
    </row>
    <row r="56" spans="1:20" ht="12" customHeight="1">
      <c r="A56" s="139"/>
      <c r="B56" s="139"/>
      <c r="C56" s="34"/>
      <c r="D56" s="212"/>
      <c r="E56" s="33"/>
      <c r="F56" s="38">
        <f t="shared" si="2"/>
        <v>1</v>
      </c>
      <c r="G56" s="31">
        <f t="shared" ref="G56:R56" si="76">IF(G55=0,0,G55/$F55)</f>
        <v>3.8461538461538464E-2</v>
      </c>
      <c r="H56" s="31">
        <f t="shared" si="76"/>
        <v>0</v>
      </c>
      <c r="I56" s="31">
        <f t="shared" si="76"/>
        <v>0</v>
      </c>
      <c r="J56" s="31">
        <f t="shared" si="76"/>
        <v>3.8461538461538464E-2</v>
      </c>
      <c r="K56" s="31">
        <f t="shared" si="76"/>
        <v>0.80769230769230771</v>
      </c>
      <c r="L56" s="31">
        <f t="shared" si="76"/>
        <v>0.11538461538461539</v>
      </c>
      <c r="M56" s="31">
        <f t="shared" si="76"/>
        <v>0</v>
      </c>
      <c r="N56" s="31">
        <f t="shared" si="76"/>
        <v>0</v>
      </c>
      <c r="O56" s="31">
        <f t="shared" si="76"/>
        <v>0</v>
      </c>
      <c r="P56" s="31">
        <f t="shared" si="76"/>
        <v>0</v>
      </c>
      <c r="Q56" s="31">
        <f t="shared" si="76"/>
        <v>0.26923076923076922</v>
      </c>
      <c r="R56" s="31">
        <f t="shared" si="76"/>
        <v>0.73076923076923073</v>
      </c>
    </row>
    <row r="57" spans="1:20" ht="12" customHeight="1">
      <c r="A57" s="139"/>
      <c r="B57" s="139"/>
      <c r="C57" s="37"/>
      <c r="D57" s="211" t="s">
        <v>376</v>
      </c>
      <c r="E57" s="36"/>
      <c r="F57" s="35">
        <f t="shared" si="2"/>
        <v>5</v>
      </c>
      <c r="G57" s="35">
        <v>1</v>
      </c>
      <c r="H57" s="35">
        <v>0</v>
      </c>
      <c r="I57" s="35">
        <v>0</v>
      </c>
      <c r="J57" s="35">
        <v>0</v>
      </c>
      <c r="K57" s="35">
        <v>4</v>
      </c>
      <c r="L57" s="35">
        <v>0</v>
      </c>
      <c r="M57" s="35">
        <v>0</v>
      </c>
      <c r="N57" s="35">
        <v>0</v>
      </c>
      <c r="O57" s="35">
        <v>1</v>
      </c>
      <c r="P57" s="35">
        <v>0</v>
      </c>
      <c r="Q57" s="35">
        <v>0</v>
      </c>
      <c r="R57" s="35">
        <v>4</v>
      </c>
      <c r="S57" s="48">
        <f t="shared" ref="S57" si="77">SUM(G57:J57)</f>
        <v>1</v>
      </c>
      <c r="T57" s="48">
        <f t="shared" ref="T57" si="78">SUM(M57:P57)</f>
        <v>1</v>
      </c>
    </row>
    <row r="58" spans="1:20" ht="12" customHeight="1">
      <c r="A58" s="139"/>
      <c r="B58" s="139"/>
      <c r="C58" s="34"/>
      <c r="D58" s="212"/>
      <c r="E58" s="33"/>
      <c r="F58" s="38">
        <f t="shared" si="2"/>
        <v>1</v>
      </c>
      <c r="G58" s="31">
        <f t="shared" ref="G58:R58" si="79">IF(G57=0,0,G57/$F57)</f>
        <v>0.2</v>
      </c>
      <c r="H58" s="31">
        <f t="shared" si="79"/>
        <v>0</v>
      </c>
      <c r="I58" s="31">
        <f t="shared" si="79"/>
        <v>0</v>
      </c>
      <c r="J58" s="31">
        <f t="shared" si="79"/>
        <v>0</v>
      </c>
      <c r="K58" s="31">
        <f t="shared" si="79"/>
        <v>0.8</v>
      </c>
      <c r="L58" s="31">
        <f t="shared" si="79"/>
        <v>0</v>
      </c>
      <c r="M58" s="31">
        <f t="shared" si="79"/>
        <v>0</v>
      </c>
      <c r="N58" s="31">
        <f t="shared" si="79"/>
        <v>0</v>
      </c>
      <c r="O58" s="31">
        <f t="shared" si="79"/>
        <v>0.2</v>
      </c>
      <c r="P58" s="31">
        <f t="shared" si="79"/>
        <v>0</v>
      </c>
      <c r="Q58" s="31">
        <f t="shared" si="79"/>
        <v>0</v>
      </c>
      <c r="R58" s="31">
        <f t="shared" si="79"/>
        <v>0.8</v>
      </c>
    </row>
    <row r="59" spans="1:20" ht="12.75" customHeight="1">
      <c r="A59" s="139"/>
      <c r="B59" s="139"/>
      <c r="C59" s="37"/>
      <c r="D59" s="211" t="s">
        <v>377</v>
      </c>
      <c r="E59" s="36"/>
      <c r="F59" s="35">
        <f t="shared" si="2"/>
        <v>23</v>
      </c>
      <c r="G59" s="35">
        <v>0</v>
      </c>
      <c r="H59" s="35">
        <v>0</v>
      </c>
      <c r="I59" s="35">
        <v>0</v>
      </c>
      <c r="J59" s="35">
        <v>1</v>
      </c>
      <c r="K59" s="35">
        <v>21</v>
      </c>
      <c r="L59" s="35">
        <v>1</v>
      </c>
      <c r="M59" s="35">
        <v>0</v>
      </c>
      <c r="N59" s="35">
        <v>0</v>
      </c>
      <c r="O59" s="35">
        <v>1</v>
      </c>
      <c r="P59" s="35">
        <v>0</v>
      </c>
      <c r="Q59" s="35">
        <v>8</v>
      </c>
      <c r="R59" s="35">
        <v>14</v>
      </c>
      <c r="S59" s="48">
        <f t="shared" ref="S59" si="80">SUM(G59:J59)</f>
        <v>1</v>
      </c>
      <c r="T59" s="48">
        <f t="shared" ref="T59" si="81">SUM(M59:P59)</f>
        <v>1</v>
      </c>
    </row>
    <row r="60" spans="1:20" ht="12.75" customHeight="1">
      <c r="A60" s="139"/>
      <c r="B60" s="139"/>
      <c r="C60" s="34"/>
      <c r="D60" s="212"/>
      <c r="E60" s="33"/>
      <c r="F60" s="38">
        <f t="shared" si="2"/>
        <v>1</v>
      </c>
      <c r="G60" s="31">
        <f t="shared" ref="G60:R60" si="82">IF(G59=0,0,G59/$F59)</f>
        <v>0</v>
      </c>
      <c r="H60" s="31">
        <f t="shared" si="82"/>
        <v>0</v>
      </c>
      <c r="I60" s="31">
        <f t="shared" si="82"/>
        <v>0</v>
      </c>
      <c r="J60" s="31">
        <f t="shared" si="82"/>
        <v>4.3478260869565216E-2</v>
      </c>
      <c r="K60" s="31">
        <f t="shared" si="82"/>
        <v>0.91304347826086951</v>
      </c>
      <c r="L60" s="31">
        <f t="shared" si="82"/>
        <v>4.3478260869565216E-2</v>
      </c>
      <c r="M60" s="31">
        <f t="shared" si="82"/>
        <v>0</v>
      </c>
      <c r="N60" s="31">
        <f t="shared" si="82"/>
        <v>0</v>
      </c>
      <c r="O60" s="31">
        <f t="shared" si="82"/>
        <v>4.3478260869565216E-2</v>
      </c>
      <c r="P60" s="31">
        <f t="shared" si="82"/>
        <v>0</v>
      </c>
      <c r="Q60" s="31">
        <f t="shared" si="82"/>
        <v>0.34782608695652173</v>
      </c>
      <c r="R60" s="31">
        <f t="shared" si="82"/>
        <v>0.60869565217391308</v>
      </c>
    </row>
    <row r="61" spans="1:20" ht="12" customHeight="1">
      <c r="A61" s="139"/>
      <c r="B61" s="139"/>
      <c r="C61" s="37"/>
      <c r="D61" s="211" t="s">
        <v>20</v>
      </c>
      <c r="E61" s="36"/>
      <c r="F61" s="35">
        <f t="shared" si="2"/>
        <v>14</v>
      </c>
      <c r="G61" s="35">
        <v>0</v>
      </c>
      <c r="H61" s="35">
        <v>1</v>
      </c>
      <c r="I61" s="35">
        <v>0</v>
      </c>
      <c r="J61" s="35">
        <v>0</v>
      </c>
      <c r="K61" s="35">
        <v>13</v>
      </c>
      <c r="L61" s="35">
        <v>0</v>
      </c>
      <c r="M61" s="35">
        <v>0</v>
      </c>
      <c r="N61" s="35">
        <v>0</v>
      </c>
      <c r="O61" s="35">
        <v>0</v>
      </c>
      <c r="P61" s="35">
        <v>0</v>
      </c>
      <c r="Q61" s="35">
        <v>8</v>
      </c>
      <c r="R61" s="35">
        <v>6</v>
      </c>
      <c r="S61" s="48">
        <f t="shared" ref="S61" si="83">SUM(G61:J61)</f>
        <v>1</v>
      </c>
      <c r="T61" s="48">
        <f t="shared" ref="T61" si="84">SUM(M61:P61)</f>
        <v>0</v>
      </c>
    </row>
    <row r="62" spans="1:20" ht="12" customHeight="1">
      <c r="A62" s="139"/>
      <c r="B62" s="139"/>
      <c r="C62" s="34"/>
      <c r="D62" s="212"/>
      <c r="E62" s="33"/>
      <c r="F62" s="38">
        <f t="shared" si="2"/>
        <v>1</v>
      </c>
      <c r="G62" s="31">
        <f t="shared" ref="G62:R62" si="85">IF(G61=0,0,G61/$F61)</f>
        <v>0</v>
      </c>
      <c r="H62" s="31">
        <f t="shared" si="85"/>
        <v>7.1428571428571425E-2</v>
      </c>
      <c r="I62" s="31">
        <f t="shared" si="85"/>
        <v>0</v>
      </c>
      <c r="J62" s="31">
        <f t="shared" si="85"/>
        <v>0</v>
      </c>
      <c r="K62" s="31">
        <f t="shared" si="85"/>
        <v>0.9285714285714286</v>
      </c>
      <c r="L62" s="31">
        <f t="shared" si="85"/>
        <v>0</v>
      </c>
      <c r="M62" s="31">
        <f t="shared" si="85"/>
        <v>0</v>
      </c>
      <c r="N62" s="31">
        <f t="shared" si="85"/>
        <v>0</v>
      </c>
      <c r="O62" s="31">
        <f t="shared" si="85"/>
        <v>0</v>
      </c>
      <c r="P62" s="31">
        <f t="shared" si="85"/>
        <v>0</v>
      </c>
      <c r="Q62" s="31">
        <f t="shared" si="85"/>
        <v>0.5714285714285714</v>
      </c>
      <c r="R62" s="31">
        <f t="shared" si="85"/>
        <v>0.42857142857142855</v>
      </c>
    </row>
    <row r="63" spans="1:20" ht="12" customHeight="1">
      <c r="A63" s="139"/>
      <c r="B63" s="139"/>
      <c r="C63" s="37"/>
      <c r="D63" s="211" t="s">
        <v>378</v>
      </c>
      <c r="E63" s="36"/>
      <c r="F63" s="35">
        <f t="shared" si="2"/>
        <v>10</v>
      </c>
      <c r="G63" s="35">
        <v>1</v>
      </c>
      <c r="H63" s="35">
        <v>0</v>
      </c>
      <c r="I63" s="35">
        <v>0</v>
      </c>
      <c r="J63" s="35">
        <v>0</v>
      </c>
      <c r="K63" s="35">
        <v>9</v>
      </c>
      <c r="L63" s="35">
        <v>0</v>
      </c>
      <c r="M63" s="35">
        <v>0</v>
      </c>
      <c r="N63" s="35">
        <v>0</v>
      </c>
      <c r="O63" s="35">
        <v>0</v>
      </c>
      <c r="P63" s="35">
        <v>0</v>
      </c>
      <c r="Q63" s="35">
        <v>1</v>
      </c>
      <c r="R63" s="35">
        <v>9</v>
      </c>
      <c r="S63" s="48">
        <f t="shared" ref="S63" si="86">SUM(G63:J63)</f>
        <v>1</v>
      </c>
      <c r="T63" s="48">
        <f t="shared" ref="T63" si="87">SUM(M63:P63)</f>
        <v>0</v>
      </c>
    </row>
    <row r="64" spans="1:20" ht="12" customHeight="1">
      <c r="A64" s="139"/>
      <c r="B64" s="139"/>
      <c r="C64" s="34"/>
      <c r="D64" s="212"/>
      <c r="E64" s="33"/>
      <c r="F64" s="38">
        <f t="shared" si="2"/>
        <v>1</v>
      </c>
      <c r="G64" s="31">
        <f t="shared" ref="G64:R64" si="88">IF(G63=0,0,G63/$F63)</f>
        <v>0.1</v>
      </c>
      <c r="H64" s="31">
        <f t="shared" si="88"/>
        <v>0</v>
      </c>
      <c r="I64" s="31">
        <f t="shared" si="88"/>
        <v>0</v>
      </c>
      <c r="J64" s="31">
        <f t="shared" si="88"/>
        <v>0</v>
      </c>
      <c r="K64" s="31">
        <f t="shared" si="88"/>
        <v>0.9</v>
      </c>
      <c r="L64" s="31">
        <f t="shared" si="88"/>
        <v>0</v>
      </c>
      <c r="M64" s="31">
        <f t="shared" si="88"/>
        <v>0</v>
      </c>
      <c r="N64" s="31">
        <f t="shared" si="88"/>
        <v>0</v>
      </c>
      <c r="O64" s="31">
        <f t="shared" si="88"/>
        <v>0</v>
      </c>
      <c r="P64" s="31">
        <f t="shared" si="88"/>
        <v>0</v>
      </c>
      <c r="Q64" s="31">
        <f t="shared" si="88"/>
        <v>0.1</v>
      </c>
      <c r="R64" s="31">
        <f t="shared" si="88"/>
        <v>0.9</v>
      </c>
    </row>
    <row r="65" spans="1:20" ht="12" customHeight="1">
      <c r="A65" s="139"/>
      <c r="B65" s="139"/>
      <c r="C65" s="37"/>
      <c r="D65" s="211" t="s">
        <v>379</v>
      </c>
      <c r="E65" s="36"/>
      <c r="F65" s="35">
        <f t="shared" si="2"/>
        <v>19</v>
      </c>
      <c r="G65" s="35">
        <v>1</v>
      </c>
      <c r="H65" s="35">
        <v>0</v>
      </c>
      <c r="I65" s="35">
        <v>0</v>
      </c>
      <c r="J65" s="35">
        <v>0</v>
      </c>
      <c r="K65" s="35">
        <v>15</v>
      </c>
      <c r="L65" s="35">
        <v>3</v>
      </c>
      <c r="M65" s="35">
        <v>0</v>
      </c>
      <c r="N65" s="35">
        <v>0</v>
      </c>
      <c r="O65" s="35">
        <v>1</v>
      </c>
      <c r="P65" s="35">
        <v>0</v>
      </c>
      <c r="Q65" s="35">
        <v>2</v>
      </c>
      <c r="R65" s="35">
        <v>16</v>
      </c>
      <c r="S65" s="48">
        <f t="shared" ref="S65" si="89">SUM(G65:J65)</f>
        <v>1</v>
      </c>
      <c r="T65" s="48">
        <f t="shared" ref="T65" si="90">SUM(M65:P65)</f>
        <v>1</v>
      </c>
    </row>
    <row r="66" spans="1:20" ht="12" customHeight="1">
      <c r="A66" s="139"/>
      <c r="B66" s="139"/>
      <c r="C66" s="34"/>
      <c r="D66" s="212"/>
      <c r="E66" s="33"/>
      <c r="F66" s="38">
        <f t="shared" si="2"/>
        <v>1</v>
      </c>
      <c r="G66" s="31">
        <f t="shared" ref="G66:R66" si="91">IF(G65=0,0,G65/$F65)</f>
        <v>5.2631578947368418E-2</v>
      </c>
      <c r="H66" s="31">
        <f t="shared" si="91"/>
        <v>0</v>
      </c>
      <c r="I66" s="31">
        <f t="shared" si="91"/>
        <v>0</v>
      </c>
      <c r="J66" s="31">
        <f t="shared" si="91"/>
        <v>0</v>
      </c>
      <c r="K66" s="31">
        <f t="shared" si="91"/>
        <v>0.78947368421052633</v>
      </c>
      <c r="L66" s="31">
        <f t="shared" si="91"/>
        <v>0.15789473684210525</v>
      </c>
      <c r="M66" s="31">
        <f t="shared" si="91"/>
        <v>0</v>
      </c>
      <c r="N66" s="31">
        <f t="shared" si="91"/>
        <v>0</v>
      </c>
      <c r="O66" s="31">
        <f t="shared" si="91"/>
        <v>5.2631578947368418E-2</v>
      </c>
      <c r="P66" s="31">
        <f t="shared" si="91"/>
        <v>0</v>
      </c>
      <c r="Q66" s="31">
        <f t="shared" si="91"/>
        <v>0.10526315789473684</v>
      </c>
      <c r="R66" s="31">
        <f t="shared" si="91"/>
        <v>0.84210526315789469</v>
      </c>
    </row>
    <row r="67" spans="1:20" ht="12" customHeight="1">
      <c r="A67" s="139"/>
      <c r="B67" s="139"/>
      <c r="C67" s="37"/>
      <c r="D67" s="211" t="s">
        <v>380</v>
      </c>
      <c r="E67" s="36"/>
      <c r="F67" s="35">
        <f t="shared" si="2"/>
        <v>4</v>
      </c>
      <c r="G67" s="35">
        <v>0</v>
      </c>
      <c r="H67" s="35">
        <v>0</v>
      </c>
      <c r="I67" s="35">
        <v>0</v>
      </c>
      <c r="J67" s="35">
        <v>0</v>
      </c>
      <c r="K67" s="35">
        <v>4</v>
      </c>
      <c r="L67" s="35">
        <v>0</v>
      </c>
      <c r="M67" s="35">
        <v>0</v>
      </c>
      <c r="N67" s="35">
        <v>0</v>
      </c>
      <c r="O67" s="35">
        <v>0</v>
      </c>
      <c r="P67" s="35">
        <v>0</v>
      </c>
      <c r="Q67" s="35">
        <v>0</v>
      </c>
      <c r="R67" s="35">
        <v>4</v>
      </c>
      <c r="S67" s="48">
        <f t="shared" ref="S67" si="92">SUM(G67:J67)</f>
        <v>0</v>
      </c>
      <c r="T67" s="48">
        <f t="shared" ref="T67" si="93">SUM(M67:P67)</f>
        <v>0</v>
      </c>
    </row>
    <row r="68" spans="1:20" ht="12" customHeight="1">
      <c r="A68" s="139"/>
      <c r="B68" s="140"/>
      <c r="C68" s="34"/>
      <c r="D68" s="212"/>
      <c r="E68" s="33"/>
      <c r="F68" s="38">
        <f t="shared" si="2"/>
        <v>1</v>
      </c>
      <c r="G68" s="31">
        <f t="shared" ref="G68:R68" si="94">IF(G67=0,0,G67/$F67)</f>
        <v>0</v>
      </c>
      <c r="H68" s="31">
        <f t="shared" si="94"/>
        <v>0</v>
      </c>
      <c r="I68" s="31">
        <f t="shared" si="94"/>
        <v>0</v>
      </c>
      <c r="J68" s="31">
        <f t="shared" si="94"/>
        <v>0</v>
      </c>
      <c r="K68" s="31">
        <f t="shared" si="94"/>
        <v>1</v>
      </c>
      <c r="L68" s="31">
        <f t="shared" si="94"/>
        <v>0</v>
      </c>
      <c r="M68" s="31">
        <f t="shared" si="94"/>
        <v>0</v>
      </c>
      <c r="N68" s="31">
        <f t="shared" si="94"/>
        <v>0</v>
      </c>
      <c r="O68" s="31">
        <f t="shared" si="94"/>
        <v>0</v>
      </c>
      <c r="P68" s="31">
        <f t="shared" si="94"/>
        <v>0</v>
      </c>
      <c r="Q68" s="31">
        <f t="shared" si="94"/>
        <v>0</v>
      </c>
      <c r="R68" s="31">
        <f t="shared" si="94"/>
        <v>1</v>
      </c>
    </row>
    <row r="69" spans="1:20" ht="12" customHeight="1">
      <c r="A69" s="139"/>
      <c r="B69" s="138" t="s">
        <v>16</v>
      </c>
      <c r="C69" s="37"/>
      <c r="D69" s="211" t="s">
        <v>15</v>
      </c>
      <c r="E69" s="36"/>
      <c r="F69" s="35">
        <f t="shared" si="2"/>
        <v>692</v>
      </c>
      <c r="G69" s="35">
        <f t="shared" ref="G69:R69" si="95">SUM(G71,G73,G75,G77,G79,G81,G83,G85,G87,G89,G91,G93,G95,G97,G99)</f>
        <v>52</v>
      </c>
      <c r="H69" s="35">
        <f t="shared" si="95"/>
        <v>0</v>
      </c>
      <c r="I69" s="35">
        <f t="shared" si="95"/>
        <v>3</v>
      </c>
      <c r="J69" s="35">
        <f t="shared" si="95"/>
        <v>3</v>
      </c>
      <c r="K69" s="35">
        <f t="shared" si="95"/>
        <v>534</v>
      </c>
      <c r="L69" s="35">
        <f t="shared" si="95"/>
        <v>100</v>
      </c>
      <c r="M69" s="35">
        <f t="shared" si="95"/>
        <v>2</v>
      </c>
      <c r="N69" s="35">
        <f t="shared" si="95"/>
        <v>1</v>
      </c>
      <c r="O69" s="35">
        <f t="shared" si="95"/>
        <v>12</v>
      </c>
      <c r="P69" s="35">
        <f t="shared" si="95"/>
        <v>4</v>
      </c>
      <c r="Q69" s="35">
        <f t="shared" si="95"/>
        <v>233</v>
      </c>
      <c r="R69" s="35">
        <f t="shared" si="95"/>
        <v>440</v>
      </c>
      <c r="S69" s="48">
        <f t="shared" ref="S69" si="96">SUM(G69:J69)</f>
        <v>58</v>
      </c>
      <c r="T69" s="48">
        <f t="shared" ref="T69" si="97">SUM(M69:P69)</f>
        <v>19</v>
      </c>
    </row>
    <row r="70" spans="1:20" ht="12" customHeight="1">
      <c r="A70" s="139"/>
      <c r="B70" s="139"/>
      <c r="C70" s="34"/>
      <c r="D70" s="212"/>
      <c r="E70" s="33"/>
      <c r="F70" s="38">
        <f t="shared" si="2"/>
        <v>1</v>
      </c>
      <c r="G70" s="31">
        <f t="shared" ref="G70:R70" si="98">IF(G69=0,0,G69/$F69)</f>
        <v>7.5144508670520235E-2</v>
      </c>
      <c r="H70" s="31">
        <f t="shared" si="98"/>
        <v>0</v>
      </c>
      <c r="I70" s="31">
        <f t="shared" si="98"/>
        <v>4.335260115606936E-3</v>
      </c>
      <c r="J70" s="31">
        <f t="shared" si="98"/>
        <v>4.335260115606936E-3</v>
      </c>
      <c r="K70" s="31">
        <f t="shared" si="98"/>
        <v>0.77167630057803471</v>
      </c>
      <c r="L70" s="31">
        <f t="shared" si="98"/>
        <v>0.14450867052023122</v>
      </c>
      <c r="M70" s="31">
        <f t="shared" si="98"/>
        <v>2.8901734104046241E-3</v>
      </c>
      <c r="N70" s="31">
        <f t="shared" si="98"/>
        <v>1.4450867052023121E-3</v>
      </c>
      <c r="O70" s="31">
        <f t="shared" si="98"/>
        <v>1.7341040462427744E-2</v>
      </c>
      <c r="P70" s="31">
        <f t="shared" si="98"/>
        <v>5.7803468208092483E-3</v>
      </c>
      <c r="Q70" s="31">
        <f t="shared" si="98"/>
        <v>0.33670520231213874</v>
      </c>
      <c r="R70" s="31">
        <f t="shared" si="98"/>
        <v>0.63583815028901736</v>
      </c>
    </row>
    <row r="71" spans="1:20" ht="12" customHeight="1">
      <c r="A71" s="139"/>
      <c r="B71" s="139"/>
      <c r="C71" s="37"/>
      <c r="D71" s="211" t="s">
        <v>274</v>
      </c>
      <c r="E71" s="36"/>
      <c r="F71" s="35">
        <f t="shared" si="2"/>
        <v>5</v>
      </c>
      <c r="G71" s="35">
        <v>0</v>
      </c>
      <c r="H71" s="35">
        <v>0</v>
      </c>
      <c r="I71" s="35">
        <v>0</v>
      </c>
      <c r="J71" s="35">
        <v>0</v>
      </c>
      <c r="K71" s="35">
        <v>4</v>
      </c>
      <c r="L71" s="35">
        <v>1</v>
      </c>
      <c r="M71" s="35">
        <v>0</v>
      </c>
      <c r="N71" s="35">
        <v>0</v>
      </c>
      <c r="O71" s="35">
        <v>0</v>
      </c>
      <c r="P71" s="35">
        <v>0</v>
      </c>
      <c r="Q71" s="35">
        <v>3</v>
      </c>
      <c r="R71" s="35">
        <v>2</v>
      </c>
      <c r="S71" s="48">
        <f t="shared" ref="S71" si="99">SUM(G71:J71)</f>
        <v>0</v>
      </c>
      <c r="T71" s="48">
        <f t="shared" ref="T71" si="100">SUM(M71:P71)</f>
        <v>0</v>
      </c>
    </row>
    <row r="72" spans="1:20" ht="12" customHeight="1">
      <c r="A72" s="139"/>
      <c r="B72" s="139"/>
      <c r="C72" s="34"/>
      <c r="D72" s="212"/>
      <c r="E72" s="33"/>
      <c r="F72" s="38">
        <f t="shared" si="2"/>
        <v>1</v>
      </c>
      <c r="G72" s="31">
        <f t="shared" ref="G72:R72" si="101">IF(G71=0,0,G71/$F71)</f>
        <v>0</v>
      </c>
      <c r="H72" s="31">
        <f t="shared" si="101"/>
        <v>0</v>
      </c>
      <c r="I72" s="31">
        <f t="shared" si="101"/>
        <v>0</v>
      </c>
      <c r="J72" s="31">
        <f t="shared" si="101"/>
        <v>0</v>
      </c>
      <c r="K72" s="31">
        <f t="shared" si="101"/>
        <v>0.8</v>
      </c>
      <c r="L72" s="31">
        <f t="shared" si="101"/>
        <v>0.2</v>
      </c>
      <c r="M72" s="31">
        <f t="shared" si="101"/>
        <v>0</v>
      </c>
      <c r="N72" s="31">
        <f t="shared" si="101"/>
        <v>0</v>
      </c>
      <c r="O72" s="31">
        <f t="shared" si="101"/>
        <v>0</v>
      </c>
      <c r="P72" s="31">
        <f t="shared" si="101"/>
        <v>0</v>
      </c>
      <c r="Q72" s="31">
        <f t="shared" si="101"/>
        <v>0.6</v>
      </c>
      <c r="R72" s="31">
        <f t="shared" si="101"/>
        <v>0.4</v>
      </c>
    </row>
    <row r="73" spans="1:20" ht="12" customHeight="1">
      <c r="A73" s="139"/>
      <c r="B73" s="139"/>
      <c r="C73" s="37"/>
      <c r="D73" s="211" t="s">
        <v>273</v>
      </c>
      <c r="E73" s="36"/>
      <c r="F73" s="35">
        <f t="shared" ref="F73:F100" si="102">SUM(G73:R73)/2</f>
        <v>83</v>
      </c>
      <c r="G73" s="35">
        <v>3</v>
      </c>
      <c r="H73" s="35">
        <v>0</v>
      </c>
      <c r="I73" s="35">
        <v>0</v>
      </c>
      <c r="J73" s="35">
        <v>0</v>
      </c>
      <c r="K73" s="35">
        <v>65</v>
      </c>
      <c r="L73" s="35">
        <v>15</v>
      </c>
      <c r="M73" s="35">
        <v>0</v>
      </c>
      <c r="N73" s="35">
        <v>0</v>
      </c>
      <c r="O73" s="35">
        <v>1</v>
      </c>
      <c r="P73" s="35">
        <v>0</v>
      </c>
      <c r="Q73" s="35">
        <v>34</v>
      </c>
      <c r="R73" s="35">
        <v>48</v>
      </c>
      <c r="S73" s="48">
        <f t="shared" ref="S73" si="103">SUM(G73:J73)</f>
        <v>3</v>
      </c>
      <c r="T73" s="48">
        <f t="shared" ref="T73" si="104">SUM(M73:P73)</f>
        <v>1</v>
      </c>
    </row>
    <row r="74" spans="1:20" ht="12" customHeight="1">
      <c r="A74" s="139"/>
      <c r="B74" s="139"/>
      <c r="C74" s="34"/>
      <c r="D74" s="212"/>
      <c r="E74" s="33"/>
      <c r="F74" s="38">
        <f t="shared" si="102"/>
        <v>1</v>
      </c>
      <c r="G74" s="31">
        <f t="shared" ref="G74:R74" si="105">IF(G73=0,0,G73/$F73)</f>
        <v>3.614457831325301E-2</v>
      </c>
      <c r="H74" s="31">
        <f t="shared" si="105"/>
        <v>0</v>
      </c>
      <c r="I74" s="31">
        <f t="shared" si="105"/>
        <v>0</v>
      </c>
      <c r="J74" s="31">
        <f t="shared" si="105"/>
        <v>0</v>
      </c>
      <c r="K74" s="31">
        <f t="shared" si="105"/>
        <v>0.7831325301204819</v>
      </c>
      <c r="L74" s="31">
        <f t="shared" si="105"/>
        <v>0.18072289156626506</v>
      </c>
      <c r="M74" s="31">
        <f t="shared" si="105"/>
        <v>0</v>
      </c>
      <c r="N74" s="31">
        <f t="shared" si="105"/>
        <v>0</v>
      </c>
      <c r="O74" s="31">
        <f t="shared" si="105"/>
        <v>1.2048192771084338E-2</v>
      </c>
      <c r="P74" s="31">
        <f t="shared" si="105"/>
        <v>0</v>
      </c>
      <c r="Q74" s="31">
        <f t="shared" si="105"/>
        <v>0.40963855421686746</v>
      </c>
      <c r="R74" s="31">
        <f t="shared" si="105"/>
        <v>0.57831325301204817</v>
      </c>
    </row>
    <row r="75" spans="1:20" ht="12" customHeight="1">
      <c r="A75" s="139"/>
      <c r="B75" s="139"/>
      <c r="C75" s="37"/>
      <c r="D75" s="211" t="s">
        <v>12</v>
      </c>
      <c r="E75" s="36"/>
      <c r="F75" s="35">
        <f t="shared" si="102"/>
        <v>18</v>
      </c>
      <c r="G75" s="35">
        <v>6</v>
      </c>
      <c r="H75" s="35">
        <v>0</v>
      </c>
      <c r="I75" s="35">
        <v>0</v>
      </c>
      <c r="J75" s="35">
        <v>0</v>
      </c>
      <c r="K75" s="35">
        <v>11</v>
      </c>
      <c r="L75" s="35">
        <v>1</v>
      </c>
      <c r="M75" s="35">
        <v>0</v>
      </c>
      <c r="N75" s="35">
        <v>0</v>
      </c>
      <c r="O75" s="35">
        <v>0</v>
      </c>
      <c r="P75" s="35">
        <v>0</v>
      </c>
      <c r="Q75" s="35">
        <v>6</v>
      </c>
      <c r="R75" s="35">
        <v>12</v>
      </c>
      <c r="S75" s="48">
        <f t="shared" ref="S75" si="106">SUM(G75:J75)</f>
        <v>6</v>
      </c>
      <c r="T75" s="48">
        <f t="shared" ref="T75" si="107">SUM(M75:P75)</f>
        <v>0</v>
      </c>
    </row>
    <row r="76" spans="1:20" ht="12" customHeight="1">
      <c r="A76" s="139"/>
      <c r="B76" s="139"/>
      <c r="C76" s="34"/>
      <c r="D76" s="212"/>
      <c r="E76" s="33"/>
      <c r="F76" s="38">
        <f t="shared" si="102"/>
        <v>1</v>
      </c>
      <c r="G76" s="31">
        <f t="shared" ref="G76:R76" si="108">IF(G75=0,0,G75/$F75)</f>
        <v>0.33333333333333331</v>
      </c>
      <c r="H76" s="31">
        <f t="shared" si="108"/>
        <v>0</v>
      </c>
      <c r="I76" s="31">
        <f t="shared" si="108"/>
        <v>0</v>
      </c>
      <c r="J76" s="31">
        <f t="shared" si="108"/>
        <v>0</v>
      </c>
      <c r="K76" s="31">
        <f t="shared" si="108"/>
        <v>0.61111111111111116</v>
      </c>
      <c r="L76" s="31">
        <f t="shared" si="108"/>
        <v>5.5555555555555552E-2</v>
      </c>
      <c r="M76" s="31">
        <f t="shared" si="108"/>
        <v>0</v>
      </c>
      <c r="N76" s="31">
        <f t="shared" si="108"/>
        <v>0</v>
      </c>
      <c r="O76" s="31">
        <f t="shared" si="108"/>
        <v>0</v>
      </c>
      <c r="P76" s="31">
        <f t="shared" si="108"/>
        <v>0</v>
      </c>
      <c r="Q76" s="31">
        <f t="shared" si="108"/>
        <v>0.33333333333333331</v>
      </c>
      <c r="R76" s="31">
        <f t="shared" si="108"/>
        <v>0.66666666666666663</v>
      </c>
    </row>
    <row r="77" spans="1:20" ht="12" customHeight="1">
      <c r="A77" s="139"/>
      <c r="B77" s="139"/>
      <c r="C77" s="37"/>
      <c r="D77" s="211" t="s">
        <v>272</v>
      </c>
      <c r="E77" s="36"/>
      <c r="F77" s="35">
        <f t="shared" si="102"/>
        <v>16</v>
      </c>
      <c r="G77" s="35">
        <v>0</v>
      </c>
      <c r="H77" s="35">
        <v>0</v>
      </c>
      <c r="I77" s="35">
        <v>0</v>
      </c>
      <c r="J77" s="35">
        <v>0</v>
      </c>
      <c r="K77" s="35">
        <v>15</v>
      </c>
      <c r="L77" s="35">
        <v>1</v>
      </c>
      <c r="M77" s="35">
        <v>0</v>
      </c>
      <c r="N77" s="35">
        <v>0</v>
      </c>
      <c r="O77" s="35">
        <v>0</v>
      </c>
      <c r="P77" s="35">
        <v>0</v>
      </c>
      <c r="Q77" s="35">
        <v>5</v>
      </c>
      <c r="R77" s="35">
        <v>11</v>
      </c>
      <c r="S77" s="48">
        <f t="shared" ref="S77" si="109">SUM(G77:J77)</f>
        <v>0</v>
      </c>
      <c r="T77" s="48">
        <f t="shared" ref="T77" si="110">SUM(M77:P77)</f>
        <v>0</v>
      </c>
    </row>
    <row r="78" spans="1:20" ht="12" customHeight="1">
      <c r="A78" s="139"/>
      <c r="B78" s="139"/>
      <c r="C78" s="34"/>
      <c r="D78" s="212"/>
      <c r="E78" s="33"/>
      <c r="F78" s="38">
        <f t="shared" si="102"/>
        <v>1</v>
      </c>
      <c r="G78" s="31">
        <f t="shared" ref="G78:R78" si="111">IF(G77=0,0,G77/$F77)</f>
        <v>0</v>
      </c>
      <c r="H78" s="31">
        <f t="shared" si="111"/>
        <v>0</v>
      </c>
      <c r="I78" s="31">
        <f t="shared" si="111"/>
        <v>0</v>
      </c>
      <c r="J78" s="31">
        <f t="shared" si="111"/>
        <v>0</v>
      </c>
      <c r="K78" s="31">
        <f t="shared" si="111"/>
        <v>0.9375</v>
      </c>
      <c r="L78" s="31">
        <f t="shared" si="111"/>
        <v>6.25E-2</v>
      </c>
      <c r="M78" s="31">
        <f t="shared" si="111"/>
        <v>0</v>
      </c>
      <c r="N78" s="31">
        <f t="shared" si="111"/>
        <v>0</v>
      </c>
      <c r="O78" s="31">
        <f t="shared" si="111"/>
        <v>0</v>
      </c>
      <c r="P78" s="31">
        <f t="shared" si="111"/>
        <v>0</v>
      </c>
      <c r="Q78" s="31">
        <f t="shared" si="111"/>
        <v>0.3125</v>
      </c>
      <c r="R78" s="31">
        <f t="shared" si="111"/>
        <v>0.6875</v>
      </c>
    </row>
    <row r="79" spans="1:20" ht="12" customHeight="1">
      <c r="A79" s="139"/>
      <c r="B79" s="139"/>
      <c r="C79" s="37"/>
      <c r="D79" s="211" t="s">
        <v>271</v>
      </c>
      <c r="E79" s="36"/>
      <c r="F79" s="35">
        <f t="shared" si="102"/>
        <v>34</v>
      </c>
      <c r="G79" s="35">
        <v>2</v>
      </c>
      <c r="H79" s="35">
        <v>0</v>
      </c>
      <c r="I79" s="35">
        <v>0</v>
      </c>
      <c r="J79" s="35">
        <v>1</v>
      </c>
      <c r="K79" s="35">
        <v>27</v>
      </c>
      <c r="L79" s="35">
        <v>4</v>
      </c>
      <c r="M79" s="35">
        <v>0</v>
      </c>
      <c r="N79" s="35">
        <v>0</v>
      </c>
      <c r="O79" s="35">
        <v>0</v>
      </c>
      <c r="P79" s="35">
        <v>0</v>
      </c>
      <c r="Q79" s="35">
        <v>14</v>
      </c>
      <c r="R79" s="35">
        <v>20</v>
      </c>
      <c r="S79" s="48">
        <f t="shared" ref="S79" si="112">SUM(G79:J79)</f>
        <v>3</v>
      </c>
      <c r="T79" s="48">
        <f t="shared" ref="T79" si="113">SUM(M79:P79)</f>
        <v>0</v>
      </c>
    </row>
    <row r="80" spans="1:20" ht="12" customHeight="1">
      <c r="A80" s="139"/>
      <c r="B80" s="139"/>
      <c r="C80" s="34"/>
      <c r="D80" s="212"/>
      <c r="E80" s="33"/>
      <c r="F80" s="38">
        <f t="shared" si="102"/>
        <v>1</v>
      </c>
      <c r="G80" s="31">
        <f t="shared" ref="G80:R80" si="114">IF(G79=0,0,G79/$F79)</f>
        <v>5.8823529411764705E-2</v>
      </c>
      <c r="H80" s="31">
        <f t="shared" si="114"/>
        <v>0</v>
      </c>
      <c r="I80" s="31">
        <f t="shared" si="114"/>
        <v>0</v>
      </c>
      <c r="J80" s="31">
        <f t="shared" si="114"/>
        <v>2.9411764705882353E-2</v>
      </c>
      <c r="K80" s="31">
        <f t="shared" si="114"/>
        <v>0.79411764705882348</v>
      </c>
      <c r="L80" s="31">
        <f t="shared" si="114"/>
        <v>0.11764705882352941</v>
      </c>
      <c r="M80" s="31">
        <f t="shared" si="114"/>
        <v>0</v>
      </c>
      <c r="N80" s="31">
        <f t="shared" si="114"/>
        <v>0</v>
      </c>
      <c r="O80" s="31">
        <f t="shared" si="114"/>
        <v>0</v>
      </c>
      <c r="P80" s="31">
        <f t="shared" si="114"/>
        <v>0</v>
      </c>
      <c r="Q80" s="31">
        <f t="shared" si="114"/>
        <v>0.41176470588235292</v>
      </c>
      <c r="R80" s="31">
        <f t="shared" si="114"/>
        <v>0.58823529411764708</v>
      </c>
    </row>
    <row r="81" spans="1:20" ht="12" customHeight="1">
      <c r="A81" s="139"/>
      <c r="B81" s="139"/>
      <c r="C81" s="37"/>
      <c r="D81" s="211" t="s">
        <v>9</v>
      </c>
      <c r="E81" s="36"/>
      <c r="F81" s="35">
        <f t="shared" si="102"/>
        <v>180</v>
      </c>
      <c r="G81" s="35">
        <v>11</v>
      </c>
      <c r="H81" s="35">
        <v>0</v>
      </c>
      <c r="I81" s="35">
        <v>3</v>
      </c>
      <c r="J81" s="35">
        <v>1</v>
      </c>
      <c r="K81" s="35">
        <v>142</v>
      </c>
      <c r="L81" s="35">
        <v>23</v>
      </c>
      <c r="M81" s="35">
        <v>0</v>
      </c>
      <c r="N81" s="35">
        <v>0</v>
      </c>
      <c r="O81" s="35">
        <v>5</v>
      </c>
      <c r="P81" s="35">
        <v>0</v>
      </c>
      <c r="Q81" s="35">
        <v>60</v>
      </c>
      <c r="R81" s="35">
        <v>115</v>
      </c>
      <c r="S81" s="48">
        <f t="shared" ref="S81" si="115">SUM(G81:J81)</f>
        <v>15</v>
      </c>
      <c r="T81" s="48">
        <f t="shared" ref="T81" si="116">SUM(M81:P81)</f>
        <v>5</v>
      </c>
    </row>
    <row r="82" spans="1:20" ht="12" customHeight="1">
      <c r="A82" s="139"/>
      <c r="B82" s="139"/>
      <c r="C82" s="34"/>
      <c r="D82" s="212"/>
      <c r="E82" s="33"/>
      <c r="F82" s="38">
        <f t="shared" si="102"/>
        <v>0.99999999999999989</v>
      </c>
      <c r="G82" s="31">
        <f t="shared" ref="G82:R82" si="117">IF(G81=0,0,G81/$F81)</f>
        <v>6.1111111111111109E-2</v>
      </c>
      <c r="H82" s="31">
        <f t="shared" si="117"/>
        <v>0</v>
      </c>
      <c r="I82" s="31">
        <f t="shared" si="117"/>
        <v>1.6666666666666666E-2</v>
      </c>
      <c r="J82" s="31">
        <f t="shared" si="117"/>
        <v>5.5555555555555558E-3</v>
      </c>
      <c r="K82" s="31">
        <f t="shared" si="117"/>
        <v>0.78888888888888886</v>
      </c>
      <c r="L82" s="31">
        <f t="shared" si="117"/>
        <v>0.12777777777777777</v>
      </c>
      <c r="M82" s="31">
        <f t="shared" si="117"/>
        <v>0</v>
      </c>
      <c r="N82" s="31">
        <f t="shared" si="117"/>
        <v>0</v>
      </c>
      <c r="O82" s="31">
        <f t="shared" si="117"/>
        <v>2.7777777777777776E-2</v>
      </c>
      <c r="P82" s="31">
        <f t="shared" si="117"/>
        <v>0</v>
      </c>
      <c r="Q82" s="31">
        <f t="shared" si="117"/>
        <v>0.33333333333333331</v>
      </c>
      <c r="R82" s="31">
        <f t="shared" si="117"/>
        <v>0.63888888888888884</v>
      </c>
    </row>
    <row r="83" spans="1:20" ht="12" customHeight="1">
      <c r="A83" s="139"/>
      <c r="B83" s="139"/>
      <c r="C83" s="37"/>
      <c r="D83" s="211" t="s">
        <v>8</v>
      </c>
      <c r="E83" s="36"/>
      <c r="F83" s="35">
        <f t="shared" si="102"/>
        <v>21</v>
      </c>
      <c r="G83" s="35">
        <v>1</v>
      </c>
      <c r="H83" s="35">
        <v>0</v>
      </c>
      <c r="I83" s="35">
        <v>0</v>
      </c>
      <c r="J83" s="35">
        <v>0</v>
      </c>
      <c r="K83" s="35">
        <v>18</v>
      </c>
      <c r="L83" s="35">
        <v>2</v>
      </c>
      <c r="M83" s="35">
        <v>0</v>
      </c>
      <c r="N83" s="35">
        <v>0</v>
      </c>
      <c r="O83" s="35">
        <v>0</v>
      </c>
      <c r="P83" s="35">
        <v>0</v>
      </c>
      <c r="Q83" s="35">
        <v>7</v>
      </c>
      <c r="R83" s="35">
        <v>14</v>
      </c>
      <c r="S83" s="48">
        <f t="shared" ref="S83" si="118">SUM(G83:J83)</f>
        <v>1</v>
      </c>
      <c r="T83" s="48">
        <f t="shared" ref="T83" si="119">SUM(M83:P83)</f>
        <v>0</v>
      </c>
    </row>
    <row r="84" spans="1:20" ht="12" customHeight="1">
      <c r="A84" s="139"/>
      <c r="B84" s="139"/>
      <c r="C84" s="34"/>
      <c r="D84" s="212"/>
      <c r="E84" s="33"/>
      <c r="F84" s="38">
        <f t="shared" si="102"/>
        <v>1</v>
      </c>
      <c r="G84" s="31">
        <f t="shared" ref="G84:R84" si="120">IF(G83=0,0,G83/$F83)</f>
        <v>4.7619047619047616E-2</v>
      </c>
      <c r="H84" s="31">
        <f t="shared" si="120"/>
        <v>0</v>
      </c>
      <c r="I84" s="31">
        <f t="shared" si="120"/>
        <v>0</v>
      </c>
      <c r="J84" s="31">
        <f t="shared" si="120"/>
        <v>0</v>
      </c>
      <c r="K84" s="31">
        <f t="shared" si="120"/>
        <v>0.8571428571428571</v>
      </c>
      <c r="L84" s="31">
        <f t="shared" si="120"/>
        <v>9.5238095238095233E-2</v>
      </c>
      <c r="M84" s="31">
        <f t="shared" si="120"/>
        <v>0</v>
      </c>
      <c r="N84" s="31">
        <f t="shared" si="120"/>
        <v>0</v>
      </c>
      <c r="O84" s="31">
        <f t="shared" si="120"/>
        <v>0</v>
      </c>
      <c r="P84" s="31">
        <f t="shared" si="120"/>
        <v>0</v>
      </c>
      <c r="Q84" s="31">
        <f t="shared" si="120"/>
        <v>0.33333333333333331</v>
      </c>
      <c r="R84" s="31">
        <f t="shared" si="120"/>
        <v>0.66666666666666663</v>
      </c>
    </row>
    <row r="85" spans="1:20" ht="12" customHeight="1">
      <c r="A85" s="139"/>
      <c r="B85" s="139"/>
      <c r="C85" s="37"/>
      <c r="D85" s="211" t="s">
        <v>270</v>
      </c>
      <c r="E85" s="36"/>
      <c r="F85" s="35">
        <f t="shared" si="102"/>
        <v>14</v>
      </c>
      <c r="G85" s="35">
        <v>1</v>
      </c>
      <c r="H85" s="35">
        <v>0</v>
      </c>
      <c r="I85" s="35">
        <v>0</v>
      </c>
      <c r="J85" s="35">
        <v>0</v>
      </c>
      <c r="K85" s="35">
        <v>10</v>
      </c>
      <c r="L85" s="35">
        <v>3</v>
      </c>
      <c r="M85" s="35">
        <v>0</v>
      </c>
      <c r="N85" s="35">
        <v>0</v>
      </c>
      <c r="O85" s="35">
        <v>0</v>
      </c>
      <c r="P85" s="35">
        <v>0</v>
      </c>
      <c r="Q85" s="35">
        <v>2</v>
      </c>
      <c r="R85" s="35">
        <v>12</v>
      </c>
      <c r="S85" s="48">
        <f t="shared" ref="S85" si="121">SUM(G85:J85)</f>
        <v>1</v>
      </c>
      <c r="T85" s="48">
        <f t="shared" ref="T85" si="122">SUM(M85:P85)</f>
        <v>0</v>
      </c>
    </row>
    <row r="86" spans="1:20" ht="12" customHeight="1">
      <c r="A86" s="139"/>
      <c r="B86" s="139"/>
      <c r="C86" s="34"/>
      <c r="D86" s="212"/>
      <c r="E86" s="33"/>
      <c r="F86" s="38">
        <f t="shared" si="102"/>
        <v>1</v>
      </c>
      <c r="G86" s="31">
        <f t="shared" ref="G86:R86" si="123">IF(G85=0,0,G85/$F85)</f>
        <v>7.1428571428571425E-2</v>
      </c>
      <c r="H86" s="31">
        <f t="shared" si="123"/>
        <v>0</v>
      </c>
      <c r="I86" s="31">
        <f t="shared" si="123"/>
        <v>0</v>
      </c>
      <c r="J86" s="31">
        <f t="shared" si="123"/>
        <v>0</v>
      </c>
      <c r="K86" s="31">
        <f t="shared" si="123"/>
        <v>0.7142857142857143</v>
      </c>
      <c r="L86" s="31">
        <f t="shared" si="123"/>
        <v>0.21428571428571427</v>
      </c>
      <c r="M86" s="31">
        <f t="shared" si="123"/>
        <v>0</v>
      </c>
      <c r="N86" s="31">
        <f t="shared" si="123"/>
        <v>0</v>
      </c>
      <c r="O86" s="31">
        <f t="shared" si="123"/>
        <v>0</v>
      </c>
      <c r="P86" s="31">
        <f t="shared" si="123"/>
        <v>0</v>
      </c>
      <c r="Q86" s="31">
        <f t="shared" si="123"/>
        <v>0.14285714285714285</v>
      </c>
      <c r="R86" s="31">
        <f t="shared" si="123"/>
        <v>0.8571428571428571</v>
      </c>
    </row>
    <row r="87" spans="1:20" ht="13.5" customHeight="1">
      <c r="A87" s="139"/>
      <c r="B87" s="139"/>
      <c r="C87" s="37"/>
      <c r="D87" s="228" t="s">
        <v>269</v>
      </c>
      <c r="E87" s="36"/>
      <c r="F87" s="35">
        <f t="shared" si="102"/>
        <v>13</v>
      </c>
      <c r="G87" s="35">
        <v>3</v>
      </c>
      <c r="H87" s="35">
        <v>0</v>
      </c>
      <c r="I87" s="35">
        <v>0</v>
      </c>
      <c r="J87" s="35">
        <v>0</v>
      </c>
      <c r="K87" s="35">
        <v>9</v>
      </c>
      <c r="L87" s="35">
        <v>1</v>
      </c>
      <c r="M87" s="35">
        <v>0</v>
      </c>
      <c r="N87" s="35">
        <v>0</v>
      </c>
      <c r="O87" s="35">
        <v>0</v>
      </c>
      <c r="P87" s="35">
        <v>0</v>
      </c>
      <c r="Q87" s="35">
        <v>5</v>
      </c>
      <c r="R87" s="35">
        <v>8</v>
      </c>
      <c r="S87" s="48">
        <f t="shared" ref="S87" si="124">SUM(G87:J87)</f>
        <v>3</v>
      </c>
      <c r="T87" s="48">
        <f t="shared" ref="T87" si="125">SUM(M87:P87)</f>
        <v>0</v>
      </c>
    </row>
    <row r="88" spans="1:20" ht="13.5" customHeight="1">
      <c r="A88" s="139"/>
      <c r="B88" s="139"/>
      <c r="C88" s="34"/>
      <c r="D88" s="212"/>
      <c r="E88" s="33"/>
      <c r="F88" s="38">
        <f t="shared" si="102"/>
        <v>1</v>
      </c>
      <c r="G88" s="31">
        <f t="shared" ref="G88:R88" si="126">IF(G87=0,0,G87/$F87)</f>
        <v>0.23076923076923078</v>
      </c>
      <c r="H88" s="31">
        <f t="shared" si="126"/>
        <v>0</v>
      </c>
      <c r="I88" s="31">
        <f t="shared" si="126"/>
        <v>0</v>
      </c>
      <c r="J88" s="31">
        <f t="shared" si="126"/>
        <v>0</v>
      </c>
      <c r="K88" s="31">
        <f t="shared" si="126"/>
        <v>0.69230769230769229</v>
      </c>
      <c r="L88" s="31">
        <f t="shared" si="126"/>
        <v>7.6923076923076927E-2</v>
      </c>
      <c r="M88" s="31">
        <f t="shared" si="126"/>
        <v>0</v>
      </c>
      <c r="N88" s="31">
        <f t="shared" si="126"/>
        <v>0</v>
      </c>
      <c r="O88" s="31">
        <f t="shared" si="126"/>
        <v>0</v>
      </c>
      <c r="P88" s="31">
        <f t="shared" si="126"/>
        <v>0</v>
      </c>
      <c r="Q88" s="31">
        <f t="shared" si="126"/>
        <v>0.38461538461538464</v>
      </c>
      <c r="R88" s="31">
        <f t="shared" si="126"/>
        <v>0.61538461538461542</v>
      </c>
    </row>
    <row r="89" spans="1:20" ht="12" customHeight="1">
      <c r="A89" s="139"/>
      <c r="B89" s="139"/>
      <c r="C89" s="37"/>
      <c r="D89" s="211" t="s">
        <v>268</v>
      </c>
      <c r="E89" s="36"/>
      <c r="F89" s="35">
        <f t="shared" si="102"/>
        <v>41</v>
      </c>
      <c r="G89" s="35">
        <v>0</v>
      </c>
      <c r="H89" s="35">
        <v>0</v>
      </c>
      <c r="I89" s="35">
        <v>0</v>
      </c>
      <c r="J89" s="35">
        <v>0</v>
      </c>
      <c r="K89" s="35">
        <v>29</v>
      </c>
      <c r="L89" s="35">
        <v>12</v>
      </c>
      <c r="M89" s="35">
        <v>0</v>
      </c>
      <c r="N89" s="35">
        <v>0</v>
      </c>
      <c r="O89" s="35">
        <v>0</v>
      </c>
      <c r="P89" s="35">
        <v>0</v>
      </c>
      <c r="Q89" s="35">
        <v>13</v>
      </c>
      <c r="R89" s="35">
        <v>28</v>
      </c>
      <c r="S89" s="48">
        <f t="shared" ref="S89" si="127">SUM(G89:J89)</f>
        <v>0</v>
      </c>
      <c r="T89" s="48">
        <f t="shared" ref="T89" si="128">SUM(M89:P89)</f>
        <v>0</v>
      </c>
    </row>
    <row r="90" spans="1:20" ht="12" customHeight="1">
      <c r="A90" s="139"/>
      <c r="B90" s="139"/>
      <c r="C90" s="34"/>
      <c r="D90" s="212"/>
      <c r="E90" s="33"/>
      <c r="F90" s="38">
        <f t="shared" si="102"/>
        <v>1</v>
      </c>
      <c r="G90" s="31">
        <f t="shared" ref="G90:R90" si="129">IF(G89=0,0,G89/$F89)</f>
        <v>0</v>
      </c>
      <c r="H90" s="31">
        <f t="shared" si="129"/>
        <v>0</v>
      </c>
      <c r="I90" s="31">
        <f t="shared" si="129"/>
        <v>0</v>
      </c>
      <c r="J90" s="31">
        <f t="shared" si="129"/>
        <v>0</v>
      </c>
      <c r="K90" s="31">
        <f t="shared" si="129"/>
        <v>0.70731707317073167</v>
      </c>
      <c r="L90" s="31">
        <f t="shared" si="129"/>
        <v>0.29268292682926828</v>
      </c>
      <c r="M90" s="31">
        <f t="shared" si="129"/>
        <v>0</v>
      </c>
      <c r="N90" s="31">
        <f t="shared" si="129"/>
        <v>0</v>
      </c>
      <c r="O90" s="31">
        <f t="shared" si="129"/>
        <v>0</v>
      </c>
      <c r="P90" s="31">
        <f t="shared" si="129"/>
        <v>0</v>
      </c>
      <c r="Q90" s="31">
        <f t="shared" si="129"/>
        <v>0.31707317073170732</v>
      </c>
      <c r="R90" s="31">
        <f t="shared" si="129"/>
        <v>0.68292682926829273</v>
      </c>
    </row>
    <row r="91" spans="1:20" ht="12" customHeight="1">
      <c r="A91" s="139"/>
      <c r="B91" s="139"/>
      <c r="C91" s="37"/>
      <c r="D91" s="211" t="s">
        <v>267</v>
      </c>
      <c r="E91" s="36"/>
      <c r="F91" s="35">
        <f t="shared" si="102"/>
        <v>22</v>
      </c>
      <c r="G91" s="35">
        <v>0</v>
      </c>
      <c r="H91" s="35">
        <v>0</v>
      </c>
      <c r="I91" s="35">
        <v>0</v>
      </c>
      <c r="J91" s="35">
        <v>0</v>
      </c>
      <c r="K91" s="35">
        <v>19</v>
      </c>
      <c r="L91" s="35">
        <v>3</v>
      </c>
      <c r="M91" s="35">
        <v>0</v>
      </c>
      <c r="N91" s="35">
        <v>0</v>
      </c>
      <c r="O91" s="35">
        <v>0</v>
      </c>
      <c r="P91" s="35">
        <v>0</v>
      </c>
      <c r="Q91" s="35">
        <v>8</v>
      </c>
      <c r="R91" s="35">
        <v>14</v>
      </c>
      <c r="S91" s="48">
        <f t="shared" ref="S91" si="130">SUM(G91:J91)</f>
        <v>0</v>
      </c>
      <c r="T91" s="48">
        <f t="shared" ref="T91" si="131">SUM(M91:P91)</f>
        <v>0</v>
      </c>
    </row>
    <row r="92" spans="1:20" ht="12" customHeight="1">
      <c r="A92" s="139"/>
      <c r="B92" s="139"/>
      <c r="C92" s="34"/>
      <c r="D92" s="212"/>
      <c r="E92" s="33"/>
      <c r="F92" s="38">
        <f t="shared" si="102"/>
        <v>1</v>
      </c>
      <c r="G92" s="31">
        <f t="shared" ref="G92:R92" si="132">IF(G91=0,0,G91/$F91)</f>
        <v>0</v>
      </c>
      <c r="H92" s="31">
        <f t="shared" si="132"/>
        <v>0</v>
      </c>
      <c r="I92" s="31">
        <f t="shared" si="132"/>
        <v>0</v>
      </c>
      <c r="J92" s="31">
        <f t="shared" si="132"/>
        <v>0</v>
      </c>
      <c r="K92" s="31">
        <f t="shared" si="132"/>
        <v>0.86363636363636365</v>
      </c>
      <c r="L92" s="31">
        <f t="shared" si="132"/>
        <v>0.13636363636363635</v>
      </c>
      <c r="M92" s="31">
        <f t="shared" si="132"/>
        <v>0</v>
      </c>
      <c r="N92" s="31">
        <f t="shared" si="132"/>
        <v>0</v>
      </c>
      <c r="O92" s="31">
        <f t="shared" si="132"/>
        <v>0</v>
      </c>
      <c r="P92" s="31">
        <f t="shared" si="132"/>
        <v>0</v>
      </c>
      <c r="Q92" s="31">
        <f t="shared" si="132"/>
        <v>0.36363636363636365</v>
      </c>
      <c r="R92" s="31">
        <f t="shared" si="132"/>
        <v>0.63636363636363635</v>
      </c>
    </row>
    <row r="93" spans="1:20" ht="12" customHeight="1">
      <c r="A93" s="139"/>
      <c r="B93" s="139"/>
      <c r="C93" s="37"/>
      <c r="D93" s="211" t="s">
        <v>266</v>
      </c>
      <c r="E93" s="36"/>
      <c r="F93" s="35">
        <f t="shared" si="102"/>
        <v>20</v>
      </c>
      <c r="G93" s="35">
        <v>4</v>
      </c>
      <c r="H93" s="35">
        <v>0</v>
      </c>
      <c r="I93" s="35">
        <v>0</v>
      </c>
      <c r="J93" s="35">
        <v>0</v>
      </c>
      <c r="K93" s="35">
        <v>13</v>
      </c>
      <c r="L93" s="35">
        <v>3</v>
      </c>
      <c r="M93" s="35">
        <v>0</v>
      </c>
      <c r="N93" s="35">
        <v>0</v>
      </c>
      <c r="O93" s="35">
        <v>1</v>
      </c>
      <c r="P93" s="35">
        <v>0</v>
      </c>
      <c r="Q93" s="35">
        <v>4</v>
      </c>
      <c r="R93" s="35">
        <v>15</v>
      </c>
      <c r="S93" s="48">
        <f t="shared" ref="S93" si="133">SUM(G93:J93)</f>
        <v>4</v>
      </c>
      <c r="T93" s="48">
        <f t="shared" ref="T93" si="134">SUM(M93:P93)</f>
        <v>1</v>
      </c>
    </row>
    <row r="94" spans="1:20" ht="12" customHeight="1">
      <c r="A94" s="139"/>
      <c r="B94" s="139"/>
      <c r="C94" s="34"/>
      <c r="D94" s="212"/>
      <c r="E94" s="33"/>
      <c r="F94" s="38">
        <f t="shared" si="102"/>
        <v>1</v>
      </c>
      <c r="G94" s="31">
        <f t="shared" ref="G94:R94" si="135">IF(G93=0,0,G93/$F93)</f>
        <v>0.2</v>
      </c>
      <c r="H94" s="31">
        <f t="shared" si="135"/>
        <v>0</v>
      </c>
      <c r="I94" s="31">
        <f t="shared" si="135"/>
        <v>0</v>
      </c>
      <c r="J94" s="31">
        <f t="shared" si="135"/>
        <v>0</v>
      </c>
      <c r="K94" s="31">
        <f t="shared" si="135"/>
        <v>0.65</v>
      </c>
      <c r="L94" s="31">
        <f t="shared" si="135"/>
        <v>0.15</v>
      </c>
      <c r="M94" s="31">
        <f t="shared" si="135"/>
        <v>0</v>
      </c>
      <c r="N94" s="31">
        <f t="shared" si="135"/>
        <v>0</v>
      </c>
      <c r="O94" s="31">
        <f t="shared" si="135"/>
        <v>0.05</v>
      </c>
      <c r="P94" s="31">
        <f t="shared" si="135"/>
        <v>0</v>
      </c>
      <c r="Q94" s="31">
        <f t="shared" si="135"/>
        <v>0.2</v>
      </c>
      <c r="R94" s="31">
        <f t="shared" si="135"/>
        <v>0.75</v>
      </c>
    </row>
    <row r="95" spans="1:20" ht="12" customHeight="1">
      <c r="A95" s="139"/>
      <c r="B95" s="139"/>
      <c r="C95" s="37"/>
      <c r="D95" s="211" t="s">
        <v>265</v>
      </c>
      <c r="E95" s="36"/>
      <c r="F95" s="35">
        <f t="shared" si="102"/>
        <v>150</v>
      </c>
      <c r="G95" s="35">
        <v>12</v>
      </c>
      <c r="H95" s="35">
        <v>0</v>
      </c>
      <c r="I95" s="35">
        <v>0</v>
      </c>
      <c r="J95" s="35">
        <v>0</v>
      </c>
      <c r="K95" s="35">
        <v>117</v>
      </c>
      <c r="L95" s="35">
        <v>21</v>
      </c>
      <c r="M95" s="35">
        <v>2</v>
      </c>
      <c r="N95" s="35">
        <v>1</v>
      </c>
      <c r="O95" s="35">
        <v>3</v>
      </c>
      <c r="P95" s="35">
        <v>3</v>
      </c>
      <c r="Q95" s="35">
        <v>47</v>
      </c>
      <c r="R95" s="35">
        <v>94</v>
      </c>
      <c r="S95" s="48">
        <f t="shared" ref="S95" si="136">SUM(G95:J95)</f>
        <v>12</v>
      </c>
      <c r="T95" s="48">
        <f t="shared" ref="T95" si="137">SUM(M95:P95)</f>
        <v>9</v>
      </c>
    </row>
    <row r="96" spans="1:20" ht="12" customHeight="1">
      <c r="A96" s="139"/>
      <c r="B96" s="139"/>
      <c r="C96" s="34"/>
      <c r="D96" s="212"/>
      <c r="E96" s="33"/>
      <c r="F96" s="38">
        <f t="shared" si="102"/>
        <v>1</v>
      </c>
      <c r="G96" s="31">
        <f t="shared" ref="G96:R96" si="138">IF(G95=0,0,G95/$F95)</f>
        <v>0.08</v>
      </c>
      <c r="H96" s="31">
        <f t="shared" si="138"/>
        <v>0</v>
      </c>
      <c r="I96" s="31">
        <f t="shared" si="138"/>
        <v>0</v>
      </c>
      <c r="J96" s="31">
        <f t="shared" si="138"/>
        <v>0</v>
      </c>
      <c r="K96" s="31">
        <f t="shared" si="138"/>
        <v>0.78</v>
      </c>
      <c r="L96" s="31">
        <f t="shared" si="138"/>
        <v>0.14000000000000001</v>
      </c>
      <c r="M96" s="31">
        <f t="shared" si="138"/>
        <v>1.3333333333333334E-2</v>
      </c>
      <c r="N96" s="31">
        <f t="shared" si="138"/>
        <v>6.6666666666666671E-3</v>
      </c>
      <c r="O96" s="31">
        <f t="shared" si="138"/>
        <v>0.02</v>
      </c>
      <c r="P96" s="31">
        <f t="shared" si="138"/>
        <v>0.02</v>
      </c>
      <c r="Q96" s="31">
        <f t="shared" si="138"/>
        <v>0.31333333333333335</v>
      </c>
      <c r="R96" s="31">
        <f t="shared" si="138"/>
        <v>0.62666666666666671</v>
      </c>
    </row>
    <row r="97" spans="1:20" ht="12" customHeight="1">
      <c r="A97" s="139"/>
      <c r="B97" s="139"/>
      <c r="C97" s="37"/>
      <c r="D97" s="211" t="s">
        <v>264</v>
      </c>
      <c r="E97" s="36"/>
      <c r="F97" s="35">
        <f t="shared" si="102"/>
        <v>20</v>
      </c>
      <c r="G97" s="35">
        <v>6</v>
      </c>
      <c r="H97" s="35">
        <v>0</v>
      </c>
      <c r="I97" s="35">
        <v>0</v>
      </c>
      <c r="J97" s="35">
        <v>1</v>
      </c>
      <c r="K97" s="35">
        <v>9</v>
      </c>
      <c r="L97" s="35">
        <v>4</v>
      </c>
      <c r="M97" s="35">
        <v>0</v>
      </c>
      <c r="N97" s="35">
        <v>0</v>
      </c>
      <c r="O97" s="35">
        <v>0</v>
      </c>
      <c r="P97" s="35">
        <v>0</v>
      </c>
      <c r="Q97" s="35">
        <v>5</v>
      </c>
      <c r="R97" s="35">
        <v>15</v>
      </c>
      <c r="S97" s="48">
        <f t="shared" ref="S97" si="139">SUM(G97:J97)</f>
        <v>7</v>
      </c>
      <c r="T97" s="48">
        <f t="shared" ref="T97" si="140">SUM(M97:P97)</f>
        <v>0</v>
      </c>
    </row>
    <row r="98" spans="1:20" ht="12" customHeight="1">
      <c r="A98" s="139"/>
      <c r="B98" s="139"/>
      <c r="C98" s="34"/>
      <c r="D98" s="212"/>
      <c r="E98" s="33"/>
      <c r="F98" s="38">
        <f t="shared" si="102"/>
        <v>1</v>
      </c>
      <c r="G98" s="31">
        <f t="shared" ref="G98:R98" si="141">IF(G97=0,0,G97/$F97)</f>
        <v>0.3</v>
      </c>
      <c r="H98" s="31">
        <f t="shared" si="141"/>
        <v>0</v>
      </c>
      <c r="I98" s="31">
        <f t="shared" si="141"/>
        <v>0</v>
      </c>
      <c r="J98" s="31">
        <f t="shared" si="141"/>
        <v>0.05</v>
      </c>
      <c r="K98" s="31">
        <f t="shared" si="141"/>
        <v>0.45</v>
      </c>
      <c r="L98" s="31">
        <f t="shared" si="141"/>
        <v>0.2</v>
      </c>
      <c r="M98" s="31">
        <f t="shared" si="141"/>
        <v>0</v>
      </c>
      <c r="N98" s="31">
        <f t="shared" si="141"/>
        <v>0</v>
      </c>
      <c r="O98" s="31">
        <f t="shared" si="141"/>
        <v>0</v>
      </c>
      <c r="P98" s="31">
        <f t="shared" si="141"/>
        <v>0</v>
      </c>
      <c r="Q98" s="31">
        <f t="shared" si="141"/>
        <v>0.25</v>
      </c>
      <c r="R98" s="31">
        <f t="shared" si="141"/>
        <v>0.75</v>
      </c>
    </row>
    <row r="99" spans="1:20" ht="12.75" customHeight="1">
      <c r="A99" s="139"/>
      <c r="B99" s="139"/>
      <c r="C99" s="37"/>
      <c r="D99" s="211" t="s">
        <v>263</v>
      </c>
      <c r="E99" s="36"/>
      <c r="F99" s="35">
        <f t="shared" si="102"/>
        <v>55</v>
      </c>
      <c r="G99" s="35">
        <v>3</v>
      </c>
      <c r="H99" s="35">
        <v>0</v>
      </c>
      <c r="I99" s="35">
        <v>0</v>
      </c>
      <c r="J99" s="35">
        <v>0</v>
      </c>
      <c r="K99" s="35">
        <v>46</v>
      </c>
      <c r="L99" s="35">
        <v>6</v>
      </c>
      <c r="M99" s="35">
        <v>0</v>
      </c>
      <c r="N99" s="35">
        <v>0</v>
      </c>
      <c r="O99" s="35">
        <v>2</v>
      </c>
      <c r="P99" s="35">
        <v>1</v>
      </c>
      <c r="Q99" s="35">
        <v>20</v>
      </c>
      <c r="R99" s="35">
        <v>32</v>
      </c>
      <c r="S99" s="48">
        <f t="shared" ref="S99" si="142">SUM(G99:J99)</f>
        <v>3</v>
      </c>
      <c r="T99" s="48">
        <f t="shared" ref="T99" si="143">SUM(M99:P99)</f>
        <v>3</v>
      </c>
    </row>
    <row r="100" spans="1:20" ht="12.75" customHeight="1">
      <c r="A100" s="140"/>
      <c r="B100" s="140"/>
      <c r="C100" s="34"/>
      <c r="D100" s="212"/>
      <c r="E100" s="33"/>
      <c r="F100" s="32">
        <f t="shared" si="102"/>
        <v>0.99999999999999989</v>
      </c>
      <c r="G100" s="31">
        <f t="shared" ref="G100:R100" si="144">IF(G99=0,0,G99/$F99)</f>
        <v>5.4545454545454543E-2</v>
      </c>
      <c r="H100" s="31">
        <f t="shared" si="144"/>
        <v>0</v>
      </c>
      <c r="I100" s="31">
        <f t="shared" si="144"/>
        <v>0</v>
      </c>
      <c r="J100" s="31">
        <f t="shared" si="144"/>
        <v>0</v>
      </c>
      <c r="K100" s="31">
        <f t="shared" si="144"/>
        <v>0.83636363636363631</v>
      </c>
      <c r="L100" s="31">
        <f t="shared" si="144"/>
        <v>0.10909090909090909</v>
      </c>
      <c r="M100" s="31">
        <f t="shared" si="144"/>
        <v>0</v>
      </c>
      <c r="N100" s="31">
        <f t="shared" si="144"/>
        <v>0</v>
      </c>
      <c r="O100" s="31">
        <f t="shared" si="144"/>
        <v>3.6363636363636362E-2</v>
      </c>
      <c r="P100" s="31">
        <f t="shared" si="144"/>
        <v>1.8181818181818181E-2</v>
      </c>
      <c r="Q100" s="31">
        <f t="shared" si="144"/>
        <v>0.36363636363636365</v>
      </c>
      <c r="R100" s="31">
        <f t="shared" si="144"/>
        <v>0.58181818181818179</v>
      </c>
    </row>
  </sheetData>
  <mergeCells count="69">
    <mergeCell ref="R4:R6"/>
    <mergeCell ref="H5:H6"/>
    <mergeCell ref="M5:M6"/>
    <mergeCell ref="N5:N6"/>
    <mergeCell ref="A3:E6"/>
    <mergeCell ref="F3:F6"/>
    <mergeCell ref="G3:L3"/>
    <mergeCell ref="M3:R3"/>
    <mergeCell ref="G4:J4"/>
    <mergeCell ref="O5:O6"/>
    <mergeCell ref="P5:P6"/>
    <mergeCell ref="I5:I6"/>
    <mergeCell ref="J5:J6"/>
    <mergeCell ref="G5:G6"/>
    <mergeCell ref="K4:K6"/>
    <mergeCell ref="L4:L6"/>
    <mergeCell ref="M4:P4"/>
    <mergeCell ref="Q4:Q6"/>
    <mergeCell ref="D31:D32"/>
    <mergeCell ref="D33:D34"/>
    <mergeCell ref="A7:E8"/>
    <mergeCell ref="A9:A18"/>
    <mergeCell ref="B9:E10"/>
    <mergeCell ref="B11:E12"/>
    <mergeCell ref="B13:E14"/>
    <mergeCell ref="B15:E16"/>
    <mergeCell ref="B17:E18"/>
    <mergeCell ref="D35:D36"/>
    <mergeCell ref="D37:D38"/>
    <mergeCell ref="D39:D40"/>
    <mergeCell ref="D41:D42"/>
    <mergeCell ref="D43:D44"/>
    <mergeCell ref="D45:D46"/>
    <mergeCell ref="D47:D48"/>
    <mergeCell ref="D49:D50"/>
    <mergeCell ref="A19:A100"/>
    <mergeCell ref="B19:B68"/>
    <mergeCell ref="D19:D20"/>
    <mergeCell ref="D21:D22"/>
    <mergeCell ref="D23:D24"/>
    <mergeCell ref="D25:D26"/>
    <mergeCell ref="D27:D28"/>
    <mergeCell ref="D29:D30"/>
    <mergeCell ref="D85:D86"/>
    <mergeCell ref="D87:D88"/>
    <mergeCell ref="D89:D90"/>
    <mergeCell ref="D77:D78"/>
    <mergeCell ref="D79:D80"/>
    <mergeCell ref="D81:D82"/>
    <mergeCell ref="B69:B100"/>
    <mergeCell ref="D69:D70"/>
    <mergeCell ref="D71:D72"/>
    <mergeCell ref="D73:D74"/>
    <mergeCell ref="D75:D76"/>
    <mergeCell ref="D91:D92"/>
    <mergeCell ref="D93:D94"/>
    <mergeCell ref="D95:D96"/>
    <mergeCell ref="D97:D98"/>
    <mergeCell ref="D99:D100"/>
    <mergeCell ref="D83:D84"/>
    <mergeCell ref="D51:D52"/>
    <mergeCell ref="D53:D54"/>
    <mergeCell ref="D67:D68"/>
    <mergeCell ref="D55:D56"/>
    <mergeCell ref="D57:D58"/>
    <mergeCell ref="D63:D64"/>
    <mergeCell ref="D65:D66"/>
    <mergeCell ref="D59:D60"/>
    <mergeCell ref="D61:D62"/>
  </mergeCells>
  <phoneticPr fontId="4"/>
  <pageMargins left="0.59055118110236227" right="0.19685039370078741" top="0.39370078740157483" bottom="0.39370078740157483" header="0.51181102362204722" footer="0.51181102362204722"/>
  <pageSetup paperSize="9" scale="68" firstPageNumber="40" orientation="portrait" useFirstPageNumber="1"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R100"/>
  <sheetViews>
    <sheetView showGridLines="0" view="pageBreakPreview" zoomScaleNormal="100" zoomScaleSheetLayoutView="100" workbookViewId="0">
      <selection activeCell="J3" sqref="J3:M6"/>
    </sheetView>
  </sheetViews>
  <sheetFormatPr defaultRowHeight="13.5"/>
  <cols>
    <col min="1" max="2" width="2.625" style="4" customWidth="1"/>
    <col min="3" max="3" width="1.375" style="4" customWidth="1"/>
    <col min="4" max="4" width="27.625" style="4" customWidth="1"/>
    <col min="5" max="5" width="1.375" style="4" customWidth="1"/>
    <col min="6" max="6" width="9.625" style="3" customWidth="1"/>
    <col min="7" max="9" width="7.625" style="3" customWidth="1"/>
    <col min="10" max="10" width="9.625" style="3" customWidth="1"/>
    <col min="11" max="13" width="7.625" style="3" customWidth="1"/>
    <col min="14" max="14" width="9.625" style="3" customWidth="1"/>
    <col min="15" max="17" width="7.625" style="3" customWidth="1"/>
    <col min="18" max="16384" width="9" style="3"/>
  </cols>
  <sheetData>
    <row r="1" spans="1:17" ht="14.25">
      <c r="A1" s="18" t="s">
        <v>601</v>
      </c>
    </row>
    <row r="2" spans="1:17">
      <c r="Q2" s="40" t="s">
        <v>513</v>
      </c>
    </row>
    <row r="3" spans="1:17" ht="18.75" customHeight="1">
      <c r="A3" s="213" t="s">
        <v>63</v>
      </c>
      <c r="B3" s="214"/>
      <c r="C3" s="214"/>
      <c r="D3" s="214"/>
      <c r="E3" s="215"/>
      <c r="F3" s="176" t="s">
        <v>233</v>
      </c>
      <c r="G3" s="190"/>
      <c r="H3" s="190"/>
      <c r="I3" s="177"/>
      <c r="J3" s="176" t="s">
        <v>248</v>
      </c>
      <c r="K3" s="190"/>
      <c r="L3" s="190"/>
      <c r="M3" s="177"/>
      <c r="N3" s="176" t="s">
        <v>247</v>
      </c>
      <c r="O3" s="190"/>
      <c r="P3" s="190"/>
      <c r="Q3" s="177"/>
    </row>
    <row r="4" spans="1:17" ht="18.75" customHeight="1">
      <c r="A4" s="216"/>
      <c r="B4" s="217"/>
      <c r="C4" s="217"/>
      <c r="D4" s="217"/>
      <c r="E4" s="218"/>
      <c r="F4" s="238"/>
      <c r="G4" s="257"/>
      <c r="H4" s="257"/>
      <c r="I4" s="239"/>
      <c r="J4" s="238"/>
      <c r="K4" s="257"/>
      <c r="L4" s="257"/>
      <c r="M4" s="239"/>
      <c r="N4" s="238"/>
      <c r="O4" s="257"/>
      <c r="P4" s="257"/>
      <c r="Q4" s="239"/>
    </row>
    <row r="5" spans="1:17" ht="44.25" customHeight="1">
      <c r="A5" s="216"/>
      <c r="B5" s="217"/>
      <c r="C5" s="217"/>
      <c r="D5" s="217"/>
      <c r="E5" s="218"/>
      <c r="F5" s="231" t="s">
        <v>456</v>
      </c>
      <c r="G5" s="204" t="s">
        <v>277</v>
      </c>
      <c r="H5" s="204" t="s">
        <v>276</v>
      </c>
      <c r="I5" s="204" t="s">
        <v>127</v>
      </c>
      <c r="J5" s="231" t="s">
        <v>456</v>
      </c>
      <c r="K5" s="204" t="s">
        <v>277</v>
      </c>
      <c r="L5" s="204" t="s">
        <v>276</v>
      </c>
      <c r="M5" s="204" t="s">
        <v>127</v>
      </c>
      <c r="N5" s="231" t="s">
        <v>456</v>
      </c>
      <c r="O5" s="204" t="s">
        <v>277</v>
      </c>
      <c r="P5" s="204" t="s">
        <v>276</v>
      </c>
      <c r="Q5" s="204" t="s">
        <v>127</v>
      </c>
    </row>
    <row r="6" spans="1:17" ht="24.75" customHeight="1">
      <c r="A6" s="219"/>
      <c r="B6" s="220"/>
      <c r="C6" s="220"/>
      <c r="D6" s="220"/>
      <c r="E6" s="221"/>
      <c r="F6" s="164"/>
      <c r="G6" s="210"/>
      <c r="H6" s="210"/>
      <c r="I6" s="210"/>
      <c r="J6" s="164"/>
      <c r="K6" s="210"/>
      <c r="L6" s="210"/>
      <c r="M6" s="210"/>
      <c r="N6" s="164"/>
      <c r="O6" s="210"/>
      <c r="P6" s="210"/>
      <c r="Q6" s="210"/>
    </row>
    <row r="7" spans="1:17" ht="12" customHeight="1">
      <c r="A7" s="152" t="s">
        <v>49</v>
      </c>
      <c r="B7" s="153"/>
      <c r="C7" s="153"/>
      <c r="D7" s="153"/>
      <c r="E7" s="154"/>
      <c r="F7" s="35">
        <f>SUM(F9,F11,F13,F15,F17)</f>
        <v>619</v>
      </c>
      <c r="G7" s="35">
        <f t="shared" ref="G7:P7" si="0">SUM(G9,G11,G13,G15,G17)</f>
        <v>103</v>
      </c>
      <c r="H7" s="35">
        <f t="shared" si="0"/>
        <v>426</v>
      </c>
      <c r="I7" s="35">
        <f t="shared" si="0"/>
        <v>90</v>
      </c>
      <c r="J7" s="35">
        <f t="shared" si="0"/>
        <v>642</v>
      </c>
      <c r="K7" s="35">
        <f t="shared" si="0"/>
        <v>184</v>
      </c>
      <c r="L7" s="35">
        <f t="shared" si="0"/>
        <v>370</v>
      </c>
      <c r="M7" s="35">
        <f t="shared" si="0"/>
        <v>88</v>
      </c>
      <c r="N7" s="35">
        <f>SUM(N9,N11,N13,N15,N17)</f>
        <v>103</v>
      </c>
      <c r="O7" s="35">
        <f>SUM(O9,O11,O13,O15,O17)</f>
        <v>47</v>
      </c>
      <c r="P7" s="35">
        <f t="shared" si="0"/>
        <v>40</v>
      </c>
      <c r="Q7" s="35">
        <f>SUM(Q9,Q11,Q13,Q15,Q17)</f>
        <v>16</v>
      </c>
    </row>
    <row r="8" spans="1:17" ht="12" customHeight="1">
      <c r="A8" s="155"/>
      <c r="B8" s="156"/>
      <c r="C8" s="156"/>
      <c r="D8" s="156"/>
      <c r="E8" s="157"/>
      <c r="F8" s="31">
        <f>IF(F7=0,0,F7/F7)</f>
        <v>1</v>
      </c>
      <c r="G8" s="31">
        <f>IF(G7=0,0,G7/$F7)</f>
        <v>0.16639741518578352</v>
      </c>
      <c r="H8" s="31">
        <f>IF(H7=0,0,H7/$F7)</f>
        <v>0.68820678513731826</v>
      </c>
      <c r="I8" s="31">
        <f>IF(I7=0,0,I7/$F7)</f>
        <v>0.14539579967689822</v>
      </c>
      <c r="J8" s="31">
        <f>IF(J7=0,0,J7/J7)</f>
        <v>1</v>
      </c>
      <c r="K8" s="31">
        <f>IF(K7=0,0,K7/$J7)</f>
        <v>0.28660436137071649</v>
      </c>
      <c r="L8" s="31">
        <f>IF(L7=0,0,L7/$J7)</f>
        <v>0.57632398753894076</v>
      </c>
      <c r="M8" s="31">
        <f>IF(M7=0,0,M7/$J7)</f>
        <v>0.13707165109034267</v>
      </c>
      <c r="N8" s="31">
        <f>IF(N7=0,0,N7/N7)</f>
        <v>1</v>
      </c>
      <c r="O8" s="31">
        <f>IF(O7=0,0,O7/$N7)</f>
        <v>0.4563106796116505</v>
      </c>
      <c r="P8" s="31">
        <f>IF(P7=0,0,P7/$N7)</f>
        <v>0.38834951456310679</v>
      </c>
      <c r="Q8" s="31">
        <f>IF(Q7=0,0,Q7/$N7)</f>
        <v>0.1553398058252427</v>
      </c>
    </row>
    <row r="9" spans="1:17" ht="12" customHeight="1">
      <c r="A9" s="141" t="s">
        <v>48</v>
      </c>
      <c r="B9" s="222" t="s">
        <v>47</v>
      </c>
      <c r="C9" s="223"/>
      <c r="D9" s="223"/>
      <c r="E9" s="224"/>
      <c r="F9" s="35">
        <f>SUM(G9:I9)</f>
        <v>104</v>
      </c>
      <c r="G9" s="35">
        <v>11</v>
      </c>
      <c r="H9" s="35">
        <v>82</v>
      </c>
      <c r="I9" s="35">
        <v>11</v>
      </c>
      <c r="J9" s="35">
        <f>SUM(K9:M9)</f>
        <v>109</v>
      </c>
      <c r="K9" s="35">
        <v>11</v>
      </c>
      <c r="L9" s="35">
        <v>86</v>
      </c>
      <c r="M9" s="35">
        <v>12</v>
      </c>
      <c r="N9" s="35">
        <f>SUM(O9:Q9)</f>
        <v>13</v>
      </c>
      <c r="O9" s="35">
        <v>3</v>
      </c>
      <c r="P9" s="35">
        <v>9</v>
      </c>
      <c r="Q9" s="35">
        <v>1</v>
      </c>
    </row>
    <row r="10" spans="1:17" ht="12" customHeight="1">
      <c r="A10" s="142"/>
      <c r="B10" s="225"/>
      <c r="C10" s="226"/>
      <c r="D10" s="226"/>
      <c r="E10" s="227"/>
      <c r="F10" s="31">
        <f>IF(F9=0,0,F9/F9)</f>
        <v>1</v>
      </c>
      <c r="G10" s="31">
        <f>IF(G9=0,0,G9/F9)</f>
        <v>0.10576923076923077</v>
      </c>
      <c r="H10" s="31">
        <f>IF(H9=0,0,H9/$F9)</f>
        <v>0.78846153846153844</v>
      </c>
      <c r="I10" s="31">
        <f>IF(I9=0,0,I9/$F9)</f>
        <v>0.10576923076923077</v>
      </c>
      <c r="J10" s="31">
        <f>IF(J9=0,0,J9/J9)</f>
        <v>1</v>
      </c>
      <c r="K10" s="31">
        <f>IF(K9=0,0,K9/$J9)</f>
        <v>0.10091743119266056</v>
      </c>
      <c r="L10" s="31">
        <f>IF(L9=0,0,L9/$J9)</f>
        <v>0.78899082568807344</v>
      </c>
      <c r="M10" s="31">
        <f>IF(M9=0,0,M9/$J9)</f>
        <v>0.11009174311926606</v>
      </c>
      <c r="N10" s="31">
        <f>IF(N9=0,0,N9/N9)</f>
        <v>1</v>
      </c>
      <c r="O10" s="31">
        <f>IF(O9=0,0,O9/$N9)</f>
        <v>0.23076923076923078</v>
      </c>
      <c r="P10" s="31">
        <f>IF(P9=0,0,P9/$N9)</f>
        <v>0.69230769230769229</v>
      </c>
      <c r="Q10" s="31">
        <f>IF(Q9=0,0,Q9/$N9)</f>
        <v>7.6923076923076927E-2</v>
      </c>
    </row>
    <row r="11" spans="1:17" ht="12" customHeight="1">
      <c r="A11" s="142"/>
      <c r="B11" s="222" t="s">
        <v>46</v>
      </c>
      <c r="C11" s="223"/>
      <c r="D11" s="223"/>
      <c r="E11" s="224"/>
      <c r="F11" s="35">
        <f t="shared" ref="F11" si="1">SUM(G11:I11)</f>
        <v>86</v>
      </c>
      <c r="G11" s="35">
        <v>10</v>
      </c>
      <c r="H11" s="35">
        <v>61</v>
      </c>
      <c r="I11" s="35">
        <v>15</v>
      </c>
      <c r="J11" s="35">
        <f t="shared" ref="J11" si="2">SUM(K11:M11)</f>
        <v>91</v>
      </c>
      <c r="K11" s="35">
        <v>16</v>
      </c>
      <c r="L11" s="35">
        <v>60</v>
      </c>
      <c r="M11" s="35">
        <v>15</v>
      </c>
      <c r="N11" s="35">
        <f t="shared" ref="N11" si="3">SUM(O11:Q11)</f>
        <v>15</v>
      </c>
      <c r="O11" s="35">
        <v>4</v>
      </c>
      <c r="P11" s="35">
        <v>8</v>
      </c>
      <c r="Q11" s="35">
        <v>3</v>
      </c>
    </row>
    <row r="12" spans="1:17" ht="12" customHeight="1">
      <c r="A12" s="142"/>
      <c r="B12" s="225"/>
      <c r="C12" s="226"/>
      <c r="D12" s="226"/>
      <c r="E12" s="227"/>
      <c r="F12" s="31">
        <f t="shared" ref="F12" si="4">IF(F11=0,0,F11/F11)</f>
        <v>1</v>
      </c>
      <c r="G12" s="31">
        <f t="shared" ref="G12" si="5">IF(G11=0,0,G11/F11)</f>
        <v>0.11627906976744186</v>
      </c>
      <c r="H12" s="31">
        <f t="shared" ref="H12" si="6">IF(H11=0,0,H11/$F11)</f>
        <v>0.70930232558139539</v>
      </c>
      <c r="I12" s="31">
        <f t="shared" ref="I12" si="7">IF(I11=0,0,I11/$F11)</f>
        <v>0.1744186046511628</v>
      </c>
      <c r="J12" s="31">
        <f t="shared" ref="J12" si="8">IF(J11=0,0,J11/J11)</f>
        <v>1</v>
      </c>
      <c r="K12" s="31">
        <f t="shared" ref="K12" si="9">IF(K11=0,0,K11/$J11)</f>
        <v>0.17582417582417584</v>
      </c>
      <c r="L12" s="31">
        <f t="shared" ref="L12" si="10">IF(L11=0,0,L11/$J11)</f>
        <v>0.65934065934065933</v>
      </c>
      <c r="M12" s="31">
        <f t="shared" ref="M12" si="11">IF(M11=0,0,M11/$J11)</f>
        <v>0.16483516483516483</v>
      </c>
      <c r="N12" s="31">
        <f t="shared" ref="N12" si="12">IF(N11=0,0,N11/N11)</f>
        <v>1</v>
      </c>
      <c r="O12" s="31">
        <f t="shared" ref="O12" si="13">IF(O11=0,0,O11/$N11)</f>
        <v>0.26666666666666666</v>
      </c>
      <c r="P12" s="31">
        <f t="shared" ref="P12" si="14">IF(P11=0,0,P11/$N11)</f>
        <v>0.53333333333333333</v>
      </c>
      <c r="Q12" s="31">
        <f t="shared" ref="Q12" si="15">IF(Q11=0,0,Q11/$N11)</f>
        <v>0.2</v>
      </c>
    </row>
    <row r="13" spans="1:17" ht="12" customHeight="1">
      <c r="A13" s="142"/>
      <c r="B13" s="222" t="s">
        <v>45</v>
      </c>
      <c r="C13" s="223"/>
      <c r="D13" s="223"/>
      <c r="E13" s="224"/>
      <c r="F13" s="35">
        <f t="shared" ref="F13" si="16">SUM(G13:I13)</f>
        <v>184</v>
      </c>
      <c r="G13" s="35">
        <v>36</v>
      </c>
      <c r="H13" s="35">
        <v>130</v>
      </c>
      <c r="I13" s="35">
        <v>18</v>
      </c>
      <c r="J13" s="35">
        <f t="shared" ref="J13" si="17">SUM(K13:M13)</f>
        <v>188</v>
      </c>
      <c r="K13" s="35">
        <v>66</v>
      </c>
      <c r="L13" s="35">
        <v>102</v>
      </c>
      <c r="M13" s="35">
        <v>20</v>
      </c>
      <c r="N13" s="35">
        <f t="shared" ref="N13" si="18">SUM(O13:Q13)</f>
        <v>18</v>
      </c>
      <c r="O13" s="35">
        <v>10</v>
      </c>
      <c r="P13" s="35">
        <v>5</v>
      </c>
      <c r="Q13" s="35">
        <v>3</v>
      </c>
    </row>
    <row r="14" spans="1:17" ht="12" customHeight="1">
      <c r="A14" s="142"/>
      <c r="B14" s="225"/>
      <c r="C14" s="226"/>
      <c r="D14" s="226"/>
      <c r="E14" s="227"/>
      <c r="F14" s="31">
        <f t="shared" ref="F14" si="19">IF(F13=0,0,F13/F13)</f>
        <v>1</v>
      </c>
      <c r="G14" s="31">
        <f t="shared" ref="G14" si="20">IF(G13=0,0,G13/F13)</f>
        <v>0.19565217391304349</v>
      </c>
      <c r="H14" s="31">
        <f t="shared" ref="H14" si="21">IF(H13=0,0,H13/$F13)</f>
        <v>0.70652173913043481</v>
      </c>
      <c r="I14" s="31">
        <f t="shared" ref="I14" si="22">IF(I13=0,0,I13/$F13)</f>
        <v>9.7826086956521743E-2</v>
      </c>
      <c r="J14" s="31">
        <f t="shared" ref="J14" si="23">IF(J13=0,0,J13/J13)</f>
        <v>1</v>
      </c>
      <c r="K14" s="31">
        <f t="shared" ref="K14" si="24">IF(K13=0,0,K13/$J13)</f>
        <v>0.35106382978723405</v>
      </c>
      <c r="L14" s="31">
        <f t="shared" ref="L14" si="25">IF(L13=0,0,L13/$J13)</f>
        <v>0.54255319148936165</v>
      </c>
      <c r="M14" s="31">
        <f t="shared" ref="M14" si="26">IF(M13=0,0,M13/$J13)</f>
        <v>0.10638297872340426</v>
      </c>
      <c r="N14" s="31">
        <f t="shared" ref="N14" si="27">IF(N13=0,0,N13/N13)</f>
        <v>1</v>
      </c>
      <c r="O14" s="31">
        <f t="shared" ref="O14" si="28">IF(O13=0,0,O13/$N13)</f>
        <v>0.55555555555555558</v>
      </c>
      <c r="P14" s="31">
        <f t="shared" ref="P14" si="29">IF(P13=0,0,P13/$N13)</f>
        <v>0.27777777777777779</v>
      </c>
      <c r="Q14" s="31">
        <f t="shared" ref="Q14" si="30">IF(Q13=0,0,Q13/$N13)</f>
        <v>0.16666666666666666</v>
      </c>
    </row>
    <row r="15" spans="1:17" ht="12" customHeight="1">
      <c r="A15" s="142"/>
      <c r="B15" s="222" t="s">
        <v>44</v>
      </c>
      <c r="C15" s="223"/>
      <c r="D15" s="223"/>
      <c r="E15" s="224"/>
      <c r="F15" s="35">
        <f t="shared" ref="F15" si="31">SUM(G15:I15)</f>
        <v>49</v>
      </c>
      <c r="G15" s="35">
        <v>9</v>
      </c>
      <c r="H15" s="35">
        <v>34</v>
      </c>
      <c r="I15" s="35">
        <v>6</v>
      </c>
      <c r="J15" s="35">
        <f t="shared" ref="J15" si="32">SUM(K15:M15)</f>
        <v>52</v>
      </c>
      <c r="K15" s="35">
        <v>24</v>
      </c>
      <c r="L15" s="35">
        <v>25</v>
      </c>
      <c r="M15" s="35">
        <v>3</v>
      </c>
      <c r="N15" s="35">
        <f t="shared" ref="N15" si="33">SUM(O15:Q15)</f>
        <v>7</v>
      </c>
      <c r="O15" s="35">
        <v>7</v>
      </c>
      <c r="P15" s="35">
        <v>0</v>
      </c>
      <c r="Q15" s="35">
        <v>0</v>
      </c>
    </row>
    <row r="16" spans="1:17" ht="12" customHeight="1">
      <c r="A16" s="142"/>
      <c r="B16" s="225"/>
      <c r="C16" s="226"/>
      <c r="D16" s="226"/>
      <c r="E16" s="227"/>
      <c r="F16" s="31">
        <f t="shared" ref="F16" si="34">IF(F15=0,0,F15/F15)</f>
        <v>1</v>
      </c>
      <c r="G16" s="31">
        <f t="shared" ref="G16" si="35">IF(G15=0,0,G15/F15)</f>
        <v>0.18367346938775511</v>
      </c>
      <c r="H16" s="31">
        <f t="shared" ref="H16" si="36">IF(H15=0,0,H15/$F15)</f>
        <v>0.69387755102040816</v>
      </c>
      <c r="I16" s="31">
        <f t="shared" ref="I16" si="37">IF(I15=0,0,I15/$F15)</f>
        <v>0.12244897959183673</v>
      </c>
      <c r="J16" s="31">
        <f t="shared" ref="J16" si="38">IF(J15=0,0,J15/J15)</f>
        <v>1</v>
      </c>
      <c r="K16" s="31">
        <f t="shared" ref="K16" si="39">IF(K15=0,0,K15/$J15)</f>
        <v>0.46153846153846156</v>
      </c>
      <c r="L16" s="31">
        <f t="shared" ref="L16" si="40">IF(L15=0,0,L15/$J15)</f>
        <v>0.48076923076923078</v>
      </c>
      <c r="M16" s="31">
        <f t="shared" ref="M16" si="41">IF(M15=0,0,M15/$J15)</f>
        <v>5.7692307692307696E-2</v>
      </c>
      <c r="N16" s="31">
        <f t="shared" ref="N16" si="42">IF(N15=0,0,N15/N15)</f>
        <v>1</v>
      </c>
      <c r="O16" s="31">
        <f t="shared" ref="O16" si="43">IF(O15=0,0,O15/$N15)</f>
        <v>1</v>
      </c>
      <c r="P16" s="31">
        <f t="shared" ref="P16" si="44">IF(P15=0,0,P15/$N15)</f>
        <v>0</v>
      </c>
      <c r="Q16" s="31">
        <f t="shared" ref="Q16" si="45">IF(Q15=0,0,Q15/$N15)</f>
        <v>0</v>
      </c>
    </row>
    <row r="17" spans="1:18" ht="12" customHeight="1">
      <c r="A17" s="142"/>
      <c r="B17" s="222" t="s">
        <v>43</v>
      </c>
      <c r="C17" s="223"/>
      <c r="D17" s="223"/>
      <c r="E17" s="224"/>
      <c r="F17" s="35">
        <f t="shared" ref="F17" si="46">SUM(G17:I17)</f>
        <v>196</v>
      </c>
      <c r="G17" s="35">
        <v>37</v>
      </c>
      <c r="H17" s="35">
        <v>119</v>
      </c>
      <c r="I17" s="35">
        <v>40</v>
      </c>
      <c r="J17" s="35">
        <f t="shared" ref="J17" si="47">SUM(K17:M17)</f>
        <v>202</v>
      </c>
      <c r="K17" s="35">
        <v>67</v>
      </c>
      <c r="L17" s="35">
        <v>97</v>
      </c>
      <c r="M17" s="35">
        <v>38</v>
      </c>
      <c r="N17" s="35">
        <f t="shared" ref="N17" si="48">SUM(O17:Q17)</f>
        <v>50</v>
      </c>
      <c r="O17" s="35">
        <v>23</v>
      </c>
      <c r="P17" s="35">
        <v>18</v>
      </c>
      <c r="Q17" s="35">
        <v>9</v>
      </c>
    </row>
    <row r="18" spans="1:18" ht="12" customHeight="1">
      <c r="A18" s="143"/>
      <c r="B18" s="225"/>
      <c r="C18" s="226"/>
      <c r="D18" s="226"/>
      <c r="E18" s="227"/>
      <c r="F18" s="31">
        <f t="shared" ref="F18" si="49">IF(F17=0,0,F17/F17)</f>
        <v>1</v>
      </c>
      <c r="G18" s="31">
        <f t="shared" ref="G18" si="50">IF(G17=0,0,G17/F17)</f>
        <v>0.18877551020408162</v>
      </c>
      <c r="H18" s="31">
        <f t="shared" ref="H18:I18" si="51">IF(H17=0,0,H17/$F17)</f>
        <v>0.6071428571428571</v>
      </c>
      <c r="I18" s="31">
        <f t="shared" si="51"/>
        <v>0.20408163265306123</v>
      </c>
      <c r="J18" s="31">
        <f t="shared" ref="J18" si="52">IF(J17=0,0,J17/J17)</f>
        <v>1</v>
      </c>
      <c r="K18" s="31">
        <f t="shared" ref="K18:M18" si="53">IF(K17=0,0,K17/$J17)</f>
        <v>0.3316831683168317</v>
      </c>
      <c r="L18" s="31">
        <f t="shared" si="53"/>
        <v>0.48019801980198018</v>
      </c>
      <c r="M18" s="31">
        <f t="shared" si="53"/>
        <v>0.18811881188118812</v>
      </c>
      <c r="N18" s="31">
        <f t="shared" ref="N18" si="54">IF(N17=0,0,N17/N17)</f>
        <v>1</v>
      </c>
      <c r="O18" s="31">
        <f t="shared" ref="O18:Q18" si="55">IF(O17=0,0,O17/$N17)</f>
        <v>0.46</v>
      </c>
      <c r="P18" s="31">
        <f t="shared" si="55"/>
        <v>0.36</v>
      </c>
      <c r="Q18" s="31">
        <f t="shared" si="55"/>
        <v>0.18</v>
      </c>
    </row>
    <row r="19" spans="1:18" ht="12" customHeight="1">
      <c r="A19" s="138" t="s">
        <v>42</v>
      </c>
      <c r="B19" s="138" t="s">
        <v>41</v>
      </c>
      <c r="C19" s="37"/>
      <c r="D19" s="211" t="s">
        <v>15</v>
      </c>
      <c r="E19" s="36"/>
      <c r="F19" s="35">
        <f>SUM(G19:I19)</f>
        <v>172</v>
      </c>
      <c r="G19" s="35">
        <f>SUM(G21,G23,G25,G27,G29,G31,G33,G35,G37,G39,G41,G43,G45,G47,G49,G51,G53,G55,G57,G59,G61,G63,G65,G67)</f>
        <v>34</v>
      </c>
      <c r="H19" s="35">
        <f>SUM(H21,H23,H25,H27,H29,H31,H33,H35,H37,H39,H41,H43,H45,H47,H49,H51,H53,H55,H57,H59,H61,H63,H65,H67)</f>
        <v>111</v>
      </c>
      <c r="I19" s="35">
        <f>SUM(I21,I23,I25,I27,I29,I31,I33,I35,I37,I39,I41,I43,I45,I47,I49,I51,I53,I55,I57,I59,I61,I63,I65,I67)</f>
        <v>27</v>
      </c>
      <c r="J19" s="35">
        <f>SUM(K19:M19)</f>
        <v>174</v>
      </c>
      <c r="K19" s="35">
        <f>SUM(K21,K23,K25,K27,K29,K31,K33,K35,K37,K39,K41,K43,K45,K47,K49,K51,K53,K55,K57,K59,K61,K63,K65,K67)</f>
        <v>71</v>
      </c>
      <c r="L19" s="35">
        <f>SUM(L21,L23,L25,L27,L29,L31,L33,L35,L37,L39,L41,L43,L45,L47,L49,L51,L53,L55,L57,L59,L61,L63,L65,L67)</f>
        <v>82</v>
      </c>
      <c r="M19" s="35">
        <f>SUM(M21,M23,M25,M27,M29,M31,M33,M35,M37,M39,M41,M43,M45,M47,M49,M51,M53,M55,M57,M59,M61,M63,M65,M67)</f>
        <v>21</v>
      </c>
      <c r="N19" s="35">
        <f>SUM(O19:Q19)</f>
        <v>26</v>
      </c>
      <c r="O19" s="35">
        <f>SUM(O21,O23,O25,O27,O29,O31,O33,O35,O37,O39,O41,O43,O45,O47,O49,O51,O53,O55,O57,O59,O61,O63,O65,O67)</f>
        <v>16</v>
      </c>
      <c r="P19" s="35">
        <f>SUM(P21,P23,P25,P27,P29,P31,P33,P35,P37,P39,P41,P43,P45,P47,P49,P51,P53,P55,P57,P59,P61,P63,P65,P67)</f>
        <v>8</v>
      </c>
      <c r="Q19" s="35">
        <f>SUM(Q21,Q23,Q25,Q27,Q29,Q31,Q33,Q35,Q37,Q39,Q41,Q43,Q45,Q47,Q49,Q51,Q53,Q55,Q57,Q59,Q61,Q63,Q65,Q67)</f>
        <v>2</v>
      </c>
      <c r="R19" s="48"/>
    </row>
    <row r="20" spans="1:18" ht="12" customHeight="1">
      <c r="A20" s="139"/>
      <c r="B20" s="139"/>
      <c r="C20" s="34"/>
      <c r="D20" s="212"/>
      <c r="E20" s="33"/>
      <c r="F20" s="31">
        <f>IF(F19=0,0,F19/$F19)</f>
        <v>1</v>
      </c>
      <c r="G20" s="31">
        <f>IF(G19=0,0,G19/$F19)</f>
        <v>0.19767441860465115</v>
      </c>
      <c r="H20" s="31">
        <f>IF(H19=0,0,H19/$F19)</f>
        <v>0.64534883720930236</v>
      </c>
      <c r="I20" s="31">
        <f>IF(I19=0,0,I19/$F19)</f>
        <v>0.15697674418604651</v>
      </c>
      <c r="J20" s="31">
        <f>IF(J19=0,0,J19/J19)</f>
        <v>1</v>
      </c>
      <c r="K20" s="31">
        <f>IF(K19=0,0,K19/$J19)</f>
        <v>0.40804597701149425</v>
      </c>
      <c r="L20" s="31">
        <f>IF(L19=0,0,L19/$J19)</f>
        <v>0.47126436781609193</v>
      </c>
      <c r="M20" s="31">
        <f>IF(M19=0,0,M19/$J19)</f>
        <v>0.1206896551724138</v>
      </c>
      <c r="N20" s="31">
        <f>IF(N19=0,0,N19/N19)</f>
        <v>1</v>
      </c>
      <c r="O20" s="31">
        <f>IF(O19=0,0,O19/$N19)</f>
        <v>0.61538461538461542</v>
      </c>
      <c r="P20" s="31">
        <f>IF(P19=0,0,P19/$N19)</f>
        <v>0.30769230769230771</v>
      </c>
      <c r="Q20" s="31">
        <f>IF(Q19=0,0,Q19/$N19)</f>
        <v>7.6923076923076927E-2</v>
      </c>
    </row>
    <row r="21" spans="1:18" ht="12" customHeight="1">
      <c r="A21" s="139"/>
      <c r="B21" s="139"/>
      <c r="C21" s="37"/>
      <c r="D21" s="211" t="s">
        <v>358</v>
      </c>
      <c r="E21" s="36"/>
      <c r="F21" s="35">
        <f t="shared" ref="F21" si="56">SUM(G21:I21)</f>
        <v>29</v>
      </c>
      <c r="G21" s="35">
        <v>5</v>
      </c>
      <c r="H21" s="35">
        <v>15</v>
      </c>
      <c r="I21" s="35">
        <v>9</v>
      </c>
      <c r="J21" s="35">
        <f t="shared" ref="J21" si="57">SUM(K21:M21)</f>
        <v>31</v>
      </c>
      <c r="K21" s="35">
        <v>12</v>
      </c>
      <c r="L21" s="35">
        <v>13</v>
      </c>
      <c r="M21" s="35">
        <v>6</v>
      </c>
      <c r="N21" s="35">
        <f t="shared" ref="N21" si="58">SUM(O21:Q21)</f>
        <v>1</v>
      </c>
      <c r="O21" s="35">
        <v>0</v>
      </c>
      <c r="P21" s="35">
        <v>0</v>
      </c>
      <c r="Q21" s="35">
        <v>1</v>
      </c>
    </row>
    <row r="22" spans="1:18" ht="12" customHeight="1">
      <c r="A22" s="139"/>
      <c r="B22" s="139"/>
      <c r="C22" s="34"/>
      <c r="D22" s="212"/>
      <c r="E22" s="33"/>
      <c r="F22" s="31">
        <f t="shared" ref="F22" si="59">IF(F21=0,0,F21/F21)</f>
        <v>1</v>
      </c>
      <c r="G22" s="31">
        <f t="shared" ref="G22" si="60">IF(G21=0,0,G21/F21)</f>
        <v>0.17241379310344829</v>
      </c>
      <c r="H22" s="31">
        <f t="shared" ref="H22" si="61">IF(H21=0,0,H21/$F21)</f>
        <v>0.51724137931034486</v>
      </c>
      <c r="I22" s="31">
        <f t="shared" ref="I22" si="62">IF(I21=0,0,I21/$F21)</f>
        <v>0.31034482758620691</v>
      </c>
      <c r="J22" s="31">
        <f t="shared" ref="J22" si="63">IF(J21=0,0,J21/J21)</f>
        <v>1</v>
      </c>
      <c r="K22" s="31">
        <f t="shared" ref="K22" si="64">IF(K21=0,0,K21/$J21)</f>
        <v>0.38709677419354838</v>
      </c>
      <c r="L22" s="31">
        <f t="shared" ref="L22" si="65">IF(L21=0,0,L21/$J21)</f>
        <v>0.41935483870967744</v>
      </c>
      <c r="M22" s="31">
        <f t="shared" ref="M22" si="66">IF(M21=0,0,M21/$J21)</f>
        <v>0.19354838709677419</v>
      </c>
      <c r="N22" s="31">
        <f t="shared" ref="N22" si="67">IF(N21=0,0,N21/N21)</f>
        <v>1</v>
      </c>
      <c r="O22" s="31">
        <f t="shared" ref="O22" si="68">IF(O21=0,0,O21/$N21)</f>
        <v>0</v>
      </c>
      <c r="P22" s="31">
        <f t="shared" ref="P22" si="69">IF(P21=0,0,P21/$N21)</f>
        <v>0</v>
      </c>
      <c r="Q22" s="31">
        <f t="shared" ref="Q22" si="70">IF(Q21=0,0,Q21/$N21)</f>
        <v>1</v>
      </c>
    </row>
    <row r="23" spans="1:18" ht="12" customHeight="1">
      <c r="A23" s="139"/>
      <c r="B23" s="139"/>
      <c r="C23" s="37"/>
      <c r="D23" s="211" t="s">
        <v>359</v>
      </c>
      <c r="E23" s="36"/>
      <c r="F23" s="35">
        <f t="shared" ref="F23" si="71">SUM(G23:I23)</f>
        <v>4</v>
      </c>
      <c r="G23" s="35">
        <v>1</v>
      </c>
      <c r="H23" s="35">
        <v>3</v>
      </c>
      <c r="I23" s="35">
        <v>0</v>
      </c>
      <c r="J23" s="35">
        <f t="shared" ref="J23" si="72">SUM(K23:M23)</f>
        <v>4</v>
      </c>
      <c r="K23" s="35">
        <v>1</v>
      </c>
      <c r="L23" s="35">
        <v>3</v>
      </c>
      <c r="M23" s="35">
        <v>0</v>
      </c>
      <c r="N23" s="35">
        <f t="shared" ref="N23" si="73">SUM(O23:Q23)</f>
        <v>1</v>
      </c>
      <c r="O23" s="35">
        <v>0</v>
      </c>
      <c r="P23" s="35">
        <v>1</v>
      </c>
      <c r="Q23" s="35">
        <v>0</v>
      </c>
    </row>
    <row r="24" spans="1:18" ht="12" customHeight="1">
      <c r="A24" s="139"/>
      <c r="B24" s="139"/>
      <c r="C24" s="34"/>
      <c r="D24" s="212"/>
      <c r="E24" s="33"/>
      <c r="F24" s="31">
        <f t="shared" ref="F24" si="74">IF(F23=0,0,F23/F23)</f>
        <v>1</v>
      </c>
      <c r="G24" s="31">
        <f t="shared" ref="G24" si="75">IF(G23=0,0,G23/F23)</f>
        <v>0.25</v>
      </c>
      <c r="H24" s="31">
        <f t="shared" ref="H24" si="76">IF(H23=0,0,H23/$F23)</f>
        <v>0.75</v>
      </c>
      <c r="I24" s="31">
        <f t="shared" ref="I24" si="77">IF(I23=0,0,I23/$F23)</f>
        <v>0</v>
      </c>
      <c r="J24" s="31">
        <f t="shared" ref="J24" si="78">IF(J23=0,0,J23/J23)</f>
        <v>1</v>
      </c>
      <c r="K24" s="31">
        <f t="shared" ref="K24" si="79">IF(K23=0,0,K23/$J23)</f>
        <v>0.25</v>
      </c>
      <c r="L24" s="31">
        <f t="shared" ref="L24" si="80">IF(L23=0,0,L23/$J23)</f>
        <v>0.75</v>
      </c>
      <c r="M24" s="31">
        <f t="shared" ref="M24" si="81">IF(M23=0,0,M23/$J23)</f>
        <v>0</v>
      </c>
      <c r="N24" s="31">
        <f t="shared" ref="N24" si="82">IF(N23=0,0,N23/N23)</f>
        <v>1</v>
      </c>
      <c r="O24" s="31">
        <f t="shared" ref="O24" si="83">IF(O23=0,0,O23/$N23)</f>
        <v>0</v>
      </c>
      <c r="P24" s="31">
        <f t="shared" ref="P24" si="84">IF(P23=0,0,P23/$N23)</f>
        <v>1</v>
      </c>
      <c r="Q24" s="31">
        <f t="shared" ref="Q24" si="85">IF(Q23=0,0,Q23/$N23)</f>
        <v>0</v>
      </c>
    </row>
    <row r="25" spans="1:18" ht="12" customHeight="1">
      <c r="A25" s="139"/>
      <c r="B25" s="139"/>
      <c r="C25" s="37"/>
      <c r="D25" s="211" t="s">
        <v>360</v>
      </c>
      <c r="E25" s="36"/>
      <c r="F25" s="35">
        <f t="shared" ref="F25" si="86">SUM(G25:I25)</f>
        <v>11</v>
      </c>
      <c r="G25" s="35">
        <v>3</v>
      </c>
      <c r="H25" s="35">
        <v>6</v>
      </c>
      <c r="I25" s="35">
        <v>2</v>
      </c>
      <c r="J25" s="35">
        <f t="shared" ref="J25" si="87">SUM(K25:M25)</f>
        <v>9</v>
      </c>
      <c r="K25" s="35">
        <v>5</v>
      </c>
      <c r="L25" s="35">
        <v>3</v>
      </c>
      <c r="M25" s="35">
        <v>1</v>
      </c>
      <c r="N25" s="35">
        <f t="shared" ref="N25" si="88">SUM(O25:Q25)</f>
        <v>0</v>
      </c>
      <c r="O25" s="35">
        <v>0</v>
      </c>
      <c r="P25" s="35">
        <v>0</v>
      </c>
      <c r="Q25" s="35">
        <v>0</v>
      </c>
    </row>
    <row r="26" spans="1:18" ht="12" customHeight="1">
      <c r="A26" s="139"/>
      <c r="B26" s="139"/>
      <c r="C26" s="34"/>
      <c r="D26" s="212"/>
      <c r="E26" s="33"/>
      <c r="F26" s="31">
        <f t="shared" ref="F26" si="89">IF(F25=0,0,F25/F25)</f>
        <v>1</v>
      </c>
      <c r="G26" s="31">
        <f t="shared" ref="G26" si="90">IF(G25=0,0,G25/F25)</f>
        <v>0.27272727272727271</v>
      </c>
      <c r="H26" s="31">
        <f t="shared" ref="H26" si="91">IF(H25=0,0,H25/$F25)</f>
        <v>0.54545454545454541</v>
      </c>
      <c r="I26" s="31">
        <f t="shared" ref="I26" si="92">IF(I25=0,0,I25/$F25)</f>
        <v>0.18181818181818182</v>
      </c>
      <c r="J26" s="31">
        <f t="shared" ref="J26" si="93">IF(J25=0,0,J25/J25)</f>
        <v>1</v>
      </c>
      <c r="K26" s="31">
        <f t="shared" ref="K26" si="94">IF(K25=0,0,K25/$J25)</f>
        <v>0.55555555555555558</v>
      </c>
      <c r="L26" s="31">
        <f t="shared" ref="L26" si="95">IF(L25=0,0,L25/$J25)</f>
        <v>0.33333333333333331</v>
      </c>
      <c r="M26" s="31">
        <f t="shared" ref="M26" si="96">IF(M25=0,0,M25/$J25)</f>
        <v>0.1111111111111111</v>
      </c>
      <c r="N26" s="31">
        <f t="shared" ref="N26" si="97">IF(N25=0,0,N25/N25)</f>
        <v>0</v>
      </c>
      <c r="O26" s="31">
        <f t="shared" ref="O26" si="98">IF(O25=0,0,O25/$N25)</f>
        <v>0</v>
      </c>
      <c r="P26" s="31">
        <f t="shared" ref="P26" si="99">IF(P25=0,0,P25/$N25)</f>
        <v>0</v>
      </c>
      <c r="Q26" s="31">
        <f t="shared" ref="Q26" si="100">IF(Q25=0,0,Q25/$N25)</f>
        <v>0</v>
      </c>
    </row>
    <row r="27" spans="1:18" ht="12" customHeight="1">
      <c r="A27" s="139"/>
      <c r="B27" s="139"/>
      <c r="C27" s="37"/>
      <c r="D27" s="211" t="s">
        <v>361</v>
      </c>
      <c r="E27" s="36"/>
      <c r="F27" s="35">
        <f t="shared" ref="F27" si="101">SUM(G27:I27)</f>
        <v>0</v>
      </c>
      <c r="G27" s="35">
        <v>0</v>
      </c>
      <c r="H27" s="35">
        <v>0</v>
      </c>
      <c r="I27" s="35">
        <v>0</v>
      </c>
      <c r="J27" s="35">
        <f t="shared" ref="J27" si="102">SUM(K27:M27)</f>
        <v>0</v>
      </c>
      <c r="K27" s="35">
        <v>0</v>
      </c>
      <c r="L27" s="35">
        <v>0</v>
      </c>
      <c r="M27" s="35">
        <v>0</v>
      </c>
      <c r="N27" s="35">
        <f t="shared" ref="N27" si="103">SUM(O27:Q27)</f>
        <v>0</v>
      </c>
      <c r="O27" s="35">
        <v>0</v>
      </c>
      <c r="P27" s="35">
        <v>0</v>
      </c>
      <c r="Q27" s="35">
        <v>0</v>
      </c>
    </row>
    <row r="28" spans="1:18" ht="12" customHeight="1">
      <c r="A28" s="139"/>
      <c r="B28" s="139"/>
      <c r="C28" s="34"/>
      <c r="D28" s="212"/>
      <c r="E28" s="33"/>
      <c r="F28" s="31">
        <f t="shared" ref="F28" si="104">IF(F27=0,0,F27/F27)</f>
        <v>0</v>
      </c>
      <c r="G28" s="31">
        <f t="shared" ref="G28" si="105">IF(G27=0,0,G27/F27)</f>
        <v>0</v>
      </c>
      <c r="H28" s="31">
        <f t="shared" ref="H28" si="106">IF(H27=0,0,H27/$F27)</f>
        <v>0</v>
      </c>
      <c r="I28" s="31">
        <f t="shared" ref="I28" si="107">IF(I27=0,0,I27/$F27)</f>
        <v>0</v>
      </c>
      <c r="J28" s="31">
        <f t="shared" ref="J28" si="108">IF(J27=0,0,J27/J27)</f>
        <v>0</v>
      </c>
      <c r="K28" s="31">
        <f t="shared" ref="K28" si="109">IF(K27=0,0,K27/$J27)</f>
        <v>0</v>
      </c>
      <c r="L28" s="31">
        <f t="shared" ref="L28" si="110">IF(L27=0,0,L27/$J27)</f>
        <v>0</v>
      </c>
      <c r="M28" s="31">
        <f t="shared" ref="M28" si="111">IF(M27=0,0,M27/$J27)</f>
        <v>0</v>
      </c>
      <c r="N28" s="31">
        <f t="shared" ref="N28" si="112">IF(N27=0,0,N27/N27)</f>
        <v>0</v>
      </c>
      <c r="O28" s="31">
        <f t="shared" ref="O28" si="113">IF(O27=0,0,O27/$N27)</f>
        <v>0</v>
      </c>
      <c r="P28" s="31">
        <f t="shared" ref="P28" si="114">IF(P27=0,0,P27/$N27)</f>
        <v>0</v>
      </c>
      <c r="Q28" s="31">
        <f t="shared" ref="Q28" si="115">IF(Q27=0,0,Q27/$N27)</f>
        <v>0</v>
      </c>
    </row>
    <row r="29" spans="1:18" ht="12" customHeight="1">
      <c r="A29" s="139"/>
      <c r="B29" s="139"/>
      <c r="C29" s="37"/>
      <c r="D29" s="211" t="s">
        <v>362</v>
      </c>
      <c r="E29" s="36"/>
      <c r="F29" s="35">
        <f t="shared" ref="F29" si="116">SUM(G29:I29)</f>
        <v>4</v>
      </c>
      <c r="G29" s="35">
        <v>2</v>
      </c>
      <c r="H29" s="35">
        <v>2</v>
      </c>
      <c r="I29" s="35">
        <v>0</v>
      </c>
      <c r="J29" s="35">
        <f t="shared" ref="J29" si="117">SUM(K29:M29)</f>
        <v>5</v>
      </c>
      <c r="K29" s="35">
        <v>3</v>
      </c>
      <c r="L29" s="35">
        <v>2</v>
      </c>
      <c r="M29" s="35">
        <v>0</v>
      </c>
      <c r="N29" s="35">
        <f t="shared" ref="N29" si="118">SUM(O29:Q29)</f>
        <v>1</v>
      </c>
      <c r="O29" s="35">
        <v>1</v>
      </c>
      <c r="P29" s="35">
        <v>0</v>
      </c>
      <c r="Q29" s="35">
        <v>0</v>
      </c>
    </row>
    <row r="30" spans="1:18" ht="12" customHeight="1">
      <c r="A30" s="139"/>
      <c r="B30" s="139"/>
      <c r="C30" s="34"/>
      <c r="D30" s="212"/>
      <c r="E30" s="33"/>
      <c r="F30" s="31">
        <f t="shared" ref="F30" si="119">IF(F29=0,0,F29/F29)</f>
        <v>1</v>
      </c>
      <c r="G30" s="31">
        <f t="shared" ref="G30" si="120">IF(G29=0,0,G29/F29)</f>
        <v>0.5</v>
      </c>
      <c r="H30" s="31">
        <f t="shared" ref="H30" si="121">IF(H29=0,0,H29/$F29)</f>
        <v>0.5</v>
      </c>
      <c r="I30" s="31">
        <f t="shared" ref="I30" si="122">IF(I29=0,0,I29/$F29)</f>
        <v>0</v>
      </c>
      <c r="J30" s="31">
        <f t="shared" ref="J30" si="123">IF(J29=0,0,J29/J29)</f>
        <v>1</v>
      </c>
      <c r="K30" s="31">
        <f t="shared" ref="K30" si="124">IF(K29=0,0,K29/$J29)</f>
        <v>0.6</v>
      </c>
      <c r="L30" s="31">
        <f t="shared" ref="L30" si="125">IF(L29=0,0,L29/$J29)</f>
        <v>0.4</v>
      </c>
      <c r="M30" s="31">
        <f t="shared" ref="M30" si="126">IF(M29=0,0,M29/$J29)</f>
        <v>0</v>
      </c>
      <c r="N30" s="31">
        <f t="shared" ref="N30" si="127">IF(N29=0,0,N29/N29)</f>
        <v>1</v>
      </c>
      <c r="O30" s="31">
        <f t="shared" ref="O30" si="128">IF(O29=0,0,O29/$N29)</f>
        <v>1</v>
      </c>
      <c r="P30" s="31">
        <f t="shared" ref="P30" si="129">IF(P29=0,0,P29/$N29)</f>
        <v>0</v>
      </c>
      <c r="Q30" s="31">
        <f t="shared" ref="Q30" si="130">IF(Q29=0,0,Q29/$N29)</f>
        <v>0</v>
      </c>
    </row>
    <row r="31" spans="1:18" ht="12" customHeight="1">
      <c r="A31" s="139"/>
      <c r="B31" s="139"/>
      <c r="C31" s="37"/>
      <c r="D31" s="211" t="s">
        <v>363</v>
      </c>
      <c r="E31" s="36"/>
      <c r="F31" s="35">
        <f t="shared" ref="F31" si="131">SUM(G31:I31)</f>
        <v>1</v>
      </c>
      <c r="G31" s="35">
        <v>1</v>
      </c>
      <c r="H31" s="35">
        <v>0</v>
      </c>
      <c r="I31" s="35">
        <v>0</v>
      </c>
      <c r="J31" s="35">
        <f t="shared" ref="J31" si="132">SUM(K31:M31)</f>
        <v>1</v>
      </c>
      <c r="K31" s="35">
        <v>1</v>
      </c>
      <c r="L31" s="35">
        <v>0</v>
      </c>
      <c r="M31" s="35">
        <v>0</v>
      </c>
      <c r="N31" s="35">
        <f t="shared" ref="N31" si="133">SUM(O31:Q31)</f>
        <v>0</v>
      </c>
      <c r="O31" s="35">
        <v>0</v>
      </c>
      <c r="P31" s="35">
        <v>0</v>
      </c>
      <c r="Q31" s="35">
        <v>0</v>
      </c>
    </row>
    <row r="32" spans="1:18" ht="12" customHeight="1">
      <c r="A32" s="139"/>
      <c r="B32" s="139"/>
      <c r="C32" s="34"/>
      <c r="D32" s="212"/>
      <c r="E32" s="33"/>
      <c r="F32" s="31">
        <f t="shared" ref="F32" si="134">IF(F31=0,0,F31/F31)</f>
        <v>1</v>
      </c>
      <c r="G32" s="31">
        <f t="shared" ref="G32" si="135">IF(G31=0,0,G31/F31)</f>
        <v>1</v>
      </c>
      <c r="H32" s="31">
        <f t="shared" ref="H32" si="136">IF(H31=0,0,H31/$F31)</f>
        <v>0</v>
      </c>
      <c r="I32" s="31">
        <f t="shared" ref="I32" si="137">IF(I31=0,0,I31/$F31)</f>
        <v>0</v>
      </c>
      <c r="J32" s="31">
        <f t="shared" ref="J32" si="138">IF(J31=0,0,J31/J31)</f>
        <v>1</v>
      </c>
      <c r="K32" s="31">
        <f t="shared" ref="K32" si="139">IF(K31=0,0,K31/$J31)</f>
        <v>1</v>
      </c>
      <c r="L32" s="31">
        <f t="shared" ref="L32" si="140">IF(L31=0,0,L31/$J31)</f>
        <v>0</v>
      </c>
      <c r="M32" s="31">
        <f t="shared" ref="M32" si="141">IF(M31=0,0,M31/$J31)</f>
        <v>0</v>
      </c>
      <c r="N32" s="31">
        <f t="shared" ref="N32" si="142">IF(N31=0,0,N31/N31)</f>
        <v>0</v>
      </c>
      <c r="O32" s="31">
        <f t="shared" ref="O32" si="143">IF(O31=0,0,O31/$N31)</f>
        <v>0</v>
      </c>
      <c r="P32" s="31">
        <f t="shared" ref="P32" si="144">IF(P31=0,0,P31/$N31)</f>
        <v>0</v>
      </c>
      <c r="Q32" s="31">
        <f t="shared" ref="Q32" si="145">IF(Q31=0,0,Q31/$N31)</f>
        <v>0</v>
      </c>
    </row>
    <row r="33" spans="1:17" ht="12" customHeight="1">
      <c r="A33" s="139"/>
      <c r="B33" s="139"/>
      <c r="C33" s="37"/>
      <c r="D33" s="211" t="s">
        <v>364</v>
      </c>
      <c r="E33" s="36"/>
      <c r="F33" s="35">
        <f t="shared" ref="F33" si="146">SUM(G33:I33)</f>
        <v>2</v>
      </c>
      <c r="G33" s="35">
        <v>0</v>
      </c>
      <c r="H33" s="35">
        <v>2</v>
      </c>
      <c r="I33" s="35">
        <v>0</v>
      </c>
      <c r="J33" s="35">
        <f t="shared" ref="J33" si="147">SUM(K33:M33)</f>
        <v>3</v>
      </c>
      <c r="K33" s="35">
        <v>2</v>
      </c>
      <c r="L33" s="35">
        <v>1</v>
      </c>
      <c r="M33" s="35">
        <v>0</v>
      </c>
      <c r="N33" s="35">
        <f t="shared" ref="N33" si="148">SUM(O33:Q33)</f>
        <v>0</v>
      </c>
      <c r="O33" s="35">
        <v>0</v>
      </c>
      <c r="P33" s="35">
        <v>0</v>
      </c>
      <c r="Q33" s="35">
        <v>0</v>
      </c>
    </row>
    <row r="34" spans="1:17" ht="12" customHeight="1">
      <c r="A34" s="139"/>
      <c r="B34" s="139"/>
      <c r="C34" s="34"/>
      <c r="D34" s="212"/>
      <c r="E34" s="33"/>
      <c r="F34" s="31">
        <f t="shared" ref="F34" si="149">IF(F33=0,0,F33/F33)</f>
        <v>1</v>
      </c>
      <c r="G34" s="31">
        <f t="shared" ref="G34" si="150">IF(G33=0,0,G33/F33)</f>
        <v>0</v>
      </c>
      <c r="H34" s="31">
        <f t="shared" ref="H34" si="151">IF(H33=0,0,H33/$F33)</f>
        <v>1</v>
      </c>
      <c r="I34" s="31">
        <f t="shared" ref="I34" si="152">IF(I33=0,0,I33/$F33)</f>
        <v>0</v>
      </c>
      <c r="J34" s="31">
        <f t="shared" ref="J34" si="153">IF(J33=0,0,J33/J33)</f>
        <v>1</v>
      </c>
      <c r="K34" s="31">
        <f t="shared" ref="K34" si="154">IF(K33=0,0,K33/$J33)</f>
        <v>0.66666666666666663</v>
      </c>
      <c r="L34" s="31">
        <f t="shared" ref="L34" si="155">IF(L33=0,0,L33/$J33)</f>
        <v>0.33333333333333331</v>
      </c>
      <c r="M34" s="31">
        <f t="shared" ref="M34" si="156">IF(M33=0,0,M33/$J33)</f>
        <v>0</v>
      </c>
      <c r="N34" s="31">
        <f t="shared" ref="N34" si="157">IF(N33=0,0,N33/N33)</f>
        <v>0</v>
      </c>
      <c r="O34" s="31">
        <f t="shared" ref="O34" si="158">IF(O33=0,0,O33/$N33)</f>
        <v>0</v>
      </c>
      <c r="P34" s="31">
        <f t="shared" ref="P34" si="159">IF(P33=0,0,P33/$N33)</f>
        <v>0</v>
      </c>
      <c r="Q34" s="31">
        <f t="shared" ref="Q34" si="160">IF(Q33=0,0,Q33/$N33)</f>
        <v>0</v>
      </c>
    </row>
    <row r="35" spans="1:17" ht="12" customHeight="1">
      <c r="A35" s="139"/>
      <c r="B35" s="139"/>
      <c r="C35" s="37"/>
      <c r="D35" s="211" t="s">
        <v>365</v>
      </c>
      <c r="E35" s="36"/>
      <c r="F35" s="35">
        <f t="shared" ref="F35" si="161">SUM(G35:I35)</f>
        <v>7</v>
      </c>
      <c r="G35" s="35">
        <v>1</v>
      </c>
      <c r="H35" s="35">
        <v>5</v>
      </c>
      <c r="I35" s="35">
        <v>1</v>
      </c>
      <c r="J35" s="35">
        <f t="shared" ref="J35" si="162">SUM(K35:M35)</f>
        <v>8</v>
      </c>
      <c r="K35" s="35">
        <v>3</v>
      </c>
      <c r="L35" s="35">
        <v>4</v>
      </c>
      <c r="M35" s="35">
        <v>1</v>
      </c>
      <c r="N35" s="35">
        <f t="shared" ref="N35" si="163">SUM(O35:Q35)</f>
        <v>2</v>
      </c>
      <c r="O35" s="35">
        <v>2</v>
      </c>
      <c r="P35" s="35">
        <v>0</v>
      </c>
      <c r="Q35" s="35">
        <v>0</v>
      </c>
    </row>
    <row r="36" spans="1:17" ht="12" customHeight="1">
      <c r="A36" s="139"/>
      <c r="B36" s="139"/>
      <c r="C36" s="34"/>
      <c r="D36" s="212"/>
      <c r="E36" s="33"/>
      <c r="F36" s="31">
        <f t="shared" ref="F36" si="164">IF(F35=0,0,F35/F35)</f>
        <v>1</v>
      </c>
      <c r="G36" s="31">
        <f t="shared" ref="G36" si="165">IF(G35=0,0,G35/F35)</f>
        <v>0.14285714285714285</v>
      </c>
      <c r="H36" s="31">
        <f t="shared" ref="H36" si="166">IF(H35=0,0,H35/$F35)</f>
        <v>0.7142857142857143</v>
      </c>
      <c r="I36" s="31">
        <f t="shared" ref="I36" si="167">IF(I35=0,0,I35/$F35)</f>
        <v>0.14285714285714285</v>
      </c>
      <c r="J36" s="31">
        <f t="shared" ref="J36" si="168">IF(J35=0,0,J35/J35)</f>
        <v>1</v>
      </c>
      <c r="K36" s="31">
        <f t="shared" ref="K36" si="169">IF(K35=0,0,K35/$J35)</f>
        <v>0.375</v>
      </c>
      <c r="L36" s="31">
        <f t="shared" ref="L36" si="170">IF(L35=0,0,L35/$J35)</f>
        <v>0.5</v>
      </c>
      <c r="M36" s="31">
        <f t="shared" ref="M36" si="171">IF(M35=0,0,M35/$J35)</f>
        <v>0.125</v>
      </c>
      <c r="N36" s="31">
        <f t="shared" ref="N36" si="172">IF(N35=0,0,N35/N35)</f>
        <v>1</v>
      </c>
      <c r="O36" s="31">
        <f t="shared" ref="O36" si="173">IF(O35=0,0,O35/$N35)</f>
        <v>1</v>
      </c>
      <c r="P36" s="31">
        <f t="shared" ref="P36" si="174">IF(P35=0,0,P35/$N35)</f>
        <v>0</v>
      </c>
      <c r="Q36" s="31">
        <f t="shared" ref="Q36" si="175">IF(Q35=0,0,Q35/$N35)</f>
        <v>0</v>
      </c>
    </row>
    <row r="37" spans="1:17" ht="12" customHeight="1">
      <c r="A37" s="139"/>
      <c r="B37" s="139"/>
      <c r="C37" s="37"/>
      <c r="D37" s="211" t="s">
        <v>366</v>
      </c>
      <c r="E37" s="36"/>
      <c r="F37" s="35">
        <f t="shared" ref="F37" si="176">SUM(G37:I37)</f>
        <v>1</v>
      </c>
      <c r="G37" s="35">
        <v>0</v>
      </c>
      <c r="H37" s="35">
        <v>1</v>
      </c>
      <c r="I37" s="35">
        <v>0</v>
      </c>
      <c r="J37" s="35">
        <f t="shared" ref="J37" si="177">SUM(K37:M37)</f>
        <v>1</v>
      </c>
      <c r="K37" s="35">
        <v>0</v>
      </c>
      <c r="L37" s="35">
        <v>1</v>
      </c>
      <c r="M37" s="35">
        <v>0</v>
      </c>
      <c r="N37" s="35">
        <f t="shared" ref="N37" si="178">SUM(O37:Q37)</f>
        <v>0</v>
      </c>
      <c r="O37" s="35">
        <v>0</v>
      </c>
      <c r="P37" s="35">
        <v>0</v>
      </c>
      <c r="Q37" s="35">
        <v>0</v>
      </c>
    </row>
    <row r="38" spans="1:17" ht="12" customHeight="1">
      <c r="A38" s="139"/>
      <c r="B38" s="139"/>
      <c r="C38" s="34"/>
      <c r="D38" s="212"/>
      <c r="E38" s="33"/>
      <c r="F38" s="31">
        <f t="shared" ref="F38" si="179">IF(F37=0,0,F37/F37)</f>
        <v>1</v>
      </c>
      <c r="G38" s="31">
        <f t="shared" ref="G38" si="180">IF(G37=0,0,G37/F37)</f>
        <v>0</v>
      </c>
      <c r="H38" s="31">
        <f t="shared" ref="H38" si="181">IF(H37=0,0,H37/$F37)</f>
        <v>1</v>
      </c>
      <c r="I38" s="31">
        <f t="shared" ref="I38" si="182">IF(I37=0,0,I37/$F37)</f>
        <v>0</v>
      </c>
      <c r="J38" s="31">
        <f t="shared" ref="J38" si="183">IF(J37=0,0,J37/J37)</f>
        <v>1</v>
      </c>
      <c r="K38" s="31">
        <f t="shared" ref="K38" si="184">IF(K37=0,0,K37/$J37)</f>
        <v>0</v>
      </c>
      <c r="L38" s="31">
        <f t="shared" ref="L38" si="185">IF(L37=0,0,L37/$J37)</f>
        <v>1</v>
      </c>
      <c r="M38" s="31">
        <f t="shared" ref="M38" si="186">IF(M37=0,0,M37/$J37)</f>
        <v>0</v>
      </c>
      <c r="N38" s="31">
        <f t="shared" ref="N38" si="187">IF(N37=0,0,N37/N37)</f>
        <v>0</v>
      </c>
      <c r="O38" s="31">
        <f t="shared" ref="O38" si="188">IF(O37=0,0,O37/$N37)</f>
        <v>0</v>
      </c>
      <c r="P38" s="31">
        <f t="shared" ref="P38" si="189">IF(P37=0,0,P37/$N37)</f>
        <v>0</v>
      </c>
      <c r="Q38" s="31">
        <f t="shared" ref="Q38" si="190">IF(Q37=0,0,Q37/$N37)</f>
        <v>0</v>
      </c>
    </row>
    <row r="39" spans="1:17" ht="12" customHeight="1">
      <c r="A39" s="139"/>
      <c r="B39" s="139"/>
      <c r="C39" s="37"/>
      <c r="D39" s="211" t="s">
        <v>367</v>
      </c>
      <c r="E39" s="36"/>
      <c r="F39" s="35">
        <f t="shared" ref="F39" si="191">SUM(G39:I39)</f>
        <v>5</v>
      </c>
      <c r="G39" s="35">
        <v>1</v>
      </c>
      <c r="H39" s="35">
        <v>4</v>
      </c>
      <c r="I39" s="35">
        <v>0</v>
      </c>
      <c r="J39" s="35">
        <f t="shared" ref="J39" si="192">SUM(K39:M39)</f>
        <v>4</v>
      </c>
      <c r="K39" s="35">
        <v>1</v>
      </c>
      <c r="L39" s="35">
        <v>3</v>
      </c>
      <c r="M39" s="35">
        <v>0</v>
      </c>
      <c r="N39" s="35">
        <f t="shared" ref="N39" si="193">SUM(O39:Q39)</f>
        <v>0</v>
      </c>
      <c r="O39" s="35">
        <v>0</v>
      </c>
      <c r="P39" s="35">
        <v>0</v>
      </c>
      <c r="Q39" s="35">
        <v>0</v>
      </c>
    </row>
    <row r="40" spans="1:17" ht="12" customHeight="1">
      <c r="A40" s="139"/>
      <c r="B40" s="139"/>
      <c r="C40" s="34"/>
      <c r="D40" s="212"/>
      <c r="E40" s="33"/>
      <c r="F40" s="31">
        <f t="shared" ref="F40" si="194">IF(F39=0,0,F39/F39)</f>
        <v>1</v>
      </c>
      <c r="G40" s="31">
        <f t="shared" ref="G40" si="195">IF(G39=0,0,G39/F39)</f>
        <v>0.2</v>
      </c>
      <c r="H40" s="31">
        <f t="shared" ref="H40" si="196">IF(H39=0,0,H39/$F39)</f>
        <v>0.8</v>
      </c>
      <c r="I40" s="31">
        <f t="shared" ref="I40" si="197">IF(I39=0,0,I39/$F39)</f>
        <v>0</v>
      </c>
      <c r="J40" s="31">
        <f t="shared" ref="J40" si="198">IF(J39=0,0,J39/J39)</f>
        <v>1</v>
      </c>
      <c r="K40" s="31">
        <f t="shared" ref="K40" si="199">IF(K39=0,0,K39/$J39)</f>
        <v>0.25</v>
      </c>
      <c r="L40" s="31">
        <f t="shared" ref="L40" si="200">IF(L39=0,0,L39/$J39)</f>
        <v>0.75</v>
      </c>
      <c r="M40" s="31">
        <f t="shared" ref="M40" si="201">IF(M39=0,0,M39/$J39)</f>
        <v>0</v>
      </c>
      <c r="N40" s="31">
        <f t="shared" ref="N40" si="202">IF(N39=0,0,N39/N39)</f>
        <v>0</v>
      </c>
      <c r="O40" s="31">
        <f t="shared" ref="O40" si="203">IF(O39=0,0,O39/$N39)</f>
        <v>0</v>
      </c>
      <c r="P40" s="31">
        <f t="shared" ref="P40" si="204">IF(P39=0,0,P39/$N39)</f>
        <v>0</v>
      </c>
      <c r="Q40" s="31">
        <f t="shared" ref="Q40" si="205">IF(Q39=0,0,Q39/$N39)</f>
        <v>0</v>
      </c>
    </row>
    <row r="41" spans="1:17" ht="12" customHeight="1">
      <c r="A41" s="139"/>
      <c r="B41" s="139"/>
      <c r="C41" s="37"/>
      <c r="D41" s="211" t="s">
        <v>368</v>
      </c>
      <c r="E41" s="36"/>
      <c r="F41" s="35">
        <f t="shared" ref="F41" si="206">SUM(G41:I41)</f>
        <v>1</v>
      </c>
      <c r="G41" s="35">
        <v>0</v>
      </c>
      <c r="H41" s="35">
        <v>0</v>
      </c>
      <c r="I41" s="35">
        <v>1</v>
      </c>
      <c r="J41" s="35">
        <f t="shared" ref="J41" si="207">SUM(K41:M41)</f>
        <v>1</v>
      </c>
      <c r="K41" s="35">
        <v>0</v>
      </c>
      <c r="L41" s="35">
        <v>0</v>
      </c>
      <c r="M41" s="35">
        <v>1</v>
      </c>
      <c r="N41" s="35">
        <f t="shared" ref="N41" si="208">SUM(O41:Q41)</f>
        <v>0</v>
      </c>
      <c r="O41" s="35">
        <v>0</v>
      </c>
      <c r="P41" s="35">
        <v>0</v>
      </c>
      <c r="Q41" s="35">
        <v>0</v>
      </c>
    </row>
    <row r="42" spans="1:17" ht="12" customHeight="1">
      <c r="A42" s="139"/>
      <c r="B42" s="139"/>
      <c r="C42" s="34"/>
      <c r="D42" s="212"/>
      <c r="E42" s="33"/>
      <c r="F42" s="31">
        <f t="shared" ref="F42" si="209">IF(F41=0,0,F41/F41)</f>
        <v>1</v>
      </c>
      <c r="G42" s="31">
        <f t="shared" ref="G42" si="210">IF(G41=0,0,G41/F41)</f>
        <v>0</v>
      </c>
      <c r="H42" s="31">
        <f t="shared" ref="H42" si="211">IF(H41=0,0,H41/$F41)</f>
        <v>0</v>
      </c>
      <c r="I42" s="31">
        <f t="shared" ref="I42" si="212">IF(I41=0,0,I41/$F41)</f>
        <v>1</v>
      </c>
      <c r="J42" s="31">
        <f t="shared" ref="J42" si="213">IF(J41=0,0,J41/J41)</f>
        <v>1</v>
      </c>
      <c r="K42" s="31">
        <f t="shared" ref="K42" si="214">IF(K41=0,0,K41/$J41)</f>
        <v>0</v>
      </c>
      <c r="L42" s="31">
        <f t="shared" ref="L42" si="215">IF(L41=0,0,L41/$J41)</f>
        <v>0</v>
      </c>
      <c r="M42" s="31">
        <f t="shared" ref="M42" si="216">IF(M41=0,0,M41/$J41)</f>
        <v>1</v>
      </c>
      <c r="N42" s="31">
        <f t="shared" ref="N42" si="217">IF(N41=0,0,N41/N41)</f>
        <v>0</v>
      </c>
      <c r="O42" s="31">
        <f t="shared" ref="O42" si="218">IF(O41=0,0,O41/$N41)</f>
        <v>0</v>
      </c>
      <c r="P42" s="31">
        <f t="shared" ref="P42" si="219">IF(P41=0,0,P41/$N41)</f>
        <v>0</v>
      </c>
      <c r="Q42" s="31">
        <f t="shared" ref="Q42" si="220">IF(Q41=0,0,Q41/$N41)</f>
        <v>0</v>
      </c>
    </row>
    <row r="43" spans="1:17" ht="12" customHeight="1">
      <c r="A43" s="139"/>
      <c r="B43" s="139"/>
      <c r="C43" s="37"/>
      <c r="D43" s="211" t="s">
        <v>369</v>
      </c>
      <c r="E43" s="36"/>
      <c r="F43" s="35">
        <f t="shared" ref="F43" si="221">SUM(G43:I43)</f>
        <v>2</v>
      </c>
      <c r="G43" s="35">
        <v>0</v>
      </c>
      <c r="H43" s="35">
        <v>2</v>
      </c>
      <c r="I43" s="35">
        <v>0</v>
      </c>
      <c r="J43" s="35">
        <f t="shared" ref="J43" si="222">SUM(K43:M43)</f>
        <v>2</v>
      </c>
      <c r="K43" s="35">
        <v>2</v>
      </c>
      <c r="L43" s="35">
        <v>0</v>
      </c>
      <c r="M43" s="35">
        <v>0</v>
      </c>
      <c r="N43" s="35">
        <f t="shared" ref="N43" si="223">SUM(O43:Q43)</f>
        <v>0</v>
      </c>
      <c r="O43" s="35">
        <v>0</v>
      </c>
      <c r="P43" s="35">
        <v>0</v>
      </c>
      <c r="Q43" s="35">
        <v>0</v>
      </c>
    </row>
    <row r="44" spans="1:17" ht="12" customHeight="1">
      <c r="A44" s="139"/>
      <c r="B44" s="139"/>
      <c r="C44" s="34"/>
      <c r="D44" s="212"/>
      <c r="E44" s="33"/>
      <c r="F44" s="31">
        <f t="shared" ref="F44" si="224">IF(F43=0,0,F43/F43)</f>
        <v>1</v>
      </c>
      <c r="G44" s="31">
        <f t="shared" ref="G44" si="225">IF(G43=0,0,G43/F43)</f>
        <v>0</v>
      </c>
      <c r="H44" s="31">
        <f t="shared" ref="H44" si="226">IF(H43=0,0,H43/$F43)</f>
        <v>1</v>
      </c>
      <c r="I44" s="31">
        <f t="shared" ref="I44" si="227">IF(I43=0,0,I43/$F43)</f>
        <v>0</v>
      </c>
      <c r="J44" s="31">
        <f t="shared" ref="J44" si="228">IF(J43=0,0,J43/J43)</f>
        <v>1</v>
      </c>
      <c r="K44" s="31">
        <f t="shared" ref="K44" si="229">IF(K43=0,0,K43/$J43)</f>
        <v>1</v>
      </c>
      <c r="L44" s="31">
        <f t="shared" ref="L44" si="230">IF(L43=0,0,L43/$J43)</f>
        <v>0</v>
      </c>
      <c r="M44" s="31">
        <f t="shared" ref="M44" si="231">IF(M43=0,0,M43/$J43)</f>
        <v>0</v>
      </c>
      <c r="N44" s="31">
        <f t="shared" ref="N44" si="232">IF(N43=0,0,N43/N43)</f>
        <v>0</v>
      </c>
      <c r="O44" s="31">
        <f t="shared" ref="O44" si="233">IF(O43=0,0,O43/$N43)</f>
        <v>0</v>
      </c>
      <c r="P44" s="31">
        <f t="shared" ref="P44" si="234">IF(P43=0,0,P43/$N43)</f>
        <v>0</v>
      </c>
      <c r="Q44" s="31">
        <f t="shared" ref="Q44" si="235">IF(Q43=0,0,Q43/$N43)</f>
        <v>0</v>
      </c>
    </row>
    <row r="45" spans="1:17" ht="12" customHeight="1">
      <c r="A45" s="139"/>
      <c r="B45" s="139"/>
      <c r="C45" s="37"/>
      <c r="D45" s="211" t="s">
        <v>370</v>
      </c>
      <c r="E45" s="36"/>
      <c r="F45" s="35">
        <f t="shared" ref="F45" si="236">SUM(G45:I45)</f>
        <v>4</v>
      </c>
      <c r="G45" s="35">
        <v>1</v>
      </c>
      <c r="H45" s="35">
        <v>3</v>
      </c>
      <c r="I45" s="35">
        <v>0</v>
      </c>
      <c r="J45" s="35">
        <f t="shared" ref="J45" si="237">SUM(K45:M45)</f>
        <v>4</v>
      </c>
      <c r="K45" s="35">
        <v>3</v>
      </c>
      <c r="L45" s="35">
        <v>1</v>
      </c>
      <c r="M45" s="35">
        <v>0</v>
      </c>
      <c r="N45" s="35">
        <f t="shared" ref="N45" si="238">SUM(O45:Q45)</f>
        <v>1</v>
      </c>
      <c r="O45" s="35">
        <v>1</v>
      </c>
      <c r="P45" s="35">
        <v>0</v>
      </c>
      <c r="Q45" s="35">
        <v>0</v>
      </c>
    </row>
    <row r="46" spans="1:17" ht="12" customHeight="1">
      <c r="A46" s="139"/>
      <c r="B46" s="139"/>
      <c r="C46" s="34"/>
      <c r="D46" s="212"/>
      <c r="E46" s="33"/>
      <c r="F46" s="31">
        <f t="shared" ref="F46" si="239">IF(F45=0,0,F45/F45)</f>
        <v>1</v>
      </c>
      <c r="G46" s="31">
        <f t="shared" ref="G46" si="240">IF(G45=0,0,G45/F45)</f>
        <v>0.25</v>
      </c>
      <c r="H46" s="31">
        <f t="shared" ref="H46" si="241">IF(H45=0,0,H45/$F45)</f>
        <v>0.75</v>
      </c>
      <c r="I46" s="31">
        <f t="shared" ref="I46" si="242">IF(I45=0,0,I45/$F45)</f>
        <v>0</v>
      </c>
      <c r="J46" s="31">
        <f t="shared" ref="J46" si="243">IF(J45=0,0,J45/J45)</f>
        <v>1</v>
      </c>
      <c r="K46" s="31">
        <f t="shared" ref="K46" si="244">IF(K45=0,0,K45/$J45)</f>
        <v>0.75</v>
      </c>
      <c r="L46" s="31">
        <f t="shared" ref="L46" si="245">IF(L45=0,0,L45/$J45)</f>
        <v>0.25</v>
      </c>
      <c r="M46" s="31">
        <f t="shared" ref="M46" si="246">IF(M45=0,0,M45/$J45)</f>
        <v>0</v>
      </c>
      <c r="N46" s="31">
        <f t="shared" ref="N46" si="247">IF(N45=0,0,N45/N45)</f>
        <v>1</v>
      </c>
      <c r="O46" s="31">
        <f t="shared" ref="O46" si="248">IF(O45=0,0,O45/$N45)</f>
        <v>1</v>
      </c>
      <c r="P46" s="31">
        <f t="shared" ref="P46" si="249">IF(P45=0,0,P45/$N45)</f>
        <v>0</v>
      </c>
      <c r="Q46" s="31">
        <f t="shared" ref="Q46" si="250">IF(Q45=0,0,Q45/$N45)</f>
        <v>0</v>
      </c>
    </row>
    <row r="47" spans="1:17" ht="11.25" customHeight="1">
      <c r="A47" s="139"/>
      <c r="B47" s="139"/>
      <c r="C47" s="37"/>
      <c r="D47" s="211" t="s">
        <v>371</v>
      </c>
      <c r="E47" s="36"/>
      <c r="F47" s="35">
        <f t="shared" ref="F47" si="251">SUM(G47:I47)</f>
        <v>2</v>
      </c>
      <c r="G47" s="35">
        <v>0</v>
      </c>
      <c r="H47" s="35">
        <v>2</v>
      </c>
      <c r="I47" s="35">
        <v>0</v>
      </c>
      <c r="J47" s="35">
        <f t="shared" ref="J47" si="252">SUM(K47:M47)</f>
        <v>2</v>
      </c>
      <c r="K47" s="35">
        <v>0</v>
      </c>
      <c r="L47" s="35">
        <v>2</v>
      </c>
      <c r="M47" s="35">
        <v>0</v>
      </c>
      <c r="N47" s="35">
        <f t="shared" ref="N47" si="253">SUM(O47:Q47)</f>
        <v>0</v>
      </c>
      <c r="O47" s="35">
        <v>0</v>
      </c>
      <c r="P47" s="35">
        <v>0</v>
      </c>
      <c r="Q47" s="35">
        <v>0</v>
      </c>
    </row>
    <row r="48" spans="1:17" ht="12" customHeight="1">
      <c r="A48" s="139"/>
      <c r="B48" s="139"/>
      <c r="C48" s="34"/>
      <c r="D48" s="212"/>
      <c r="E48" s="33"/>
      <c r="F48" s="31">
        <f t="shared" ref="F48" si="254">IF(F47=0,0,F47/F47)</f>
        <v>1</v>
      </c>
      <c r="G48" s="31">
        <f t="shared" ref="G48" si="255">IF(G47=0,0,G47/F47)</f>
        <v>0</v>
      </c>
      <c r="H48" s="31">
        <f t="shared" ref="H48" si="256">IF(H47=0,0,H47/$F47)</f>
        <v>1</v>
      </c>
      <c r="I48" s="31">
        <f t="shared" ref="I48" si="257">IF(I47=0,0,I47/$F47)</f>
        <v>0</v>
      </c>
      <c r="J48" s="31">
        <f t="shared" ref="J48" si="258">IF(J47=0,0,J47/J47)</f>
        <v>1</v>
      </c>
      <c r="K48" s="31">
        <f t="shared" ref="K48" si="259">IF(K47=0,0,K47/$J47)</f>
        <v>0</v>
      </c>
      <c r="L48" s="31">
        <f t="shared" ref="L48" si="260">IF(L47=0,0,L47/$J47)</f>
        <v>1</v>
      </c>
      <c r="M48" s="31">
        <f t="shared" ref="M48" si="261">IF(M47=0,0,M47/$J47)</f>
        <v>0</v>
      </c>
      <c r="N48" s="31">
        <f t="shared" ref="N48" si="262">IF(N47=0,0,N47/N47)</f>
        <v>0</v>
      </c>
      <c r="O48" s="31">
        <f t="shared" ref="O48" si="263">IF(O47=0,0,O47/$N47)</f>
        <v>0</v>
      </c>
      <c r="P48" s="31">
        <f t="shared" ref="P48" si="264">IF(P47=0,0,P47/$N47)</f>
        <v>0</v>
      </c>
      <c r="Q48" s="31">
        <f t="shared" ref="Q48" si="265">IF(Q47=0,0,Q47/$N47)</f>
        <v>0</v>
      </c>
    </row>
    <row r="49" spans="1:17" ht="12" customHeight="1">
      <c r="A49" s="139"/>
      <c r="B49" s="139"/>
      <c r="C49" s="37"/>
      <c r="D49" s="211" t="s">
        <v>372</v>
      </c>
      <c r="E49" s="36"/>
      <c r="F49" s="35">
        <f t="shared" ref="F49" si="266">SUM(G49:I49)</f>
        <v>1</v>
      </c>
      <c r="G49" s="35">
        <v>0</v>
      </c>
      <c r="H49" s="35">
        <v>1</v>
      </c>
      <c r="I49" s="35">
        <v>0</v>
      </c>
      <c r="J49" s="35">
        <f t="shared" ref="J49" si="267">SUM(K49:M49)</f>
        <v>1</v>
      </c>
      <c r="K49" s="35">
        <v>0</v>
      </c>
      <c r="L49" s="35">
        <v>1</v>
      </c>
      <c r="M49" s="35">
        <v>0</v>
      </c>
      <c r="N49" s="35">
        <f t="shared" ref="N49" si="268">SUM(O49:Q49)</f>
        <v>1</v>
      </c>
      <c r="O49" s="35">
        <v>1</v>
      </c>
      <c r="P49" s="35">
        <v>0</v>
      </c>
      <c r="Q49" s="35">
        <v>0</v>
      </c>
    </row>
    <row r="50" spans="1:17" ht="12" customHeight="1">
      <c r="A50" s="139"/>
      <c r="B50" s="139"/>
      <c r="C50" s="34"/>
      <c r="D50" s="212"/>
      <c r="E50" s="33"/>
      <c r="F50" s="31">
        <f t="shared" ref="F50" si="269">IF(F49=0,0,F49/F49)</f>
        <v>1</v>
      </c>
      <c r="G50" s="31">
        <f t="shared" ref="G50" si="270">IF(G49=0,0,G49/F49)</f>
        <v>0</v>
      </c>
      <c r="H50" s="31">
        <f t="shared" ref="H50" si="271">IF(H49=0,0,H49/$F49)</f>
        <v>1</v>
      </c>
      <c r="I50" s="31">
        <f t="shared" ref="I50" si="272">IF(I49=0,0,I49/$F49)</f>
        <v>0</v>
      </c>
      <c r="J50" s="31">
        <f t="shared" ref="J50" si="273">IF(J49=0,0,J49/J49)</f>
        <v>1</v>
      </c>
      <c r="K50" s="31">
        <f t="shared" ref="K50" si="274">IF(K49=0,0,K49/$J49)</f>
        <v>0</v>
      </c>
      <c r="L50" s="31">
        <f t="shared" ref="L50" si="275">IF(L49=0,0,L49/$J49)</f>
        <v>1</v>
      </c>
      <c r="M50" s="31">
        <f t="shared" ref="M50" si="276">IF(M49=0,0,M49/$J49)</f>
        <v>0</v>
      </c>
      <c r="N50" s="31">
        <f t="shared" ref="N50" si="277">IF(N49=0,0,N49/N49)</f>
        <v>1</v>
      </c>
      <c r="O50" s="31">
        <f t="shared" ref="O50" si="278">IF(O49=0,0,O49/$N49)</f>
        <v>1</v>
      </c>
      <c r="P50" s="31">
        <f t="shared" ref="P50" si="279">IF(P49=0,0,P49/$N49)</f>
        <v>0</v>
      </c>
      <c r="Q50" s="31">
        <f t="shared" ref="Q50" si="280">IF(Q49=0,0,Q49/$N49)</f>
        <v>0</v>
      </c>
    </row>
    <row r="51" spans="1:17" ht="12" customHeight="1">
      <c r="A51" s="139"/>
      <c r="B51" s="139"/>
      <c r="C51" s="37"/>
      <c r="D51" s="211" t="s">
        <v>373</v>
      </c>
      <c r="E51" s="36"/>
      <c r="F51" s="35">
        <f t="shared" ref="F51" si="281">SUM(G51:I51)</f>
        <v>10</v>
      </c>
      <c r="G51" s="35">
        <v>4</v>
      </c>
      <c r="H51" s="35">
        <v>4</v>
      </c>
      <c r="I51" s="35">
        <v>2</v>
      </c>
      <c r="J51" s="35">
        <f t="shared" ref="J51" si="282">SUM(K51:M51)</f>
        <v>10</v>
      </c>
      <c r="K51" s="35">
        <v>4</v>
      </c>
      <c r="L51" s="35">
        <v>3</v>
      </c>
      <c r="M51" s="35">
        <v>3</v>
      </c>
      <c r="N51" s="35">
        <f t="shared" ref="N51" si="283">SUM(O51:Q51)</f>
        <v>2</v>
      </c>
      <c r="O51" s="35">
        <v>0</v>
      </c>
      <c r="P51" s="35">
        <v>2</v>
      </c>
      <c r="Q51" s="35">
        <v>0</v>
      </c>
    </row>
    <row r="52" spans="1:17" ht="12" customHeight="1">
      <c r="A52" s="139"/>
      <c r="B52" s="139"/>
      <c r="C52" s="34"/>
      <c r="D52" s="212"/>
      <c r="E52" s="33"/>
      <c r="F52" s="31">
        <f t="shared" ref="F52" si="284">IF(F51=0,0,F51/F51)</f>
        <v>1</v>
      </c>
      <c r="G52" s="31">
        <f t="shared" ref="G52" si="285">IF(G51=0,0,G51/F51)</f>
        <v>0.4</v>
      </c>
      <c r="H52" s="31">
        <f t="shared" ref="H52" si="286">IF(H51=0,0,H51/$F51)</f>
        <v>0.4</v>
      </c>
      <c r="I52" s="31">
        <f t="shared" ref="I52" si="287">IF(I51=0,0,I51/$F51)</f>
        <v>0.2</v>
      </c>
      <c r="J52" s="31">
        <f t="shared" ref="J52" si="288">IF(J51=0,0,J51/J51)</f>
        <v>1</v>
      </c>
      <c r="K52" s="31">
        <f t="shared" ref="K52" si="289">IF(K51=0,0,K51/$J51)</f>
        <v>0.4</v>
      </c>
      <c r="L52" s="31">
        <f t="shared" ref="L52" si="290">IF(L51=0,0,L51/$J51)</f>
        <v>0.3</v>
      </c>
      <c r="M52" s="31">
        <f t="shared" ref="M52" si="291">IF(M51=0,0,M51/$J51)</f>
        <v>0.3</v>
      </c>
      <c r="N52" s="31">
        <f t="shared" ref="N52" si="292">IF(N51=0,0,N51/N51)</f>
        <v>1</v>
      </c>
      <c r="O52" s="31">
        <f t="shared" ref="O52" si="293">IF(O51=0,0,O51/$N51)</f>
        <v>0</v>
      </c>
      <c r="P52" s="31">
        <f t="shared" ref="P52" si="294">IF(P51=0,0,P51/$N51)</f>
        <v>1</v>
      </c>
      <c r="Q52" s="31">
        <f t="shared" ref="Q52" si="295">IF(Q51=0,0,Q51/$N51)</f>
        <v>0</v>
      </c>
    </row>
    <row r="53" spans="1:17" ht="12" customHeight="1">
      <c r="A53" s="139"/>
      <c r="B53" s="139"/>
      <c r="C53" s="37"/>
      <c r="D53" s="211" t="s">
        <v>374</v>
      </c>
      <c r="E53" s="36"/>
      <c r="F53" s="35">
        <f t="shared" ref="F53" si="296">SUM(G53:I53)</f>
        <v>4</v>
      </c>
      <c r="G53" s="35">
        <v>0</v>
      </c>
      <c r="H53" s="35">
        <v>2</v>
      </c>
      <c r="I53" s="35">
        <v>2</v>
      </c>
      <c r="J53" s="35">
        <f t="shared" ref="J53" si="297">SUM(K53:M53)</f>
        <v>4</v>
      </c>
      <c r="K53" s="35">
        <v>0</v>
      </c>
      <c r="L53" s="35">
        <v>2</v>
      </c>
      <c r="M53" s="35">
        <v>2</v>
      </c>
      <c r="N53" s="35">
        <f t="shared" ref="N53" si="298">SUM(O53:Q53)</f>
        <v>0</v>
      </c>
      <c r="O53" s="35">
        <v>0</v>
      </c>
      <c r="P53" s="35">
        <v>0</v>
      </c>
      <c r="Q53" s="35">
        <v>0</v>
      </c>
    </row>
    <row r="54" spans="1:17" ht="12" customHeight="1">
      <c r="A54" s="139"/>
      <c r="B54" s="139"/>
      <c r="C54" s="34"/>
      <c r="D54" s="212"/>
      <c r="E54" s="33"/>
      <c r="F54" s="31">
        <f t="shared" ref="F54" si="299">IF(F53=0,0,F53/F53)</f>
        <v>1</v>
      </c>
      <c r="G54" s="31">
        <f t="shared" ref="G54" si="300">IF(G53=0,0,G53/F53)</f>
        <v>0</v>
      </c>
      <c r="H54" s="31">
        <f t="shared" ref="H54" si="301">IF(H53=0,0,H53/$F53)</f>
        <v>0.5</v>
      </c>
      <c r="I54" s="31">
        <f t="shared" ref="I54" si="302">IF(I53=0,0,I53/$F53)</f>
        <v>0.5</v>
      </c>
      <c r="J54" s="31">
        <f t="shared" ref="J54" si="303">IF(J53=0,0,J53/J53)</f>
        <v>1</v>
      </c>
      <c r="K54" s="31">
        <f t="shared" ref="K54" si="304">IF(K53=0,0,K53/$J53)</f>
        <v>0</v>
      </c>
      <c r="L54" s="31">
        <f t="shared" ref="L54" si="305">IF(L53=0,0,L53/$J53)</f>
        <v>0.5</v>
      </c>
      <c r="M54" s="31">
        <f t="shared" ref="M54" si="306">IF(M53=0,0,M53/$J53)</f>
        <v>0.5</v>
      </c>
      <c r="N54" s="31">
        <f t="shared" ref="N54" si="307">IF(N53=0,0,N53/N53)</f>
        <v>0</v>
      </c>
      <c r="O54" s="31">
        <f t="shared" ref="O54" si="308">IF(O53=0,0,O53/$N53)</f>
        <v>0</v>
      </c>
      <c r="P54" s="31">
        <f t="shared" ref="P54" si="309">IF(P53=0,0,P53/$N53)</f>
        <v>0</v>
      </c>
      <c r="Q54" s="31">
        <f t="shared" ref="Q54" si="310">IF(Q53=0,0,Q53/$N53)</f>
        <v>0</v>
      </c>
    </row>
    <row r="55" spans="1:17" ht="12" customHeight="1">
      <c r="A55" s="139"/>
      <c r="B55" s="139"/>
      <c r="C55" s="37"/>
      <c r="D55" s="211" t="s">
        <v>375</v>
      </c>
      <c r="E55" s="36"/>
      <c r="F55" s="35">
        <f t="shared" ref="F55" si="311">SUM(G55:I55)</f>
        <v>20</v>
      </c>
      <c r="G55" s="35">
        <v>2</v>
      </c>
      <c r="H55" s="35">
        <v>15</v>
      </c>
      <c r="I55" s="35">
        <v>3</v>
      </c>
      <c r="J55" s="35">
        <f t="shared" ref="J55" si="312">SUM(K55:M55)</f>
        <v>20</v>
      </c>
      <c r="K55" s="35">
        <v>8</v>
      </c>
      <c r="L55" s="35">
        <v>9</v>
      </c>
      <c r="M55" s="35">
        <v>3</v>
      </c>
      <c r="N55" s="35">
        <f t="shared" ref="N55" si="313">SUM(O55:Q55)</f>
        <v>1</v>
      </c>
      <c r="O55" s="35">
        <v>1</v>
      </c>
      <c r="P55" s="35">
        <v>0</v>
      </c>
      <c r="Q55" s="35">
        <v>0</v>
      </c>
    </row>
    <row r="56" spans="1:17" ht="12" customHeight="1">
      <c r="A56" s="139"/>
      <c r="B56" s="139"/>
      <c r="C56" s="34"/>
      <c r="D56" s="212"/>
      <c r="E56" s="33"/>
      <c r="F56" s="31">
        <f t="shared" ref="F56" si="314">IF(F55=0,0,F55/F55)</f>
        <v>1</v>
      </c>
      <c r="G56" s="31">
        <f t="shared" ref="G56" si="315">IF(G55=0,0,G55/F55)</f>
        <v>0.1</v>
      </c>
      <c r="H56" s="31">
        <f t="shared" ref="H56" si="316">IF(H55=0,0,H55/$F55)</f>
        <v>0.75</v>
      </c>
      <c r="I56" s="31">
        <f t="shared" ref="I56" si="317">IF(I55=0,0,I55/$F55)</f>
        <v>0.15</v>
      </c>
      <c r="J56" s="31">
        <f t="shared" ref="J56" si="318">IF(J55=0,0,J55/J55)</f>
        <v>1</v>
      </c>
      <c r="K56" s="31">
        <f t="shared" ref="K56" si="319">IF(K55=0,0,K55/$J55)</f>
        <v>0.4</v>
      </c>
      <c r="L56" s="31">
        <f t="shared" ref="L56" si="320">IF(L55=0,0,L55/$J55)</f>
        <v>0.45</v>
      </c>
      <c r="M56" s="31">
        <f t="shared" ref="M56" si="321">IF(M55=0,0,M55/$J55)</f>
        <v>0.15</v>
      </c>
      <c r="N56" s="31">
        <f t="shared" ref="N56" si="322">IF(N55=0,0,N55/N55)</f>
        <v>1</v>
      </c>
      <c r="O56" s="31">
        <f t="shared" ref="O56" si="323">IF(O55=0,0,O55/$N55)</f>
        <v>1</v>
      </c>
      <c r="P56" s="31">
        <f t="shared" ref="P56" si="324">IF(P55=0,0,P55/$N55)</f>
        <v>0</v>
      </c>
      <c r="Q56" s="31">
        <f t="shared" ref="Q56" si="325">IF(Q55=0,0,Q55/$N55)</f>
        <v>0</v>
      </c>
    </row>
    <row r="57" spans="1:17" ht="12" customHeight="1">
      <c r="A57" s="139"/>
      <c r="B57" s="139"/>
      <c r="C57" s="37"/>
      <c r="D57" s="211" t="s">
        <v>376</v>
      </c>
      <c r="E57" s="36"/>
      <c r="F57" s="35">
        <f t="shared" ref="F57" si="326">SUM(G57:I57)</f>
        <v>5</v>
      </c>
      <c r="G57" s="35">
        <v>1</v>
      </c>
      <c r="H57" s="35">
        <v>4</v>
      </c>
      <c r="I57" s="35">
        <v>0</v>
      </c>
      <c r="J57" s="35">
        <f t="shared" ref="J57" si="327">SUM(K57:M57)</f>
        <v>5</v>
      </c>
      <c r="K57" s="35">
        <v>3</v>
      </c>
      <c r="L57" s="35">
        <v>2</v>
      </c>
      <c r="M57" s="35">
        <v>0</v>
      </c>
      <c r="N57" s="35">
        <f t="shared" ref="N57" si="328">SUM(O57:Q57)</f>
        <v>0</v>
      </c>
      <c r="O57" s="35">
        <v>0</v>
      </c>
      <c r="P57" s="35">
        <v>0</v>
      </c>
      <c r="Q57" s="35">
        <v>0</v>
      </c>
    </row>
    <row r="58" spans="1:17" ht="12" customHeight="1">
      <c r="A58" s="139"/>
      <c r="B58" s="139"/>
      <c r="C58" s="34"/>
      <c r="D58" s="212"/>
      <c r="E58" s="33"/>
      <c r="F58" s="31">
        <f t="shared" ref="F58" si="329">IF(F57=0,0,F57/F57)</f>
        <v>1</v>
      </c>
      <c r="G58" s="31">
        <f t="shared" ref="G58" si="330">IF(G57=0,0,G57/F57)</f>
        <v>0.2</v>
      </c>
      <c r="H58" s="31">
        <f t="shared" ref="H58" si="331">IF(H57=0,0,H57/$F57)</f>
        <v>0.8</v>
      </c>
      <c r="I58" s="31">
        <f t="shared" ref="I58" si="332">IF(I57=0,0,I57/$F57)</f>
        <v>0</v>
      </c>
      <c r="J58" s="31">
        <f t="shared" ref="J58" si="333">IF(J57=0,0,J57/J57)</f>
        <v>1</v>
      </c>
      <c r="K58" s="31">
        <f t="shared" ref="K58" si="334">IF(K57=0,0,K57/$J57)</f>
        <v>0.6</v>
      </c>
      <c r="L58" s="31">
        <f t="shared" ref="L58" si="335">IF(L57=0,0,L57/$J57)</f>
        <v>0.4</v>
      </c>
      <c r="M58" s="31">
        <f t="shared" ref="M58" si="336">IF(M57=0,0,M57/$J57)</f>
        <v>0</v>
      </c>
      <c r="N58" s="31">
        <f t="shared" ref="N58" si="337">IF(N57=0,0,N57/N57)</f>
        <v>0</v>
      </c>
      <c r="O58" s="31">
        <f t="shared" ref="O58" si="338">IF(O57=0,0,O57/$N57)</f>
        <v>0</v>
      </c>
      <c r="P58" s="31">
        <f t="shared" ref="P58" si="339">IF(P57=0,0,P57/$N57)</f>
        <v>0</v>
      </c>
      <c r="Q58" s="31">
        <f t="shared" ref="Q58" si="340">IF(Q57=0,0,Q57/$N57)</f>
        <v>0</v>
      </c>
    </row>
    <row r="59" spans="1:17" ht="12.75" customHeight="1">
      <c r="A59" s="139"/>
      <c r="B59" s="139"/>
      <c r="C59" s="37"/>
      <c r="D59" s="211" t="s">
        <v>377</v>
      </c>
      <c r="E59" s="36"/>
      <c r="F59" s="35">
        <f t="shared" ref="F59" si="341">SUM(G59:I59)</f>
        <v>22</v>
      </c>
      <c r="G59" s="35">
        <v>6</v>
      </c>
      <c r="H59" s="35">
        <v>13</v>
      </c>
      <c r="I59" s="35">
        <v>3</v>
      </c>
      <c r="J59" s="35">
        <f t="shared" ref="J59" si="342">SUM(K59:M59)</f>
        <v>23</v>
      </c>
      <c r="K59" s="35">
        <v>7</v>
      </c>
      <c r="L59" s="35">
        <v>15</v>
      </c>
      <c r="M59" s="35">
        <v>1</v>
      </c>
      <c r="N59" s="35">
        <f t="shared" ref="N59" si="343">SUM(O59:Q59)</f>
        <v>9</v>
      </c>
      <c r="O59" s="35">
        <v>7</v>
      </c>
      <c r="P59" s="35">
        <v>2</v>
      </c>
      <c r="Q59" s="35">
        <v>0</v>
      </c>
    </row>
    <row r="60" spans="1:17" ht="12.75" customHeight="1">
      <c r="A60" s="139"/>
      <c r="B60" s="139"/>
      <c r="C60" s="34"/>
      <c r="D60" s="212"/>
      <c r="E60" s="33"/>
      <c r="F60" s="31">
        <f t="shared" ref="F60" si="344">IF(F59=0,0,F59/F59)</f>
        <v>1</v>
      </c>
      <c r="G60" s="31">
        <f t="shared" ref="G60" si="345">IF(G59=0,0,G59/F59)</f>
        <v>0.27272727272727271</v>
      </c>
      <c r="H60" s="31">
        <f t="shared" ref="H60" si="346">IF(H59=0,0,H59/$F59)</f>
        <v>0.59090909090909094</v>
      </c>
      <c r="I60" s="31">
        <f t="shared" ref="I60" si="347">IF(I59=0,0,I59/$F59)</f>
        <v>0.13636363636363635</v>
      </c>
      <c r="J60" s="31">
        <f t="shared" ref="J60" si="348">IF(J59=0,0,J59/J59)</f>
        <v>1</v>
      </c>
      <c r="K60" s="31">
        <f t="shared" ref="K60" si="349">IF(K59=0,0,K59/$J59)</f>
        <v>0.30434782608695654</v>
      </c>
      <c r="L60" s="31">
        <f t="shared" ref="L60" si="350">IF(L59=0,0,L59/$J59)</f>
        <v>0.65217391304347827</v>
      </c>
      <c r="M60" s="31">
        <f t="shared" ref="M60" si="351">IF(M59=0,0,M59/$J59)</f>
        <v>4.3478260869565216E-2</v>
      </c>
      <c r="N60" s="31">
        <f t="shared" ref="N60" si="352">IF(N59=0,0,N59/N59)</f>
        <v>1</v>
      </c>
      <c r="O60" s="31">
        <f t="shared" ref="O60" si="353">IF(O59=0,0,O59/$N59)</f>
        <v>0.77777777777777779</v>
      </c>
      <c r="P60" s="31">
        <f t="shared" ref="P60" si="354">IF(P59=0,0,P59/$N59)</f>
        <v>0.22222222222222221</v>
      </c>
      <c r="Q60" s="31">
        <f t="shared" ref="Q60" si="355">IF(Q59=0,0,Q59/$N59)</f>
        <v>0</v>
      </c>
    </row>
    <row r="61" spans="1:17" ht="12" customHeight="1">
      <c r="A61" s="139"/>
      <c r="B61" s="139"/>
      <c r="C61" s="37"/>
      <c r="D61" s="211" t="s">
        <v>20</v>
      </c>
      <c r="E61" s="36"/>
      <c r="F61" s="35">
        <f t="shared" ref="F61" si="356">SUM(G61:I61)</f>
        <v>10</v>
      </c>
      <c r="G61" s="35">
        <v>3</v>
      </c>
      <c r="H61" s="35">
        <v>7</v>
      </c>
      <c r="I61" s="35">
        <v>0</v>
      </c>
      <c r="J61" s="35">
        <f t="shared" ref="J61" si="357">SUM(K61:M61)</f>
        <v>9</v>
      </c>
      <c r="K61" s="35">
        <v>6</v>
      </c>
      <c r="L61" s="35">
        <v>3</v>
      </c>
      <c r="M61" s="35">
        <v>0</v>
      </c>
      <c r="N61" s="35">
        <f t="shared" ref="N61" si="358">SUM(O61:Q61)</f>
        <v>0</v>
      </c>
      <c r="O61" s="35">
        <v>0</v>
      </c>
      <c r="P61" s="35">
        <v>0</v>
      </c>
      <c r="Q61" s="35">
        <v>0</v>
      </c>
    </row>
    <row r="62" spans="1:17" ht="12" customHeight="1">
      <c r="A62" s="139"/>
      <c r="B62" s="139"/>
      <c r="C62" s="34"/>
      <c r="D62" s="212"/>
      <c r="E62" s="33"/>
      <c r="F62" s="31">
        <f t="shared" ref="F62" si="359">IF(F61=0,0,F61/F61)</f>
        <v>1</v>
      </c>
      <c r="G62" s="31">
        <f t="shared" ref="G62" si="360">IF(G61=0,0,G61/F61)</f>
        <v>0.3</v>
      </c>
      <c r="H62" s="31">
        <f t="shared" ref="H62" si="361">IF(H61=0,0,H61/$F61)</f>
        <v>0.7</v>
      </c>
      <c r="I62" s="31">
        <f t="shared" ref="I62" si="362">IF(I61=0,0,I61/$F61)</f>
        <v>0</v>
      </c>
      <c r="J62" s="31">
        <f t="shared" ref="J62" si="363">IF(J61=0,0,J61/J61)</f>
        <v>1</v>
      </c>
      <c r="K62" s="31">
        <f t="shared" ref="K62" si="364">IF(K61=0,0,K61/$J61)</f>
        <v>0.66666666666666663</v>
      </c>
      <c r="L62" s="31">
        <f t="shared" ref="L62" si="365">IF(L61=0,0,L61/$J61)</f>
        <v>0.33333333333333331</v>
      </c>
      <c r="M62" s="31">
        <f t="shared" ref="M62" si="366">IF(M61=0,0,M61/$J61)</f>
        <v>0</v>
      </c>
      <c r="N62" s="31">
        <f t="shared" ref="N62" si="367">IF(N61=0,0,N61/N61)</f>
        <v>0</v>
      </c>
      <c r="O62" s="31">
        <f t="shared" ref="O62" si="368">IF(O61=0,0,O61/$N61)</f>
        <v>0</v>
      </c>
      <c r="P62" s="31">
        <f t="shared" ref="P62" si="369">IF(P61=0,0,P61/$N61)</f>
        <v>0</v>
      </c>
      <c r="Q62" s="31">
        <f t="shared" ref="Q62" si="370">IF(Q61=0,0,Q61/$N61)</f>
        <v>0</v>
      </c>
    </row>
    <row r="63" spans="1:17" ht="12" customHeight="1">
      <c r="A63" s="139"/>
      <c r="B63" s="139"/>
      <c r="C63" s="37"/>
      <c r="D63" s="211" t="s">
        <v>378</v>
      </c>
      <c r="E63" s="36"/>
      <c r="F63" s="35">
        <f t="shared" ref="F63" si="371">SUM(G63:I63)</f>
        <v>10</v>
      </c>
      <c r="G63" s="35">
        <v>1</v>
      </c>
      <c r="H63" s="35">
        <v>8</v>
      </c>
      <c r="I63" s="35">
        <v>1</v>
      </c>
      <c r="J63" s="35">
        <f t="shared" ref="J63" si="372">SUM(K63:M63)</f>
        <v>10</v>
      </c>
      <c r="K63" s="35">
        <v>4</v>
      </c>
      <c r="L63" s="35">
        <v>5</v>
      </c>
      <c r="M63" s="35">
        <v>1</v>
      </c>
      <c r="N63" s="35">
        <f t="shared" ref="N63" si="373">SUM(O63:Q63)</f>
        <v>3</v>
      </c>
      <c r="O63" s="35">
        <v>2</v>
      </c>
      <c r="P63" s="35">
        <v>0</v>
      </c>
      <c r="Q63" s="35">
        <v>1</v>
      </c>
    </row>
    <row r="64" spans="1:17" ht="12" customHeight="1">
      <c r="A64" s="139"/>
      <c r="B64" s="139"/>
      <c r="C64" s="34"/>
      <c r="D64" s="212"/>
      <c r="E64" s="33"/>
      <c r="F64" s="31">
        <f t="shared" ref="F64" si="374">IF(F63=0,0,F63/F63)</f>
        <v>1</v>
      </c>
      <c r="G64" s="31">
        <f t="shared" ref="G64" si="375">IF(G63=0,0,G63/F63)</f>
        <v>0.1</v>
      </c>
      <c r="H64" s="31">
        <f t="shared" ref="H64" si="376">IF(H63=0,0,H63/$F63)</f>
        <v>0.8</v>
      </c>
      <c r="I64" s="31">
        <f t="shared" ref="I64" si="377">IF(I63=0,0,I63/$F63)</f>
        <v>0.1</v>
      </c>
      <c r="J64" s="31">
        <f t="shared" ref="J64" si="378">IF(J63=0,0,J63/J63)</f>
        <v>1</v>
      </c>
      <c r="K64" s="31">
        <f t="shared" ref="K64" si="379">IF(K63=0,0,K63/$J63)</f>
        <v>0.4</v>
      </c>
      <c r="L64" s="31">
        <f t="shared" ref="L64" si="380">IF(L63=0,0,L63/$J63)</f>
        <v>0.5</v>
      </c>
      <c r="M64" s="31">
        <f t="shared" ref="M64" si="381">IF(M63=0,0,M63/$J63)</f>
        <v>0.1</v>
      </c>
      <c r="N64" s="31">
        <f t="shared" ref="N64" si="382">IF(N63=0,0,N63/N63)</f>
        <v>1</v>
      </c>
      <c r="O64" s="31">
        <f t="shared" ref="O64" si="383">IF(O63=0,0,O63/$N63)</f>
        <v>0.66666666666666663</v>
      </c>
      <c r="P64" s="31">
        <f t="shared" ref="P64" si="384">IF(P63=0,0,P63/$N63)</f>
        <v>0</v>
      </c>
      <c r="Q64" s="31">
        <f t="shared" ref="Q64" si="385">IF(Q63=0,0,Q63/$N63)</f>
        <v>0.33333333333333331</v>
      </c>
    </row>
    <row r="65" spans="1:17" ht="12" customHeight="1">
      <c r="A65" s="139"/>
      <c r="B65" s="139"/>
      <c r="C65" s="37"/>
      <c r="D65" s="211" t="s">
        <v>379</v>
      </c>
      <c r="E65" s="36"/>
      <c r="F65" s="35">
        <f t="shared" ref="F65" si="386">SUM(G65:I65)</f>
        <v>14</v>
      </c>
      <c r="G65" s="35">
        <v>2</v>
      </c>
      <c r="H65" s="35">
        <v>10</v>
      </c>
      <c r="I65" s="35">
        <v>2</v>
      </c>
      <c r="J65" s="35">
        <f t="shared" ref="J65" si="387">SUM(K65:M65)</f>
        <v>14</v>
      </c>
      <c r="K65" s="35">
        <v>5</v>
      </c>
      <c r="L65" s="35">
        <v>8</v>
      </c>
      <c r="M65" s="35">
        <v>1</v>
      </c>
      <c r="N65" s="35">
        <f t="shared" ref="N65" si="388">SUM(O65:Q65)</f>
        <v>3</v>
      </c>
      <c r="O65" s="35">
        <v>1</v>
      </c>
      <c r="P65" s="35">
        <v>2</v>
      </c>
      <c r="Q65" s="35">
        <v>0</v>
      </c>
    </row>
    <row r="66" spans="1:17" ht="12" customHeight="1">
      <c r="A66" s="139"/>
      <c r="B66" s="139"/>
      <c r="C66" s="34"/>
      <c r="D66" s="212"/>
      <c r="E66" s="33"/>
      <c r="F66" s="31">
        <f t="shared" ref="F66" si="389">IF(F65=0,0,F65/F65)</f>
        <v>1</v>
      </c>
      <c r="G66" s="31">
        <f t="shared" ref="G66" si="390">IF(G65=0,0,G65/F65)</f>
        <v>0.14285714285714285</v>
      </c>
      <c r="H66" s="31">
        <f t="shared" ref="H66" si="391">IF(H65=0,0,H65/$F65)</f>
        <v>0.7142857142857143</v>
      </c>
      <c r="I66" s="31">
        <f t="shared" ref="I66" si="392">IF(I65=0,0,I65/$F65)</f>
        <v>0.14285714285714285</v>
      </c>
      <c r="J66" s="31">
        <f t="shared" ref="J66" si="393">IF(J65=0,0,J65/J65)</f>
        <v>1</v>
      </c>
      <c r="K66" s="31">
        <f t="shared" ref="K66" si="394">IF(K65=0,0,K65/$J65)</f>
        <v>0.35714285714285715</v>
      </c>
      <c r="L66" s="31">
        <f t="shared" ref="L66" si="395">IF(L65=0,0,L65/$J65)</f>
        <v>0.5714285714285714</v>
      </c>
      <c r="M66" s="31">
        <f t="shared" ref="M66" si="396">IF(M65=0,0,M65/$J65)</f>
        <v>7.1428571428571425E-2</v>
      </c>
      <c r="N66" s="31">
        <f t="shared" ref="N66" si="397">IF(N65=0,0,N65/N65)</f>
        <v>1</v>
      </c>
      <c r="O66" s="31">
        <f t="shared" ref="O66" si="398">IF(O65=0,0,O65/$N65)</f>
        <v>0.33333333333333331</v>
      </c>
      <c r="P66" s="31">
        <f t="shared" ref="P66" si="399">IF(P65=0,0,P65/$N65)</f>
        <v>0.66666666666666663</v>
      </c>
      <c r="Q66" s="31">
        <f t="shared" ref="Q66" si="400">IF(Q65=0,0,Q65/$N65)</f>
        <v>0</v>
      </c>
    </row>
    <row r="67" spans="1:17" ht="12" customHeight="1">
      <c r="A67" s="139"/>
      <c r="B67" s="139"/>
      <c r="C67" s="37"/>
      <c r="D67" s="211" t="s">
        <v>380</v>
      </c>
      <c r="E67" s="36"/>
      <c r="F67" s="35">
        <f t="shared" ref="F67" si="401">SUM(G67:I67)</f>
        <v>3</v>
      </c>
      <c r="G67" s="35">
        <v>0</v>
      </c>
      <c r="H67" s="35">
        <v>2</v>
      </c>
      <c r="I67" s="35">
        <v>1</v>
      </c>
      <c r="J67" s="35">
        <f t="shared" ref="J67" si="402">SUM(K67:M67)</f>
        <v>3</v>
      </c>
      <c r="K67" s="35">
        <v>1</v>
      </c>
      <c r="L67" s="35">
        <v>1</v>
      </c>
      <c r="M67" s="35">
        <v>1</v>
      </c>
      <c r="N67" s="35">
        <f t="shared" ref="N67" si="403">SUM(O67:Q67)</f>
        <v>1</v>
      </c>
      <c r="O67" s="35">
        <v>0</v>
      </c>
      <c r="P67" s="35">
        <v>1</v>
      </c>
      <c r="Q67" s="35">
        <v>0</v>
      </c>
    </row>
    <row r="68" spans="1:17" ht="12" customHeight="1">
      <c r="A68" s="139"/>
      <c r="B68" s="140"/>
      <c r="C68" s="34"/>
      <c r="D68" s="212"/>
      <c r="E68" s="33"/>
      <c r="F68" s="31">
        <f t="shared" ref="F68" si="404">IF(F67=0,0,F67/F67)</f>
        <v>1</v>
      </c>
      <c r="G68" s="31">
        <f t="shared" ref="G68" si="405">IF(G67=0,0,G67/F67)</f>
        <v>0</v>
      </c>
      <c r="H68" s="31">
        <f t="shared" ref="H68:I68" si="406">IF(H67=0,0,H67/$F67)</f>
        <v>0.66666666666666663</v>
      </c>
      <c r="I68" s="31">
        <f t="shared" si="406"/>
        <v>0.33333333333333331</v>
      </c>
      <c r="J68" s="31">
        <f t="shared" ref="J68" si="407">IF(J67=0,0,J67/J67)</f>
        <v>1</v>
      </c>
      <c r="K68" s="31">
        <f t="shared" ref="K68:M68" si="408">IF(K67=0,0,K67/$J67)</f>
        <v>0.33333333333333331</v>
      </c>
      <c r="L68" s="31">
        <f t="shared" si="408"/>
        <v>0.33333333333333331</v>
      </c>
      <c r="M68" s="31">
        <f t="shared" si="408"/>
        <v>0.33333333333333331</v>
      </c>
      <c r="N68" s="31">
        <f t="shared" ref="N68" si="409">IF(N67=0,0,N67/N67)</f>
        <v>1</v>
      </c>
      <c r="O68" s="31">
        <f t="shared" ref="O68:Q68" si="410">IF(O67=0,0,O67/$N67)</f>
        <v>0</v>
      </c>
      <c r="P68" s="31">
        <f t="shared" si="410"/>
        <v>1</v>
      </c>
      <c r="Q68" s="31">
        <f t="shared" si="410"/>
        <v>0</v>
      </c>
    </row>
    <row r="69" spans="1:17" ht="12" customHeight="1">
      <c r="A69" s="139"/>
      <c r="B69" s="138" t="s">
        <v>16</v>
      </c>
      <c r="C69" s="37"/>
      <c r="D69" s="211" t="s">
        <v>15</v>
      </c>
      <c r="E69" s="36"/>
      <c r="F69" s="35">
        <f>SUM(G69:I69)</f>
        <v>447</v>
      </c>
      <c r="G69" s="35">
        <f>SUM(G71,G73,G75,G77,G79,G81,G83,G85,G87,G89,G91,G93,G95,G97,G99)</f>
        <v>69</v>
      </c>
      <c r="H69" s="35">
        <f t="shared" ref="H69:I69" si="411">SUM(H71,H73,H75,H77,H79,H81,H83,H85,H87,H89,H91,H93,H95,H97,H99)</f>
        <v>315</v>
      </c>
      <c r="I69" s="35">
        <f t="shared" si="411"/>
        <v>63</v>
      </c>
      <c r="J69" s="35">
        <f>SUM(K69:M69)</f>
        <v>468</v>
      </c>
      <c r="K69" s="35">
        <f t="shared" ref="K69:M69" si="412">SUM(K71,K73,K75,K77,K79,K81,K83,K85,K87,K89,K91,K93,K95,K97,K99)</f>
        <v>113</v>
      </c>
      <c r="L69" s="35">
        <f t="shared" si="412"/>
        <v>288</v>
      </c>
      <c r="M69" s="35">
        <f t="shared" si="412"/>
        <v>67</v>
      </c>
      <c r="N69" s="35">
        <f>SUM(O69:Q69)</f>
        <v>77</v>
      </c>
      <c r="O69" s="35">
        <f t="shared" ref="O69:Q69" si="413">SUM(O71,O73,O75,O77,O79,O81,O83,O85,O87,O89,O91,O93,O95,O97,O99)</f>
        <v>31</v>
      </c>
      <c r="P69" s="35">
        <f t="shared" si="413"/>
        <v>32</v>
      </c>
      <c r="Q69" s="35">
        <f t="shared" si="413"/>
        <v>14</v>
      </c>
    </row>
    <row r="70" spans="1:17" ht="12" customHeight="1">
      <c r="A70" s="139"/>
      <c r="B70" s="139"/>
      <c r="C70" s="34"/>
      <c r="D70" s="212"/>
      <c r="E70" s="33"/>
      <c r="F70" s="31">
        <f>IF(F69=0,0,F69/$F69)</f>
        <v>1</v>
      </c>
      <c r="G70" s="31">
        <f>IF(G69=0,0,G69/$F69)</f>
        <v>0.15436241610738255</v>
      </c>
      <c r="H70" s="31">
        <f>IF(H69=0,0,H69/$F69)</f>
        <v>0.70469798657718119</v>
      </c>
      <c r="I70" s="31">
        <f>IF(I69=0,0,I69/$F69)</f>
        <v>0.14093959731543623</v>
      </c>
      <c r="J70" s="31">
        <f>IF(J69=0,0,J69/J69)</f>
        <v>1</v>
      </c>
      <c r="K70" s="31">
        <f>IF(K69=0,0,K69/$J69)</f>
        <v>0.24145299145299146</v>
      </c>
      <c r="L70" s="31">
        <f>IF(L69=0,0,L69/$J69)</f>
        <v>0.61538461538461542</v>
      </c>
      <c r="M70" s="31">
        <f>IF(M69=0,0,M69/$J69)</f>
        <v>0.14316239316239315</v>
      </c>
      <c r="N70" s="31">
        <f>IF(N69=0,0,N69/N69)</f>
        <v>1</v>
      </c>
      <c r="O70" s="31">
        <f>IF(O69=0,0,O69/$N69)</f>
        <v>0.40259740259740262</v>
      </c>
      <c r="P70" s="31">
        <f>IF(P69=0,0,P69/$N69)</f>
        <v>0.41558441558441561</v>
      </c>
      <c r="Q70" s="31">
        <f>IF(Q69=0,0,Q69/$N69)</f>
        <v>0.18181818181818182</v>
      </c>
    </row>
    <row r="71" spans="1:17" ht="12" customHeight="1">
      <c r="A71" s="139"/>
      <c r="B71" s="139"/>
      <c r="C71" s="37"/>
      <c r="D71" s="211" t="s">
        <v>274</v>
      </c>
      <c r="E71" s="36"/>
      <c r="F71" s="35">
        <f t="shared" ref="F71" si="414">SUM(G71:I71)</f>
        <v>3</v>
      </c>
      <c r="G71" s="35">
        <v>0</v>
      </c>
      <c r="H71" s="35">
        <v>3</v>
      </c>
      <c r="I71" s="35">
        <v>0</v>
      </c>
      <c r="J71" s="35">
        <f t="shared" ref="J71" si="415">SUM(K71:M71)</f>
        <v>3</v>
      </c>
      <c r="K71" s="35">
        <v>0</v>
      </c>
      <c r="L71" s="35">
        <v>3</v>
      </c>
      <c r="M71" s="35">
        <v>0</v>
      </c>
      <c r="N71" s="35">
        <f t="shared" ref="N71" si="416">SUM(O71:Q71)</f>
        <v>0</v>
      </c>
      <c r="O71" s="35">
        <v>0</v>
      </c>
      <c r="P71" s="35">
        <v>0</v>
      </c>
      <c r="Q71" s="35">
        <v>0</v>
      </c>
    </row>
    <row r="72" spans="1:17" ht="12" customHeight="1">
      <c r="A72" s="139"/>
      <c r="B72" s="139"/>
      <c r="C72" s="34"/>
      <c r="D72" s="212"/>
      <c r="E72" s="33"/>
      <c r="F72" s="31">
        <f t="shared" ref="F72" si="417">IF(F71=0,0,F71/F71)</f>
        <v>1</v>
      </c>
      <c r="G72" s="31">
        <f t="shared" ref="G72" si="418">IF(G71=0,0,G71/F71)</f>
        <v>0</v>
      </c>
      <c r="H72" s="31">
        <f t="shared" ref="H72" si="419">IF(H71=0,0,H71/$F71)</f>
        <v>1</v>
      </c>
      <c r="I72" s="31">
        <f t="shared" ref="I72" si="420">IF(I71=0,0,I71/$F71)</f>
        <v>0</v>
      </c>
      <c r="J72" s="31">
        <f t="shared" ref="J72" si="421">IF(J71=0,0,J71/J71)</f>
        <v>1</v>
      </c>
      <c r="K72" s="31">
        <f t="shared" ref="K72" si="422">IF(K71=0,0,K71/$J71)</f>
        <v>0</v>
      </c>
      <c r="L72" s="31">
        <f t="shared" ref="L72" si="423">IF(L71=0,0,L71/$J71)</f>
        <v>1</v>
      </c>
      <c r="M72" s="31">
        <f t="shared" ref="M72" si="424">IF(M71=0,0,M71/$J71)</f>
        <v>0</v>
      </c>
      <c r="N72" s="31">
        <f t="shared" ref="N72" si="425">IF(N71=0,0,N71/N71)</f>
        <v>0</v>
      </c>
      <c r="O72" s="31">
        <f t="shared" ref="O72" si="426">IF(O71=0,0,O71/$N71)</f>
        <v>0</v>
      </c>
      <c r="P72" s="31">
        <f t="shared" ref="P72" si="427">IF(P71=0,0,P71/$N71)</f>
        <v>0</v>
      </c>
      <c r="Q72" s="31">
        <f t="shared" ref="Q72" si="428">IF(Q71=0,0,Q71/$N71)</f>
        <v>0</v>
      </c>
    </row>
    <row r="73" spans="1:17" ht="12" customHeight="1">
      <c r="A73" s="139"/>
      <c r="B73" s="139"/>
      <c r="C73" s="37"/>
      <c r="D73" s="211" t="s">
        <v>273</v>
      </c>
      <c r="E73" s="36"/>
      <c r="F73" s="35">
        <f t="shared" ref="F73" si="429">SUM(G73:I73)</f>
        <v>36</v>
      </c>
      <c r="G73" s="35">
        <v>3</v>
      </c>
      <c r="H73" s="35">
        <v>31</v>
      </c>
      <c r="I73" s="35">
        <v>2</v>
      </c>
      <c r="J73" s="35">
        <f t="shared" ref="J73" si="430">SUM(K73:M73)</f>
        <v>37</v>
      </c>
      <c r="K73" s="35">
        <v>4</v>
      </c>
      <c r="L73" s="35">
        <v>30</v>
      </c>
      <c r="M73" s="35">
        <v>3</v>
      </c>
      <c r="N73" s="35">
        <f t="shared" ref="N73" si="431">SUM(O73:Q73)</f>
        <v>4</v>
      </c>
      <c r="O73" s="35">
        <v>0</v>
      </c>
      <c r="P73" s="35">
        <v>4</v>
      </c>
      <c r="Q73" s="35">
        <v>0</v>
      </c>
    </row>
    <row r="74" spans="1:17" ht="12" customHeight="1">
      <c r="A74" s="139"/>
      <c r="B74" s="139"/>
      <c r="C74" s="34"/>
      <c r="D74" s="212"/>
      <c r="E74" s="33"/>
      <c r="F74" s="31">
        <f t="shared" ref="F74" si="432">IF(F73=0,0,F73/F73)</f>
        <v>1</v>
      </c>
      <c r="G74" s="31">
        <f t="shared" ref="G74" si="433">IF(G73=0,0,G73/F73)</f>
        <v>8.3333333333333329E-2</v>
      </c>
      <c r="H74" s="31">
        <f t="shared" ref="H74" si="434">IF(H73=0,0,H73/$F73)</f>
        <v>0.86111111111111116</v>
      </c>
      <c r="I74" s="31">
        <f t="shared" ref="I74" si="435">IF(I73=0,0,I73/$F73)</f>
        <v>5.5555555555555552E-2</v>
      </c>
      <c r="J74" s="31">
        <f t="shared" ref="J74" si="436">IF(J73=0,0,J73/J73)</f>
        <v>1</v>
      </c>
      <c r="K74" s="31">
        <f t="shared" ref="K74" si="437">IF(K73=0,0,K73/$J73)</f>
        <v>0.10810810810810811</v>
      </c>
      <c r="L74" s="31">
        <f t="shared" ref="L74" si="438">IF(L73=0,0,L73/$J73)</f>
        <v>0.81081081081081086</v>
      </c>
      <c r="M74" s="31">
        <f t="shared" ref="M74" si="439">IF(M73=0,0,M73/$J73)</f>
        <v>8.1081081081081086E-2</v>
      </c>
      <c r="N74" s="31">
        <f t="shared" ref="N74" si="440">IF(N73=0,0,N73/N73)</f>
        <v>1</v>
      </c>
      <c r="O74" s="31">
        <f t="shared" ref="O74" si="441">IF(O73=0,0,O73/$N73)</f>
        <v>0</v>
      </c>
      <c r="P74" s="31">
        <f t="shared" ref="P74" si="442">IF(P73=0,0,P73/$N73)</f>
        <v>1</v>
      </c>
      <c r="Q74" s="31">
        <f t="shared" ref="Q74" si="443">IF(Q73=0,0,Q73/$N73)</f>
        <v>0</v>
      </c>
    </row>
    <row r="75" spans="1:17" ht="12" customHeight="1">
      <c r="A75" s="139"/>
      <c r="B75" s="139"/>
      <c r="C75" s="37"/>
      <c r="D75" s="211" t="s">
        <v>12</v>
      </c>
      <c r="E75" s="36"/>
      <c r="F75" s="35">
        <f t="shared" ref="F75" si="444">SUM(G75:I75)</f>
        <v>16</v>
      </c>
      <c r="G75" s="35">
        <v>1</v>
      </c>
      <c r="H75" s="35">
        <v>12</v>
      </c>
      <c r="I75" s="35">
        <v>3</v>
      </c>
      <c r="J75" s="35">
        <f t="shared" ref="J75" si="445">SUM(K75:M75)</f>
        <v>15</v>
      </c>
      <c r="K75" s="35">
        <v>0</v>
      </c>
      <c r="L75" s="35">
        <v>12</v>
      </c>
      <c r="M75" s="35">
        <v>3</v>
      </c>
      <c r="N75" s="35">
        <f t="shared" ref="N75" si="446">SUM(O75:Q75)</f>
        <v>7</v>
      </c>
      <c r="O75" s="35">
        <v>6</v>
      </c>
      <c r="P75" s="35">
        <v>0</v>
      </c>
      <c r="Q75" s="35">
        <v>1</v>
      </c>
    </row>
    <row r="76" spans="1:17" ht="12" customHeight="1">
      <c r="A76" s="139"/>
      <c r="B76" s="139"/>
      <c r="C76" s="34"/>
      <c r="D76" s="212"/>
      <c r="E76" s="33"/>
      <c r="F76" s="31">
        <f t="shared" ref="F76" si="447">IF(F75=0,0,F75/F75)</f>
        <v>1</v>
      </c>
      <c r="G76" s="31">
        <f t="shared" ref="G76" si="448">IF(G75=0,0,G75/F75)</f>
        <v>6.25E-2</v>
      </c>
      <c r="H76" s="31">
        <f t="shared" ref="H76" si="449">IF(H75=0,0,H75/$F75)</f>
        <v>0.75</v>
      </c>
      <c r="I76" s="31">
        <f t="shared" ref="I76" si="450">IF(I75=0,0,I75/$F75)</f>
        <v>0.1875</v>
      </c>
      <c r="J76" s="31">
        <f t="shared" ref="J76" si="451">IF(J75=0,0,J75/J75)</f>
        <v>1</v>
      </c>
      <c r="K76" s="31">
        <f t="shared" ref="K76" si="452">IF(K75=0,0,K75/$J75)</f>
        <v>0</v>
      </c>
      <c r="L76" s="31">
        <f t="shared" ref="L76" si="453">IF(L75=0,0,L75/$J75)</f>
        <v>0.8</v>
      </c>
      <c r="M76" s="31">
        <f t="shared" ref="M76" si="454">IF(M75=0,0,M75/$J75)</f>
        <v>0.2</v>
      </c>
      <c r="N76" s="31">
        <f t="shared" ref="N76" si="455">IF(N75=0,0,N75/N75)</f>
        <v>1</v>
      </c>
      <c r="O76" s="31">
        <f t="shared" ref="O76" si="456">IF(O75=0,0,O75/$N75)</f>
        <v>0.8571428571428571</v>
      </c>
      <c r="P76" s="31">
        <f t="shared" ref="P76" si="457">IF(P75=0,0,P75/$N75)</f>
        <v>0</v>
      </c>
      <c r="Q76" s="31">
        <f t="shared" ref="Q76" si="458">IF(Q75=0,0,Q75/$N75)</f>
        <v>0.14285714285714285</v>
      </c>
    </row>
    <row r="77" spans="1:17" ht="12" customHeight="1">
      <c r="A77" s="139"/>
      <c r="B77" s="139"/>
      <c r="C77" s="37"/>
      <c r="D77" s="211" t="s">
        <v>272</v>
      </c>
      <c r="E77" s="36"/>
      <c r="F77" s="35">
        <f t="shared" ref="F77" si="459">SUM(G77:I77)</f>
        <v>11</v>
      </c>
      <c r="G77" s="35">
        <v>1</v>
      </c>
      <c r="H77" s="35">
        <v>8</v>
      </c>
      <c r="I77" s="35">
        <v>2</v>
      </c>
      <c r="J77" s="35">
        <f t="shared" ref="J77" si="460">SUM(K77:M77)</f>
        <v>11</v>
      </c>
      <c r="K77" s="35">
        <v>2</v>
      </c>
      <c r="L77" s="35">
        <v>7</v>
      </c>
      <c r="M77" s="35">
        <v>2</v>
      </c>
      <c r="N77" s="35">
        <f t="shared" ref="N77" si="461">SUM(O77:Q77)</f>
        <v>2</v>
      </c>
      <c r="O77" s="35">
        <v>1</v>
      </c>
      <c r="P77" s="35">
        <v>1</v>
      </c>
      <c r="Q77" s="35">
        <v>0</v>
      </c>
    </row>
    <row r="78" spans="1:17" ht="12" customHeight="1">
      <c r="A78" s="139"/>
      <c r="B78" s="139"/>
      <c r="C78" s="34"/>
      <c r="D78" s="212"/>
      <c r="E78" s="33"/>
      <c r="F78" s="31">
        <f t="shared" ref="F78" si="462">IF(F77=0,0,F77/F77)</f>
        <v>1</v>
      </c>
      <c r="G78" s="31">
        <f t="shared" ref="G78" si="463">IF(G77=0,0,G77/F77)</f>
        <v>9.0909090909090912E-2</v>
      </c>
      <c r="H78" s="31">
        <f t="shared" ref="H78" si="464">IF(H77=0,0,H77/$F77)</f>
        <v>0.72727272727272729</v>
      </c>
      <c r="I78" s="31">
        <f t="shared" ref="I78" si="465">IF(I77=0,0,I77/$F77)</f>
        <v>0.18181818181818182</v>
      </c>
      <c r="J78" s="31">
        <f t="shared" ref="J78" si="466">IF(J77=0,0,J77/J77)</f>
        <v>1</v>
      </c>
      <c r="K78" s="31">
        <f t="shared" ref="K78" si="467">IF(K77=0,0,K77/$J77)</f>
        <v>0.18181818181818182</v>
      </c>
      <c r="L78" s="31">
        <f t="shared" ref="L78" si="468">IF(L77=0,0,L77/$J77)</f>
        <v>0.63636363636363635</v>
      </c>
      <c r="M78" s="31">
        <f t="shared" ref="M78" si="469">IF(M77=0,0,M77/$J77)</f>
        <v>0.18181818181818182</v>
      </c>
      <c r="N78" s="31">
        <f t="shared" ref="N78" si="470">IF(N77=0,0,N77/N77)</f>
        <v>1</v>
      </c>
      <c r="O78" s="31">
        <f t="shared" ref="O78" si="471">IF(O77=0,0,O77/$N77)</f>
        <v>0.5</v>
      </c>
      <c r="P78" s="31">
        <f t="shared" ref="P78" si="472">IF(P77=0,0,P77/$N77)</f>
        <v>0.5</v>
      </c>
      <c r="Q78" s="31">
        <f t="shared" ref="Q78" si="473">IF(Q77=0,0,Q77/$N77)</f>
        <v>0</v>
      </c>
    </row>
    <row r="79" spans="1:17" ht="12" customHeight="1">
      <c r="A79" s="139"/>
      <c r="B79" s="139"/>
      <c r="C79" s="37"/>
      <c r="D79" s="211" t="s">
        <v>271</v>
      </c>
      <c r="E79" s="36"/>
      <c r="F79" s="35">
        <f t="shared" ref="F79" si="474">SUM(G79:I79)</f>
        <v>20</v>
      </c>
      <c r="G79" s="35">
        <v>0</v>
      </c>
      <c r="H79" s="35">
        <v>16</v>
      </c>
      <c r="I79" s="35">
        <v>4</v>
      </c>
      <c r="J79" s="35">
        <f t="shared" ref="J79" si="475">SUM(K79:M79)</f>
        <v>24</v>
      </c>
      <c r="K79" s="35">
        <v>4</v>
      </c>
      <c r="L79" s="35">
        <v>15</v>
      </c>
      <c r="M79" s="35">
        <v>5</v>
      </c>
      <c r="N79" s="35">
        <f t="shared" ref="N79" si="476">SUM(O79:Q79)</f>
        <v>2</v>
      </c>
      <c r="O79" s="35">
        <v>0</v>
      </c>
      <c r="P79" s="35">
        <v>0</v>
      </c>
      <c r="Q79" s="35">
        <v>2</v>
      </c>
    </row>
    <row r="80" spans="1:17" ht="12" customHeight="1">
      <c r="A80" s="139"/>
      <c r="B80" s="139"/>
      <c r="C80" s="34"/>
      <c r="D80" s="212"/>
      <c r="E80" s="33"/>
      <c r="F80" s="31">
        <f t="shared" ref="F80" si="477">IF(F79=0,0,F79/F79)</f>
        <v>1</v>
      </c>
      <c r="G80" s="31">
        <f t="shared" ref="G80" si="478">IF(G79=0,0,G79/F79)</f>
        <v>0</v>
      </c>
      <c r="H80" s="31">
        <f t="shared" ref="H80" si="479">IF(H79=0,0,H79/$F79)</f>
        <v>0.8</v>
      </c>
      <c r="I80" s="31">
        <f t="shared" ref="I80" si="480">IF(I79=0,0,I79/$F79)</f>
        <v>0.2</v>
      </c>
      <c r="J80" s="31">
        <f t="shared" ref="J80" si="481">IF(J79=0,0,J79/J79)</f>
        <v>1</v>
      </c>
      <c r="K80" s="31">
        <f t="shared" ref="K80" si="482">IF(K79=0,0,K79/$J79)</f>
        <v>0.16666666666666666</v>
      </c>
      <c r="L80" s="31">
        <f t="shared" ref="L80" si="483">IF(L79=0,0,L79/$J79)</f>
        <v>0.625</v>
      </c>
      <c r="M80" s="31">
        <f t="shared" ref="M80" si="484">IF(M79=0,0,M79/$J79)</f>
        <v>0.20833333333333334</v>
      </c>
      <c r="N80" s="31">
        <f t="shared" ref="N80" si="485">IF(N79=0,0,N79/N79)</f>
        <v>1</v>
      </c>
      <c r="O80" s="31">
        <f t="shared" ref="O80" si="486">IF(O79=0,0,O79/$N79)</f>
        <v>0</v>
      </c>
      <c r="P80" s="31">
        <f t="shared" ref="P80" si="487">IF(P79=0,0,P79/$N79)</f>
        <v>0</v>
      </c>
      <c r="Q80" s="31">
        <f t="shared" ref="Q80" si="488">IF(Q79=0,0,Q79/$N79)</f>
        <v>1</v>
      </c>
    </row>
    <row r="81" spans="1:17" ht="12" customHeight="1">
      <c r="A81" s="139"/>
      <c r="B81" s="139"/>
      <c r="C81" s="37"/>
      <c r="D81" s="211" t="s">
        <v>9</v>
      </c>
      <c r="E81" s="36"/>
      <c r="F81" s="35">
        <f t="shared" ref="F81" si="489">SUM(G81:I81)</f>
        <v>116</v>
      </c>
      <c r="G81" s="35">
        <v>17</v>
      </c>
      <c r="H81" s="35">
        <v>81</v>
      </c>
      <c r="I81" s="35">
        <v>18</v>
      </c>
      <c r="J81" s="35">
        <f t="shared" ref="J81" si="490">SUM(K81:M81)</f>
        <v>124</v>
      </c>
      <c r="K81" s="35">
        <v>26</v>
      </c>
      <c r="L81" s="35">
        <v>78</v>
      </c>
      <c r="M81" s="35">
        <v>20</v>
      </c>
      <c r="N81" s="35">
        <f t="shared" ref="N81" si="491">SUM(O81:Q81)</f>
        <v>24</v>
      </c>
      <c r="O81" s="35">
        <v>6</v>
      </c>
      <c r="P81" s="35">
        <v>14</v>
      </c>
      <c r="Q81" s="35">
        <v>4</v>
      </c>
    </row>
    <row r="82" spans="1:17" ht="12" customHeight="1">
      <c r="A82" s="139"/>
      <c r="B82" s="139"/>
      <c r="C82" s="34"/>
      <c r="D82" s="212"/>
      <c r="E82" s="33"/>
      <c r="F82" s="31">
        <f t="shared" ref="F82" si="492">IF(F81=0,0,F81/F81)</f>
        <v>1</v>
      </c>
      <c r="G82" s="31">
        <f t="shared" ref="G82" si="493">IF(G81=0,0,G81/F81)</f>
        <v>0.14655172413793102</v>
      </c>
      <c r="H82" s="31">
        <f t="shared" ref="H82" si="494">IF(H81=0,0,H81/$F81)</f>
        <v>0.69827586206896552</v>
      </c>
      <c r="I82" s="31">
        <f t="shared" ref="I82" si="495">IF(I81=0,0,I81/$F81)</f>
        <v>0.15517241379310345</v>
      </c>
      <c r="J82" s="31">
        <f t="shared" ref="J82" si="496">IF(J81=0,0,J81/J81)</f>
        <v>1</v>
      </c>
      <c r="K82" s="31">
        <f t="shared" ref="K82" si="497">IF(K81=0,0,K81/$J81)</f>
        <v>0.20967741935483872</v>
      </c>
      <c r="L82" s="31">
        <f t="shared" ref="L82" si="498">IF(L81=0,0,L81/$J81)</f>
        <v>0.62903225806451613</v>
      </c>
      <c r="M82" s="31">
        <f t="shared" ref="M82" si="499">IF(M81=0,0,M81/$J81)</f>
        <v>0.16129032258064516</v>
      </c>
      <c r="N82" s="31">
        <f t="shared" ref="N82" si="500">IF(N81=0,0,N81/N81)</f>
        <v>1</v>
      </c>
      <c r="O82" s="31">
        <f t="shared" ref="O82" si="501">IF(O81=0,0,O81/$N81)</f>
        <v>0.25</v>
      </c>
      <c r="P82" s="31">
        <f t="shared" ref="P82" si="502">IF(P81=0,0,P81/$N81)</f>
        <v>0.58333333333333337</v>
      </c>
      <c r="Q82" s="31">
        <f t="shared" ref="Q82" si="503">IF(Q81=0,0,Q81/$N81)</f>
        <v>0.16666666666666666</v>
      </c>
    </row>
    <row r="83" spans="1:17" ht="12" customHeight="1">
      <c r="A83" s="139"/>
      <c r="B83" s="139"/>
      <c r="C83" s="37"/>
      <c r="D83" s="211" t="s">
        <v>8</v>
      </c>
      <c r="E83" s="36"/>
      <c r="F83" s="35">
        <f t="shared" ref="F83" si="504">SUM(G83:I83)</f>
        <v>17</v>
      </c>
      <c r="G83" s="35">
        <v>1</v>
      </c>
      <c r="H83" s="35">
        <v>11</v>
      </c>
      <c r="I83" s="35">
        <v>5</v>
      </c>
      <c r="J83" s="35">
        <f t="shared" ref="J83" si="505">SUM(K83:M83)</f>
        <v>19</v>
      </c>
      <c r="K83" s="35">
        <v>7</v>
      </c>
      <c r="L83" s="35">
        <v>8</v>
      </c>
      <c r="M83" s="35">
        <v>4</v>
      </c>
      <c r="N83" s="35">
        <f t="shared" ref="N83" si="506">SUM(O83:Q83)</f>
        <v>11</v>
      </c>
      <c r="O83" s="35">
        <v>3</v>
      </c>
      <c r="P83" s="35">
        <v>4</v>
      </c>
      <c r="Q83" s="35">
        <v>4</v>
      </c>
    </row>
    <row r="84" spans="1:17" ht="12" customHeight="1">
      <c r="A84" s="139"/>
      <c r="B84" s="139"/>
      <c r="C84" s="34"/>
      <c r="D84" s="212"/>
      <c r="E84" s="33"/>
      <c r="F84" s="31">
        <f t="shared" ref="F84" si="507">IF(F83=0,0,F83/F83)</f>
        <v>1</v>
      </c>
      <c r="G84" s="31">
        <f t="shared" ref="G84" si="508">IF(G83=0,0,G83/F83)</f>
        <v>5.8823529411764705E-2</v>
      </c>
      <c r="H84" s="31">
        <f t="shared" ref="H84" si="509">IF(H83=0,0,H83/$F83)</f>
        <v>0.6470588235294118</v>
      </c>
      <c r="I84" s="31">
        <f t="shared" ref="I84" si="510">IF(I83=0,0,I83/$F83)</f>
        <v>0.29411764705882354</v>
      </c>
      <c r="J84" s="31">
        <f t="shared" ref="J84" si="511">IF(J83=0,0,J83/J83)</f>
        <v>1</v>
      </c>
      <c r="K84" s="31">
        <f t="shared" ref="K84" si="512">IF(K83=0,0,K83/$J83)</f>
        <v>0.36842105263157893</v>
      </c>
      <c r="L84" s="31">
        <f t="shared" ref="L84" si="513">IF(L83=0,0,L83/$J83)</f>
        <v>0.42105263157894735</v>
      </c>
      <c r="M84" s="31">
        <f t="shared" ref="M84" si="514">IF(M83=0,0,M83/$J83)</f>
        <v>0.21052631578947367</v>
      </c>
      <c r="N84" s="31">
        <f t="shared" ref="N84" si="515">IF(N83=0,0,N83/N83)</f>
        <v>1</v>
      </c>
      <c r="O84" s="31">
        <f t="shared" ref="O84" si="516">IF(O83=0,0,O83/$N83)</f>
        <v>0.27272727272727271</v>
      </c>
      <c r="P84" s="31">
        <f t="shared" ref="P84" si="517">IF(P83=0,0,P83/$N83)</f>
        <v>0.36363636363636365</v>
      </c>
      <c r="Q84" s="31">
        <f t="shared" ref="Q84" si="518">IF(Q83=0,0,Q83/$N83)</f>
        <v>0.36363636363636365</v>
      </c>
    </row>
    <row r="85" spans="1:17" ht="12" customHeight="1">
      <c r="A85" s="139"/>
      <c r="B85" s="139"/>
      <c r="C85" s="37"/>
      <c r="D85" s="211" t="s">
        <v>270</v>
      </c>
      <c r="E85" s="36"/>
      <c r="F85" s="35">
        <f t="shared" ref="F85" si="519">SUM(G85:I85)</f>
        <v>6</v>
      </c>
      <c r="G85" s="35">
        <v>1</v>
      </c>
      <c r="H85" s="35">
        <v>5</v>
      </c>
      <c r="I85" s="35">
        <v>0</v>
      </c>
      <c r="J85" s="35">
        <f t="shared" ref="J85" si="520">SUM(K85:M85)</f>
        <v>10</v>
      </c>
      <c r="K85" s="35">
        <v>2</v>
      </c>
      <c r="L85" s="35">
        <v>5</v>
      </c>
      <c r="M85" s="35">
        <v>3</v>
      </c>
      <c r="N85" s="35">
        <f t="shared" ref="N85" si="521">SUM(O85:Q85)</f>
        <v>3</v>
      </c>
      <c r="O85" s="35">
        <v>1</v>
      </c>
      <c r="P85" s="35">
        <v>2</v>
      </c>
      <c r="Q85" s="35">
        <v>0</v>
      </c>
    </row>
    <row r="86" spans="1:17" ht="12" customHeight="1">
      <c r="A86" s="139"/>
      <c r="B86" s="139"/>
      <c r="C86" s="34"/>
      <c r="D86" s="212"/>
      <c r="E86" s="33"/>
      <c r="F86" s="31">
        <f t="shared" ref="F86" si="522">IF(F85=0,0,F85/F85)</f>
        <v>1</v>
      </c>
      <c r="G86" s="31">
        <f t="shared" ref="G86" si="523">IF(G85=0,0,G85/F85)</f>
        <v>0.16666666666666666</v>
      </c>
      <c r="H86" s="31">
        <f t="shared" ref="H86" si="524">IF(H85=0,0,H85/$F85)</f>
        <v>0.83333333333333337</v>
      </c>
      <c r="I86" s="31">
        <f t="shared" ref="I86" si="525">IF(I85=0,0,I85/$F85)</f>
        <v>0</v>
      </c>
      <c r="J86" s="31">
        <f t="shared" ref="J86" si="526">IF(J85=0,0,J85/J85)</f>
        <v>1</v>
      </c>
      <c r="K86" s="31">
        <f t="shared" ref="K86" si="527">IF(K85=0,0,K85/$J85)</f>
        <v>0.2</v>
      </c>
      <c r="L86" s="31">
        <f t="shared" ref="L86" si="528">IF(L85=0,0,L85/$J85)</f>
        <v>0.5</v>
      </c>
      <c r="M86" s="31">
        <f t="shared" ref="M86" si="529">IF(M85=0,0,M85/$J85)</f>
        <v>0.3</v>
      </c>
      <c r="N86" s="31">
        <f t="shared" ref="N86" si="530">IF(N85=0,0,N85/N85)</f>
        <v>1</v>
      </c>
      <c r="O86" s="31">
        <f t="shared" ref="O86" si="531">IF(O85=0,0,O85/$N85)</f>
        <v>0.33333333333333331</v>
      </c>
      <c r="P86" s="31">
        <f t="shared" ref="P86" si="532">IF(P85=0,0,P85/$N85)</f>
        <v>0.66666666666666663</v>
      </c>
      <c r="Q86" s="31">
        <f t="shared" ref="Q86" si="533">IF(Q85=0,0,Q85/$N85)</f>
        <v>0</v>
      </c>
    </row>
    <row r="87" spans="1:17" ht="13.5" customHeight="1">
      <c r="A87" s="139"/>
      <c r="B87" s="139"/>
      <c r="C87" s="37"/>
      <c r="D87" s="228" t="s">
        <v>269</v>
      </c>
      <c r="E87" s="36"/>
      <c r="F87" s="35">
        <f t="shared" ref="F87" si="534">SUM(G87:I87)</f>
        <v>8</v>
      </c>
      <c r="G87" s="35">
        <v>1</v>
      </c>
      <c r="H87" s="35">
        <v>7</v>
      </c>
      <c r="I87" s="35">
        <v>0</v>
      </c>
      <c r="J87" s="35">
        <f t="shared" ref="J87" si="535">SUM(K87:M87)</f>
        <v>7</v>
      </c>
      <c r="K87" s="35">
        <v>1</v>
      </c>
      <c r="L87" s="35">
        <v>6</v>
      </c>
      <c r="M87" s="35">
        <v>0</v>
      </c>
      <c r="N87" s="35">
        <f t="shared" ref="N87" si="536">SUM(O87:Q87)</f>
        <v>1</v>
      </c>
      <c r="O87" s="35">
        <v>1</v>
      </c>
      <c r="P87" s="35">
        <v>0</v>
      </c>
      <c r="Q87" s="35">
        <v>0</v>
      </c>
    </row>
    <row r="88" spans="1:17" ht="13.5" customHeight="1">
      <c r="A88" s="139"/>
      <c r="B88" s="139"/>
      <c r="C88" s="34"/>
      <c r="D88" s="212"/>
      <c r="E88" s="33"/>
      <c r="F88" s="31">
        <f t="shared" ref="F88" si="537">IF(F87=0,0,F87/F87)</f>
        <v>1</v>
      </c>
      <c r="G88" s="31">
        <f t="shared" ref="G88" si="538">IF(G87=0,0,G87/F87)</f>
        <v>0.125</v>
      </c>
      <c r="H88" s="31">
        <f t="shared" ref="H88" si="539">IF(H87=0,0,H87/$F87)</f>
        <v>0.875</v>
      </c>
      <c r="I88" s="31">
        <f t="shared" ref="I88" si="540">IF(I87=0,0,I87/$F87)</f>
        <v>0</v>
      </c>
      <c r="J88" s="31">
        <f t="shared" ref="J88" si="541">IF(J87=0,0,J87/J87)</f>
        <v>1</v>
      </c>
      <c r="K88" s="31">
        <f t="shared" ref="K88" si="542">IF(K87=0,0,K87/$J87)</f>
        <v>0.14285714285714285</v>
      </c>
      <c r="L88" s="31">
        <f t="shared" ref="L88" si="543">IF(L87=0,0,L87/$J87)</f>
        <v>0.8571428571428571</v>
      </c>
      <c r="M88" s="31">
        <f t="shared" ref="M88" si="544">IF(M87=0,0,M87/$J87)</f>
        <v>0</v>
      </c>
      <c r="N88" s="31">
        <f t="shared" ref="N88" si="545">IF(N87=0,0,N87/N87)</f>
        <v>1</v>
      </c>
      <c r="O88" s="31">
        <f t="shared" ref="O88" si="546">IF(O87=0,0,O87/$N87)</f>
        <v>1</v>
      </c>
      <c r="P88" s="31">
        <f t="shared" ref="P88" si="547">IF(P87=0,0,P87/$N87)</f>
        <v>0</v>
      </c>
      <c r="Q88" s="31">
        <f t="shared" ref="Q88" si="548">IF(Q87=0,0,Q87/$N87)</f>
        <v>0</v>
      </c>
    </row>
    <row r="89" spans="1:17" ht="12" customHeight="1">
      <c r="A89" s="139"/>
      <c r="B89" s="139"/>
      <c r="C89" s="37"/>
      <c r="D89" s="211" t="s">
        <v>268</v>
      </c>
      <c r="E89" s="36"/>
      <c r="F89" s="35">
        <f t="shared" ref="F89" si="549">SUM(G89:I89)</f>
        <v>24</v>
      </c>
      <c r="G89" s="35">
        <v>2</v>
      </c>
      <c r="H89" s="35">
        <v>18</v>
      </c>
      <c r="I89" s="35">
        <v>4</v>
      </c>
      <c r="J89" s="35">
        <f t="shared" ref="J89" si="550">SUM(K89:M89)</f>
        <v>25</v>
      </c>
      <c r="K89" s="35">
        <v>4</v>
      </c>
      <c r="L89" s="35">
        <v>17</v>
      </c>
      <c r="M89" s="35">
        <v>4</v>
      </c>
      <c r="N89" s="35">
        <f t="shared" ref="N89" si="551">SUM(O89:Q89)</f>
        <v>2</v>
      </c>
      <c r="O89" s="35">
        <v>0</v>
      </c>
      <c r="P89" s="35">
        <v>2</v>
      </c>
      <c r="Q89" s="35">
        <v>0</v>
      </c>
    </row>
    <row r="90" spans="1:17" ht="12" customHeight="1">
      <c r="A90" s="139"/>
      <c r="B90" s="139"/>
      <c r="C90" s="34"/>
      <c r="D90" s="212"/>
      <c r="E90" s="33"/>
      <c r="F90" s="31">
        <f t="shared" ref="F90" si="552">IF(F89=0,0,F89/F89)</f>
        <v>1</v>
      </c>
      <c r="G90" s="31">
        <f t="shared" ref="G90" si="553">IF(G89=0,0,G89/F89)</f>
        <v>8.3333333333333329E-2</v>
      </c>
      <c r="H90" s="31">
        <f t="shared" ref="H90" si="554">IF(H89=0,0,H89/$F89)</f>
        <v>0.75</v>
      </c>
      <c r="I90" s="31">
        <f t="shared" ref="I90" si="555">IF(I89=0,0,I89/$F89)</f>
        <v>0.16666666666666666</v>
      </c>
      <c r="J90" s="31">
        <f t="shared" ref="J90" si="556">IF(J89=0,0,J89/J89)</f>
        <v>1</v>
      </c>
      <c r="K90" s="31">
        <f t="shared" ref="K90" si="557">IF(K89=0,0,K89/$J89)</f>
        <v>0.16</v>
      </c>
      <c r="L90" s="31">
        <f t="shared" ref="L90" si="558">IF(L89=0,0,L89/$J89)</f>
        <v>0.68</v>
      </c>
      <c r="M90" s="31">
        <f t="shared" ref="M90" si="559">IF(M89=0,0,M89/$J89)</f>
        <v>0.16</v>
      </c>
      <c r="N90" s="31">
        <f t="shared" ref="N90" si="560">IF(N89=0,0,N89/N89)</f>
        <v>1</v>
      </c>
      <c r="O90" s="31">
        <f t="shared" ref="O90" si="561">IF(O89=0,0,O89/$N89)</f>
        <v>0</v>
      </c>
      <c r="P90" s="31">
        <f t="shared" ref="P90" si="562">IF(P89=0,0,P89/$N89)</f>
        <v>1</v>
      </c>
      <c r="Q90" s="31">
        <f t="shared" ref="Q90" si="563">IF(Q89=0,0,Q89/$N89)</f>
        <v>0</v>
      </c>
    </row>
    <row r="91" spans="1:17" ht="12" customHeight="1">
      <c r="A91" s="139"/>
      <c r="B91" s="139"/>
      <c r="C91" s="37"/>
      <c r="D91" s="211" t="s">
        <v>267</v>
      </c>
      <c r="E91" s="36"/>
      <c r="F91" s="35">
        <f t="shared" ref="F91" si="564">SUM(G91:I91)</f>
        <v>12</v>
      </c>
      <c r="G91" s="35">
        <v>2</v>
      </c>
      <c r="H91" s="35">
        <v>8</v>
      </c>
      <c r="I91" s="35">
        <v>2</v>
      </c>
      <c r="J91" s="35">
        <f t="shared" ref="J91" si="565">SUM(K91:M91)</f>
        <v>14</v>
      </c>
      <c r="K91" s="35">
        <v>4</v>
      </c>
      <c r="L91" s="35">
        <v>9</v>
      </c>
      <c r="M91" s="35">
        <v>1</v>
      </c>
      <c r="N91" s="35">
        <f t="shared" ref="N91" si="566">SUM(O91:Q91)</f>
        <v>3</v>
      </c>
      <c r="O91" s="35">
        <v>3</v>
      </c>
      <c r="P91" s="35">
        <v>0</v>
      </c>
      <c r="Q91" s="35">
        <v>0</v>
      </c>
    </row>
    <row r="92" spans="1:17" ht="12" customHeight="1">
      <c r="A92" s="139"/>
      <c r="B92" s="139"/>
      <c r="C92" s="34"/>
      <c r="D92" s="212"/>
      <c r="E92" s="33"/>
      <c r="F92" s="31">
        <f t="shared" ref="F92" si="567">IF(F91=0,0,F91/F91)</f>
        <v>1</v>
      </c>
      <c r="G92" s="31">
        <f t="shared" ref="G92" si="568">IF(G91=0,0,G91/F91)</f>
        <v>0.16666666666666666</v>
      </c>
      <c r="H92" s="31">
        <f t="shared" ref="H92" si="569">IF(H91=0,0,H91/$F91)</f>
        <v>0.66666666666666663</v>
      </c>
      <c r="I92" s="31">
        <f t="shared" ref="I92" si="570">IF(I91=0,0,I91/$F91)</f>
        <v>0.16666666666666666</v>
      </c>
      <c r="J92" s="31">
        <f t="shared" ref="J92" si="571">IF(J91=0,0,J91/J91)</f>
        <v>1</v>
      </c>
      <c r="K92" s="31">
        <f t="shared" ref="K92" si="572">IF(K91=0,0,K91/$J91)</f>
        <v>0.2857142857142857</v>
      </c>
      <c r="L92" s="31">
        <f t="shared" ref="L92" si="573">IF(L91=0,0,L91/$J91)</f>
        <v>0.6428571428571429</v>
      </c>
      <c r="M92" s="31">
        <f t="shared" ref="M92" si="574">IF(M91=0,0,M91/$J91)</f>
        <v>7.1428571428571425E-2</v>
      </c>
      <c r="N92" s="31">
        <f t="shared" ref="N92" si="575">IF(N91=0,0,N91/N91)</f>
        <v>1</v>
      </c>
      <c r="O92" s="31">
        <f t="shared" ref="O92" si="576">IF(O91=0,0,O91/$N91)</f>
        <v>1</v>
      </c>
      <c r="P92" s="31">
        <f t="shared" ref="P92" si="577">IF(P91=0,0,P91/$N91)</f>
        <v>0</v>
      </c>
      <c r="Q92" s="31">
        <f t="shared" ref="Q92" si="578">IF(Q91=0,0,Q91/$N91)</f>
        <v>0</v>
      </c>
    </row>
    <row r="93" spans="1:17" ht="12" customHeight="1">
      <c r="A93" s="139"/>
      <c r="B93" s="139"/>
      <c r="C93" s="37"/>
      <c r="D93" s="211" t="s">
        <v>266</v>
      </c>
      <c r="E93" s="36"/>
      <c r="F93" s="35">
        <f t="shared" ref="F93" si="579">SUM(G93:I93)</f>
        <v>14</v>
      </c>
      <c r="G93" s="35">
        <v>2</v>
      </c>
      <c r="H93" s="35">
        <v>9</v>
      </c>
      <c r="I93" s="35">
        <v>3</v>
      </c>
      <c r="J93" s="35">
        <f t="shared" ref="J93" si="580">SUM(K93:M93)</f>
        <v>13</v>
      </c>
      <c r="K93" s="35">
        <v>6</v>
      </c>
      <c r="L93" s="35">
        <v>4</v>
      </c>
      <c r="M93" s="35">
        <v>3</v>
      </c>
      <c r="N93" s="35">
        <f t="shared" ref="N93" si="581">SUM(O93:Q93)</f>
        <v>4</v>
      </c>
      <c r="O93" s="35">
        <v>3</v>
      </c>
      <c r="P93" s="35">
        <v>0</v>
      </c>
      <c r="Q93" s="35">
        <v>1</v>
      </c>
    </row>
    <row r="94" spans="1:17" ht="12" customHeight="1">
      <c r="A94" s="139"/>
      <c r="B94" s="139"/>
      <c r="C94" s="34"/>
      <c r="D94" s="212"/>
      <c r="E94" s="33"/>
      <c r="F94" s="31">
        <f t="shared" ref="F94" si="582">IF(F93=0,0,F93/F93)</f>
        <v>1</v>
      </c>
      <c r="G94" s="31">
        <f t="shared" ref="G94" si="583">IF(G93=0,0,G93/F93)</f>
        <v>0.14285714285714285</v>
      </c>
      <c r="H94" s="31">
        <f t="shared" ref="H94" si="584">IF(H93=0,0,H93/$F93)</f>
        <v>0.6428571428571429</v>
      </c>
      <c r="I94" s="31">
        <f t="shared" ref="I94" si="585">IF(I93=0,0,I93/$F93)</f>
        <v>0.21428571428571427</v>
      </c>
      <c r="J94" s="31">
        <f t="shared" ref="J94" si="586">IF(J93=0,0,J93/J93)</f>
        <v>1</v>
      </c>
      <c r="K94" s="31">
        <f t="shared" ref="K94" si="587">IF(K93=0,0,K93/$J93)</f>
        <v>0.46153846153846156</v>
      </c>
      <c r="L94" s="31">
        <f t="shared" ref="L94" si="588">IF(L93=0,0,L93/$J93)</f>
        <v>0.30769230769230771</v>
      </c>
      <c r="M94" s="31">
        <f t="shared" ref="M94" si="589">IF(M93=0,0,M93/$J93)</f>
        <v>0.23076923076923078</v>
      </c>
      <c r="N94" s="31">
        <f t="shared" ref="N94" si="590">IF(N93=0,0,N93/N93)</f>
        <v>1</v>
      </c>
      <c r="O94" s="31">
        <f t="shared" ref="O94" si="591">IF(O93=0,0,O93/$N93)</f>
        <v>0.75</v>
      </c>
      <c r="P94" s="31">
        <f t="shared" ref="P94" si="592">IF(P93=0,0,P93/$N93)</f>
        <v>0</v>
      </c>
      <c r="Q94" s="31">
        <f t="shared" ref="Q94" si="593">IF(Q93=0,0,Q93/$N93)</f>
        <v>0.25</v>
      </c>
    </row>
    <row r="95" spans="1:17" ht="12" customHeight="1">
      <c r="A95" s="139"/>
      <c r="B95" s="139"/>
      <c r="C95" s="37"/>
      <c r="D95" s="211" t="s">
        <v>265</v>
      </c>
      <c r="E95" s="36"/>
      <c r="F95" s="35">
        <f t="shared" ref="F95" si="594">SUM(G95:I95)</f>
        <v>114</v>
      </c>
      <c r="G95" s="35">
        <v>31</v>
      </c>
      <c r="H95" s="35">
        <v>66</v>
      </c>
      <c r="I95" s="35">
        <v>17</v>
      </c>
      <c r="J95" s="35">
        <f t="shared" ref="J95" si="595">SUM(K95:M95)</f>
        <v>115</v>
      </c>
      <c r="K95" s="35">
        <v>47</v>
      </c>
      <c r="L95" s="35">
        <v>55</v>
      </c>
      <c r="M95" s="35">
        <v>13</v>
      </c>
      <c r="N95" s="35">
        <f t="shared" ref="N95" si="596">SUM(O95:Q95)</f>
        <v>7</v>
      </c>
      <c r="O95" s="35">
        <v>4</v>
      </c>
      <c r="P95" s="35">
        <v>2</v>
      </c>
      <c r="Q95" s="35">
        <v>1</v>
      </c>
    </row>
    <row r="96" spans="1:17" ht="12" customHeight="1">
      <c r="A96" s="139"/>
      <c r="B96" s="139"/>
      <c r="C96" s="34"/>
      <c r="D96" s="212"/>
      <c r="E96" s="33"/>
      <c r="F96" s="31">
        <f t="shared" ref="F96" si="597">IF(F95=0,0,F95/F95)</f>
        <v>1</v>
      </c>
      <c r="G96" s="31">
        <f t="shared" ref="G96" si="598">IF(G95=0,0,G95/F95)</f>
        <v>0.27192982456140352</v>
      </c>
      <c r="H96" s="31">
        <f t="shared" ref="H96" si="599">IF(H95=0,0,H95/$F95)</f>
        <v>0.57894736842105265</v>
      </c>
      <c r="I96" s="31">
        <f t="shared" ref="I96" si="600">IF(I95=0,0,I95/$F95)</f>
        <v>0.14912280701754385</v>
      </c>
      <c r="J96" s="31">
        <f t="shared" ref="J96" si="601">IF(J95=0,0,J95/J95)</f>
        <v>1</v>
      </c>
      <c r="K96" s="31">
        <f t="shared" ref="K96" si="602">IF(K95=0,0,K95/$J95)</f>
        <v>0.40869565217391307</v>
      </c>
      <c r="L96" s="31">
        <f t="shared" ref="L96" si="603">IF(L95=0,0,L95/$J95)</f>
        <v>0.47826086956521741</v>
      </c>
      <c r="M96" s="31">
        <f t="shared" ref="M96" si="604">IF(M95=0,0,M95/$J95)</f>
        <v>0.11304347826086956</v>
      </c>
      <c r="N96" s="31">
        <f t="shared" ref="N96" si="605">IF(N95=0,0,N95/N95)</f>
        <v>1</v>
      </c>
      <c r="O96" s="31">
        <f t="shared" ref="O96" si="606">IF(O95=0,0,O95/$N95)</f>
        <v>0.5714285714285714</v>
      </c>
      <c r="P96" s="31">
        <f t="shared" ref="P96" si="607">IF(P95=0,0,P95/$N95)</f>
        <v>0.2857142857142857</v>
      </c>
      <c r="Q96" s="31">
        <f t="shared" ref="Q96" si="608">IF(Q95=0,0,Q95/$N95)</f>
        <v>0.14285714285714285</v>
      </c>
    </row>
    <row r="97" spans="1:17" ht="12" customHeight="1">
      <c r="A97" s="139"/>
      <c r="B97" s="139"/>
      <c r="C97" s="37"/>
      <c r="D97" s="211" t="s">
        <v>264</v>
      </c>
      <c r="E97" s="36"/>
      <c r="F97" s="35">
        <f t="shared" ref="F97" si="609">SUM(G97:I97)</f>
        <v>16</v>
      </c>
      <c r="G97" s="35">
        <v>4</v>
      </c>
      <c r="H97" s="35">
        <v>10</v>
      </c>
      <c r="I97" s="35">
        <v>2</v>
      </c>
      <c r="J97" s="35">
        <f t="shared" ref="J97" si="610">SUM(K97:M97)</f>
        <v>16</v>
      </c>
      <c r="K97" s="35">
        <v>4</v>
      </c>
      <c r="L97" s="35">
        <v>9</v>
      </c>
      <c r="M97" s="35">
        <v>3</v>
      </c>
      <c r="N97" s="35">
        <f t="shared" ref="N97" si="611">SUM(O97:Q97)</f>
        <v>3</v>
      </c>
      <c r="O97" s="35">
        <v>2</v>
      </c>
      <c r="P97" s="35">
        <v>1</v>
      </c>
      <c r="Q97" s="35">
        <v>0</v>
      </c>
    </row>
    <row r="98" spans="1:17" ht="12" customHeight="1">
      <c r="A98" s="139"/>
      <c r="B98" s="139"/>
      <c r="C98" s="34"/>
      <c r="D98" s="212"/>
      <c r="E98" s="33"/>
      <c r="F98" s="31">
        <f t="shared" ref="F98" si="612">IF(F97=0,0,F97/F97)</f>
        <v>1</v>
      </c>
      <c r="G98" s="31">
        <f t="shared" ref="G98" si="613">IF(G97=0,0,G97/F97)</f>
        <v>0.25</v>
      </c>
      <c r="H98" s="31">
        <f t="shared" ref="H98" si="614">IF(H97=0,0,H97/$F97)</f>
        <v>0.625</v>
      </c>
      <c r="I98" s="31">
        <f t="shared" ref="I98" si="615">IF(I97=0,0,I97/$F97)</f>
        <v>0.125</v>
      </c>
      <c r="J98" s="31">
        <f t="shared" ref="J98" si="616">IF(J97=0,0,J97/J97)</f>
        <v>1</v>
      </c>
      <c r="K98" s="31">
        <f t="shared" ref="K98" si="617">IF(K97=0,0,K97/$J97)</f>
        <v>0.25</v>
      </c>
      <c r="L98" s="31">
        <f t="shared" ref="L98" si="618">IF(L97=0,0,L97/$J97)</f>
        <v>0.5625</v>
      </c>
      <c r="M98" s="31">
        <f t="shared" ref="M98" si="619">IF(M97=0,0,M97/$J97)</f>
        <v>0.1875</v>
      </c>
      <c r="N98" s="31">
        <f t="shared" ref="N98" si="620">IF(N97=0,0,N97/N97)</f>
        <v>1</v>
      </c>
      <c r="O98" s="31">
        <f t="shared" ref="O98" si="621">IF(O97=0,0,O97/$N97)</f>
        <v>0.66666666666666663</v>
      </c>
      <c r="P98" s="31">
        <f t="shared" ref="P98" si="622">IF(P97=0,0,P97/$N97)</f>
        <v>0.33333333333333331</v>
      </c>
      <c r="Q98" s="31">
        <f t="shared" ref="Q98" si="623">IF(Q97=0,0,Q97/$N97)</f>
        <v>0</v>
      </c>
    </row>
    <row r="99" spans="1:17" ht="12.75" customHeight="1">
      <c r="A99" s="139"/>
      <c r="B99" s="139"/>
      <c r="C99" s="37"/>
      <c r="D99" s="211" t="s">
        <v>263</v>
      </c>
      <c r="E99" s="36"/>
      <c r="F99" s="35">
        <f t="shared" ref="F99" si="624">SUM(G99:I99)</f>
        <v>34</v>
      </c>
      <c r="G99" s="35">
        <v>3</v>
      </c>
      <c r="H99" s="35">
        <v>30</v>
      </c>
      <c r="I99" s="35">
        <v>1</v>
      </c>
      <c r="J99" s="35">
        <f t="shared" ref="J99" si="625">SUM(K99:M99)</f>
        <v>35</v>
      </c>
      <c r="K99" s="35">
        <v>2</v>
      </c>
      <c r="L99" s="35">
        <v>30</v>
      </c>
      <c r="M99" s="35">
        <v>3</v>
      </c>
      <c r="N99" s="35">
        <f t="shared" ref="N99" si="626">SUM(O99:Q99)</f>
        <v>4</v>
      </c>
      <c r="O99" s="35">
        <v>1</v>
      </c>
      <c r="P99" s="35">
        <v>2</v>
      </c>
      <c r="Q99" s="35">
        <v>1</v>
      </c>
    </row>
    <row r="100" spans="1:17" ht="12.75" customHeight="1">
      <c r="A100" s="140"/>
      <c r="B100" s="140"/>
      <c r="C100" s="34"/>
      <c r="D100" s="212"/>
      <c r="E100" s="33"/>
      <c r="F100" s="31">
        <f t="shared" ref="F100" si="627">IF(F99=0,0,F99/F99)</f>
        <v>1</v>
      </c>
      <c r="G100" s="31">
        <f t="shared" ref="G100" si="628">IF(G99=0,0,G99/F99)</f>
        <v>8.8235294117647065E-2</v>
      </c>
      <c r="H100" s="31">
        <f t="shared" ref="H100:I100" si="629">IF(H99=0,0,H99/$F99)</f>
        <v>0.88235294117647056</v>
      </c>
      <c r="I100" s="31">
        <f t="shared" si="629"/>
        <v>2.9411764705882353E-2</v>
      </c>
      <c r="J100" s="31">
        <f t="shared" ref="J100" si="630">IF(J99=0,0,J99/J99)</f>
        <v>1</v>
      </c>
      <c r="K100" s="31">
        <f t="shared" ref="K100:M100" si="631">IF(K99=0,0,K99/$J99)</f>
        <v>5.7142857142857141E-2</v>
      </c>
      <c r="L100" s="31">
        <f t="shared" si="631"/>
        <v>0.8571428571428571</v>
      </c>
      <c r="M100" s="31">
        <f t="shared" si="631"/>
        <v>8.5714285714285715E-2</v>
      </c>
      <c r="N100" s="31">
        <f t="shared" ref="N100" si="632">IF(N99=0,0,N99/N99)</f>
        <v>1</v>
      </c>
      <c r="O100" s="31">
        <f t="shared" ref="O100:Q100" si="633">IF(O99=0,0,O99/$N99)</f>
        <v>0.25</v>
      </c>
      <c r="P100" s="31">
        <f t="shared" si="633"/>
        <v>0.5</v>
      </c>
      <c r="Q100" s="31">
        <f t="shared" si="633"/>
        <v>0.25</v>
      </c>
    </row>
  </sheetData>
  <mergeCells count="67">
    <mergeCell ref="D55:D56"/>
    <mergeCell ref="D43:D44"/>
    <mergeCell ref="D45:D46"/>
    <mergeCell ref="D35:D36"/>
    <mergeCell ref="D37:D38"/>
    <mergeCell ref="D39:D40"/>
    <mergeCell ref="D41:D42"/>
    <mergeCell ref="D47:D48"/>
    <mergeCell ref="D49:D50"/>
    <mergeCell ref="D51:D52"/>
    <mergeCell ref="D25:D26"/>
    <mergeCell ref="D27:D28"/>
    <mergeCell ref="D29:D30"/>
    <mergeCell ref="D31:D32"/>
    <mergeCell ref="D33:D34"/>
    <mergeCell ref="A9:A18"/>
    <mergeCell ref="B9:E10"/>
    <mergeCell ref="B11:E12"/>
    <mergeCell ref="B13:E14"/>
    <mergeCell ref="B15:E16"/>
    <mergeCell ref="B17:E18"/>
    <mergeCell ref="A19:A100"/>
    <mergeCell ref="B19:B68"/>
    <mergeCell ref="D19:D20"/>
    <mergeCell ref="D21:D22"/>
    <mergeCell ref="D23:D24"/>
    <mergeCell ref="D95:D96"/>
    <mergeCell ref="D97:D98"/>
    <mergeCell ref="D99:D100"/>
    <mergeCell ref="D77:D78"/>
    <mergeCell ref="D79:D80"/>
    <mergeCell ref="D81:D82"/>
    <mergeCell ref="D83:D84"/>
    <mergeCell ref="D85:D86"/>
    <mergeCell ref="D65:D66"/>
    <mergeCell ref="D67:D68"/>
    <mergeCell ref="D53:D54"/>
    <mergeCell ref="B69:B100"/>
    <mergeCell ref="D69:D70"/>
    <mergeCell ref="D71:D72"/>
    <mergeCell ref="D73:D74"/>
    <mergeCell ref="D75:D76"/>
    <mergeCell ref="D91:D92"/>
    <mergeCell ref="D93:D94"/>
    <mergeCell ref="D89:D90"/>
    <mergeCell ref="D87:D88"/>
    <mergeCell ref="D59:D60"/>
    <mergeCell ref="D61:D62"/>
    <mergeCell ref="D63:D64"/>
    <mergeCell ref="D57:D58"/>
    <mergeCell ref="J3:M4"/>
    <mergeCell ref="J5:J6"/>
    <mergeCell ref="K5:K6"/>
    <mergeCell ref="L5:L6"/>
    <mergeCell ref="M5:M6"/>
    <mergeCell ref="F3:I4"/>
    <mergeCell ref="F5:F6"/>
    <mergeCell ref="G5:G6"/>
    <mergeCell ref="H5:H6"/>
    <mergeCell ref="I5:I6"/>
    <mergeCell ref="A3:E6"/>
    <mergeCell ref="A7:E8"/>
    <mergeCell ref="N3:Q4"/>
    <mergeCell ref="N5:N6"/>
    <mergeCell ref="O5:O6"/>
    <mergeCell ref="P5:P6"/>
    <mergeCell ref="Q5:Q6"/>
  </mergeCells>
  <phoneticPr fontId="4"/>
  <pageMargins left="0.59055118110236227" right="0.19685039370078741" top="0.39370078740157483" bottom="0.39370078740157483" header="0.51181102362204722" footer="0.51181102362204722"/>
  <pageSetup paperSize="9" scale="68" firstPageNumber="40" orientation="portrait" useFirstPageNumber="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80"/>
  <sheetViews>
    <sheetView showGridLines="0" view="pageBreakPreview" zoomScaleNormal="100" zoomScaleSheetLayoutView="100" workbookViewId="0">
      <selection activeCell="G3" sqref="G3:P6"/>
    </sheetView>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6" width="8.625" style="3" customWidth="1"/>
    <col min="17" max="16384" width="9" style="3"/>
  </cols>
  <sheetData>
    <row r="1" spans="1:16" ht="14.25">
      <c r="A1" s="18" t="s">
        <v>493</v>
      </c>
    </row>
    <row r="3" spans="1:16" ht="18" customHeight="1">
      <c r="A3" s="152" t="s">
        <v>63</v>
      </c>
      <c r="B3" s="153"/>
      <c r="C3" s="153"/>
      <c r="D3" s="153"/>
      <c r="E3" s="154"/>
      <c r="F3" s="161" t="s">
        <v>126</v>
      </c>
      <c r="G3" s="168" t="s">
        <v>565</v>
      </c>
      <c r="H3" s="168"/>
      <c r="I3" s="168"/>
      <c r="J3" s="168"/>
      <c r="K3" s="168"/>
      <c r="L3" s="168"/>
      <c r="M3" s="168"/>
      <c r="N3" s="168"/>
      <c r="O3" s="168"/>
      <c r="P3" s="168"/>
    </row>
    <row r="4" spans="1:16" ht="31.5" customHeight="1">
      <c r="A4" s="155"/>
      <c r="B4" s="156"/>
      <c r="C4" s="156"/>
      <c r="D4" s="156"/>
      <c r="E4" s="157"/>
      <c r="F4" s="162"/>
      <c r="G4" s="168" t="s">
        <v>66</v>
      </c>
      <c r="H4" s="168"/>
      <c r="I4" s="168" t="s">
        <v>58</v>
      </c>
      <c r="J4" s="168"/>
      <c r="K4" s="168" t="s">
        <v>57</v>
      </c>
      <c r="L4" s="168"/>
      <c r="M4" s="168" t="s">
        <v>56</v>
      </c>
      <c r="N4" s="168"/>
      <c r="O4" s="168" t="s">
        <v>55</v>
      </c>
      <c r="P4" s="168"/>
    </row>
    <row r="5" spans="1:16" ht="15" customHeight="1">
      <c r="A5" s="155"/>
      <c r="B5" s="156"/>
      <c r="C5" s="156"/>
      <c r="D5" s="156"/>
      <c r="E5" s="157"/>
      <c r="F5" s="162"/>
      <c r="G5" s="163" t="s">
        <v>51</v>
      </c>
      <c r="H5" s="150" t="s">
        <v>50</v>
      </c>
      <c r="I5" s="163" t="s">
        <v>51</v>
      </c>
      <c r="J5" s="150" t="s">
        <v>50</v>
      </c>
      <c r="K5" s="163" t="s">
        <v>51</v>
      </c>
      <c r="L5" s="150" t="s">
        <v>50</v>
      </c>
      <c r="M5" s="163" t="s">
        <v>51</v>
      </c>
      <c r="N5" s="150" t="s">
        <v>50</v>
      </c>
      <c r="O5" s="163" t="s">
        <v>51</v>
      </c>
      <c r="P5" s="150" t="s">
        <v>50</v>
      </c>
    </row>
    <row r="6" spans="1:16" ht="15" customHeight="1">
      <c r="A6" s="158"/>
      <c r="B6" s="159"/>
      <c r="C6" s="159"/>
      <c r="D6" s="159"/>
      <c r="E6" s="160"/>
      <c r="F6" s="162"/>
      <c r="G6" s="164"/>
      <c r="H6" s="151"/>
      <c r="I6" s="164"/>
      <c r="J6" s="151"/>
      <c r="K6" s="164"/>
      <c r="L6" s="151"/>
      <c r="M6" s="164"/>
      <c r="N6" s="151"/>
      <c r="O6" s="164"/>
      <c r="P6" s="151"/>
    </row>
    <row r="7" spans="1:16" ht="23.1" customHeight="1">
      <c r="A7" s="147" t="s">
        <v>49</v>
      </c>
      <c r="B7" s="148"/>
      <c r="C7" s="148"/>
      <c r="D7" s="148"/>
      <c r="E7" s="149"/>
      <c r="F7" s="10">
        <f>SUM(F8:F12)</f>
        <v>916</v>
      </c>
      <c r="G7" s="9">
        <f>SUM(G8:G12)</f>
        <v>744</v>
      </c>
      <c r="H7" s="8">
        <f t="shared" ref="H7:H53" si="0">IF(G7=0,0,G7/$F7*100)</f>
        <v>81.222707423580786</v>
      </c>
      <c r="I7" s="15">
        <f>SUM(I8:I12)</f>
        <v>138</v>
      </c>
      <c r="J7" s="8">
        <f t="shared" ref="J7:J53" si="1">IF(I7=0,0,I7/$F7*100)</f>
        <v>15.065502183406112</v>
      </c>
      <c r="K7" s="15">
        <f>SUM(K8:K12)</f>
        <v>31</v>
      </c>
      <c r="L7" s="8">
        <f t="shared" ref="L7:L53" si="2">IF(K7=0,0,K7/$F7*100)</f>
        <v>3.3842794759825332</v>
      </c>
      <c r="M7" s="15">
        <f>SUM(M8:M12)</f>
        <v>1</v>
      </c>
      <c r="N7" s="8">
        <f t="shared" ref="N7:N53" si="3">IF(M7=0,0,M7/$F7*100)</f>
        <v>0.10917030567685589</v>
      </c>
      <c r="O7" s="15">
        <f>SUM(O8:O12)</f>
        <v>2</v>
      </c>
      <c r="P7" s="8">
        <f t="shared" ref="P7:P53" si="4">IF(O7=0,0,O7/$F7*100)</f>
        <v>0.21834061135371177</v>
      </c>
    </row>
    <row r="8" spans="1:16" ht="23.1" customHeight="1">
      <c r="A8" s="141" t="s">
        <v>48</v>
      </c>
      <c r="B8" s="144" t="s">
        <v>47</v>
      </c>
      <c r="C8" s="145"/>
      <c r="D8" s="145"/>
      <c r="E8" s="146"/>
      <c r="F8" s="10">
        <f t="shared" ref="F8:F53" si="5">SUM(G8,I8,K8,M8,O8)</f>
        <v>289</v>
      </c>
      <c r="G8" s="9">
        <v>289</v>
      </c>
      <c r="H8" s="8">
        <f t="shared" si="0"/>
        <v>100</v>
      </c>
      <c r="I8" s="15">
        <v>0</v>
      </c>
      <c r="J8" s="8">
        <f t="shared" si="1"/>
        <v>0</v>
      </c>
      <c r="K8" s="15">
        <v>0</v>
      </c>
      <c r="L8" s="8">
        <f t="shared" si="2"/>
        <v>0</v>
      </c>
      <c r="M8" s="15">
        <v>0</v>
      </c>
      <c r="N8" s="8">
        <f t="shared" si="3"/>
        <v>0</v>
      </c>
      <c r="O8" s="15">
        <v>0</v>
      </c>
      <c r="P8" s="8">
        <f t="shared" si="4"/>
        <v>0</v>
      </c>
    </row>
    <row r="9" spans="1:16" ht="23.1" customHeight="1">
      <c r="A9" s="142"/>
      <c r="B9" s="144" t="s">
        <v>46</v>
      </c>
      <c r="C9" s="145"/>
      <c r="D9" s="145"/>
      <c r="E9" s="146"/>
      <c r="F9" s="10">
        <f t="shared" si="5"/>
        <v>129</v>
      </c>
      <c r="G9" s="9">
        <v>120</v>
      </c>
      <c r="H9" s="8">
        <f t="shared" si="0"/>
        <v>93.023255813953483</v>
      </c>
      <c r="I9" s="15">
        <v>9</v>
      </c>
      <c r="J9" s="8">
        <f t="shared" si="1"/>
        <v>6.9767441860465116</v>
      </c>
      <c r="K9" s="15">
        <v>0</v>
      </c>
      <c r="L9" s="8">
        <f t="shared" si="2"/>
        <v>0</v>
      </c>
      <c r="M9" s="15">
        <v>0</v>
      </c>
      <c r="N9" s="8">
        <f t="shared" si="3"/>
        <v>0</v>
      </c>
      <c r="O9" s="15">
        <v>0</v>
      </c>
      <c r="P9" s="8">
        <f t="shared" si="4"/>
        <v>0</v>
      </c>
    </row>
    <row r="10" spans="1:16" ht="23.1" customHeight="1">
      <c r="A10" s="142"/>
      <c r="B10" s="144" t="s">
        <v>45</v>
      </c>
      <c r="C10" s="145"/>
      <c r="D10" s="145"/>
      <c r="E10" s="146"/>
      <c r="F10" s="10">
        <f t="shared" si="5"/>
        <v>220</v>
      </c>
      <c r="G10" s="9">
        <v>141</v>
      </c>
      <c r="H10" s="8">
        <f t="shared" si="0"/>
        <v>64.090909090909093</v>
      </c>
      <c r="I10" s="15">
        <v>73</v>
      </c>
      <c r="J10" s="8">
        <f t="shared" si="1"/>
        <v>33.181818181818187</v>
      </c>
      <c r="K10" s="15">
        <v>6</v>
      </c>
      <c r="L10" s="8">
        <f t="shared" si="2"/>
        <v>2.7272727272727271</v>
      </c>
      <c r="M10" s="15">
        <v>0</v>
      </c>
      <c r="N10" s="8">
        <f t="shared" si="3"/>
        <v>0</v>
      </c>
      <c r="O10" s="15">
        <v>0</v>
      </c>
      <c r="P10" s="8">
        <f t="shared" si="4"/>
        <v>0</v>
      </c>
    </row>
    <row r="11" spans="1:16" ht="23.1" customHeight="1">
      <c r="A11" s="142"/>
      <c r="B11" s="144" t="s">
        <v>44</v>
      </c>
      <c r="C11" s="145"/>
      <c r="D11" s="145"/>
      <c r="E11" s="146"/>
      <c r="F11" s="10">
        <f t="shared" si="5"/>
        <v>57</v>
      </c>
      <c r="G11" s="9">
        <v>26</v>
      </c>
      <c r="H11" s="8">
        <f t="shared" si="0"/>
        <v>45.614035087719294</v>
      </c>
      <c r="I11" s="15">
        <v>23</v>
      </c>
      <c r="J11" s="8">
        <f t="shared" si="1"/>
        <v>40.350877192982452</v>
      </c>
      <c r="K11" s="15">
        <v>8</v>
      </c>
      <c r="L11" s="8">
        <f t="shared" si="2"/>
        <v>14.035087719298245</v>
      </c>
      <c r="M11" s="15">
        <v>0</v>
      </c>
      <c r="N11" s="8">
        <f t="shared" si="3"/>
        <v>0</v>
      </c>
      <c r="O11" s="15">
        <v>0</v>
      </c>
      <c r="P11" s="8">
        <f t="shared" si="4"/>
        <v>0</v>
      </c>
    </row>
    <row r="12" spans="1:16" ht="23.1" customHeight="1">
      <c r="A12" s="143"/>
      <c r="B12" s="144" t="s">
        <v>43</v>
      </c>
      <c r="C12" s="145"/>
      <c r="D12" s="145"/>
      <c r="E12" s="146"/>
      <c r="F12" s="10">
        <f t="shared" si="5"/>
        <v>221</v>
      </c>
      <c r="G12" s="9">
        <v>168</v>
      </c>
      <c r="H12" s="8">
        <f t="shared" si="0"/>
        <v>76.018099547511312</v>
      </c>
      <c r="I12" s="15">
        <v>33</v>
      </c>
      <c r="J12" s="8">
        <f t="shared" si="1"/>
        <v>14.932126696832579</v>
      </c>
      <c r="K12" s="15">
        <v>17</v>
      </c>
      <c r="L12" s="8">
        <f t="shared" si="2"/>
        <v>7.6923076923076925</v>
      </c>
      <c r="M12" s="15">
        <v>1</v>
      </c>
      <c r="N12" s="8">
        <f t="shared" si="3"/>
        <v>0.45248868778280549</v>
      </c>
      <c r="O12" s="15">
        <v>2</v>
      </c>
      <c r="P12" s="8">
        <f t="shared" si="4"/>
        <v>0.90497737556561098</v>
      </c>
    </row>
    <row r="13" spans="1:16" ht="23.1" customHeight="1">
      <c r="A13" s="138" t="s">
        <v>42</v>
      </c>
      <c r="B13" s="138" t="s">
        <v>41</v>
      </c>
      <c r="C13" s="13"/>
      <c r="D13" s="14" t="s">
        <v>15</v>
      </c>
      <c r="E13" s="11"/>
      <c r="F13" s="10">
        <f t="shared" si="5"/>
        <v>224</v>
      </c>
      <c r="G13" s="9">
        <f>SUM(G14:G37)</f>
        <v>125</v>
      </c>
      <c r="H13" s="8">
        <f>IF(G13=0,0,G13/$F13*100)</f>
        <v>55.803571428571431</v>
      </c>
      <c r="I13" s="9">
        <f>SUM(I14:I37)</f>
        <v>83</v>
      </c>
      <c r="J13" s="8">
        <f t="shared" si="1"/>
        <v>37.053571428571431</v>
      </c>
      <c r="K13" s="9">
        <f>SUM(K14:K37)</f>
        <v>15</v>
      </c>
      <c r="L13" s="8">
        <f t="shared" si="2"/>
        <v>6.6964285714285712</v>
      </c>
      <c r="M13" s="9">
        <f>SUM(M14:M37)</f>
        <v>1</v>
      </c>
      <c r="N13" s="8">
        <f t="shared" si="3"/>
        <v>0.4464285714285714</v>
      </c>
      <c r="O13" s="9">
        <f>SUM(O14:O37)</f>
        <v>0</v>
      </c>
      <c r="P13" s="8">
        <f t="shared" si="4"/>
        <v>0</v>
      </c>
    </row>
    <row r="14" spans="1:16" ht="23.1" customHeight="1">
      <c r="A14" s="139"/>
      <c r="B14" s="139"/>
      <c r="C14" s="13"/>
      <c r="D14" s="14" t="s">
        <v>40</v>
      </c>
      <c r="E14" s="11"/>
      <c r="F14" s="10">
        <f t="shared" si="5"/>
        <v>38</v>
      </c>
      <c r="G14" s="9">
        <v>23</v>
      </c>
      <c r="H14" s="8">
        <f t="shared" ref="H14:H37" si="6">IF(G14=0,0,G14/$F14*100)</f>
        <v>60.526315789473685</v>
      </c>
      <c r="I14" s="15">
        <v>12</v>
      </c>
      <c r="J14" s="8">
        <f t="shared" si="1"/>
        <v>31.578947368421051</v>
      </c>
      <c r="K14" s="15">
        <v>3</v>
      </c>
      <c r="L14" s="8">
        <f t="shared" si="2"/>
        <v>7.8947368421052628</v>
      </c>
      <c r="M14" s="15">
        <v>0</v>
      </c>
      <c r="N14" s="8">
        <f t="shared" si="3"/>
        <v>0</v>
      </c>
      <c r="O14" s="15">
        <v>0</v>
      </c>
      <c r="P14" s="8">
        <f t="shared" si="4"/>
        <v>0</v>
      </c>
    </row>
    <row r="15" spans="1:16" ht="23.1" customHeight="1">
      <c r="A15" s="139"/>
      <c r="B15" s="139"/>
      <c r="C15" s="13"/>
      <c r="D15" s="14" t="s">
        <v>39</v>
      </c>
      <c r="E15" s="11"/>
      <c r="F15" s="10">
        <f t="shared" si="5"/>
        <v>5</v>
      </c>
      <c r="G15" s="9">
        <v>4</v>
      </c>
      <c r="H15" s="8">
        <f t="shared" si="6"/>
        <v>80</v>
      </c>
      <c r="I15" s="15">
        <v>1</v>
      </c>
      <c r="J15" s="8">
        <f t="shared" si="1"/>
        <v>20</v>
      </c>
      <c r="K15" s="15">
        <v>0</v>
      </c>
      <c r="L15" s="8">
        <f t="shared" si="2"/>
        <v>0</v>
      </c>
      <c r="M15" s="15">
        <v>0</v>
      </c>
      <c r="N15" s="8">
        <f t="shared" si="3"/>
        <v>0</v>
      </c>
      <c r="O15" s="15">
        <v>0</v>
      </c>
      <c r="P15" s="8">
        <f t="shared" si="4"/>
        <v>0</v>
      </c>
    </row>
    <row r="16" spans="1:16" ht="23.1" customHeight="1">
      <c r="A16" s="139"/>
      <c r="B16" s="139"/>
      <c r="C16" s="13"/>
      <c r="D16" s="14" t="s">
        <v>38</v>
      </c>
      <c r="E16" s="11"/>
      <c r="F16" s="10">
        <f t="shared" si="5"/>
        <v>14</v>
      </c>
      <c r="G16" s="9">
        <v>5</v>
      </c>
      <c r="H16" s="8">
        <f t="shared" si="6"/>
        <v>35.714285714285715</v>
      </c>
      <c r="I16" s="15">
        <v>8</v>
      </c>
      <c r="J16" s="8">
        <f t="shared" si="1"/>
        <v>57.142857142857139</v>
      </c>
      <c r="K16" s="15">
        <v>1</v>
      </c>
      <c r="L16" s="8">
        <f t="shared" si="2"/>
        <v>7.1428571428571423</v>
      </c>
      <c r="M16" s="15">
        <v>0</v>
      </c>
      <c r="N16" s="8">
        <f t="shared" si="3"/>
        <v>0</v>
      </c>
      <c r="O16" s="15">
        <v>0</v>
      </c>
      <c r="P16" s="8">
        <f t="shared" si="4"/>
        <v>0</v>
      </c>
    </row>
    <row r="17" spans="1:16" ht="23.1" customHeight="1">
      <c r="A17" s="139"/>
      <c r="B17" s="139"/>
      <c r="C17" s="13"/>
      <c r="D17" s="14" t="s">
        <v>37</v>
      </c>
      <c r="E17" s="11"/>
      <c r="F17" s="10">
        <f t="shared" si="5"/>
        <v>1</v>
      </c>
      <c r="G17" s="9">
        <v>1</v>
      </c>
      <c r="H17" s="8">
        <f t="shared" si="6"/>
        <v>100</v>
      </c>
      <c r="I17" s="15">
        <v>0</v>
      </c>
      <c r="J17" s="8">
        <f t="shared" si="1"/>
        <v>0</v>
      </c>
      <c r="K17" s="15">
        <v>0</v>
      </c>
      <c r="L17" s="8">
        <f t="shared" si="2"/>
        <v>0</v>
      </c>
      <c r="M17" s="15">
        <v>0</v>
      </c>
      <c r="N17" s="8">
        <f t="shared" si="3"/>
        <v>0</v>
      </c>
      <c r="O17" s="15">
        <v>0</v>
      </c>
      <c r="P17" s="8">
        <f t="shared" si="4"/>
        <v>0</v>
      </c>
    </row>
    <row r="18" spans="1:16" ht="23.1" customHeight="1">
      <c r="A18" s="139"/>
      <c r="B18" s="139"/>
      <c r="C18" s="13"/>
      <c r="D18" s="14" t="s">
        <v>36</v>
      </c>
      <c r="E18" s="11"/>
      <c r="F18" s="10">
        <f t="shared" si="5"/>
        <v>6</v>
      </c>
      <c r="G18" s="9">
        <v>3</v>
      </c>
      <c r="H18" s="8">
        <f t="shared" si="6"/>
        <v>50</v>
      </c>
      <c r="I18" s="15">
        <v>3</v>
      </c>
      <c r="J18" s="8">
        <f t="shared" si="1"/>
        <v>50</v>
      </c>
      <c r="K18" s="15">
        <v>0</v>
      </c>
      <c r="L18" s="8">
        <f t="shared" si="2"/>
        <v>0</v>
      </c>
      <c r="M18" s="15">
        <v>0</v>
      </c>
      <c r="N18" s="8">
        <f t="shared" si="3"/>
        <v>0</v>
      </c>
      <c r="O18" s="15">
        <v>0</v>
      </c>
      <c r="P18" s="8">
        <f t="shared" si="4"/>
        <v>0</v>
      </c>
    </row>
    <row r="19" spans="1:16" ht="23.1" customHeight="1">
      <c r="A19" s="139"/>
      <c r="B19" s="139"/>
      <c r="C19" s="13"/>
      <c r="D19" s="14" t="s">
        <v>35</v>
      </c>
      <c r="E19" s="11"/>
      <c r="F19" s="10">
        <f t="shared" si="5"/>
        <v>3</v>
      </c>
      <c r="G19" s="9">
        <v>3</v>
      </c>
      <c r="H19" s="8">
        <f t="shared" si="6"/>
        <v>100</v>
      </c>
      <c r="I19" s="15">
        <v>0</v>
      </c>
      <c r="J19" s="8">
        <f t="shared" si="1"/>
        <v>0</v>
      </c>
      <c r="K19" s="15">
        <v>0</v>
      </c>
      <c r="L19" s="8">
        <f t="shared" si="2"/>
        <v>0</v>
      </c>
      <c r="M19" s="15">
        <v>0</v>
      </c>
      <c r="N19" s="8">
        <f t="shared" si="3"/>
        <v>0</v>
      </c>
      <c r="O19" s="15">
        <v>0</v>
      </c>
      <c r="P19" s="8">
        <f t="shared" si="4"/>
        <v>0</v>
      </c>
    </row>
    <row r="20" spans="1:16" ht="23.1" customHeight="1">
      <c r="A20" s="139"/>
      <c r="B20" s="139"/>
      <c r="C20" s="13"/>
      <c r="D20" s="14" t="s">
        <v>34</v>
      </c>
      <c r="E20" s="11"/>
      <c r="F20" s="10">
        <f t="shared" si="5"/>
        <v>3</v>
      </c>
      <c r="G20" s="9">
        <v>1</v>
      </c>
      <c r="H20" s="8">
        <f t="shared" si="6"/>
        <v>33.333333333333329</v>
      </c>
      <c r="I20" s="15">
        <v>2</v>
      </c>
      <c r="J20" s="8">
        <f t="shared" si="1"/>
        <v>66.666666666666657</v>
      </c>
      <c r="K20" s="15">
        <v>0</v>
      </c>
      <c r="L20" s="8">
        <f t="shared" si="2"/>
        <v>0</v>
      </c>
      <c r="M20" s="15">
        <v>0</v>
      </c>
      <c r="N20" s="8">
        <f t="shared" si="3"/>
        <v>0</v>
      </c>
      <c r="O20" s="15">
        <v>0</v>
      </c>
      <c r="P20" s="8">
        <f t="shared" si="4"/>
        <v>0</v>
      </c>
    </row>
    <row r="21" spans="1:16" ht="23.1" customHeight="1">
      <c r="A21" s="139"/>
      <c r="B21" s="139"/>
      <c r="C21" s="13"/>
      <c r="D21" s="14" t="s">
        <v>33</v>
      </c>
      <c r="E21" s="11"/>
      <c r="F21" s="10">
        <f t="shared" si="5"/>
        <v>10</v>
      </c>
      <c r="G21" s="9">
        <v>5</v>
      </c>
      <c r="H21" s="8">
        <f t="shared" si="6"/>
        <v>50</v>
      </c>
      <c r="I21" s="15">
        <v>2</v>
      </c>
      <c r="J21" s="8">
        <f t="shared" si="1"/>
        <v>20</v>
      </c>
      <c r="K21" s="15">
        <v>3</v>
      </c>
      <c r="L21" s="8">
        <f t="shared" si="2"/>
        <v>30</v>
      </c>
      <c r="M21" s="15">
        <v>0</v>
      </c>
      <c r="N21" s="8">
        <f t="shared" si="3"/>
        <v>0</v>
      </c>
      <c r="O21" s="15">
        <v>0</v>
      </c>
      <c r="P21" s="8">
        <f t="shared" si="4"/>
        <v>0</v>
      </c>
    </row>
    <row r="22" spans="1:16" ht="23.1" customHeight="1">
      <c r="A22" s="139"/>
      <c r="B22" s="139"/>
      <c r="C22" s="13"/>
      <c r="D22" s="14" t="s">
        <v>32</v>
      </c>
      <c r="E22" s="11"/>
      <c r="F22" s="10">
        <f t="shared" si="5"/>
        <v>1</v>
      </c>
      <c r="G22" s="9">
        <v>1</v>
      </c>
      <c r="H22" s="8">
        <f t="shared" si="6"/>
        <v>100</v>
      </c>
      <c r="I22" s="15">
        <v>0</v>
      </c>
      <c r="J22" s="8">
        <f t="shared" si="1"/>
        <v>0</v>
      </c>
      <c r="K22" s="15">
        <v>0</v>
      </c>
      <c r="L22" s="8">
        <f t="shared" si="2"/>
        <v>0</v>
      </c>
      <c r="M22" s="15">
        <v>0</v>
      </c>
      <c r="N22" s="8">
        <f t="shared" si="3"/>
        <v>0</v>
      </c>
      <c r="O22" s="15">
        <v>0</v>
      </c>
      <c r="P22" s="8">
        <f t="shared" si="4"/>
        <v>0</v>
      </c>
    </row>
    <row r="23" spans="1:16" ht="23.1" customHeight="1">
      <c r="A23" s="139"/>
      <c r="B23" s="139"/>
      <c r="C23" s="13"/>
      <c r="D23" s="14" t="s">
        <v>31</v>
      </c>
      <c r="E23" s="11"/>
      <c r="F23" s="10">
        <f t="shared" si="5"/>
        <v>6</v>
      </c>
      <c r="G23" s="9">
        <v>1</v>
      </c>
      <c r="H23" s="8">
        <f t="shared" si="6"/>
        <v>16.666666666666664</v>
      </c>
      <c r="I23" s="15">
        <v>4</v>
      </c>
      <c r="J23" s="8">
        <f t="shared" si="1"/>
        <v>66.666666666666657</v>
      </c>
      <c r="K23" s="15">
        <v>1</v>
      </c>
      <c r="L23" s="8">
        <f t="shared" si="2"/>
        <v>16.666666666666664</v>
      </c>
      <c r="M23" s="15">
        <v>0</v>
      </c>
      <c r="N23" s="8">
        <f t="shared" si="3"/>
        <v>0</v>
      </c>
      <c r="O23" s="15">
        <v>0</v>
      </c>
      <c r="P23" s="8">
        <f t="shared" si="4"/>
        <v>0</v>
      </c>
    </row>
    <row r="24" spans="1:16" ht="23.1" customHeight="1">
      <c r="A24" s="139"/>
      <c r="B24" s="139"/>
      <c r="C24" s="13"/>
      <c r="D24" s="14" t="s">
        <v>30</v>
      </c>
      <c r="E24" s="11"/>
      <c r="F24" s="10">
        <f t="shared" si="5"/>
        <v>1</v>
      </c>
      <c r="G24" s="9">
        <v>1</v>
      </c>
      <c r="H24" s="8">
        <f t="shared" si="6"/>
        <v>100</v>
      </c>
      <c r="I24" s="15">
        <v>0</v>
      </c>
      <c r="J24" s="8">
        <f t="shared" si="1"/>
        <v>0</v>
      </c>
      <c r="K24" s="15">
        <v>0</v>
      </c>
      <c r="L24" s="8">
        <f t="shared" si="2"/>
        <v>0</v>
      </c>
      <c r="M24" s="15">
        <v>0</v>
      </c>
      <c r="N24" s="8">
        <f t="shared" si="3"/>
        <v>0</v>
      </c>
      <c r="O24" s="15">
        <v>0</v>
      </c>
      <c r="P24" s="8">
        <f t="shared" si="4"/>
        <v>0</v>
      </c>
    </row>
    <row r="25" spans="1:16" ht="23.1" customHeight="1">
      <c r="A25" s="139"/>
      <c r="B25" s="139"/>
      <c r="C25" s="13"/>
      <c r="D25" s="12" t="s">
        <v>29</v>
      </c>
      <c r="E25" s="11"/>
      <c r="F25" s="10">
        <f t="shared" si="5"/>
        <v>3</v>
      </c>
      <c r="G25" s="9">
        <v>1</v>
      </c>
      <c r="H25" s="8">
        <f t="shared" si="6"/>
        <v>33.333333333333329</v>
      </c>
      <c r="I25" s="15">
        <v>2</v>
      </c>
      <c r="J25" s="8">
        <f t="shared" si="1"/>
        <v>66.666666666666657</v>
      </c>
      <c r="K25" s="15">
        <v>0</v>
      </c>
      <c r="L25" s="8">
        <f t="shared" si="2"/>
        <v>0</v>
      </c>
      <c r="M25" s="15">
        <v>0</v>
      </c>
      <c r="N25" s="8">
        <f t="shared" si="3"/>
        <v>0</v>
      </c>
      <c r="O25" s="15">
        <v>0</v>
      </c>
      <c r="P25" s="8">
        <f t="shared" si="4"/>
        <v>0</v>
      </c>
    </row>
    <row r="26" spans="1:16" ht="23.1" customHeight="1">
      <c r="A26" s="139"/>
      <c r="B26" s="139"/>
      <c r="C26" s="13"/>
      <c r="D26" s="14" t="s">
        <v>28</v>
      </c>
      <c r="E26" s="11"/>
      <c r="F26" s="10">
        <f t="shared" si="5"/>
        <v>8</v>
      </c>
      <c r="G26" s="9">
        <v>5</v>
      </c>
      <c r="H26" s="8">
        <f t="shared" si="6"/>
        <v>62.5</v>
      </c>
      <c r="I26" s="15">
        <v>3</v>
      </c>
      <c r="J26" s="8">
        <f t="shared" si="1"/>
        <v>37.5</v>
      </c>
      <c r="K26" s="15">
        <v>0</v>
      </c>
      <c r="L26" s="8">
        <f t="shared" si="2"/>
        <v>0</v>
      </c>
      <c r="M26" s="15">
        <v>0</v>
      </c>
      <c r="N26" s="8">
        <f t="shared" si="3"/>
        <v>0</v>
      </c>
      <c r="O26" s="15">
        <v>0</v>
      </c>
      <c r="P26" s="8">
        <f t="shared" si="4"/>
        <v>0</v>
      </c>
    </row>
    <row r="27" spans="1:16" ht="23.1" customHeight="1">
      <c r="A27" s="139"/>
      <c r="B27" s="139"/>
      <c r="C27" s="13"/>
      <c r="D27" s="14" t="s">
        <v>27</v>
      </c>
      <c r="E27" s="11"/>
      <c r="F27" s="10">
        <f t="shared" si="5"/>
        <v>3</v>
      </c>
      <c r="G27" s="9">
        <v>3</v>
      </c>
      <c r="H27" s="8">
        <f t="shared" si="6"/>
        <v>100</v>
      </c>
      <c r="I27" s="15">
        <v>0</v>
      </c>
      <c r="J27" s="8">
        <f t="shared" si="1"/>
        <v>0</v>
      </c>
      <c r="K27" s="15">
        <v>0</v>
      </c>
      <c r="L27" s="8">
        <f t="shared" si="2"/>
        <v>0</v>
      </c>
      <c r="M27" s="15">
        <v>0</v>
      </c>
      <c r="N27" s="8">
        <f t="shared" si="3"/>
        <v>0</v>
      </c>
      <c r="O27" s="15">
        <v>0</v>
      </c>
      <c r="P27" s="8">
        <f t="shared" si="4"/>
        <v>0</v>
      </c>
    </row>
    <row r="28" spans="1:16" ht="23.1" customHeight="1">
      <c r="A28" s="139"/>
      <c r="B28" s="139"/>
      <c r="C28" s="13"/>
      <c r="D28" s="14" t="s">
        <v>26</v>
      </c>
      <c r="E28" s="11"/>
      <c r="F28" s="10">
        <f t="shared" si="5"/>
        <v>2</v>
      </c>
      <c r="G28" s="9">
        <v>1</v>
      </c>
      <c r="H28" s="8">
        <f t="shared" si="6"/>
        <v>50</v>
      </c>
      <c r="I28" s="15">
        <v>1</v>
      </c>
      <c r="J28" s="8">
        <f t="shared" si="1"/>
        <v>50</v>
      </c>
      <c r="K28" s="15">
        <v>0</v>
      </c>
      <c r="L28" s="8">
        <f t="shared" si="2"/>
        <v>0</v>
      </c>
      <c r="M28" s="15">
        <v>0</v>
      </c>
      <c r="N28" s="8">
        <f t="shared" si="3"/>
        <v>0</v>
      </c>
      <c r="O28" s="15">
        <v>0</v>
      </c>
      <c r="P28" s="8">
        <f t="shared" si="4"/>
        <v>0</v>
      </c>
    </row>
    <row r="29" spans="1:16" ht="23.1" customHeight="1">
      <c r="A29" s="139"/>
      <c r="B29" s="139"/>
      <c r="C29" s="13"/>
      <c r="D29" s="14" t="s">
        <v>25</v>
      </c>
      <c r="E29" s="11"/>
      <c r="F29" s="10">
        <f t="shared" si="5"/>
        <v>15</v>
      </c>
      <c r="G29" s="9">
        <v>13</v>
      </c>
      <c r="H29" s="8">
        <f t="shared" si="6"/>
        <v>86.666666666666671</v>
      </c>
      <c r="I29" s="15">
        <v>2</v>
      </c>
      <c r="J29" s="8">
        <f t="shared" si="1"/>
        <v>13.333333333333334</v>
      </c>
      <c r="K29" s="15">
        <v>0</v>
      </c>
      <c r="L29" s="8">
        <f t="shared" si="2"/>
        <v>0</v>
      </c>
      <c r="M29" s="15">
        <v>0</v>
      </c>
      <c r="N29" s="8">
        <f t="shared" si="3"/>
        <v>0</v>
      </c>
      <c r="O29" s="15">
        <v>0</v>
      </c>
      <c r="P29" s="8">
        <f t="shared" si="4"/>
        <v>0</v>
      </c>
    </row>
    <row r="30" spans="1:16" ht="23.1" customHeight="1">
      <c r="A30" s="139"/>
      <c r="B30" s="139"/>
      <c r="C30" s="13"/>
      <c r="D30" s="14" t="s">
        <v>24</v>
      </c>
      <c r="E30" s="11"/>
      <c r="F30" s="10">
        <f t="shared" si="5"/>
        <v>4</v>
      </c>
      <c r="G30" s="9">
        <v>3</v>
      </c>
      <c r="H30" s="8">
        <f t="shared" si="6"/>
        <v>75</v>
      </c>
      <c r="I30" s="15">
        <v>0</v>
      </c>
      <c r="J30" s="8">
        <f t="shared" si="1"/>
        <v>0</v>
      </c>
      <c r="K30" s="15">
        <v>1</v>
      </c>
      <c r="L30" s="8">
        <f t="shared" si="2"/>
        <v>25</v>
      </c>
      <c r="M30" s="15">
        <v>0</v>
      </c>
      <c r="N30" s="8">
        <f t="shared" si="3"/>
        <v>0</v>
      </c>
      <c r="O30" s="15">
        <v>0</v>
      </c>
      <c r="P30" s="8">
        <f t="shared" si="4"/>
        <v>0</v>
      </c>
    </row>
    <row r="31" spans="1:16" ht="23.1" customHeight="1">
      <c r="A31" s="139"/>
      <c r="B31" s="139"/>
      <c r="C31" s="13"/>
      <c r="D31" s="14" t="s">
        <v>23</v>
      </c>
      <c r="E31" s="11"/>
      <c r="F31" s="10">
        <f t="shared" si="5"/>
        <v>26</v>
      </c>
      <c r="G31" s="9">
        <v>21</v>
      </c>
      <c r="H31" s="8">
        <f t="shared" si="6"/>
        <v>80.769230769230774</v>
      </c>
      <c r="I31" s="15">
        <v>5</v>
      </c>
      <c r="J31" s="8">
        <f t="shared" si="1"/>
        <v>19.230769230769234</v>
      </c>
      <c r="K31" s="15">
        <v>0</v>
      </c>
      <c r="L31" s="8">
        <f t="shared" si="2"/>
        <v>0</v>
      </c>
      <c r="M31" s="15">
        <v>0</v>
      </c>
      <c r="N31" s="8">
        <f t="shared" si="3"/>
        <v>0</v>
      </c>
      <c r="O31" s="15">
        <v>0</v>
      </c>
      <c r="P31" s="8">
        <f t="shared" si="4"/>
        <v>0</v>
      </c>
    </row>
    <row r="32" spans="1:16" ht="23.1" customHeight="1">
      <c r="A32" s="139"/>
      <c r="B32" s="139"/>
      <c r="C32" s="13"/>
      <c r="D32" s="14" t="s">
        <v>22</v>
      </c>
      <c r="E32" s="11"/>
      <c r="F32" s="10">
        <f t="shared" si="5"/>
        <v>5</v>
      </c>
      <c r="G32" s="9">
        <v>1</v>
      </c>
      <c r="H32" s="8">
        <f t="shared" si="6"/>
        <v>20</v>
      </c>
      <c r="I32" s="15">
        <v>4</v>
      </c>
      <c r="J32" s="8">
        <f t="shared" si="1"/>
        <v>80</v>
      </c>
      <c r="K32" s="15">
        <v>0</v>
      </c>
      <c r="L32" s="8">
        <f t="shared" si="2"/>
        <v>0</v>
      </c>
      <c r="M32" s="15">
        <v>0</v>
      </c>
      <c r="N32" s="8">
        <f t="shared" si="3"/>
        <v>0</v>
      </c>
      <c r="O32" s="15">
        <v>0</v>
      </c>
      <c r="P32" s="8">
        <f t="shared" si="4"/>
        <v>0</v>
      </c>
    </row>
    <row r="33" spans="1:16" ht="24" customHeight="1">
      <c r="A33" s="139"/>
      <c r="B33" s="139"/>
      <c r="C33" s="13"/>
      <c r="D33" s="14" t="s">
        <v>21</v>
      </c>
      <c r="E33" s="11"/>
      <c r="F33" s="10">
        <f t="shared" si="5"/>
        <v>23</v>
      </c>
      <c r="G33" s="9">
        <v>8</v>
      </c>
      <c r="H33" s="8">
        <f t="shared" si="6"/>
        <v>34.782608695652172</v>
      </c>
      <c r="I33" s="15">
        <v>12</v>
      </c>
      <c r="J33" s="8">
        <f t="shared" si="1"/>
        <v>52.173913043478258</v>
      </c>
      <c r="K33" s="15">
        <v>2</v>
      </c>
      <c r="L33" s="8">
        <f t="shared" si="2"/>
        <v>8.695652173913043</v>
      </c>
      <c r="M33" s="15">
        <v>1</v>
      </c>
      <c r="N33" s="8">
        <f t="shared" si="3"/>
        <v>4.3478260869565215</v>
      </c>
      <c r="O33" s="15">
        <v>0</v>
      </c>
      <c r="P33" s="8">
        <f t="shared" si="4"/>
        <v>0</v>
      </c>
    </row>
    <row r="34" spans="1:16" ht="23.1" customHeight="1">
      <c r="A34" s="139"/>
      <c r="B34" s="139"/>
      <c r="C34" s="13"/>
      <c r="D34" s="14" t="s">
        <v>20</v>
      </c>
      <c r="E34" s="11"/>
      <c r="F34" s="10">
        <f t="shared" si="5"/>
        <v>14</v>
      </c>
      <c r="G34" s="9">
        <v>7</v>
      </c>
      <c r="H34" s="8">
        <f t="shared" si="6"/>
        <v>50</v>
      </c>
      <c r="I34" s="15">
        <v>5</v>
      </c>
      <c r="J34" s="8">
        <f t="shared" si="1"/>
        <v>35.714285714285715</v>
      </c>
      <c r="K34" s="15">
        <v>2</v>
      </c>
      <c r="L34" s="8">
        <f t="shared" si="2"/>
        <v>14.285714285714285</v>
      </c>
      <c r="M34" s="15">
        <v>0</v>
      </c>
      <c r="N34" s="8">
        <f t="shared" si="3"/>
        <v>0</v>
      </c>
      <c r="O34" s="15">
        <v>0</v>
      </c>
      <c r="P34" s="8">
        <f t="shared" si="4"/>
        <v>0</v>
      </c>
    </row>
    <row r="35" spans="1:16" ht="23.1" customHeight="1">
      <c r="A35" s="139"/>
      <c r="B35" s="139"/>
      <c r="C35" s="13"/>
      <c r="D35" s="14" t="s">
        <v>19</v>
      </c>
      <c r="E35" s="11"/>
      <c r="F35" s="10">
        <f t="shared" si="5"/>
        <v>10</v>
      </c>
      <c r="G35" s="9">
        <v>2</v>
      </c>
      <c r="H35" s="8">
        <f t="shared" si="6"/>
        <v>20</v>
      </c>
      <c r="I35" s="15">
        <v>7</v>
      </c>
      <c r="J35" s="8">
        <f t="shared" si="1"/>
        <v>70</v>
      </c>
      <c r="K35" s="15">
        <v>1</v>
      </c>
      <c r="L35" s="8">
        <f t="shared" si="2"/>
        <v>10</v>
      </c>
      <c r="M35" s="15">
        <v>0</v>
      </c>
      <c r="N35" s="8">
        <f t="shared" si="3"/>
        <v>0</v>
      </c>
      <c r="O35" s="15">
        <v>0</v>
      </c>
      <c r="P35" s="8">
        <f t="shared" si="4"/>
        <v>0</v>
      </c>
    </row>
    <row r="36" spans="1:16" ht="23.1" customHeight="1">
      <c r="A36" s="139"/>
      <c r="B36" s="139"/>
      <c r="C36" s="13"/>
      <c r="D36" s="14" t="s">
        <v>18</v>
      </c>
      <c r="E36" s="11"/>
      <c r="F36" s="10">
        <f t="shared" si="5"/>
        <v>19</v>
      </c>
      <c r="G36" s="9">
        <v>11</v>
      </c>
      <c r="H36" s="8">
        <f t="shared" si="6"/>
        <v>57.894736842105267</v>
      </c>
      <c r="I36" s="15">
        <v>7</v>
      </c>
      <c r="J36" s="8">
        <f t="shared" si="1"/>
        <v>36.84210526315789</v>
      </c>
      <c r="K36" s="15">
        <v>1</v>
      </c>
      <c r="L36" s="8">
        <f t="shared" si="2"/>
        <v>5.2631578947368416</v>
      </c>
      <c r="M36" s="15">
        <v>0</v>
      </c>
      <c r="N36" s="8">
        <f t="shared" si="3"/>
        <v>0</v>
      </c>
      <c r="O36" s="15">
        <v>0</v>
      </c>
      <c r="P36" s="8">
        <f t="shared" si="4"/>
        <v>0</v>
      </c>
    </row>
    <row r="37" spans="1:16" ht="23.1" customHeight="1">
      <c r="A37" s="139"/>
      <c r="B37" s="140"/>
      <c r="C37" s="13"/>
      <c r="D37" s="14" t="s">
        <v>17</v>
      </c>
      <c r="E37" s="11"/>
      <c r="F37" s="10">
        <f t="shared" si="5"/>
        <v>4</v>
      </c>
      <c r="G37" s="9">
        <v>1</v>
      </c>
      <c r="H37" s="8">
        <f t="shared" si="6"/>
        <v>25</v>
      </c>
      <c r="I37" s="15">
        <v>3</v>
      </c>
      <c r="J37" s="8">
        <f t="shared" si="1"/>
        <v>75</v>
      </c>
      <c r="K37" s="15">
        <v>0</v>
      </c>
      <c r="L37" s="8">
        <f t="shared" si="2"/>
        <v>0</v>
      </c>
      <c r="M37" s="15">
        <v>0</v>
      </c>
      <c r="N37" s="8">
        <f t="shared" si="3"/>
        <v>0</v>
      </c>
      <c r="O37" s="15">
        <v>0</v>
      </c>
      <c r="P37" s="8">
        <f t="shared" si="4"/>
        <v>0</v>
      </c>
    </row>
    <row r="38" spans="1:16" ht="23.1" customHeight="1">
      <c r="A38" s="139"/>
      <c r="B38" s="138" t="s">
        <v>16</v>
      </c>
      <c r="C38" s="13"/>
      <c r="D38" s="14" t="s">
        <v>15</v>
      </c>
      <c r="E38" s="11"/>
      <c r="F38" s="10">
        <f t="shared" si="5"/>
        <v>692</v>
      </c>
      <c r="G38" s="9">
        <f>SUM(G39:G53)</f>
        <v>619</v>
      </c>
      <c r="H38" s="8">
        <f t="shared" si="0"/>
        <v>89.450867052023114</v>
      </c>
      <c r="I38" s="9">
        <f>SUM(I39:I53)</f>
        <v>55</v>
      </c>
      <c r="J38" s="8">
        <f t="shared" si="1"/>
        <v>7.9479768786127174</v>
      </c>
      <c r="K38" s="9">
        <f>SUM(K39:K53)</f>
        <v>16</v>
      </c>
      <c r="L38" s="8">
        <f t="shared" si="2"/>
        <v>2.3121387283236992</v>
      </c>
      <c r="M38" s="9">
        <f>SUM(M39:M53)</f>
        <v>0</v>
      </c>
      <c r="N38" s="8">
        <f t="shared" si="3"/>
        <v>0</v>
      </c>
      <c r="O38" s="9">
        <f>SUM(O39:O53)</f>
        <v>2</v>
      </c>
      <c r="P38" s="8">
        <f t="shared" si="4"/>
        <v>0.28901734104046239</v>
      </c>
    </row>
    <row r="39" spans="1:16" ht="23.1" customHeight="1">
      <c r="A39" s="139"/>
      <c r="B39" s="139"/>
      <c r="C39" s="13"/>
      <c r="D39" s="14" t="s">
        <v>14</v>
      </c>
      <c r="E39" s="11"/>
      <c r="F39" s="10">
        <f t="shared" si="5"/>
        <v>5</v>
      </c>
      <c r="G39" s="9">
        <v>5</v>
      </c>
      <c r="H39" s="8">
        <f t="shared" si="0"/>
        <v>100</v>
      </c>
      <c r="I39" s="15">
        <v>0</v>
      </c>
      <c r="J39" s="8">
        <f t="shared" si="1"/>
        <v>0</v>
      </c>
      <c r="K39" s="15">
        <v>0</v>
      </c>
      <c r="L39" s="8">
        <f t="shared" si="2"/>
        <v>0</v>
      </c>
      <c r="M39" s="15">
        <v>0</v>
      </c>
      <c r="N39" s="8">
        <f t="shared" si="3"/>
        <v>0</v>
      </c>
      <c r="O39" s="15">
        <v>0</v>
      </c>
      <c r="P39" s="8">
        <f t="shared" si="4"/>
        <v>0</v>
      </c>
    </row>
    <row r="40" spans="1:16" ht="23.1" customHeight="1">
      <c r="A40" s="139"/>
      <c r="B40" s="139"/>
      <c r="C40" s="13"/>
      <c r="D40" s="14" t="s">
        <v>13</v>
      </c>
      <c r="E40" s="11"/>
      <c r="F40" s="10">
        <f t="shared" si="5"/>
        <v>83</v>
      </c>
      <c r="G40" s="9">
        <v>83</v>
      </c>
      <c r="H40" s="8">
        <f t="shared" si="0"/>
        <v>100</v>
      </c>
      <c r="I40" s="15">
        <v>0</v>
      </c>
      <c r="J40" s="8">
        <f t="shared" si="1"/>
        <v>0</v>
      </c>
      <c r="K40" s="15">
        <v>0</v>
      </c>
      <c r="L40" s="8">
        <f t="shared" si="2"/>
        <v>0</v>
      </c>
      <c r="M40" s="15">
        <v>0</v>
      </c>
      <c r="N40" s="8">
        <f t="shared" si="3"/>
        <v>0</v>
      </c>
      <c r="O40" s="15">
        <v>0</v>
      </c>
      <c r="P40" s="8">
        <f t="shared" si="4"/>
        <v>0</v>
      </c>
    </row>
    <row r="41" spans="1:16" ht="23.1" customHeight="1">
      <c r="A41" s="139"/>
      <c r="B41" s="139"/>
      <c r="C41" s="13"/>
      <c r="D41" s="14" t="s">
        <v>12</v>
      </c>
      <c r="E41" s="11"/>
      <c r="F41" s="10">
        <f t="shared" si="5"/>
        <v>18</v>
      </c>
      <c r="G41" s="9">
        <v>18</v>
      </c>
      <c r="H41" s="8">
        <f t="shared" si="0"/>
        <v>100</v>
      </c>
      <c r="I41" s="15">
        <v>0</v>
      </c>
      <c r="J41" s="8">
        <f t="shared" si="1"/>
        <v>0</v>
      </c>
      <c r="K41" s="15">
        <v>0</v>
      </c>
      <c r="L41" s="8">
        <f t="shared" si="2"/>
        <v>0</v>
      </c>
      <c r="M41" s="15">
        <v>0</v>
      </c>
      <c r="N41" s="8">
        <f t="shared" si="3"/>
        <v>0</v>
      </c>
      <c r="O41" s="15">
        <v>0</v>
      </c>
      <c r="P41" s="8">
        <f t="shared" si="4"/>
        <v>0</v>
      </c>
    </row>
    <row r="42" spans="1:16" ht="23.1" customHeight="1">
      <c r="A42" s="139"/>
      <c r="B42" s="139"/>
      <c r="C42" s="13"/>
      <c r="D42" s="14" t="s">
        <v>11</v>
      </c>
      <c r="E42" s="11"/>
      <c r="F42" s="10">
        <f t="shared" si="5"/>
        <v>16</v>
      </c>
      <c r="G42" s="9">
        <v>16</v>
      </c>
      <c r="H42" s="8">
        <f t="shared" si="0"/>
        <v>100</v>
      </c>
      <c r="I42" s="15">
        <v>0</v>
      </c>
      <c r="J42" s="8">
        <f t="shared" si="1"/>
        <v>0</v>
      </c>
      <c r="K42" s="15">
        <v>0</v>
      </c>
      <c r="L42" s="8">
        <f t="shared" si="2"/>
        <v>0</v>
      </c>
      <c r="M42" s="15">
        <v>0</v>
      </c>
      <c r="N42" s="8">
        <f t="shared" si="3"/>
        <v>0</v>
      </c>
      <c r="O42" s="15">
        <v>0</v>
      </c>
      <c r="P42" s="8">
        <f t="shared" si="4"/>
        <v>0</v>
      </c>
    </row>
    <row r="43" spans="1:16" ht="23.1" customHeight="1">
      <c r="A43" s="139"/>
      <c r="B43" s="139"/>
      <c r="C43" s="13"/>
      <c r="D43" s="14" t="s">
        <v>10</v>
      </c>
      <c r="E43" s="11"/>
      <c r="F43" s="10">
        <f t="shared" si="5"/>
        <v>34</v>
      </c>
      <c r="G43" s="9">
        <v>33</v>
      </c>
      <c r="H43" s="8">
        <f t="shared" si="0"/>
        <v>97.058823529411768</v>
      </c>
      <c r="I43" s="15">
        <v>1</v>
      </c>
      <c r="J43" s="8">
        <f t="shared" si="1"/>
        <v>2.9411764705882351</v>
      </c>
      <c r="K43" s="15">
        <v>0</v>
      </c>
      <c r="L43" s="8">
        <f t="shared" si="2"/>
        <v>0</v>
      </c>
      <c r="M43" s="15">
        <v>0</v>
      </c>
      <c r="N43" s="8">
        <f t="shared" si="3"/>
        <v>0</v>
      </c>
      <c r="O43" s="15">
        <v>0</v>
      </c>
      <c r="P43" s="8">
        <f t="shared" si="4"/>
        <v>0</v>
      </c>
    </row>
    <row r="44" spans="1:16" ht="23.1" customHeight="1">
      <c r="A44" s="139"/>
      <c r="B44" s="139"/>
      <c r="C44" s="13"/>
      <c r="D44" s="14" t="s">
        <v>9</v>
      </c>
      <c r="E44" s="11"/>
      <c r="F44" s="10">
        <f t="shared" si="5"/>
        <v>180</v>
      </c>
      <c r="G44" s="9">
        <v>175</v>
      </c>
      <c r="H44" s="8">
        <f t="shared" si="0"/>
        <v>97.222222222222214</v>
      </c>
      <c r="I44" s="15">
        <v>5</v>
      </c>
      <c r="J44" s="8">
        <f t="shared" si="1"/>
        <v>2.7777777777777777</v>
      </c>
      <c r="K44" s="15">
        <v>0</v>
      </c>
      <c r="L44" s="8">
        <f t="shared" si="2"/>
        <v>0</v>
      </c>
      <c r="M44" s="15">
        <v>0</v>
      </c>
      <c r="N44" s="8">
        <f t="shared" si="3"/>
        <v>0</v>
      </c>
      <c r="O44" s="15">
        <v>0</v>
      </c>
      <c r="P44" s="8">
        <f t="shared" si="4"/>
        <v>0</v>
      </c>
    </row>
    <row r="45" spans="1:16" ht="23.1" customHeight="1">
      <c r="A45" s="139"/>
      <c r="B45" s="139"/>
      <c r="C45" s="13"/>
      <c r="D45" s="14" t="s">
        <v>8</v>
      </c>
      <c r="E45" s="11"/>
      <c r="F45" s="10">
        <f t="shared" si="5"/>
        <v>21</v>
      </c>
      <c r="G45" s="9">
        <v>18</v>
      </c>
      <c r="H45" s="8">
        <f t="shared" si="0"/>
        <v>85.714285714285708</v>
      </c>
      <c r="I45" s="15">
        <v>3</v>
      </c>
      <c r="J45" s="8">
        <f t="shared" si="1"/>
        <v>14.285714285714285</v>
      </c>
      <c r="K45" s="15">
        <v>0</v>
      </c>
      <c r="L45" s="8">
        <f t="shared" si="2"/>
        <v>0</v>
      </c>
      <c r="M45" s="15">
        <v>0</v>
      </c>
      <c r="N45" s="8">
        <f t="shared" si="3"/>
        <v>0</v>
      </c>
      <c r="O45" s="15">
        <v>0</v>
      </c>
      <c r="P45" s="8">
        <f t="shared" si="4"/>
        <v>0</v>
      </c>
    </row>
    <row r="46" spans="1:16" ht="23.1" customHeight="1">
      <c r="A46" s="139"/>
      <c r="B46" s="139"/>
      <c r="C46" s="13"/>
      <c r="D46" s="14" t="s">
        <v>7</v>
      </c>
      <c r="E46" s="11"/>
      <c r="F46" s="10">
        <f t="shared" si="5"/>
        <v>14</v>
      </c>
      <c r="G46" s="9">
        <v>14</v>
      </c>
      <c r="H46" s="8">
        <f t="shared" si="0"/>
        <v>100</v>
      </c>
      <c r="I46" s="15">
        <v>0</v>
      </c>
      <c r="J46" s="8">
        <f t="shared" si="1"/>
        <v>0</v>
      </c>
      <c r="K46" s="15">
        <v>0</v>
      </c>
      <c r="L46" s="8">
        <f t="shared" si="2"/>
        <v>0</v>
      </c>
      <c r="M46" s="15">
        <v>0</v>
      </c>
      <c r="N46" s="8">
        <f t="shared" si="3"/>
        <v>0</v>
      </c>
      <c r="O46" s="15">
        <v>0</v>
      </c>
      <c r="P46" s="8">
        <f t="shared" si="4"/>
        <v>0</v>
      </c>
    </row>
    <row r="47" spans="1:16" ht="24" customHeight="1">
      <c r="A47" s="139"/>
      <c r="B47" s="139"/>
      <c r="C47" s="13"/>
      <c r="D47" s="12" t="s">
        <v>6</v>
      </c>
      <c r="E47" s="11"/>
      <c r="F47" s="10">
        <f t="shared" si="5"/>
        <v>13</v>
      </c>
      <c r="G47" s="9">
        <v>12</v>
      </c>
      <c r="H47" s="8">
        <f t="shared" si="0"/>
        <v>92.307692307692307</v>
      </c>
      <c r="I47" s="15">
        <v>0</v>
      </c>
      <c r="J47" s="8">
        <f t="shared" si="1"/>
        <v>0</v>
      </c>
      <c r="K47" s="15">
        <v>1</v>
      </c>
      <c r="L47" s="8">
        <f t="shared" si="2"/>
        <v>7.6923076923076925</v>
      </c>
      <c r="M47" s="15">
        <v>0</v>
      </c>
      <c r="N47" s="8">
        <f t="shared" si="3"/>
        <v>0</v>
      </c>
      <c r="O47" s="15">
        <v>0</v>
      </c>
      <c r="P47" s="8">
        <f t="shared" si="4"/>
        <v>0</v>
      </c>
    </row>
    <row r="48" spans="1:16" ht="23.1" customHeight="1">
      <c r="A48" s="139"/>
      <c r="B48" s="139"/>
      <c r="C48" s="13"/>
      <c r="D48" s="14" t="s">
        <v>5</v>
      </c>
      <c r="E48" s="11"/>
      <c r="F48" s="10">
        <f t="shared" si="5"/>
        <v>41</v>
      </c>
      <c r="G48" s="9">
        <v>38</v>
      </c>
      <c r="H48" s="8">
        <f t="shared" si="0"/>
        <v>92.682926829268297</v>
      </c>
      <c r="I48" s="15">
        <v>3</v>
      </c>
      <c r="J48" s="8">
        <f t="shared" si="1"/>
        <v>7.3170731707317067</v>
      </c>
      <c r="K48" s="15">
        <v>0</v>
      </c>
      <c r="L48" s="8">
        <f t="shared" si="2"/>
        <v>0</v>
      </c>
      <c r="M48" s="15">
        <v>0</v>
      </c>
      <c r="N48" s="8">
        <f t="shared" si="3"/>
        <v>0</v>
      </c>
      <c r="O48" s="15">
        <v>0</v>
      </c>
      <c r="P48" s="8">
        <f t="shared" si="4"/>
        <v>0</v>
      </c>
    </row>
    <row r="49" spans="1:16" ht="23.1" customHeight="1">
      <c r="A49" s="139"/>
      <c r="B49" s="139"/>
      <c r="C49" s="13"/>
      <c r="D49" s="14" t="s">
        <v>4</v>
      </c>
      <c r="E49" s="11"/>
      <c r="F49" s="10">
        <f t="shared" si="5"/>
        <v>22</v>
      </c>
      <c r="G49" s="9">
        <v>22</v>
      </c>
      <c r="H49" s="8">
        <f t="shared" si="0"/>
        <v>100</v>
      </c>
      <c r="I49" s="15">
        <v>0</v>
      </c>
      <c r="J49" s="8">
        <f t="shared" si="1"/>
        <v>0</v>
      </c>
      <c r="K49" s="15">
        <v>0</v>
      </c>
      <c r="L49" s="8">
        <f t="shared" si="2"/>
        <v>0</v>
      </c>
      <c r="M49" s="15">
        <v>0</v>
      </c>
      <c r="N49" s="8">
        <f t="shared" si="3"/>
        <v>0</v>
      </c>
      <c r="O49" s="15">
        <v>0</v>
      </c>
      <c r="P49" s="8">
        <f t="shared" si="4"/>
        <v>0</v>
      </c>
    </row>
    <row r="50" spans="1:16" ht="23.1" customHeight="1">
      <c r="A50" s="139"/>
      <c r="B50" s="139"/>
      <c r="C50" s="13"/>
      <c r="D50" s="14" t="s">
        <v>3</v>
      </c>
      <c r="E50" s="11"/>
      <c r="F50" s="10">
        <f t="shared" si="5"/>
        <v>20</v>
      </c>
      <c r="G50" s="9">
        <v>17</v>
      </c>
      <c r="H50" s="8">
        <f t="shared" si="0"/>
        <v>85</v>
      </c>
      <c r="I50" s="15">
        <v>3</v>
      </c>
      <c r="J50" s="8">
        <f t="shared" si="1"/>
        <v>15</v>
      </c>
      <c r="K50" s="15">
        <v>0</v>
      </c>
      <c r="L50" s="8">
        <f t="shared" si="2"/>
        <v>0</v>
      </c>
      <c r="M50" s="15">
        <v>0</v>
      </c>
      <c r="N50" s="8">
        <f t="shared" si="3"/>
        <v>0</v>
      </c>
      <c r="O50" s="15">
        <v>0</v>
      </c>
      <c r="P50" s="8">
        <f t="shared" si="4"/>
        <v>0</v>
      </c>
    </row>
    <row r="51" spans="1:16" ht="23.1" customHeight="1">
      <c r="A51" s="139"/>
      <c r="B51" s="139"/>
      <c r="C51" s="13"/>
      <c r="D51" s="14" t="s">
        <v>2</v>
      </c>
      <c r="E51" s="11"/>
      <c r="F51" s="10">
        <f t="shared" si="5"/>
        <v>150</v>
      </c>
      <c r="G51" s="9">
        <v>97</v>
      </c>
      <c r="H51" s="8">
        <f t="shared" si="0"/>
        <v>64.666666666666657</v>
      </c>
      <c r="I51" s="15">
        <v>36</v>
      </c>
      <c r="J51" s="8">
        <f t="shared" si="1"/>
        <v>24</v>
      </c>
      <c r="K51" s="15">
        <v>15</v>
      </c>
      <c r="L51" s="8">
        <f t="shared" si="2"/>
        <v>10</v>
      </c>
      <c r="M51" s="15">
        <v>0</v>
      </c>
      <c r="N51" s="8">
        <f t="shared" si="3"/>
        <v>0</v>
      </c>
      <c r="O51" s="15">
        <v>2</v>
      </c>
      <c r="P51" s="8">
        <f t="shared" si="4"/>
        <v>1.3333333333333335</v>
      </c>
    </row>
    <row r="52" spans="1:16" ht="23.1" customHeight="1">
      <c r="A52" s="139"/>
      <c r="B52" s="139"/>
      <c r="C52" s="13"/>
      <c r="D52" s="14" t="s">
        <v>1</v>
      </c>
      <c r="E52" s="11"/>
      <c r="F52" s="10">
        <f t="shared" si="5"/>
        <v>20</v>
      </c>
      <c r="G52" s="9">
        <v>18</v>
      </c>
      <c r="H52" s="8">
        <f t="shared" si="0"/>
        <v>90</v>
      </c>
      <c r="I52" s="15">
        <v>2</v>
      </c>
      <c r="J52" s="8">
        <f t="shared" si="1"/>
        <v>10</v>
      </c>
      <c r="K52" s="15">
        <v>0</v>
      </c>
      <c r="L52" s="8">
        <f t="shared" si="2"/>
        <v>0</v>
      </c>
      <c r="M52" s="15">
        <v>0</v>
      </c>
      <c r="N52" s="8">
        <f t="shared" si="3"/>
        <v>0</v>
      </c>
      <c r="O52" s="15">
        <v>0</v>
      </c>
      <c r="P52" s="8">
        <f t="shared" si="4"/>
        <v>0</v>
      </c>
    </row>
    <row r="53" spans="1:16" ht="24" customHeight="1">
      <c r="A53" s="140"/>
      <c r="B53" s="140"/>
      <c r="C53" s="13"/>
      <c r="D53" s="12" t="s">
        <v>0</v>
      </c>
      <c r="E53" s="11"/>
      <c r="F53" s="10">
        <f t="shared" si="5"/>
        <v>55</v>
      </c>
      <c r="G53" s="9">
        <v>53</v>
      </c>
      <c r="H53" s="8">
        <f t="shared" si="0"/>
        <v>96.36363636363636</v>
      </c>
      <c r="I53" s="15">
        <v>2</v>
      </c>
      <c r="J53" s="8">
        <f t="shared" si="1"/>
        <v>3.6363636363636362</v>
      </c>
      <c r="K53" s="15">
        <v>0</v>
      </c>
      <c r="L53" s="8">
        <f t="shared" si="2"/>
        <v>0</v>
      </c>
      <c r="M53" s="15">
        <v>0</v>
      </c>
      <c r="N53" s="8">
        <f t="shared" si="3"/>
        <v>0</v>
      </c>
      <c r="O53" s="15">
        <v>0</v>
      </c>
      <c r="P53" s="8">
        <f t="shared" si="4"/>
        <v>0</v>
      </c>
    </row>
    <row r="55" spans="1:16" ht="12.75" customHeight="1"/>
    <row r="56" spans="1:16">
      <c r="D56" s="5"/>
    </row>
    <row r="59" spans="1:16">
      <c r="D59" s="5"/>
    </row>
    <row r="61" spans="1:16">
      <c r="D61" s="5"/>
    </row>
    <row r="63" spans="1:16">
      <c r="D63" s="5"/>
    </row>
    <row r="65" spans="4:4">
      <c r="D65" s="5"/>
    </row>
    <row r="67" spans="4:4" ht="13.5" customHeight="1">
      <c r="D67" s="6"/>
    </row>
    <row r="68" spans="4:4" ht="13.5" customHeight="1"/>
    <row r="69" spans="4:4">
      <c r="D69" s="5"/>
    </row>
    <row r="71" spans="4:4">
      <c r="D71" s="5"/>
    </row>
    <row r="73" spans="4:4">
      <c r="D73" s="5"/>
    </row>
    <row r="75" spans="4:4">
      <c r="D75" s="5"/>
    </row>
    <row r="79" spans="4:4" ht="12.75" customHeight="1"/>
    <row r="80" spans="4:4" ht="12.75" customHeight="1"/>
  </sheetData>
  <mergeCells count="28">
    <mergeCell ref="M5:M6"/>
    <mergeCell ref="N5:N6"/>
    <mergeCell ref="A3:E6"/>
    <mergeCell ref="F3:F6"/>
    <mergeCell ref="G3:P3"/>
    <mergeCell ref="G4:H4"/>
    <mergeCell ref="I4:J4"/>
    <mergeCell ref="K4:L4"/>
    <mergeCell ref="M4:N4"/>
    <mergeCell ref="O4:P4"/>
    <mergeCell ref="G5:G6"/>
    <mergeCell ref="H5:H6"/>
    <mergeCell ref="A13:A53"/>
    <mergeCell ref="B13:B37"/>
    <mergeCell ref="B38:B53"/>
    <mergeCell ref="O5:O6"/>
    <mergeCell ref="P5:P6"/>
    <mergeCell ref="A7:E7"/>
    <mergeCell ref="A8:A12"/>
    <mergeCell ref="B8:E8"/>
    <mergeCell ref="B9:E9"/>
    <mergeCell ref="B10:E10"/>
    <mergeCell ref="B11:E11"/>
    <mergeCell ref="B12:E12"/>
    <mergeCell ref="I5:I6"/>
    <mergeCell ref="J5:J6"/>
    <mergeCell ref="K5:K6"/>
    <mergeCell ref="L5:L6"/>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Q100"/>
  <sheetViews>
    <sheetView showGridLines="0" view="pageBreakPreview" zoomScaleNormal="100" zoomScaleSheetLayoutView="100" workbookViewId="0">
      <selection activeCell="J3" sqref="J3:M6"/>
    </sheetView>
  </sheetViews>
  <sheetFormatPr defaultRowHeight="13.5"/>
  <cols>
    <col min="1" max="2" width="2.625" style="4" customWidth="1"/>
    <col min="3" max="3" width="1.375" style="4" customWidth="1"/>
    <col min="4" max="4" width="27.625" style="4" customWidth="1"/>
    <col min="5" max="5" width="1.375" style="4" customWidth="1"/>
    <col min="6" max="6" width="9.625" style="3" customWidth="1"/>
    <col min="7" max="9" width="7.625" style="3" customWidth="1"/>
    <col min="10" max="10" width="9.625" style="3" customWidth="1"/>
    <col min="11" max="13" width="7.625" style="3" customWidth="1"/>
    <col min="14" max="14" width="9.625" style="3" customWidth="1"/>
    <col min="15" max="17" width="7.625" style="3" customWidth="1"/>
    <col min="18" max="16384" width="9" style="3"/>
  </cols>
  <sheetData>
    <row r="1" spans="1:17" ht="14.25">
      <c r="A1" s="18" t="s">
        <v>602</v>
      </c>
    </row>
    <row r="2" spans="1:17">
      <c r="Q2" s="40" t="s">
        <v>513</v>
      </c>
    </row>
    <row r="3" spans="1:17" ht="18.75" customHeight="1">
      <c r="A3" s="213" t="s">
        <v>63</v>
      </c>
      <c r="B3" s="214"/>
      <c r="C3" s="214"/>
      <c r="D3" s="214"/>
      <c r="E3" s="215"/>
      <c r="F3" s="176" t="s">
        <v>279</v>
      </c>
      <c r="G3" s="190"/>
      <c r="H3" s="190"/>
      <c r="I3" s="177"/>
      <c r="J3" s="176" t="s">
        <v>278</v>
      </c>
      <c r="K3" s="190"/>
      <c r="L3" s="190"/>
      <c r="M3" s="177"/>
      <c r="N3" s="176" t="s">
        <v>453</v>
      </c>
      <c r="O3" s="190"/>
      <c r="P3" s="190"/>
      <c r="Q3" s="177"/>
    </row>
    <row r="4" spans="1:17" ht="18.75" customHeight="1">
      <c r="A4" s="216"/>
      <c r="B4" s="217"/>
      <c r="C4" s="217"/>
      <c r="D4" s="217"/>
      <c r="E4" s="218"/>
      <c r="F4" s="238"/>
      <c r="G4" s="257"/>
      <c r="H4" s="257"/>
      <c r="I4" s="239"/>
      <c r="J4" s="238"/>
      <c r="K4" s="257"/>
      <c r="L4" s="257"/>
      <c r="M4" s="239"/>
      <c r="N4" s="238"/>
      <c r="O4" s="257"/>
      <c r="P4" s="257"/>
      <c r="Q4" s="239"/>
    </row>
    <row r="5" spans="1:17" ht="44.25" customHeight="1">
      <c r="A5" s="216"/>
      <c r="B5" s="217"/>
      <c r="C5" s="217"/>
      <c r="D5" s="217"/>
      <c r="E5" s="218"/>
      <c r="F5" s="231" t="s">
        <v>456</v>
      </c>
      <c r="G5" s="204" t="s">
        <v>277</v>
      </c>
      <c r="H5" s="204" t="s">
        <v>276</v>
      </c>
      <c r="I5" s="204" t="s">
        <v>127</v>
      </c>
      <c r="J5" s="231" t="s">
        <v>456</v>
      </c>
      <c r="K5" s="204" t="s">
        <v>277</v>
      </c>
      <c r="L5" s="204" t="s">
        <v>276</v>
      </c>
      <c r="M5" s="204" t="s">
        <v>127</v>
      </c>
      <c r="N5" s="231" t="s">
        <v>456</v>
      </c>
      <c r="O5" s="204" t="s">
        <v>277</v>
      </c>
      <c r="P5" s="204" t="s">
        <v>276</v>
      </c>
      <c r="Q5" s="204" t="s">
        <v>127</v>
      </c>
    </row>
    <row r="6" spans="1:17" ht="24.75" customHeight="1">
      <c r="A6" s="219"/>
      <c r="B6" s="220"/>
      <c r="C6" s="220"/>
      <c r="D6" s="220"/>
      <c r="E6" s="221"/>
      <c r="F6" s="164"/>
      <c r="G6" s="210"/>
      <c r="H6" s="210"/>
      <c r="I6" s="210"/>
      <c r="J6" s="164"/>
      <c r="K6" s="210"/>
      <c r="L6" s="210"/>
      <c r="M6" s="210"/>
      <c r="N6" s="164"/>
      <c r="O6" s="210"/>
      <c r="P6" s="210"/>
      <c r="Q6" s="210"/>
    </row>
    <row r="7" spans="1:17" ht="12" customHeight="1">
      <c r="A7" s="152" t="s">
        <v>49</v>
      </c>
      <c r="B7" s="153"/>
      <c r="C7" s="153"/>
      <c r="D7" s="153"/>
      <c r="E7" s="154"/>
      <c r="F7" s="35">
        <f>SUM(F9,F11,F13,F15,F17)</f>
        <v>254</v>
      </c>
      <c r="G7" s="35">
        <f t="shared" ref="G7:P7" si="0">SUM(G9,G11,G13,G15,G17)</f>
        <v>75</v>
      </c>
      <c r="H7" s="35">
        <f t="shared" si="0"/>
        <v>141</v>
      </c>
      <c r="I7" s="35">
        <f t="shared" si="0"/>
        <v>38</v>
      </c>
      <c r="J7" s="35">
        <f t="shared" si="0"/>
        <v>73</v>
      </c>
      <c r="K7" s="35">
        <f t="shared" si="0"/>
        <v>33</v>
      </c>
      <c r="L7" s="35">
        <f t="shared" si="0"/>
        <v>28</v>
      </c>
      <c r="M7" s="35">
        <f t="shared" si="0"/>
        <v>12</v>
      </c>
      <c r="N7" s="35">
        <f>SUM(N9,N11,N13,N15,N17)</f>
        <v>78</v>
      </c>
      <c r="O7" s="35">
        <f>SUM(O9,O11,O13,O15,O17)</f>
        <v>14</v>
      </c>
      <c r="P7" s="35">
        <f t="shared" si="0"/>
        <v>52</v>
      </c>
      <c r="Q7" s="35">
        <f>SUM(Q9,Q11,Q13,Q15,Q17)</f>
        <v>12</v>
      </c>
    </row>
    <row r="8" spans="1:17" ht="12" customHeight="1">
      <c r="A8" s="155"/>
      <c r="B8" s="156"/>
      <c r="C8" s="156"/>
      <c r="D8" s="156"/>
      <c r="E8" s="157"/>
      <c r="F8" s="31">
        <f>IF(F7=0,0,F7/F7)</f>
        <v>1</v>
      </c>
      <c r="G8" s="31">
        <f>IF(G7=0,0,G7/$F7)</f>
        <v>0.29527559055118108</v>
      </c>
      <c r="H8" s="31">
        <f>IF(H7=0,0,H7/$F7)</f>
        <v>0.55511811023622049</v>
      </c>
      <c r="I8" s="31">
        <f>IF(I7=0,0,I7/$F7)</f>
        <v>0.14960629921259844</v>
      </c>
      <c r="J8" s="31">
        <f>IF(J7=0,0,J7/J7)</f>
        <v>1</v>
      </c>
      <c r="K8" s="31">
        <f>IF(K7=0,0,K7/$J7)</f>
        <v>0.45205479452054792</v>
      </c>
      <c r="L8" s="31">
        <f>IF(L7=0,0,L7/$J7)</f>
        <v>0.38356164383561642</v>
      </c>
      <c r="M8" s="31">
        <f>IF(M7=0,0,M7/$J7)</f>
        <v>0.16438356164383561</v>
      </c>
      <c r="N8" s="31">
        <f>IF(N7=0,0,N7/N7)</f>
        <v>1</v>
      </c>
      <c r="O8" s="31">
        <f>IF(O7=0,0,O7/$N7)</f>
        <v>0.17948717948717949</v>
      </c>
      <c r="P8" s="31">
        <f>IF(P7=0,0,P7/$N7)</f>
        <v>0.66666666666666663</v>
      </c>
      <c r="Q8" s="31">
        <f>IF(Q7=0,0,Q7/$N7)</f>
        <v>0.15384615384615385</v>
      </c>
    </row>
    <row r="9" spans="1:17" ht="12" customHeight="1">
      <c r="A9" s="141" t="s">
        <v>48</v>
      </c>
      <c r="B9" s="222" t="s">
        <v>47</v>
      </c>
      <c r="C9" s="223"/>
      <c r="D9" s="223"/>
      <c r="E9" s="224"/>
      <c r="F9" s="35">
        <f>SUM(G9:I9)</f>
        <v>43</v>
      </c>
      <c r="G9" s="35">
        <v>9</v>
      </c>
      <c r="H9" s="35">
        <v>26</v>
      </c>
      <c r="I9" s="35">
        <v>8</v>
      </c>
      <c r="J9" s="35">
        <f>SUM(K9:M9)</f>
        <v>4</v>
      </c>
      <c r="K9" s="35">
        <v>0</v>
      </c>
      <c r="L9" s="35">
        <v>3</v>
      </c>
      <c r="M9" s="35">
        <v>1</v>
      </c>
      <c r="N9" s="35">
        <f>SUM(O9:Q9)</f>
        <v>3</v>
      </c>
      <c r="O9" s="35">
        <v>1</v>
      </c>
      <c r="P9" s="35">
        <v>2</v>
      </c>
      <c r="Q9" s="35">
        <v>0</v>
      </c>
    </row>
    <row r="10" spans="1:17" ht="12" customHeight="1">
      <c r="A10" s="142"/>
      <c r="B10" s="225"/>
      <c r="C10" s="226"/>
      <c r="D10" s="226"/>
      <c r="E10" s="227"/>
      <c r="F10" s="31">
        <f>IF(F9=0,0,F9/F9)</f>
        <v>1</v>
      </c>
      <c r="G10" s="31">
        <f>IF(G9=0,0,G9/F9)</f>
        <v>0.20930232558139536</v>
      </c>
      <c r="H10" s="31">
        <f>IF(H9=0,0,H9/$F9)</f>
        <v>0.60465116279069764</v>
      </c>
      <c r="I10" s="31">
        <f>IF(I9=0,0,I9/$F9)</f>
        <v>0.18604651162790697</v>
      </c>
      <c r="J10" s="31">
        <f>IF(J9=0,0,J9/J9)</f>
        <v>1</v>
      </c>
      <c r="K10" s="31">
        <f>IF(K9=0,0,K9/$J9)</f>
        <v>0</v>
      </c>
      <c r="L10" s="31">
        <f>IF(L9=0,0,L9/$J9)</f>
        <v>0.75</v>
      </c>
      <c r="M10" s="31">
        <f>IF(M9=0,0,M9/$J9)</f>
        <v>0.25</v>
      </c>
      <c r="N10" s="31">
        <f>IF(N9=0,0,N9/N9)</f>
        <v>1</v>
      </c>
      <c r="O10" s="31">
        <f>IF(O9=0,0,O9/$N9)</f>
        <v>0.33333333333333331</v>
      </c>
      <c r="P10" s="31">
        <f>IF(P9=0,0,P9/$N9)</f>
        <v>0.66666666666666663</v>
      </c>
      <c r="Q10" s="31">
        <f>IF(Q9=0,0,Q9/$N9)</f>
        <v>0</v>
      </c>
    </row>
    <row r="11" spans="1:17" ht="12" customHeight="1">
      <c r="A11" s="142"/>
      <c r="B11" s="222" t="s">
        <v>46</v>
      </c>
      <c r="C11" s="223"/>
      <c r="D11" s="223"/>
      <c r="E11" s="224"/>
      <c r="F11" s="35">
        <f t="shared" ref="F11" si="1">SUM(G11:I11)</f>
        <v>30</v>
      </c>
      <c r="G11" s="35">
        <v>7</v>
      </c>
      <c r="H11" s="35">
        <v>19</v>
      </c>
      <c r="I11" s="35">
        <v>4</v>
      </c>
      <c r="J11" s="35">
        <f t="shared" ref="J11" si="2">SUM(K11:M11)</f>
        <v>2</v>
      </c>
      <c r="K11" s="35">
        <v>1</v>
      </c>
      <c r="L11" s="35">
        <v>0</v>
      </c>
      <c r="M11" s="35">
        <v>1</v>
      </c>
      <c r="N11" s="35">
        <f t="shared" ref="N11" si="3">SUM(O11:Q11)</f>
        <v>3</v>
      </c>
      <c r="O11" s="35">
        <v>1</v>
      </c>
      <c r="P11" s="35">
        <v>2</v>
      </c>
      <c r="Q11" s="35">
        <v>0</v>
      </c>
    </row>
    <row r="12" spans="1:17" ht="12" customHeight="1">
      <c r="A12" s="142"/>
      <c r="B12" s="225"/>
      <c r="C12" s="226"/>
      <c r="D12" s="226"/>
      <c r="E12" s="227"/>
      <c r="F12" s="31">
        <f t="shared" ref="F12" si="4">IF(F11=0,0,F11/F11)</f>
        <v>1</v>
      </c>
      <c r="G12" s="31">
        <f t="shared" ref="G12" si="5">IF(G11=0,0,G11/F11)</f>
        <v>0.23333333333333334</v>
      </c>
      <c r="H12" s="31">
        <f t="shared" ref="H12:I12" si="6">IF(H11=0,0,H11/$F11)</f>
        <v>0.6333333333333333</v>
      </c>
      <c r="I12" s="31">
        <f t="shared" si="6"/>
        <v>0.13333333333333333</v>
      </c>
      <c r="J12" s="31">
        <f t="shared" ref="J12" si="7">IF(J11=0,0,J11/J11)</f>
        <v>1</v>
      </c>
      <c r="K12" s="31">
        <f t="shared" ref="K12:M12" si="8">IF(K11=0,0,K11/$J11)</f>
        <v>0.5</v>
      </c>
      <c r="L12" s="31">
        <f t="shared" si="8"/>
        <v>0</v>
      </c>
      <c r="M12" s="31">
        <f t="shared" si="8"/>
        <v>0.5</v>
      </c>
      <c r="N12" s="31">
        <f t="shared" ref="N12" si="9">IF(N11=0,0,N11/N11)</f>
        <v>1</v>
      </c>
      <c r="O12" s="31">
        <f t="shared" ref="O12:Q12" si="10">IF(O11=0,0,O11/$N11)</f>
        <v>0.33333333333333331</v>
      </c>
      <c r="P12" s="31">
        <f t="shared" si="10"/>
        <v>0.66666666666666663</v>
      </c>
      <c r="Q12" s="31">
        <f t="shared" si="10"/>
        <v>0</v>
      </c>
    </row>
    <row r="13" spans="1:17" ht="12" customHeight="1">
      <c r="A13" s="142"/>
      <c r="B13" s="222" t="s">
        <v>45</v>
      </c>
      <c r="C13" s="223"/>
      <c r="D13" s="223"/>
      <c r="E13" s="224"/>
      <c r="F13" s="35">
        <f t="shared" ref="F13" si="11">SUM(G13:I13)</f>
        <v>71</v>
      </c>
      <c r="G13" s="35">
        <v>23</v>
      </c>
      <c r="H13" s="35">
        <v>35</v>
      </c>
      <c r="I13" s="35">
        <v>13</v>
      </c>
      <c r="J13" s="35">
        <f t="shared" ref="J13" si="12">SUM(K13:M13)</f>
        <v>15</v>
      </c>
      <c r="K13" s="35">
        <v>8</v>
      </c>
      <c r="L13" s="35">
        <v>7</v>
      </c>
      <c r="M13" s="35">
        <v>0</v>
      </c>
      <c r="N13" s="35">
        <f t="shared" ref="N13" si="13">SUM(O13:Q13)</f>
        <v>8</v>
      </c>
      <c r="O13" s="35">
        <v>1</v>
      </c>
      <c r="P13" s="35">
        <v>6</v>
      </c>
      <c r="Q13" s="35">
        <v>1</v>
      </c>
    </row>
    <row r="14" spans="1:17" ht="12" customHeight="1">
      <c r="A14" s="142"/>
      <c r="B14" s="225"/>
      <c r="C14" s="226"/>
      <c r="D14" s="226"/>
      <c r="E14" s="227"/>
      <c r="F14" s="31">
        <f t="shared" ref="F14" si="14">IF(F13=0,0,F13/F13)</f>
        <v>1</v>
      </c>
      <c r="G14" s="31">
        <f t="shared" ref="G14" si="15">IF(G13=0,0,G13/F13)</f>
        <v>0.323943661971831</v>
      </c>
      <c r="H14" s="31">
        <f t="shared" ref="H14:I14" si="16">IF(H13=0,0,H13/$F13)</f>
        <v>0.49295774647887325</v>
      </c>
      <c r="I14" s="31">
        <f t="shared" si="16"/>
        <v>0.18309859154929578</v>
      </c>
      <c r="J14" s="31">
        <f t="shared" ref="J14" si="17">IF(J13=0,0,J13/J13)</f>
        <v>1</v>
      </c>
      <c r="K14" s="31">
        <f t="shared" ref="K14:M14" si="18">IF(K13=0,0,K13/$J13)</f>
        <v>0.53333333333333333</v>
      </c>
      <c r="L14" s="31">
        <f t="shared" si="18"/>
        <v>0.46666666666666667</v>
      </c>
      <c r="M14" s="31">
        <f t="shared" si="18"/>
        <v>0</v>
      </c>
      <c r="N14" s="31">
        <f t="shared" ref="N14" si="19">IF(N13=0,0,N13/N13)</f>
        <v>1</v>
      </c>
      <c r="O14" s="31">
        <f t="shared" ref="O14:Q14" si="20">IF(O13=0,0,O13/$N13)</f>
        <v>0.125</v>
      </c>
      <c r="P14" s="31">
        <f t="shared" si="20"/>
        <v>0.75</v>
      </c>
      <c r="Q14" s="31">
        <f t="shared" si="20"/>
        <v>0.125</v>
      </c>
    </row>
    <row r="15" spans="1:17" ht="12" customHeight="1">
      <c r="A15" s="142"/>
      <c r="B15" s="222" t="s">
        <v>44</v>
      </c>
      <c r="C15" s="223"/>
      <c r="D15" s="223"/>
      <c r="E15" s="224"/>
      <c r="F15" s="35">
        <f t="shared" ref="F15" si="21">SUM(G15:I15)</f>
        <v>23</v>
      </c>
      <c r="G15" s="35">
        <v>7</v>
      </c>
      <c r="H15" s="35">
        <v>14</v>
      </c>
      <c r="I15" s="35">
        <v>2</v>
      </c>
      <c r="J15" s="35">
        <f t="shared" ref="J15" si="22">SUM(K15:M15)</f>
        <v>6</v>
      </c>
      <c r="K15" s="35">
        <v>4</v>
      </c>
      <c r="L15" s="35">
        <v>2</v>
      </c>
      <c r="M15" s="35">
        <v>0</v>
      </c>
      <c r="N15" s="35">
        <f t="shared" ref="N15" si="23">SUM(O15:Q15)</f>
        <v>8</v>
      </c>
      <c r="O15" s="35">
        <v>3</v>
      </c>
      <c r="P15" s="35">
        <v>4</v>
      </c>
      <c r="Q15" s="35">
        <v>1</v>
      </c>
    </row>
    <row r="16" spans="1:17" ht="12" customHeight="1">
      <c r="A16" s="142"/>
      <c r="B16" s="225"/>
      <c r="C16" s="226"/>
      <c r="D16" s="226"/>
      <c r="E16" s="227"/>
      <c r="F16" s="31">
        <f t="shared" ref="F16" si="24">IF(F15=0,0,F15/F15)</f>
        <v>1</v>
      </c>
      <c r="G16" s="31">
        <f t="shared" ref="G16" si="25">IF(G15=0,0,G15/F15)</f>
        <v>0.30434782608695654</v>
      </c>
      <c r="H16" s="31">
        <f t="shared" ref="H16:I16" si="26">IF(H15=0,0,H15/$F15)</f>
        <v>0.60869565217391308</v>
      </c>
      <c r="I16" s="31">
        <f t="shared" si="26"/>
        <v>8.6956521739130432E-2</v>
      </c>
      <c r="J16" s="31">
        <f t="shared" ref="J16" si="27">IF(J15=0,0,J15/J15)</f>
        <v>1</v>
      </c>
      <c r="K16" s="31">
        <f t="shared" ref="K16:M16" si="28">IF(K15=0,0,K15/$J15)</f>
        <v>0.66666666666666663</v>
      </c>
      <c r="L16" s="31">
        <f t="shared" si="28"/>
        <v>0.33333333333333331</v>
      </c>
      <c r="M16" s="31">
        <f t="shared" si="28"/>
        <v>0</v>
      </c>
      <c r="N16" s="31">
        <f t="shared" ref="N16" si="29">IF(N15=0,0,N15/N15)</f>
        <v>1</v>
      </c>
      <c r="O16" s="31">
        <f t="shared" ref="O16:Q16" si="30">IF(O15=0,0,O15/$N15)</f>
        <v>0.375</v>
      </c>
      <c r="P16" s="31">
        <f t="shared" si="30"/>
        <v>0.5</v>
      </c>
      <c r="Q16" s="31">
        <f t="shared" si="30"/>
        <v>0.125</v>
      </c>
    </row>
    <row r="17" spans="1:17" ht="12" customHeight="1">
      <c r="A17" s="142"/>
      <c r="B17" s="222" t="s">
        <v>43</v>
      </c>
      <c r="C17" s="223"/>
      <c r="D17" s="223"/>
      <c r="E17" s="224"/>
      <c r="F17" s="35">
        <f t="shared" ref="F17" si="31">SUM(G17:I17)</f>
        <v>87</v>
      </c>
      <c r="G17" s="35">
        <v>29</v>
      </c>
      <c r="H17" s="35">
        <v>47</v>
      </c>
      <c r="I17" s="35">
        <v>11</v>
      </c>
      <c r="J17" s="35">
        <f t="shared" ref="J17" si="32">SUM(K17:M17)</f>
        <v>46</v>
      </c>
      <c r="K17" s="35">
        <v>20</v>
      </c>
      <c r="L17" s="35">
        <v>16</v>
      </c>
      <c r="M17" s="35">
        <v>10</v>
      </c>
      <c r="N17" s="35">
        <f t="shared" ref="N17" si="33">SUM(O17:Q17)</f>
        <v>56</v>
      </c>
      <c r="O17" s="35">
        <v>8</v>
      </c>
      <c r="P17" s="35">
        <v>38</v>
      </c>
      <c r="Q17" s="35">
        <v>10</v>
      </c>
    </row>
    <row r="18" spans="1:17" ht="12" customHeight="1">
      <c r="A18" s="143"/>
      <c r="B18" s="225"/>
      <c r="C18" s="226"/>
      <c r="D18" s="226"/>
      <c r="E18" s="227"/>
      <c r="F18" s="31">
        <f t="shared" ref="F18" si="34">IF(F17=0,0,F17/F17)</f>
        <v>1</v>
      </c>
      <c r="G18" s="31">
        <f t="shared" ref="G18" si="35">IF(G17=0,0,G17/F17)</f>
        <v>0.33333333333333331</v>
      </c>
      <c r="H18" s="31">
        <f t="shared" ref="H18:I18" si="36">IF(H17=0,0,H17/$F17)</f>
        <v>0.54022988505747127</v>
      </c>
      <c r="I18" s="31">
        <f t="shared" si="36"/>
        <v>0.12643678160919541</v>
      </c>
      <c r="J18" s="31">
        <f t="shared" ref="J18" si="37">IF(J17=0,0,J17/J17)</f>
        <v>1</v>
      </c>
      <c r="K18" s="31">
        <f t="shared" ref="K18:M18" si="38">IF(K17=0,0,K17/$J17)</f>
        <v>0.43478260869565216</v>
      </c>
      <c r="L18" s="31">
        <f t="shared" si="38"/>
        <v>0.34782608695652173</v>
      </c>
      <c r="M18" s="31">
        <f t="shared" si="38"/>
        <v>0.21739130434782608</v>
      </c>
      <c r="N18" s="31">
        <f t="shared" ref="N18" si="39">IF(N17=0,0,N17/N17)</f>
        <v>1</v>
      </c>
      <c r="O18" s="31">
        <f t="shared" ref="O18:Q18" si="40">IF(O17=0,0,O17/$N17)</f>
        <v>0.14285714285714285</v>
      </c>
      <c r="P18" s="31">
        <f t="shared" si="40"/>
        <v>0.6785714285714286</v>
      </c>
      <c r="Q18" s="31">
        <f t="shared" si="40"/>
        <v>0.17857142857142858</v>
      </c>
    </row>
    <row r="19" spans="1:17" ht="12" customHeight="1">
      <c r="A19" s="138" t="s">
        <v>42</v>
      </c>
      <c r="B19" s="138" t="s">
        <v>41</v>
      </c>
      <c r="C19" s="37"/>
      <c r="D19" s="211" t="s">
        <v>15</v>
      </c>
      <c r="E19" s="36"/>
      <c r="F19" s="35">
        <f>SUM(G19:I19)</f>
        <v>68</v>
      </c>
      <c r="G19" s="35">
        <f>SUM(G21,G23,G25,G27,G29,G31,G33,G35,G37,G39,G41,G43,G45,G47,G49,G51,G53,G55,G57,G59,G61,G63,G65,G67)</f>
        <v>23</v>
      </c>
      <c r="H19" s="35">
        <f>SUM(H21,H23,H25,H27,H29,H31,H33,H35,H37,H39,H41,H43,H45,H47,H49,H51,H53,H55,H57,H59,H61,H63,H65,H67)</f>
        <v>38</v>
      </c>
      <c r="I19" s="35">
        <f>SUM(I21,I23,I25,I27,I29,I31,I33,I35,I37,I39,I41,I43,I45,I47,I49,I51,I53,I55,I57,I59,I61,I63,I65,I67)</f>
        <v>7</v>
      </c>
      <c r="J19" s="35">
        <f>SUM(K19:M19)</f>
        <v>10</v>
      </c>
      <c r="K19" s="35">
        <f>SUM(K21,K23,K25,K27,K29,K31,K33,K35,K37,K39,K41,K43,K45,K47,K49,K51,K53,K55,K57,K59,K61,K63,K65,K67)</f>
        <v>7</v>
      </c>
      <c r="L19" s="35">
        <f>SUM(L21,L23,L25,L27,L29,L31,L33,L35,L37,L39,L41,L43,L45,L47,L49,L51,L53,L55,L57,L59,L61,L63,L65,L67)</f>
        <v>2</v>
      </c>
      <c r="M19" s="35">
        <f>SUM(M21,M23,M25,M27,M29,M31,M33,M35,M37,M39,M41,M43,M45,M47,M49,M51,M53,M55,M57,M59,M61,M63,M65,M67)</f>
        <v>1</v>
      </c>
      <c r="N19" s="35">
        <f>SUM(O19:Q19)</f>
        <v>20</v>
      </c>
      <c r="O19" s="35">
        <f>SUM(O21,O23,O25,O27,O29,O31,O33,O35,O37,O39,O41,O43,O45,O47,O49,O51,O53,O55,O57,O59,O61,O63,O65,O67)</f>
        <v>6</v>
      </c>
      <c r="P19" s="35">
        <f>SUM(P21,P23,P25,P27,P29,P31,P33,P35,P37,P39,P41,P43,P45,P47,P49,P51,P53,P55,P57,P59,P61,P63,P65,P67)</f>
        <v>10</v>
      </c>
      <c r="Q19" s="35">
        <f>SUM(Q21,Q23,Q25,Q27,Q29,Q31,Q33,Q35,Q37,Q39,Q41,Q43,Q45,Q47,Q49,Q51,Q53,Q55,Q57,Q59,Q61,Q63,Q65,Q67)</f>
        <v>4</v>
      </c>
    </row>
    <row r="20" spans="1:17" ht="12" customHeight="1">
      <c r="A20" s="139"/>
      <c r="B20" s="139"/>
      <c r="C20" s="34"/>
      <c r="D20" s="212"/>
      <c r="E20" s="33"/>
      <c r="F20" s="31">
        <f>IF(F19=0,0,F19/$F19)</f>
        <v>1</v>
      </c>
      <c r="G20" s="31">
        <f>IF(G19=0,0,G19/$F19)</f>
        <v>0.33823529411764708</v>
      </c>
      <c r="H20" s="31">
        <f>IF(H19=0,0,H19/$F19)</f>
        <v>0.55882352941176472</v>
      </c>
      <c r="I20" s="31">
        <f>IF(I19=0,0,I19/$F19)</f>
        <v>0.10294117647058823</v>
      </c>
      <c r="J20" s="31">
        <f>IF(J19=0,0,J19/J19)</f>
        <v>1</v>
      </c>
      <c r="K20" s="31">
        <f>IF(K19=0,0,K19/$J19)</f>
        <v>0.7</v>
      </c>
      <c r="L20" s="31">
        <f>IF(L19=0,0,L19/$J19)</f>
        <v>0.2</v>
      </c>
      <c r="M20" s="31">
        <f>IF(M19=0,0,M19/$J19)</f>
        <v>0.1</v>
      </c>
      <c r="N20" s="31">
        <f>IF(N19=0,0,N19/N19)</f>
        <v>1</v>
      </c>
      <c r="O20" s="31">
        <f>IF(O19=0,0,O19/$N19)</f>
        <v>0.3</v>
      </c>
      <c r="P20" s="31">
        <f>IF(P19=0,0,P19/$N19)</f>
        <v>0.5</v>
      </c>
      <c r="Q20" s="31">
        <f>IF(Q19=0,0,Q19/$N19)</f>
        <v>0.2</v>
      </c>
    </row>
    <row r="21" spans="1:17" ht="12" customHeight="1">
      <c r="A21" s="139"/>
      <c r="B21" s="139"/>
      <c r="C21" s="37"/>
      <c r="D21" s="211" t="s">
        <v>358</v>
      </c>
      <c r="E21" s="36"/>
      <c r="F21" s="35">
        <f t="shared" ref="F21" si="41">SUM(G21:I21)</f>
        <v>12</v>
      </c>
      <c r="G21" s="35">
        <v>4</v>
      </c>
      <c r="H21" s="35">
        <v>5</v>
      </c>
      <c r="I21" s="35">
        <v>3</v>
      </c>
      <c r="J21" s="35">
        <f t="shared" ref="J21" si="42">SUM(K21:M21)</f>
        <v>4</v>
      </c>
      <c r="K21" s="35">
        <v>4</v>
      </c>
      <c r="L21" s="35">
        <v>0</v>
      </c>
      <c r="M21" s="35">
        <v>0</v>
      </c>
      <c r="N21" s="35">
        <f t="shared" ref="N21" si="43">SUM(O21:Q21)</f>
        <v>7</v>
      </c>
      <c r="O21" s="35">
        <v>2</v>
      </c>
      <c r="P21" s="35">
        <v>2</v>
      </c>
      <c r="Q21" s="35">
        <v>3</v>
      </c>
    </row>
    <row r="22" spans="1:17" ht="12" customHeight="1">
      <c r="A22" s="139"/>
      <c r="B22" s="139"/>
      <c r="C22" s="34"/>
      <c r="D22" s="212"/>
      <c r="E22" s="33"/>
      <c r="F22" s="31">
        <f t="shared" ref="F22" si="44">IF(F21=0,0,F21/F21)</f>
        <v>1</v>
      </c>
      <c r="G22" s="31">
        <f t="shared" ref="G22" si="45">IF(G21=0,0,G21/F21)</f>
        <v>0.33333333333333331</v>
      </c>
      <c r="H22" s="31">
        <f t="shared" ref="H22:I22" si="46">IF(H21=0,0,H21/$F21)</f>
        <v>0.41666666666666669</v>
      </c>
      <c r="I22" s="31">
        <f t="shared" si="46"/>
        <v>0.25</v>
      </c>
      <c r="J22" s="31">
        <f t="shared" ref="J22" si="47">IF(J21=0,0,J21/J21)</f>
        <v>1</v>
      </c>
      <c r="K22" s="31">
        <f t="shared" ref="K22:M22" si="48">IF(K21=0,0,K21/$J21)</f>
        <v>1</v>
      </c>
      <c r="L22" s="31">
        <f t="shared" si="48"/>
        <v>0</v>
      </c>
      <c r="M22" s="31">
        <f t="shared" si="48"/>
        <v>0</v>
      </c>
      <c r="N22" s="31">
        <f t="shared" ref="N22" si="49">IF(N21=0,0,N21/N21)</f>
        <v>1</v>
      </c>
      <c r="O22" s="31">
        <f t="shared" ref="O22:Q22" si="50">IF(O21=0,0,O21/$N21)</f>
        <v>0.2857142857142857</v>
      </c>
      <c r="P22" s="31">
        <f t="shared" si="50"/>
        <v>0.2857142857142857</v>
      </c>
      <c r="Q22" s="31">
        <f t="shared" si="50"/>
        <v>0.42857142857142855</v>
      </c>
    </row>
    <row r="23" spans="1:17" ht="12" customHeight="1">
      <c r="A23" s="139"/>
      <c r="B23" s="139"/>
      <c r="C23" s="37"/>
      <c r="D23" s="211" t="s">
        <v>359</v>
      </c>
      <c r="E23" s="36"/>
      <c r="F23" s="35">
        <f t="shared" ref="F23" si="51">SUM(G23:I23)</f>
        <v>2</v>
      </c>
      <c r="G23" s="35">
        <v>0</v>
      </c>
      <c r="H23" s="35">
        <v>2</v>
      </c>
      <c r="I23" s="35">
        <v>0</v>
      </c>
      <c r="J23" s="35">
        <f t="shared" ref="J23" si="52">SUM(K23:M23)</f>
        <v>0</v>
      </c>
      <c r="K23" s="35">
        <v>0</v>
      </c>
      <c r="L23" s="35">
        <v>0</v>
      </c>
      <c r="M23" s="35">
        <v>0</v>
      </c>
      <c r="N23" s="35">
        <f t="shared" ref="N23" si="53">SUM(O23:Q23)</f>
        <v>0</v>
      </c>
      <c r="O23" s="35">
        <v>0</v>
      </c>
      <c r="P23" s="35">
        <v>0</v>
      </c>
      <c r="Q23" s="35">
        <v>0</v>
      </c>
    </row>
    <row r="24" spans="1:17" ht="12" customHeight="1">
      <c r="A24" s="139"/>
      <c r="B24" s="139"/>
      <c r="C24" s="34"/>
      <c r="D24" s="212"/>
      <c r="E24" s="33"/>
      <c r="F24" s="31">
        <f t="shared" ref="F24" si="54">IF(F23=0,0,F23/F23)</f>
        <v>1</v>
      </c>
      <c r="G24" s="31">
        <f t="shared" ref="G24" si="55">IF(G23=0,0,G23/F23)</f>
        <v>0</v>
      </c>
      <c r="H24" s="31">
        <f t="shared" ref="H24:I24" si="56">IF(H23=0,0,H23/$F23)</f>
        <v>1</v>
      </c>
      <c r="I24" s="31">
        <f t="shared" si="56"/>
        <v>0</v>
      </c>
      <c r="J24" s="31">
        <f t="shared" ref="J24" si="57">IF(J23=0,0,J23/J23)</f>
        <v>0</v>
      </c>
      <c r="K24" s="31">
        <f t="shared" ref="K24:M24" si="58">IF(K23=0,0,K23/$J23)</f>
        <v>0</v>
      </c>
      <c r="L24" s="31">
        <f t="shared" si="58"/>
        <v>0</v>
      </c>
      <c r="M24" s="31">
        <f t="shared" si="58"/>
        <v>0</v>
      </c>
      <c r="N24" s="31">
        <f t="shared" ref="N24" si="59">IF(N23=0,0,N23/N23)</f>
        <v>0</v>
      </c>
      <c r="O24" s="31">
        <f t="shared" ref="O24:Q24" si="60">IF(O23=0,0,O23/$N23)</f>
        <v>0</v>
      </c>
      <c r="P24" s="31">
        <f t="shared" si="60"/>
        <v>0</v>
      </c>
      <c r="Q24" s="31">
        <f t="shared" si="60"/>
        <v>0</v>
      </c>
    </row>
    <row r="25" spans="1:17" ht="12" customHeight="1">
      <c r="A25" s="139"/>
      <c r="B25" s="139"/>
      <c r="C25" s="37"/>
      <c r="D25" s="211" t="s">
        <v>360</v>
      </c>
      <c r="E25" s="36"/>
      <c r="F25" s="35">
        <f t="shared" ref="F25" si="61">SUM(G25:I25)</f>
        <v>5</v>
      </c>
      <c r="G25" s="35">
        <v>3</v>
      </c>
      <c r="H25" s="35">
        <v>1</v>
      </c>
      <c r="I25" s="35">
        <v>1</v>
      </c>
      <c r="J25" s="35">
        <f t="shared" ref="J25" si="62">SUM(K25:M25)</f>
        <v>0</v>
      </c>
      <c r="K25" s="35">
        <v>0</v>
      </c>
      <c r="L25" s="35">
        <v>0</v>
      </c>
      <c r="M25" s="35">
        <v>0</v>
      </c>
      <c r="N25" s="35">
        <f t="shared" ref="N25" si="63">SUM(O25:Q25)</f>
        <v>0</v>
      </c>
      <c r="O25" s="35">
        <v>0</v>
      </c>
      <c r="P25" s="35">
        <v>0</v>
      </c>
      <c r="Q25" s="35">
        <v>0</v>
      </c>
    </row>
    <row r="26" spans="1:17" ht="12" customHeight="1">
      <c r="A26" s="139"/>
      <c r="B26" s="139"/>
      <c r="C26" s="34"/>
      <c r="D26" s="212"/>
      <c r="E26" s="33"/>
      <c r="F26" s="31">
        <f t="shared" ref="F26" si="64">IF(F25=0,0,F25/F25)</f>
        <v>1</v>
      </c>
      <c r="G26" s="31">
        <f t="shared" ref="G26" si="65">IF(G25=0,0,G25/F25)</f>
        <v>0.6</v>
      </c>
      <c r="H26" s="31">
        <f t="shared" ref="H26:I26" si="66">IF(H25=0,0,H25/$F25)</f>
        <v>0.2</v>
      </c>
      <c r="I26" s="31">
        <f t="shared" si="66"/>
        <v>0.2</v>
      </c>
      <c r="J26" s="31">
        <f t="shared" ref="J26" si="67">IF(J25=0,0,J25/J25)</f>
        <v>0</v>
      </c>
      <c r="K26" s="31">
        <f t="shared" ref="K26:M26" si="68">IF(K25=0,0,K25/$J25)</f>
        <v>0</v>
      </c>
      <c r="L26" s="31">
        <f t="shared" si="68"/>
        <v>0</v>
      </c>
      <c r="M26" s="31">
        <f t="shared" si="68"/>
        <v>0</v>
      </c>
      <c r="N26" s="31">
        <f t="shared" ref="N26" si="69">IF(N25=0,0,N25/N25)</f>
        <v>0</v>
      </c>
      <c r="O26" s="31">
        <f t="shared" ref="O26:Q26" si="70">IF(O25=0,0,O25/$N25)</f>
        <v>0</v>
      </c>
      <c r="P26" s="31">
        <f t="shared" si="70"/>
        <v>0</v>
      </c>
      <c r="Q26" s="31">
        <f t="shared" si="70"/>
        <v>0</v>
      </c>
    </row>
    <row r="27" spans="1:17" ht="12" customHeight="1">
      <c r="A27" s="139"/>
      <c r="B27" s="139"/>
      <c r="C27" s="37"/>
      <c r="D27" s="211" t="s">
        <v>361</v>
      </c>
      <c r="E27" s="36"/>
      <c r="F27" s="35">
        <f t="shared" ref="F27" si="71">SUM(G27:I27)</f>
        <v>0</v>
      </c>
      <c r="G27" s="35">
        <v>0</v>
      </c>
      <c r="H27" s="35">
        <v>0</v>
      </c>
      <c r="I27" s="35">
        <v>0</v>
      </c>
      <c r="J27" s="35">
        <f t="shared" ref="J27" si="72">SUM(K27:M27)</f>
        <v>0</v>
      </c>
      <c r="K27" s="35">
        <v>0</v>
      </c>
      <c r="L27" s="35">
        <v>0</v>
      </c>
      <c r="M27" s="35">
        <v>0</v>
      </c>
      <c r="N27" s="35">
        <f t="shared" ref="N27" si="73">SUM(O27:Q27)</f>
        <v>0</v>
      </c>
      <c r="O27" s="35">
        <v>0</v>
      </c>
      <c r="P27" s="35">
        <v>0</v>
      </c>
      <c r="Q27" s="35">
        <v>0</v>
      </c>
    </row>
    <row r="28" spans="1:17" ht="12" customHeight="1">
      <c r="A28" s="139"/>
      <c r="B28" s="139"/>
      <c r="C28" s="34"/>
      <c r="D28" s="212"/>
      <c r="E28" s="33"/>
      <c r="F28" s="31">
        <f t="shared" ref="F28" si="74">IF(F27=0,0,F27/F27)</f>
        <v>0</v>
      </c>
      <c r="G28" s="31">
        <f t="shared" ref="G28" si="75">IF(G27=0,0,G27/F27)</f>
        <v>0</v>
      </c>
      <c r="H28" s="31">
        <f t="shared" ref="H28:I28" si="76">IF(H27=0,0,H27/$F27)</f>
        <v>0</v>
      </c>
      <c r="I28" s="31">
        <f t="shared" si="76"/>
        <v>0</v>
      </c>
      <c r="J28" s="31">
        <f t="shared" ref="J28" si="77">IF(J27=0,0,J27/J27)</f>
        <v>0</v>
      </c>
      <c r="K28" s="31">
        <f t="shared" ref="K28:M28" si="78">IF(K27=0,0,K27/$J27)</f>
        <v>0</v>
      </c>
      <c r="L28" s="31">
        <f t="shared" si="78"/>
        <v>0</v>
      </c>
      <c r="M28" s="31">
        <f t="shared" si="78"/>
        <v>0</v>
      </c>
      <c r="N28" s="31">
        <f t="shared" ref="N28" si="79">IF(N27=0,0,N27/N27)</f>
        <v>0</v>
      </c>
      <c r="O28" s="31">
        <f t="shared" ref="O28:Q28" si="80">IF(O27=0,0,O27/$N27)</f>
        <v>0</v>
      </c>
      <c r="P28" s="31">
        <f t="shared" si="80"/>
        <v>0</v>
      </c>
      <c r="Q28" s="31">
        <f t="shared" si="80"/>
        <v>0</v>
      </c>
    </row>
    <row r="29" spans="1:17" ht="12" customHeight="1">
      <c r="A29" s="139"/>
      <c r="B29" s="139"/>
      <c r="C29" s="37"/>
      <c r="D29" s="211" t="s">
        <v>362</v>
      </c>
      <c r="E29" s="36"/>
      <c r="F29" s="35">
        <f t="shared" ref="F29" si="81">SUM(G29:I29)</f>
        <v>2</v>
      </c>
      <c r="G29" s="35">
        <v>1</v>
      </c>
      <c r="H29" s="35">
        <v>1</v>
      </c>
      <c r="I29" s="35">
        <v>0</v>
      </c>
      <c r="J29" s="35">
        <f t="shared" ref="J29" si="82">SUM(K29:M29)</f>
        <v>0</v>
      </c>
      <c r="K29" s="35">
        <v>0</v>
      </c>
      <c r="L29" s="35">
        <v>0</v>
      </c>
      <c r="M29" s="35">
        <v>0</v>
      </c>
      <c r="N29" s="35">
        <f t="shared" ref="N29" si="83">SUM(O29:Q29)</f>
        <v>1</v>
      </c>
      <c r="O29" s="35">
        <v>0</v>
      </c>
      <c r="P29" s="35">
        <v>1</v>
      </c>
      <c r="Q29" s="35">
        <v>0</v>
      </c>
    </row>
    <row r="30" spans="1:17" ht="12" customHeight="1">
      <c r="A30" s="139"/>
      <c r="B30" s="139"/>
      <c r="C30" s="34"/>
      <c r="D30" s="212"/>
      <c r="E30" s="33"/>
      <c r="F30" s="31">
        <f t="shared" ref="F30" si="84">IF(F29=0,0,F29/F29)</f>
        <v>1</v>
      </c>
      <c r="G30" s="31">
        <f t="shared" ref="G30" si="85">IF(G29=0,0,G29/F29)</f>
        <v>0.5</v>
      </c>
      <c r="H30" s="31">
        <f t="shared" ref="H30:I30" si="86">IF(H29=0,0,H29/$F29)</f>
        <v>0.5</v>
      </c>
      <c r="I30" s="31">
        <f t="shared" si="86"/>
        <v>0</v>
      </c>
      <c r="J30" s="31">
        <f t="shared" ref="J30" si="87">IF(J29=0,0,J29/J29)</f>
        <v>0</v>
      </c>
      <c r="K30" s="31">
        <f t="shared" ref="K30:M30" si="88">IF(K29=0,0,K29/$J29)</f>
        <v>0</v>
      </c>
      <c r="L30" s="31">
        <f t="shared" si="88"/>
        <v>0</v>
      </c>
      <c r="M30" s="31">
        <f t="shared" si="88"/>
        <v>0</v>
      </c>
      <c r="N30" s="31">
        <f t="shared" ref="N30" si="89">IF(N29=0,0,N29/N29)</f>
        <v>1</v>
      </c>
      <c r="O30" s="31">
        <f t="shared" ref="O30:Q30" si="90">IF(O29=0,0,O29/$N29)</f>
        <v>0</v>
      </c>
      <c r="P30" s="31">
        <f t="shared" si="90"/>
        <v>1</v>
      </c>
      <c r="Q30" s="31">
        <f t="shared" si="90"/>
        <v>0</v>
      </c>
    </row>
    <row r="31" spans="1:17" ht="12" customHeight="1">
      <c r="A31" s="139"/>
      <c r="B31" s="139"/>
      <c r="C31" s="37"/>
      <c r="D31" s="211" t="s">
        <v>363</v>
      </c>
      <c r="E31" s="36"/>
      <c r="F31" s="35">
        <f t="shared" ref="F31" si="91">SUM(G31:I31)</f>
        <v>0</v>
      </c>
      <c r="G31" s="35">
        <v>0</v>
      </c>
      <c r="H31" s="35">
        <v>0</v>
      </c>
      <c r="I31" s="35">
        <v>0</v>
      </c>
      <c r="J31" s="35">
        <f t="shared" ref="J31" si="92">SUM(K31:M31)</f>
        <v>0</v>
      </c>
      <c r="K31" s="35">
        <v>0</v>
      </c>
      <c r="L31" s="35">
        <v>0</v>
      </c>
      <c r="M31" s="35">
        <v>0</v>
      </c>
      <c r="N31" s="35">
        <f t="shared" ref="N31" si="93">SUM(O31:Q31)</f>
        <v>0</v>
      </c>
      <c r="O31" s="35">
        <v>0</v>
      </c>
      <c r="P31" s="35">
        <v>0</v>
      </c>
      <c r="Q31" s="35">
        <v>0</v>
      </c>
    </row>
    <row r="32" spans="1:17" ht="12" customHeight="1">
      <c r="A32" s="139"/>
      <c r="B32" s="139"/>
      <c r="C32" s="34"/>
      <c r="D32" s="212"/>
      <c r="E32" s="33"/>
      <c r="F32" s="31">
        <f t="shared" ref="F32" si="94">IF(F31=0,0,F31/F31)</f>
        <v>0</v>
      </c>
      <c r="G32" s="31">
        <f t="shared" ref="G32" si="95">IF(G31=0,0,G31/F31)</f>
        <v>0</v>
      </c>
      <c r="H32" s="31">
        <f t="shared" ref="H32:I32" si="96">IF(H31=0,0,H31/$F31)</f>
        <v>0</v>
      </c>
      <c r="I32" s="31">
        <f t="shared" si="96"/>
        <v>0</v>
      </c>
      <c r="J32" s="31">
        <f t="shared" ref="J32" si="97">IF(J31=0,0,J31/J31)</f>
        <v>0</v>
      </c>
      <c r="K32" s="31">
        <f t="shared" ref="K32:M32" si="98">IF(K31=0,0,K31/$J31)</f>
        <v>0</v>
      </c>
      <c r="L32" s="31">
        <f t="shared" si="98"/>
        <v>0</v>
      </c>
      <c r="M32" s="31">
        <f t="shared" si="98"/>
        <v>0</v>
      </c>
      <c r="N32" s="31">
        <f t="shared" ref="N32" si="99">IF(N31=0,0,N31/N31)</f>
        <v>0</v>
      </c>
      <c r="O32" s="31">
        <f t="shared" ref="O32:Q32" si="100">IF(O31=0,0,O31/$N31)</f>
        <v>0</v>
      </c>
      <c r="P32" s="31">
        <f t="shared" si="100"/>
        <v>0</v>
      </c>
      <c r="Q32" s="31">
        <f t="shared" si="100"/>
        <v>0</v>
      </c>
    </row>
    <row r="33" spans="1:17" ht="12" customHeight="1">
      <c r="A33" s="139"/>
      <c r="B33" s="139"/>
      <c r="C33" s="37"/>
      <c r="D33" s="211" t="s">
        <v>364</v>
      </c>
      <c r="E33" s="36"/>
      <c r="F33" s="35">
        <f t="shared" ref="F33" si="101">SUM(G33:I33)</f>
        <v>0</v>
      </c>
      <c r="G33" s="35">
        <v>0</v>
      </c>
      <c r="H33" s="35">
        <v>0</v>
      </c>
      <c r="I33" s="35">
        <v>0</v>
      </c>
      <c r="J33" s="35">
        <f t="shared" ref="J33" si="102">SUM(K33:M33)</f>
        <v>0</v>
      </c>
      <c r="K33" s="35">
        <v>0</v>
      </c>
      <c r="L33" s="35">
        <v>0</v>
      </c>
      <c r="M33" s="35">
        <v>0</v>
      </c>
      <c r="N33" s="35">
        <f t="shared" ref="N33" si="103">SUM(O33:Q33)</f>
        <v>0</v>
      </c>
      <c r="O33" s="35">
        <v>0</v>
      </c>
      <c r="P33" s="35">
        <v>0</v>
      </c>
      <c r="Q33" s="35">
        <v>0</v>
      </c>
    </row>
    <row r="34" spans="1:17" ht="12" customHeight="1">
      <c r="A34" s="139"/>
      <c r="B34" s="139"/>
      <c r="C34" s="34"/>
      <c r="D34" s="212"/>
      <c r="E34" s="33"/>
      <c r="F34" s="31">
        <f t="shared" ref="F34" si="104">IF(F33=0,0,F33/F33)</f>
        <v>0</v>
      </c>
      <c r="G34" s="31">
        <f t="shared" ref="G34" si="105">IF(G33=0,0,G33/F33)</f>
        <v>0</v>
      </c>
      <c r="H34" s="31">
        <f t="shared" ref="H34:I34" si="106">IF(H33=0,0,H33/$F33)</f>
        <v>0</v>
      </c>
      <c r="I34" s="31">
        <f t="shared" si="106"/>
        <v>0</v>
      </c>
      <c r="J34" s="31">
        <f t="shared" ref="J34" si="107">IF(J33=0,0,J33/J33)</f>
        <v>0</v>
      </c>
      <c r="K34" s="31">
        <f t="shared" ref="K34:M34" si="108">IF(K33=0,0,K33/$J33)</f>
        <v>0</v>
      </c>
      <c r="L34" s="31">
        <f t="shared" si="108"/>
        <v>0</v>
      </c>
      <c r="M34" s="31">
        <f t="shared" si="108"/>
        <v>0</v>
      </c>
      <c r="N34" s="31">
        <f t="shared" ref="N34" si="109">IF(N33=0,0,N33/N33)</f>
        <v>0</v>
      </c>
      <c r="O34" s="31">
        <f t="shared" ref="O34:Q34" si="110">IF(O33=0,0,O33/$N33)</f>
        <v>0</v>
      </c>
      <c r="P34" s="31">
        <f t="shared" si="110"/>
        <v>0</v>
      </c>
      <c r="Q34" s="31">
        <f t="shared" si="110"/>
        <v>0</v>
      </c>
    </row>
    <row r="35" spans="1:17" ht="12" customHeight="1">
      <c r="A35" s="139"/>
      <c r="B35" s="139"/>
      <c r="C35" s="37"/>
      <c r="D35" s="211" t="s">
        <v>365</v>
      </c>
      <c r="E35" s="36"/>
      <c r="F35" s="35">
        <f t="shared" ref="F35" si="111">SUM(G35:I35)</f>
        <v>2</v>
      </c>
      <c r="G35" s="35">
        <v>1</v>
      </c>
      <c r="H35" s="35">
        <v>1</v>
      </c>
      <c r="I35" s="35">
        <v>0</v>
      </c>
      <c r="J35" s="35">
        <f t="shared" ref="J35" si="112">SUM(K35:M35)</f>
        <v>5</v>
      </c>
      <c r="K35" s="35">
        <v>3</v>
      </c>
      <c r="L35" s="35">
        <v>1</v>
      </c>
      <c r="M35" s="35">
        <v>1</v>
      </c>
      <c r="N35" s="35">
        <f t="shared" ref="N35" si="113">SUM(O35:Q35)</f>
        <v>2</v>
      </c>
      <c r="O35" s="35">
        <v>1</v>
      </c>
      <c r="P35" s="35">
        <v>1</v>
      </c>
      <c r="Q35" s="35">
        <v>0</v>
      </c>
    </row>
    <row r="36" spans="1:17" ht="12" customHeight="1">
      <c r="A36" s="139"/>
      <c r="B36" s="139"/>
      <c r="C36" s="34"/>
      <c r="D36" s="212"/>
      <c r="E36" s="33"/>
      <c r="F36" s="31">
        <f t="shared" ref="F36" si="114">IF(F35=0,0,F35/F35)</f>
        <v>1</v>
      </c>
      <c r="G36" s="31">
        <f t="shared" ref="G36" si="115">IF(G35=0,0,G35/F35)</f>
        <v>0.5</v>
      </c>
      <c r="H36" s="31">
        <f t="shared" ref="H36:I36" si="116">IF(H35=0,0,H35/$F35)</f>
        <v>0.5</v>
      </c>
      <c r="I36" s="31">
        <f t="shared" si="116"/>
        <v>0</v>
      </c>
      <c r="J36" s="31">
        <f t="shared" ref="J36" si="117">IF(J35=0,0,J35/J35)</f>
        <v>1</v>
      </c>
      <c r="K36" s="31">
        <f t="shared" ref="K36:M36" si="118">IF(K35=0,0,K35/$J35)</f>
        <v>0.6</v>
      </c>
      <c r="L36" s="31">
        <f t="shared" si="118"/>
        <v>0.2</v>
      </c>
      <c r="M36" s="31">
        <f t="shared" si="118"/>
        <v>0.2</v>
      </c>
      <c r="N36" s="31">
        <f t="shared" ref="N36" si="119">IF(N35=0,0,N35/N35)</f>
        <v>1</v>
      </c>
      <c r="O36" s="31">
        <f t="shared" ref="O36:Q36" si="120">IF(O35=0,0,O35/$N35)</f>
        <v>0.5</v>
      </c>
      <c r="P36" s="31">
        <f t="shared" si="120"/>
        <v>0.5</v>
      </c>
      <c r="Q36" s="31">
        <f t="shared" si="120"/>
        <v>0</v>
      </c>
    </row>
    <row r="37" spans="1:17" ht="12" customHeight="1">
      <c r="A37" s="139"/>
      <c r="B37" s="139"/>
      <c r="C37" s="37"/>
      <c r="D37" s="211" t="s">
        <v>366</v>
      </c>
      <c r="E37" s="36"/>
      <c r="F37" s="35">
        <f t="shared" ref="F37" si="121">SUM(G37:I37)</f>
        <v>1</v>
      </c>
      <c r="G37" s="35">
        <v>1</v>
      </c>
      <c r="H37" s="35">
        <v>0</v>
      </c>
      <c r="I37" s="35">
        <v>0</v>
      </c>
      <c r="J37" s="35">
        <f t="shared" ref="J37" si="122">SUM(K37:M37)</f>
        <v>0</v>
      </c>
      <c r="K37" s="35">
        <v>0</v>
      </c>
      <c r="L37" s="35">
        <v>0</v>
      </c>
      <c r="M37" s="35">
        <v>0</v>
      </c>
      <c r="N37" s="35">
        <f t="shared" ref="N37" si="123">SUM(O37:Q37)</f>
        <v>0</v>
      </c>
      <c r="O37" s="35">
        <v>0</v>
      </c>
      <c r="P37" s="35">
        <v>0</v>
      </c>
      <c r="Q37" s="35">
        <v>0</v>
      </c>
    </row>
    <row r="38" spans="1:17" ht="12" customHeight="1">
      <c r="A38" s="139"/>
      <c r="B38" s="139"/>
      <c r="C38" s="34"/>
      <c r="D38" s="212"/>
      <c r="E38" s="33"/>
      <c r="F38" s="31">
        <f t="shared" ref="F38" si="124">IF(F37=0,0,F37/F37)</f>
        <v>1</v>
      </c>
      <c r="G38" s="31">
        <f t="shared" ref="G38" si="125">IF(G37=0,0,G37/F37)</f>
        <v>1</v>
      </c>
      <c r="H38" s="31">
        <f t="shared" ref="H38:I38" si="126">IF(H37=0,0,H37/$F37)</f>
        <v>0</v>
      </c>
      <c r="I38" s="31">
        <f t="shared" si="126"/>
        <v>0</v>
      </c>
      <c r="J38" s="31">
        <f t="shared" ref="J38" si="127">IF(J37=0,0,J37/J37)</f>
        <v>0</v>
      </c>
      <c r="K38" s="31">
        <f t="shared" ref="K38:M38" si="128">IF(K37=0,0,K37/$J37)</f>
        <v>0</v>
      </c>
      <c r="L38" s="31">
        <f t="shared" si="128"/>
        <v>0</v>
      </c>
      <c r="M38" s="31">
        <f t="shared" si="128"/>
        <v>0</v>
      </c>
      <c r="N38" s="31">
        <f t="shared" ref="N38" si="129">IF(N37=0,0,N37/N37)</f>
        <v>0</v>
      </c>
      <c r="O38" s="31">
        <f t="shared" ref="O38:Q38" si="130">IF(O37=0,0,O37/$N37)</f>
        <v>0</v>
      </c>
      <c r="P38" s="31">
        <f t="shared" si="130"/>
        <v>0</v>
      </c>
      <c r="Q38" s="31">
        <f t="shared" si="130"/>
        <v>0</v>
      </c>
    </row>
    <row r="39" spans="1:17" ht="12" customHeight="1">
      <c r="A39" s="139"/>
      <c r="B39" s="139"/>
      <c r="C39" s="37"/>
      <c r="D39" s="211" t="s">
        <v>367</v>
      </c>
      <c r="E39" s="36"/>
      <c r="F39" s="35">
        <f t="shared" ref="F39" si="131">SUM(G39:I39)</f>
        <v>1</v>
      </c>
      <c r="G39" s="35">
        <v>1</v>
      </c>
      <c r="H39" s="35">
        <v>0</v>
      </c>
      <c r="I39" s="35">
        <v>0</v>
      </c>
      <c r="J39" s="35">
        <f t="shared" ref="J39" si="132">SUM(K39:M39)</f>
        <v>0</v>
      </c>
      <c r="K39" s="35">
        <v>0</v>
      </c>
      <c r="L39" s="35">
        <v>0</v>
      </c>
      <c r="M39" s="35">
        <v>0</v>
      </c>
      <c r="N39" s="35">
        <f t="shared" ref="N39" si="133">SUM(O39:Q39)</f>
        <v>0</v>
      </c>
      <c r="O39" s="35">
        <v>0</v>
      </c>
      <c r="P39" s="35">
        <v>0</v>
      </c>
      <c r="Q39" s="35">
        <v>0</v>
      </c>
    </row>
    <row r="40" spans="1:17" ht="12" customHeight="1">
      <c r="A40" s="139"/>
      <c r="B40" s="139"/>
      <c r="C40" s="34"/>
      <c r="D40" s="212"/>
      <c r="E40" s="33"/>
      <c r="F40" s="31">
        <f t="shared" ref="F40" si="134">IF(F39=0,0,F39/F39)</f>
        <v>1</v>
      </c>
      <c r="G40" s="31">
        <f t="shared" ref="G40" si="135">IF(G39=0,0,G39/F39)</f>
        <v>1</v>
      </c>
      <c r="H40" s="31">
        <f t="shared" ref="H40:I40" si="136">IF(H39=0,0,H39/$F39)</f>
        <v>0</v>
      </c>
      <c r="I40" s="31">
        <f t="shared" si="136"/>
        <v>0</v>
      </c>
      <c r="J40" s="31">
        <f t="shared" ref="J40" si="137">IF(J39=0,0,J39/J39)</f>
        <v>0</v>
      </c>
      <c r="K40" s="31">
        <f t="shared" ref="K40:M40" si="138">IF(K39=0,0,K39/$J39)</f>
        <v>0</v>
      </c>
      <c r="L40" s="31">
        <f t="shared" si="138"/>
        <v>0</v>
      </c>
      <c r="M40" s="31">
        <f t="shared" si="138"/>
        <v>0</v>
      </c>
      <c r="N40" s="31">
        <f t="shared" ref="N40" si="139">IF(N39=0,0,N39/N39)</f>
        <v>0</v>
      </c>
      <c r="O40" s="31">
        <f t="shared" ref="O40:Q40" si="140">IF(O39=0,0,O39/$N39)</f>
        <v>0</v>
      </c>
      <c r="P40" s="31">
        <f t="shared" si="140"/>
        <v>0</v>
      </c>
      <c r="Q40" s="31">
        <f t="shared" si="140"/>
        <v>0</v>
      </c>
    </row>
    <row r="41" spans="1:17" ht="12" customHeight="1">
      <c r="A41" s="139"/>
      <c r="B41" s="139"/>
      <c r="C41" s="37"/>
      <c r="D41" s="211" t="s">
        <v>368</v>
      </c>
      <c r="E41" s="36"/>
      <c r="F41" s="35">
        <f t="shared" ref="F41" si="141">SUM(G41:I41)</f>
        <v>0</v>
      </c>
      <c r="G41" s="35">
        <v>0</v>
      </c>
      <c r="H41" s="35">
        <v>0</v>
      </c>
      <c r="I41" s="35">
        <v>0</v>
      </c>
      <c r="J41" s="35">
        <f t="shared" ref="J41" si="142">SUM(K41:M41)</f>
        <v>0</v>
      </c>
      <c r="K41" s="35">
        <v>0</v>
      </c>
      <c r="L41" s="35">
        <v>0</v>
      </c>
      <c r="M41" s="35">
        <v>0</v>
      </c>
      <c r="N41" s="35">
        <f t="shared" ref="N41" si="143">SUM(O41:Q41)</f>
        <v>0</v>
      </c>
      <c r="O41" s="35">
        <v>0</v>
      </c>
      <c r="P41" s="35">
        <v>0</v>
      </c>
      <c r="Q41" s="35">
        <v>0</v>
      </c>
    </row>
    <row r="42" spans="1:17" ht="12" customHeight="1">
      <c r="A42" s="139"/>
      <c r="B42" s="139"/>
      <c r="C42" s="34"/>
      <c r="D42" s="212"/>
      <c r="E42" s="33"/>
      <c r="F42" s="31">
        <f t="shared" ref="F42" si="144">IF(F41=0,0,F41/F41)</f>
        <v>0</v>
      </c>
      <c r="G42" s="31">
        <f t="shared" ref="G42" si="145">IF(G41=0,0,G41/F41)</f>
        <v>0</v>
      </c>
      <c r="H42" s="31">
        <f t="shared" ref="H42:I42" si="146">IF(H41=0,0,H41/$F41)</f>
        <v>0</v>
      </c>
      <c r="I42" s="31">
        <f t="shared" si="146"/>
        <v>0</v>
      </c>
      <c r="J42" s="31">
        <f t="shared" ref="J42" si="147">IF(J41=0,0,J41/J41)</f>
        <v>0</v>
      </c>
      <c r="K42" s="31">
        <f t="shared" ref="K42:M42" si="148">IF(K41=0,0,K41/$J41)</f>
        <v>0</v>
      </c>
      <c r="L42" s="31">
        <f t="shared" si="148"/>
        <v>0</v>
      </c>
      <c r="M42" s="31">
        <f t="shared" si="148"/>
        <v>0</v>
      </c>
      <c r="N42" s="31">
        <f t="shared" ref="N42" si="149">IF(N41=0,0,N41/N41)</f>
        <v>0</v>
      </c>
      <c r="O42" s="31">
        <f t="shared" ref="O42:Q42" si="150">IF(O41=0,0,O41/$N41)</f>
        <v>0</v>
      </c>
      <c r="P42" s="31">
        <f t="shared" si="150"/>
        <v>0</v>
      </c>
      <c r="Q42" s="31">
        <f t="shared" si="150"/>
        <v>0</v>
      </c>
    </row>
    <row r="43" spans="1:17" ht="12" customHeight="1">
      <c r="A43" s="139"/>
      <c r="B43" s="139"/>
      <c r="C43" s="37"/>
      <c r="D43" s="211" t="s">
        <v>369</v>
      </c>
      <c r="E43" s="36"/>
      <c r="F43" s="35">
        <f t="shared" ref="F43" si="151">SUM(G43:I43)</f>
        <v>0</v>
      </c>
      <c r="G43" s="35">
        <v>0</v>
      </c>
      <c r="H43" s="35">
        <v>0</v>
      </c>
      <c r="I43" s="35">
        <v>0</v>
      </c>
      <c r="J43" s="35">
        <f t="shared" ref="J43" si="152">SUM(K43:M43)</f>
        <v>0</v>
      </c>
      <c r="K43" s="35">
        <v>0</v>
      </c>
      <c r="L43" s="35">
        <v>0</v>
      </c>
      <c r="M43" s="35">
        <v>0</v>
      </c>
      <c r="N43" s="35">
        <f t="shared" ref="N43" si="153">SUM(O43:Q43)</f>
        <v>0</v>
      </c>
      <c r="O43" s="35">
        <v>0</v>
      </c>
      <c r="P43" s="35">
        <v>0</v>
      </c>
      <c r="Q43" s="35">
        <v>0</v>
      </c>
    </row>
    <row r="44" spans="1:17" ht="12" customHeight="1">
      <c r="A44" s="139"/>
      <c r="B44" s="139"/>
      <c r="C44" s="34"/>
      <c r="D44" s="212"/>
      <c r="E44" s="33"/>
      <c r="F44" s="31">
        <f t="shared" ref="F44" si="154">IF(F43=0,0,F43/F43)</f>
        <v>0</v>
      </c>
      <c r="G44" s="31">
        <f t="shared" ref="G44" si="155">IF(G43=0,0,G43/F43)</f>
        <v>0</v>
      </c>
      <c r="H44" s="31">
        <f t="shared" ref="H44:I44" si="156">IF(H43=0,0,H43/$F43)</f>
        <v>0</v>
      </c>
      <c r="I44" s="31">
        <f t="shared" si="156"/>
        <v>0</v>
      </c>
      <c r="J44" s="31">
        <f t="shared" ref="J44" si="157">IF(J43=0,0,J43/J43)</f>
        <v>0</v>
      </c>
      <c r="K44" s="31">
        <f t="shared" ref="K44:M44" si="158">IF(K43=0,0,K43/$J43)</f>
        <v>0</v>
      </c>
      <c r="L44" s="31">
        <f t="shared" si="158"/>
        <v>0</v>
      </c>
      <c r="M44" s="31">
        <f t="shared" si="158"/>
        <v>0</v>
      </c>
      <c r="N44" s="31">
        <f t="shared" ref="N44" si="159">IF(N43=0,0,N43/N43)</f>
        <v>0</v>
      </c>
      <c r="O44" s="31">
        <f t="shared" ref="O44:Q44" si="160">IF(O43=0,0,O43/$N43)</f>
        <v>0</v>
      </c>
      <c r="P44" s="31">
        <f t="shared" si="160"/>
        <v>0</v>
      </c>
      <c r="Q44" s="31">
        <f t="shared" si="160"/>
        <v>0</v>
      </c>
    </row>
    <row r="45" spans="1:17" ht="12" customHeight="1">
      <c r="A45" s="139"/>
      <c r="B45" s="139"/>
      <c r="C45" s="37"/>
      <c r="D45" s="211" t="s">
        <v>370</v>
      </c>
      <c r="E45" s="36"/>
      <c r="F45" s="35">
        <f t="shared" ref="F45" si="161">SUM(G45:I45)</f>
        <v>3</v>
      </c>
      <c r="G45" s="35">
        <v>0</v>
      </c>
      <c r="H45" s="35">
        <v>3</v>
      </c>
      <c r="I45" s="35">
        <v>0</v>
      </c>
      <c r="J45" s="35">
        <f t="shared" ref="J45" si="162">SUM(K45:M45)</f>
        <v>0</v>
      </c>
      <c r="K45" s="35">
        <v>0</v>
      </c>
      <c r="L45" s="35">
        <v>0</v>
      </c>
      <c r="M45" s="35">
        <v>0</v>
      </c>
      <c r="N45" s="35">
        <f t="shared" ref="N45" si="163">SUM(O45:Q45)</f>
        <v>1</v>
      </c>
      <c r="O45" s="35">
        <v>0</v>
      </c>
      <c r="P45" s="35">
        <v>1</v>
      </c>
      <c r="Q45" s="35">
        <v>0</v>
      </c>
    </row>
    <row r="46" spans="1:17" ht="12" customHeight="1">
      <c r="A46" s="139"/>
      <c r="B46" s="139"/>
      <c r="C46" s="34"/>
      <c r="D46" s="212"/>
      <c r="E46" s="33"/>
      <c r="F46" s="31">
        <f t="shared" ref="F46" si="164">IF(F45=0,0,F45/F45)</f>
        <v>1</v>
      </c>
      <c r="G46" s="31">
        <f t="shared" ref="G46" si="165">IF(G45=0,0,G45/F45)</f>
        <v>0</v>
      </c>
      <c r="H46" s="31">
        <f t="shared" ref="H46:I46" si="166">IF(H45=0,0,H45/$F45)</f>
        <v>1</v>
      </c>
      <c r="I46" s="31">
        <f t="shared" si="166"/>
        <v>0</v>
      </c>
      <c r="J46" s="31">
        <f t="shared" ref="J46" si="167">IF(J45=0,0,J45/J45)</f>
        <v>0</v>
      </c>
      <c r="K46" s="31">
        <f t="shared" ref="K46:M46" si="168">IF(K45=0,0,K45/$J45)</f>
        <v>0</v>
      </c>
      <c r="L46" s="31">
        <f t="shared" si="168"/>
        <v>0</v>
      </c>
      <c r="M46" s="31">
        <f t="shared" si="168"/>
        <v>0</v>
      </c>
      <c r="N46" s="31">
        <f t="shared" ref="N46" si="169">IF(N45=0,0,N45/N45)</f>
        <v>1</v>
      </c>
      <c r="O46" s="31">
        <f t="shared" ref="O46:Q46" si="170">IF(O45=0,0,O45/$N45)</f>
        <v>0</v>
      </c>
      <c r="P46" s="31">
        <f t="shared" si="170"/>
        <v>1</v>
      </c>
      <c r="Q46" s="31">
        <f t="shared" si="170"/>
        <v>0</v>
      </c>
    </row>
    <row r="47" spans="1:17" ht="11.25" customHeight="1">
      <c r="A47" s="139"/>
      <c r="B47" s="139"/>
      <c r="C47" s="37"/>
      <c r="D47" s="211" t="s">
        <v>371</v>
      </c>
      <c r="E47" s="36"/>
      <c r="F47" s="35">
        <f t="shared" ref="F47" si="171">SUM(G47:I47)</f>
        <v>1</v>
      </c>
      <c r="G47" s="35">
        <v>0</v>
      </c>
      <c r="H47" s="35">
        <v>1</v>
      </c>
      <c r="I47" s="35">
        <v>0</v>
      </c>
      <c r="J47" s="35">
        <f t="shared" ref="J47" si="172">SUM(K47:M47)</f>
        <v>0</v>
      </c>
      <c r="K47" s="35">
        <v>0</v>
      </c>
      <c r="L47" s="35">
        <v>0</v>
      </c>
      <c r="M47" s="35">
        <v>0</v>
      </c>
      <c r="N47" s="35">
        <f t="shared" ref="N47" si="173">SUM(O47:Q47)</f>
        <v>0</v>
      </c>
      <c r="O47" s="35">
        <v>0</v>
      </c>
      <c r="P47" s="35">
        <v>0</v>
      </c>
      <c r="Q47" s="35">
        <v>0</v>
      </c>
    </row>
    <row r="48" spans="1:17" ht="12" customHeight="1">
      <c r="A48" s="139"/>
      <c r="B48" s="139"/>
      <c r="C48" s="34"/>
      <c r="D48" s="212"/>
      <c r="E48" s="33"/>
      <c r="F48" s="31">
        <f t="shared" ref="F48" si="174">IF(F47=0,0,F47/F47)</f>
        <v>1</v>
      </c>
      <c r="G48" s="31">
        <f t="shared" ref="G48" si="175">IF(G47=0,0,G47/F47)</f>
        <v>0</v>
      </c>
      <c r="H48" s="31">
        <f t="shared" ref="H48:I48" si="176">IF(H47=0,0,H47/$F47)</f>
        <v>1</v>
      </c>
      <c r="I48" s="31">
        <f t="shared" si="176"/>
        <v>0</v>
      </c>
      <c r="J48" s="31">
        <f t="shared" ref="J48" si="177">IF(J47=0,0,J47/J47)</f>
        <v>0</v>
      </c>
      <c r="K48" s="31">
        <f t="shared" ref="K48:M48" si="178">IF(K47=0,0,K47/$J47)</f>
        <v>0</v>
      </c>
      <c r="L48" s="31">
        <f t="shared" si="178"/>
        <v>0</v>
      </c>
      <c r="M48" s="31">
        <f t="shared" si="178"/>
        <v>0</v>
      </c>
      <c r="N48" s="31">
        <f t="shared" ref="N48" si="179">IF(N47=0,0,N47/N47)</f>
        <v>0</v>
      </c>
      <c r="O48" s="31">
        <f t="shared" ref="O48:Q48" si="180">IF(O47=0,0,O47/$N47)</f>
        <v>0</v>
      </c>
      <c r="P48" s="31">
        <f t="shared" si="180"/>
        <v>0</v>
      </c>
      <c r="Q48" s="31">
        <f t="shared" si="180"/>
        <v>0</v>
      </c>
    </row>
    <row r="49" spans="1:17" ht="12" customHeight="1">
      <c r="A49" s="139"/>
      <c r="B49" s="139"/>
      <c r="C49" s="37"/>
      <c r="D49" s="211" t="s">
        <v>372</v>
      </c>
      <c r="E49" s="36"/>
      <c r="F49" s="35">
        <f t="shared" ref="F49" si="181">SUM(G49:I49)</f>
        <v>1</v>
      </c>
      <c r="G49" s="35">
        <v>0</v>
      </c>
      <c r="H49" s="35">
        <v>1</v>
      </c>
      <c r="I49" s="35">
        <v>0</v>
      </c>
      <c r="J49" s="35">
        <f t="shared" ref="J49" si="182">SUM(K49:M49)</f>
        <v>0</v>
      </c>
      <c r="K49" s="35">
        <v>0</v>
      </c>
      <c r="L49" s="35">
        <v>0</v>
      </c>
      <c r="M49" s="35">
        <v>0</v>
      </c>
      <c r="N49" s="35">
        <f t="shared" ref="N49" si="183">SUM(O49:Q49)</f>
        <v>0</v>
      </c>
      <c r="O49" s="35">
        <v>0</v>
      </c>
      <c r="P49" s="35">
        <v>0</v>
      </c>
      <c r="Q49" s="35">
        <v>0</v>
      </c>
    </row>
    <row r="50" spans="1:17" ht="12" customHeight="1">
      <c r="A50" s="139"/>
      <c r="B50" s="139"/>
      <c r="C50" s="34"/>
      <c r="D50" s="212"/>
      <c r="E50" s="33"/>
      <c r="F50" s="31">
        <f t="shared" ref="F50" si="184">IF(F49=0,0,F49/F49)</f>
        <v>1</v>
      </c>
      <c r="G50" s="31">
        <f t="shared" ref="G50" si="185">IF(G49=0,0,G49/F49)</f>
        <v>0</v>
      </c>
      <c r="H50" s="31">
        <f t="shared" ref="H50:I50" si="186">IF(H49=0,0,H49/$F49)</f>
        <v>1</v>
      </c>
      <c r="I50" s="31">
        <f t="shared" si="186"/>
        <v>0</v>
      </c>
      <c r="J50" s="31">
        <f t="shared" ref="J50" si="187">IF(J49=0,0,J49/J49)</f>
        <v>0</v>
      </c>
      <c r="K50" s="31">
        <f t="shared" ref="K50:M50" si="188">IF(K49=0,0,K49/$J49)</f>
        <v>0</v>
      </c>
      <c r="L50" s="31">
        <f t="shared" si="188"/>
        <v>0</v>
      </c>
      <c r="M50" s="31">
        <f t="shared" si="188"/>
        <v>0</v>
      </c>
      <c r="N50" s="31">
        <f t="shared" ref="N50" si="189">IF(N49=0,0,N49/N49)</f>
        <v>0</v>
      </c>
      <c r="O50" s="31">
        <f t="shared" ref="O50:Q50" si="190">IF(O49=0,0,O49/$N49)</f>
        <v>0</v>
      </c>
      <c r="P50" s="31">
        <f t="shared" si="190"/>
        <v>0</v>
      </c>
      <c r="Q50" s="31">
        <f t="shared" si="190"/>
        <v>0</v>
      </c>
    </row>
    <row r="51" spans="1:17" ht="12" customHeight="1">
      <c r="A51" s="139"/>
      <c r="B51" s="139"/>
      <c r="C51" s="37"/>
      <c r="D51" s="211" t="s">
        <v>373</v>
      </c>
      <c r="E51" s="36"/>
      <c r="F51" s="35">
        <f t="shared" ref="F51" si="191">SUM(G51:I51)</f>
        <v>3</v>
      </c>
      <c r="G51" s="35">
        <v>3</v>
      </c>
      <c r="H51" s="35">
        <v>0</v>
      </c>
      <c r="I51" s="35">
        <v>0</v>
      </c>
      <c r="J51" s="35">
        <f t="shared" ref="J51" si="192">SUM(K51:M51)</f>
        <v>0</v>
      </c>
      <c r="K51" s="35">
        <v>0</v>
      </c>
      <c r="L51" s="35">
        <v>0</v>
      </c>
      <c r="M51" s="35">
        <v>0</v>
      </c>
      <c r="N51" s="35">
        <f t="shared" ref="N51" si="193">SUM(O51:Q51)</f>
        <v>2</v>
      </c>
      <c r="O51" s="35">
        <v>2</v>
      </c>
      <c r="P51" s="35">
        <v>0</v>
      </c>
      <c r="Q51" s="35">
        <v>0</v>
      </c>
    </row>
    <row r="52" spans="1:17" ht="12" customHeight="1">
      <c r="A52" s="139"/>
      <c r="B52" s="139"/>
      <c r="C52" s="34"/>
      <c r="D52" s="212"/>
      <c r="E52" s="33"/>
      <c r="F52" s="31">
        <f t="shared" ref="F52" si="194">IF(F51=0,0,F51/F51)</f>
        <v>1</v>
      </c>
      <c r="G52" s="31">
        <f t="shared" ref="G52" si="195">IF(G51=0,0,G51/F51)</f>
        <v>1</v>
      </c>
      <c r="H52" s="31">
        <f t="shared" ref="H52:I52" si="196">IF(H51=0,0,H51/$F51)</f>
        <v>0</v>
      </c>
      <c r="I52" s="31">
        <f t="shared" si="196"/>
        <v>0</v>
      </c>
      <c r="J52" s="31">
        <f t="shared" ref="J52" si="197">IF(J51=0,0,J51/J51)</f>
        <v>0</v>
      </c>
      <c r="K52" s="31">
        <f t="shared" ref="K52:M52" si="198">IF(K51=0,0,K51/$J51)</f>
        <v>0</v>
      </c>
      <c r="L52" s="31">
        <f t="shared" si="198"/>
        <v>0</v>
      </c>
      <c r="M52" s="31">
        <f t="shared" si="198"/>
        <v>0</v>
      </c>
      <c r="N52" s="31">
        <f t="shared" ref="N52" si="199">IF(N51=0,0,N51/N51)</f>
        <v>1</v>
      </c>
      <c r="O52" s="31">
        <f t="shared" ref="O52:Q52" si="200">IF(O51=0,0,O51/$N51)</f>
        <v>1</v>
      </c>
      <c r="P52" s="31">
        <f t="shared" si="200"/>
        <v>0</v>
      </c>
      <c r="Q52" s="31">
        <f t="shared" si="200"/>
        <v>0</v>
      </c>
    </row>
    <row r="53" spans="1:17" ht="12" customHeight="1">
      <c r="A53" s="139"/>
      <c r="B53" s="139"/>
      <c r="C53" s="37"/>
      <c r="D53" s="211" t="s">
        <v>374</v>
      </c>
      <c r="E53" s="36"/>
      <c r="F53" s="35">
        <f t="shared" ref="F53" si="201">SUM(G53:I53)</f>
        <v>1</v>
      </c>
      <c r="G53" s="35">
        <v>0</v>
      </c>
      <c r="H53" s="35">
        <v>0</v>
      </c>
      <c r="I53" s="35">
        <v>1</v>
      </c>
      <c r="J53" s="35">
        <f t="shared" ref="J53" si="202">SUM(K53:M53)</f>
        <v>0</v>
      </c>
      <c r="K53" s="35">
        <v>0</v>
      </c>
      <c r="L53" s="35">
        <v>0</v>
      </c>
      <c r="M53" s="35">
        <v>0</v>
      </c>
      <c r="N53" s="35">
        <f t="shared" ref="N53" si="203">SUM(O53:Q53)</f>
        <v>0</v>
      </c>
      <c r="O53" s="35">
        <v>0</v>
      </c>
      <c r="P53" s="35">
        <v>0</v>
      </c>
      <c r="Q53" s="35">
        <v>0</v>
      </c>
    </row>
    <row r="54" spans="1:17" ht="12" customHeight="1">
      <c r="A54" s="139"/>
      <c r="B54" s="139"/>
      <c r="C54" s="34"/>
      <c r="D54" s="212"/>
      <c r="E54" s="33"/>
      <c r="F54" s="31">
        <f t="shared" ref="F54" si="204">IF(F53=0,0,F53/F53)</f>
        <v>1</v>
      </c>
      <c r="G54" s="31">
        <f t="shared" ref="G54" si="205">IF(G53=0,0,G53/F53)</f>
        <v>0</v>
      </c>
      <c r="H54" s="31">
        <f t="shared" ref="H54:I54" si="206">IF(H53=0,0,H53/$F53)</f>
        <v>0</v>
      </c>
      <c r="I54" s="31">
        <f t="shared" si="206"/>
        <v>1</v>
      </c>
      <c r="J54" s="31">
        <f t="shared" ref="J54" si="207">IF(J53=0,0,J53/J53)</f>
        <v>0</v>
      </c>
      <c r="K54" s="31">
        <f t="shared" ref="K54:M54" si="208">IF(K53=0,0,K53/$J53)</f>
        <v>0</v>
      </c>
      <c r="L54" s="31">
        <f t="shared" si="208"/>
        <v>0</v>
      </c>
      <c r="M54" s="31">
        <f t="shared" si="208"/>
        <v>0</v>
      </c>
      <c r="N54" s="31">
        <f t="shared" ref="N54" si="209">IF(N53=0,0,N53/N53)</f>
        <v>0</v>
      </c>
      <c r="O54" s="31">
        <f t="shared" ref="O54:Q54" si="210">IF(O53=0,0,O53/$N53)</f>
        <v>0</v>
      </c>
      <c r="P54" s="31">
        <f t="shared" si="210"/>
        <v>0</v>
      </c>
      <c r="Q54" s="31">
        <f t="shared" si="210"/>
        <v>0</v>
      </c>
    </row>
    <row r="55" spans="1:17" ht="12" customHeight="1">
      <c r="A55" s="139"/>
      <c r="B55" s="139"/>
      <c r="C55" s="37"/>
      <c r="D55" s="211" t="s">
        <v>375</v>
      </c>
      <c r="E55" s="36"/>
      <c r="F55" s="35">
        <f t="shared" ref="F55" si="211">SUM(G55:I55)</f>
        <v>6</v>
      </c>
      <c r="G55" s="35">
        <v>1</v>
      </c>
      <c r="H55" s="35">
        <v>5</v>
      </c>
      <c r="I55" s="35">
        <v>0</v>
      </c>
      <c r="J55" s="35">
        <f t="shared" ref="J55" si="212">SUM(K55:M55)</f>
        <v>0</v>
      </c>
      <c r="K55" s="35">
        <v>0</v>
      </c>
      <c r="L55" s="35">
        <v>0</v>
      </c>
      <c r="M55" s="35">
        <v>0</v>
      </c>
      <c r="N55" s="35">
        <f t="shared" ref="N55" si="213">SUM(O55:Q55)</f>
        <v>2</v>
      </c>
      <c r="O55" s="35">
        <v>0</v>
      </c>
      <c r="P55" s="35">
        <v>2</v>
      </c>
      <c r="Q55" s="35">
        <v>0</v>
      </c>
    </row>
    <row r="56" spans="1:17" ht="12" customHeight="1">
      <c r="A56" s="139"/>
      <c r="B56" s="139"/>
      <c r="C56" s="34"/>
      <c r="D56" s="212"/>
      <c r="E56" s="33"/>
      <c r="F56" s="31">
        <f t="shared" ref="F56" si="214">IF(F55=0,0,F55/F55)</f>
        <v>1</v>
      </c>
      <c r="G56" s="31">
        <f t="shared" ref="G56" si="215">IF(G55=0,0,G55/F55)</f>
        <v>0.16666666666666666</v>
      </c>
      <c r="H56" s="31">
        <f t="shared" ref="H56:I56" si="216">IF(H55=0,0,H55/$F55)</f>
        <v>0.83333333333333337</v>
      </c>
      <c r="I56" s="31">
        <f t="shared" si="216"/>
        <v>0</v>
      </c>
      <c r="J56" s="31">
        <f t="shared" ref="J56" si="217">IF(J55=0,0,J55/J55)</f>
        <v>0</v>
      </c>
      <c r="K56" s="31">
        <f t="shared" ref="K56:M56" si="218">IF(K55=0,0,K55/$J55)</f>
        <v>0</v>
      </c>
      <c r="L56" s="31">
        <f t="shared" si="218"/>
        <v>0</v>
      </c>
      <c r="M56" s="31">
        <f t="shared" si="218"/>
        <v>0</v>
      </c>
      <c r="N56" s="31">
        <f t="shared" ref="N56" si="219">IF(N55=0,0,N55/N55)</f>
        <v>1</v>
      </c>
      <c r="O56" s="31">
        <f t="shared" ref="O56:Q56" si="220">IF(O55=0,0,O55/$N55)</f>
        <v>0</v>
      </c>
      <c r="P56" s="31">
        <f t="shared" si="220"/>
        <v>1</v>
      </c>
      <c r="Q56" s="31">
        <f t="shared" si="220"/>
        <v>0</v>
      </c>
    </row>
    <row r="57" spans="1:17" ht="12" customHeight="1">
      <c r="A57" s="139"/>
      <c r="B57" s="139"/>
      <c r="C57" s="37"/>
      <c r="D57" s="211" t="s">
        <v>376</v>
      </c>
      <c r="E57" s="36"/>
      <c r="F57" s="35">
        <f t="shared" ref="F57" si="221">SUM(G57:I57)</f>
        <v>2</v>
      </c>
      <c r="G57" s="35">
        <v>1</v>
      </c>
      <c r="H57" s="35">
        <v>1</v>
      </c>
      <c r="I57" s="35">
        <v>0</v>
      </c>
      <c r="J57" s="35">
        <f t="shared" ref="J57" si="222">SUM(K57:M57)</f>
        <v>0</v>
      </c>
      <c r="K57" s="35">
        <v>0</v>
      </c>
      <c r="L57" s="35">
        <v>0</v>
      </c>
      <c r="M57" s="35">
        <v>0</v>
      </c>
      <c r="N57" s="35">
        <f t="shared" ref="N57" si="223">SUM(O57:Q57)</f>
        <v>1</v>
      </c>
      <c r="O57" s="35">
        <v>0</v>
      </c>
      <c r="P57" s="35">
        <v>1</v>
      </c>
      <c r="Q57" s="35">
        <v>0</v>
      </c>
    </row>
    <row r="58" spans="1:17" ht="12" customHeight="1">
      <c r="A58" s="139"/>
      <c r="B58" s="139"/>
      <c r="C58" s="34"/>
      <c r="D58" s="212"/>
      <c r="E58" s="33"/>
      <c r="F58" s="31">
        <f t="shared" ref="F58" si="224">IF(F57=0,0,F57/F57)</f>
        <v>1</v>
      </c>
      <c r="G58" s="31">
        <f t="shared" ref="G58" si="225">IF(G57=0,0,G57/F57)</f>
        <v>0.5</v>
      </c>
      <c r="H58" s="31">
        <f t="shared" ref="H58:I58" si="226">IF(H57=0,0,H57/$F57)</f>
        <v>0.5</v>
      </c>
      <c r="I58" s="31">
        <f t="shared" si="226"/>
        <v>0</v>
      </c>
      <c r="J58" s="31">
        <f t="shared" ref="J58" si="227">IF(J57=0,0,J57/J57)</f>
        <v>0</v>
      </c>
      <c r="K58" s="31">
        <f t="shared" ref="K58:M58" si="228">IF(K57=0,0,K57/$J57)</f>
        <v>0</v>
      </c>
      <c r="L58" s="31">
        <f t="shared" si="228"/>
        <v>0</v>
      </c>
      <c r="M58" s="31">
        <f t="shared" si="228"/>
        <v>0</v>
      </c>
      <c r="N58" s="31">
        <f t="shared" ref="N58" si="229">IF(N57=0,0,N57/N57)</f>
        <v>1</v>
      </c>
      <c r="O58" s="31">
        <f t="shared" ref="O58:Q58" si="230">IF(O57=0,0,O57/$N57)</f>
        <v>0</v>
      </c>
      <c r="P58" s="31">
        <f t="shared" si="230"/>
        <v>1</v>
      </c>
      <c r="Q58" s="31">
        <f t="shared" si="230"/>
        <v>0</v>
      </c>
    </row>
    <row r="59" spans="1:17" ht="12.75" customHeight="1">
      <c r="A59" s="139"/>
      <c r="B59" s="139"/>
      <c r="C59" s="37"/>
      <c r="D59" s="211" t="s">
        <v>377</v>
      </c>
      <c r="E59" s="36"/>
      <c r="F59" s="35">
        <f t="shared" ref="F59" si="231">SUM(G59:I59)</f>
        <v>10</v>
      </c>
      <c r="G59" s="35">
        <v>1</v>
      </c>
      <c r="H59" s="35">
        <v>7</v>
      </c>
      <c r="I59" s="35">
        <v>2</v>
      </c>
      <c r="J59" s="35">
        <f t="shared" ref="J59" si="232">SUM(K59:M59)</f>
        <v>1</v>
      </c>
      <c r="K59" s="35">
        <v>0</v>
      </c>
      <c r="L59" s="35">
        <v>1</v>
      </c>
      <c r="M59" s="35">
        <v>0</v>
      </c>
      <c r="N59" s="35">
        <f t="shared" ref="N59" si="233">SUM(O59:Q59)</f>
        <v>1</v>
      </c>
      <c r="O59" s="35">
        <v>0</v>
      </c>
      <c r="P59" s="35">
        <v>1</v>
      </c>
      <c r="Q59" s="35">
        <v>0</v>
      </c>
    </row>
    <row r="60" spans="1:17" ht="12.75" customHeight="1">
      <c r="A60" s="139"/>
      <c r="B60" s="139"/>
      <c r="C60" s="34"/>
      <c r="D60" s="212"/>
      <c r="E60" s="33"/>
      <c r="F60" s="31">
        <f t="shared" ref="F60" si="234">IF(F59=0,0,F59/F59)</f>
        <v>1</v>
      </c>
      <c r="G60" s="31">
        <f t="shared" ref="G60" si="235">IF(G59=0,0,G59/F59)</f>
        <v>0.1</v>
      </c>
      <c r="H60" s="31">
        <f t="shared" ref="H60:I60" si="236">IF(H59=0,0,H59/$F59)</f>
        <v>0.7</v>
      </c>
      <c r="I60" s="31">
        <f t="shared" si="236"/>
        <v>0.2</v>
      </c>
      <c r="J60" s="31">
        <f t="shared" ref="J60" si="237">IF(J59=0,0,J59/J59)</f>
        <v>1</v>
      </c>
      <c r="K60" s="31">
        <f t="shared" ref="K60:M60" si="238">IF(K59=0,0,K59/$J59)</f>
        <v>0</v>
      </c>
      <c r="L60" s="31">
        <f t="shared" si="238"/>
        <v>1</v>
      </c>
      <c r="M60" s="31">
        <f t="shared" si="238"/>
        <v>0</v>
      </c>
      <c r="N60" s="31">
        <f t="shared" ref="N60" si="239">IF(N59=0,0,N59/N59)</f>
        <v>1</v>
      </c>
      <c r="O60" s="31">
        <f t="shared" ref="O60:Q60" si="240">IF(O59=0,0,O59/$N59)</f>
        <v>0</v>
      </c>
      <c r="P60" s="31">
        <f t="shared" si="240"/>
        <v>1</v>
      </c>
      <c r="Q60" s="31">
        <f t="shared" si="240"/>
        <v>0</v>
      </c>
    </row>
    <row r="61" spans="1:17" ht="12" customHeight="1">
      <c r="A61" s="139"/>
      <c r="B61" s="139"/>
      <c r="C61" s="37"/>
      <c r="D61" s="211" t="s">
        <v>20</v>
      </c>
      <c r="E61" s="36"/>
      <c r="F61" s="35">
        <f t="shared" ref="F61" si="241">SUM(G61:I61)</f>
        <v>6</v>
      </c>
      <c r="G61" s="35">
        <v>3</v>
      </c>
      <c r="H61" s="35">
        <v>3</v>
      </c>
      <c r="I61" s="35">
        <v>0</v>
      </c>
      <c r="J61" s="35">
        <f t="shared" ref="J61" si="242">SUM(K61:M61)</f>
        <v>0</v>
      </c>
      <c r="K61" s="35">
        <v>0</v>
      </c>
      <c r="L61" s="35">
        <v>0</v>
      </c>
      <c r="M61" s="35">
        <v>0</v>
      </c>
      <c r="N61" s="35">
        <f t="shared" ref="N61" si="243">SUM(O61:Q61)</f>
        <v>1</v>
      </c>
      <c r="O61" s="35">
        <v>0</v>
      </c>
      <c r="P61" s="35">
        <v>1</v>
      </c>
      <c r="Q61" s="35">
        <v>0</v>
      </c>
    </row>
    <row r="62" spans="1:17" ht="12" customHeight="1">
      <c r="A62" s="139"/>
      <c r="B62" s="139"/>
      <c r="C62" s="34"/>
      <c r="D62" s="212"/>
      <c r="E62" s="33"/>
      <c r="F62" s="31">
        <f t="shared" ref="F62" si="244">IF(F61=0,0,F61/F61)</f>
        <v>1</v>
      </c>
      <c r="G62" s="31">
        <f t="shared" ref="G62" si="245">IF(G61=0,0,G61/F61)</f>
        <v>0.5</v>
      </c>
      <c r="H62" s="31">
        <f t="shared" ref="H62:I62" si="246">IF(H61=0,0,H61/$F61)</f>
        <v>0.5</v>
      </c>
      <c r="I62" s="31">
        <f t="shared" si="246"/>
        <v>0</v>
      </c>
      <c r="J62" s="31">
        <f t="shared" ref="J62" si="247">IF(J61=0,0,J61/J61)</f>
        <v>0</v>
      </c>
      <c r="K62" s="31">
        <f t="shared" ref="K62:M62" si="248">IF(K61=0,0,K61/$J61)</f>
        <v>0</v>
      </c>
      <c r="L62" s="31">
        <f t="shared" si="248"/>
        <v>0</v>
      </c>
      <c r="M62" s="31">
        <f t="shared" si="248"/>
        <v>0</v>
      </c>
      <c r="N62" s="31">
        <f t="shared" ref="N62" si="249">IF(N61=0,0,N61/N61)</f>
        <v>1</v>
      </c>
      <c r="O62" s="31">
        <f t="shared" ref="O62:Q62" si="250">IF(O61=0,0,O61/$N61)</f>
        <v>0</v>
      </c>
      <c r="P62" s="31">
        <f t="shared" si="250"/>
        <v>1</v>
      </c>
      <c r="Q62" s="31">
        <f t="shared" si="250"/>
        <v>0</v>
      </c>
    </row>
    <row r="63" spans="1:17" ht="12" customHeight="1">
      <c r="A63" s="139"/>
      <c r="B63" s="139"/>
      <c r="C63" s="37"/>
      <c r="D63" s="211" t="s">
        <v>378</v>
      </c>
      <c r="E63" s="36"/>
      <c r="F63" s="35">
        <f t="shared" ref="F63" si="251">SUM(G63:I63)</f>
        <v>1</v>
      </c>
      <c r="G63" s="35">
        <v>0</v>
      </c>
      <c r="H63" s="35">
        <v>1</v>
      </c>
      <c r="I63" s="35">
        <v>0</v>
      </c>
      <c r="J63" s="35">
        <f t="shared" ref="J63" si="252">SUM(K63:M63)</f>
        <v>0</v>
      </c>
      <c r="K63" s="35">
        <v>0</v>
      </c>
      <c r="L63" s="35">
        <v>0</v>
      </c>
      <c r="M63" s="35">
        <v>0</v>
      </c>
      <c r="N63" s="35">
        <f t="shared" ref="N63" si="253">SUM(O63:Q63)</f>
        <v>1</v>
      </c>
      <c r="O63" s="35">
        <v>0</v>
      </c>
      <c r="P63" s="35">
        <v>0</v>
      </c>
      <c r="Q63" s="35">
        <v>1</v>
      </c>
    </row>
    <row r="64" spans="1:17" ht="12" customHeight="1">
      <c r="A64" s="139"/>
      <c r="B64" s="139"/>
      <c r="C64" s="34"/>
      <c r="D64" s="212"/>
      <c r="E64" s="33"/>
      <c r="F64" s="31">
        <f t="shared" ref="F64" si="254">IF(F63=0,0,F63/F63)</f>
        <v>1</v>
      </c>
      <c r="G64" s="31">
        <f t="shared" ref="G64" si="255">IF(G63=0,0,G63/F63)</f>
        <v>0</v>
      </c>
      <c r="H64" s="31">
        <f t="shared" ref="H64:I64" si="256">IF(H63=0,0,H63/$F63)</f>
        <v>1</v>
      </c>
      <c r="I64" s="31">
        <f t="shared" si="256"/>
        <v>0</v>
      </c>
      <c r="J64" s="31">
        <f t="shared" ref="J64" si="257">IF(J63=0,0,J63/J63)</f>
        <v>0</v>
      </c>
      <c r="K64" s="31">
        <f t="shared" ref="K64:M64" si="258">IF(K63=0,0,K63/$J63)</f>
        <v>0</v>
      </c>
      <c r="L64" s="31">
        <f t="shared" si="258"/>
        <v>0</v>
      </c>
      <c r="M64" s="31">
        <f t="shared" si="258"/>
        <v>0</v>
      </c>
      <c r="N64" s="31">
        <f t="shared" ref="N64" si="259">IF(N63=0,0,N63/N63)</f>
        <v>1</v>
      </c>
      <c r="O64" s="31">
        <f t="shared" ref="O64:Q64" si="260">IF(O63=0,0,O63/$N63)</f>
        <v>0</v>
      </c>
      <c r="P64" s="31">
        <f t="shared" si="260"/>
        <v>0</v>
      </c>
      <c r="Q64" s="31">
        <f t="shared" si="260"/>
        <v>1</v>
      </c>
    </row>
    <row r="65" spans="1:17" ht="12" customHeight="1">
      <c r="A65" s="139"/>
      <c r="B65" s="139"/>
      <c r="C65" s="37"/>
      <c r="D65" s="211" t="s">
        <v>379</v>
      </c>
      <c r="E65" s="36"/>
      <c r="F65" s="35">
        <f t="shared" ref="F65" si="261">SUM(G65:I65)</f>
        <v>8</v>
      </c>
      <c r="G65" s="35">
        <v>2</v>
      </c>
      <c r="H65" s="35">
        <v>6</v>
      </c>
      <c r="I65" s="35">
        <v>0</v>
      </c>
      <c r="J65" s="35">
        <f t="shared" ref="J65" si="262">SUM(K65:M65)</f>
        <v>0</v>
      </c>
      <c r="K65" s="35">
        <v>0</v>
      </c>
      <c r="L65" s="35">
        <v>0</v>
      </c>
      <c r="M65" s="35">
        <v>0</v>
      </c>
      <c r="N65" s="35">
        <f t="shared" ref="N65" si="263">SUM(O65:Q65)</f>
        <v>1</v>
      </c>
      <c r="O65" s="35">
        <v>1</v>
      </c>
      <c r="P65" s="35">
        <v>0</v>
      </c>
      <c r="Q65" s="35">
        <v>0</v>
      </c>
    </row>
    <row r="66" spans="1:17" ht="12" customHeight="1">
      <c r="A66" s="139"/>
      <c r="B66" s="139"/>
      <c r="C66" s="34"/>
      <c r="D66" s="212"/>
      <c r="E66" s="33"/>
      <c r="F66" s="31">
        <f t="shared" ref="F66" si="264">IF(F65=0,0,F65/F65)</f>
        <v>1</v>
      </c>
      <c r="G66" s="31">
        <f t="shared" ref="G66" si="265">IF(G65=0,0,G65/F65)</f>
        <v>0.25</v>
      </c>
      <c r="H66" s="31">
        <f t="shared" ref="H66:I66" si="266">IF(H65=0,0,H65/$F65)</f>
        <v>0.75</v>
      </c>
      <c r="I66" s="31">
        <f t="shared" si="266"/>
        <v>0</v>
      </c>
      <c r="J66" s="31">
        <f t="shared" ref="J66" si="267">IF(J65=0,0,J65/J65)</f>
        <v>0</v>
      </c>
      <c r="K66" s="31">
        <f t="shared" ref="K66:M66" si="268">IF(K65=0,0,K65/$J65)</f>
        <v>0</v>
      </c>
      <c r="L66" s="31">
        <f t="shared" si="268"/>
        <v>0</v>
      </c>
      <c r="M66" s="31">
        <f t="shared" si="268"/>
        <v>0</v>
      </c>
      <c r="N66" s="31">
        <f t="shared" ref="N66" si="269">IF(N65=0,0,N65/N65)</f>
        <v>1</v>
      </c>
      <c r="O66" s="31">
        <f t="shared" ref="O66:Q66" si="270">IF(O65=0,0,O65/$N65)</f>
        <v>1</v>
      </c>
      <c r="P66" s="31">
        <f t="shared" si="270"/>
        <v>0</v>
      </c>
      <c r="Q66" s="31">
        <f t="shared" si="270"/>
        <v>0</v>
      </c>
    </row>
    <row r="67" spans="1:17" ht="12" customHeight="1">
      <c r="A67" s="139"/>
      <c r="B67" s="139"/>
      <c r="C67" s="37"/>
      <c r="D67" s="211" t="s">
        <v>380</v>
      </c>
      <c r="E67" s="36"/>
      <c r="F67" s="35">
        <f t="shared" ref="F67" si="271">SUM(G67:I67)</f>
        <v>1</v>
      </c>
      <c r="G67" s="35">
        <v>1</v>
      </c>
      <c r="H67" s="35">
        <v>0</v>
      </c>
      <c r="I67" s="35">
        <v>0</v>
      </c>
      <c r="J67" s="35">
        <f t="shared" ref="J67" si="272">SUM(K67:M67)</f>
        <v>0</v>
      </c>
      <c r="K67" s="35">
        <v>0</v>
      </c>
      <c r="L67" s="35">
        <v>0</v>
      </c>
      <c r="M67" s="35">
        <v>0</v>
      </c>
      <c r="N67" s="35">
        <f t="shared" ref="N67" si="273">SUM(O67:Q67)</f>
        <v>0</v>
      </c>
      <c r="O67" s="35">
        <v>0</v>
      </c>
      <c r="P67" s="35">
        <v>0</v>
      </c>
      <c r="Q67" s="35">
        <v>0</v>
      </c>
    </row>
    <row r="68" spans="1:17" ht="12" customHeight="1">
      <c r="A68" s="139"/>
      <c r="B68" s="140"/>
      <c r="C68" s="34"/>
      <c r="D68" s="212"/>
      <c r="E68" s="33"/>
      <c r="F68" s="31">
        <f t="shared" ref="F68" si="274">IF(F67=0,0,F67/F67)</f>
        <v>1</v>
      </c>
      <c r="G68" s="31">
        <f t="shared" ref="G68" si="275">IF(G67=0,0,G67/F67)</f>
        <v>1</v>
      </c>
      <c r="H68" s="31">
        <f t="shared" ref="H68:I68" si="276">IF(H67=0,0,H67/$F67)</f>
        <v>0</v>
      </c>
      <c r="I68" s="31">
        <f t="shared" si="276"/>
        <v>0</v>
      </c>
      <c r="J68" s="31">
        <f t="shared" ref="J68" si="277">IF(J67=0,0,J67/J67)</f>
        <v>0</v>
      </c>
      <c r="K68" s="31">
        <f t="shared" ref="K68:M68" si="278">IF(K67=0,0,K67/$J67)</f>
        <v>0</v>
      </c>
      <c r="L68" s="31">
        <f t="shared" si="278"/>
        <v>0</v>
      </c>
      <c r="M68" s="31">
        <f t="shared" si="278"/>
        <v>0</v>
      </c>
      <c r="N68" s="31">
        <f t="shared" ref="N68" si="279">IF(N67=0,0,N67/N67)</f>
        <v>0</v>
      </c>
      <c r="O68" s="31">
        <f t="shared" ref="O68:Q68" si="280">IF(O67=0,0,O67/$N67)</f>
        <v>0</v>
      </c>
      <c r="P68" s="31">
        <f t="shared" si="280"/>
        <v>0</v>
      </c>
      <c r="Q68" s="31">
        <f t="shared" si="280"/>
        <v>0</v>
      </c>
    </row>
    <row r="69" spans="1:17" ht="12" customHeight="1">
      <c r="A69" s="139"/>
      <c r="B69" s="138" t="s">
        <v>16</v>
      </c>
      <c r="C69" s="37"/>
      <c r="D69" s="211" t="s">
        <v>15</v>
      </c>
      <c r="E69" s="36"/>
      <c r="F69" s="35">
        <f>SUM(G69:I69)</f>
        <v>186</v>
      </c>
      <c r="G69" s="35">
        <f>SUM(G71,G73,G75,G77,G79,G81,G83,G85,G87,G89,G91,G93,G95,G97,G99)</f>
        <v>52</v>
      </c>
      <c r="H69" s="35">
        <f t="shared" ref="H69:I69" si="281">SUM(H71,H73,H75,H77,H79,H81,H83,H85,H87,H89,H91,H93,H95,H97,H99)</f>
        <v>103</v>
      </c>
      <c r="I69" s="35">
        <f t="shared" si="281"/>
        <v>31</v>
      </c>
      <c r="J69" s="35">
        <f>SUM(K69:M69)</f>
        <v>63</v>
      </c>
      <c r="K69" s="35">
        <f t="shared" ref="K69:M69" si="282">SUM(K71,K73,K75,K77,K79,K81,K83,K85,K87,K89,K91,K93,K95,K97,K99)</f>
        <v>26</v>
      </c>
      <c r="L69" s="35">
        <f t="shared" si="282"/>
        <v>26</v>
      </c>
      <c r="M69" s="35">
        <f t="shared" si="282"/>
        <v>11</v>
      </c>
      <c r="N69" s="35">
        <f>SUM(O69:Q69)</f>
        <v>58</v>
      </c>
      <c r="O69" s="35">
        <f t="shared" ref="O69:Q69" si="283">SUM(O71,O73,O75,O77,O79,O81,O83,O85,O87,O89,O91,O93,O95,O97,O99)</f>
        <v>8</v>
      </c>
      <c r="P69" s="35">
        <f t="shared" si="283"/>
        <v>42</v>
      </c>
      <c r="Q69" s="35">
        <f t="shared" si="283"/>
        <v>8</v>
      </c>
    </row>
    <row r="70" spans="1:17" ht="12" customHeight="1">
      <c r="A70" s="139"/>
      <c r="B70" s="139"/>
      <c r="C70" s="34"/>
      <c r="D70" s="212"/>
      <c r="E70" s="33"/>
      <c r="F70" s="31">
        <f>IF(F69=0,0,F69/$F69)</f>
        <v>1</v>
      </c>
      <c r="G70" s="31">
        <f>IF(G69=0,0,G69/$F69)</f>
        <v>0.27956989247311825</v>
      </c>
      <c r="H70" s="31">
        <f>IF(H69=0,0,H69/$F69)</f>
        <v>0.55376344086021501</v>
      </c>
      <c r="I70" s="31">
        <f>IF(I69=0,0,I69/$F69)</f>
        <v>0.16666666666666666</v>
      </c>
      <c r="J70" s="31">
        <f>IF(J69=0,0,J69/J69)</f>
        <v>1</v>
      </c>
      <c r="K70" s="31">
        <f>IF(K69=0,0,K69/$J69)</f>
        <v>0.41269841269841268</v>
      </c>
      <c r="L70" s="31">
        <f>IF(L69=0,0,L69/$J69)</f>
        <v>0.41269841269841268</v>
      </c>
      <c r="M70" s="31">
        <f>IF(M69=0,0,M69/$J69)</f>
        <v>0.17460317460317459</v>
      </c>
      <c r="N70" s="31">
        <f>IF(N69=0,0,N69/N69)</f>
        <v>1</v>
      </c>
      <c r="O70" s="31">
        <f>IF(O69=0,0,O69/$N69)</f>
        <v>0.13793103448275862</v>
      </c>
      <c r="P70" s="31">
        <f>IF(P69=0,0,P69/$N69)</f>
        <v>0.72413793103448276</v>
      </c>
      <c r="Q70" s="31">
        <f>IF(Q69=0,0,Q69/$N69)</f>
        <v>0.13793103448275862</v>
      </c>
    </row>
    <row r="71" spans="1:17" ht="12" customHeight="1">
      <c r="A71" s="139"/>
      <c r="B71" s="139"/>
      <c r="C71" s="37"/>
      <c r="D71" s="211" t="s">
        <v>274</v>
      </c>
      <c r="E71" s="36"/>
      <c r="F71" s="35">
        <f t="shared" ref="F71" si="284">SUM(G71:I71)</f>
        <v>1</v>
      </c>
      <c r="G71" s="35">
        <v>0</v>
      </c>
      <c r="H71" s="35">
        <v>1</v>
      </c>
      <c r="I71" s="35">
        <v>0</v>
      </c>
      <c r="J71" s="35">
        <f t="shared" ref="J71" si="285">SUM(K71:M71)</f>
        <v>0</v>
      </c>
      <c r="K71" s="35">
        <v>0</v>
      </c>
      <c r="L71" s="35">
        <v>0</v>
      </c>
      <c r="M71" s="35">
        <v>0</v>
      </c>
      <c r="N71" s="35">
        <f t="shared" ref="N71" si="286">SUM(O71:Q71)</f>
        <v>0</v>
      </c>
      <c r="O71" s="35">
        <v>0</v>
      </c>
      <c r="P71" s="35">
        <v>0</v>
      </c>
      <c r="Q71" s="35">
        <v>0</v>
      </c>
    </row>
    <row r="72" spans="1:17" ht="12" customHeight="1">
      <c r="A72" s="139"/>
      <c r="B72" s="139"/>
      <c r="C72" s="34"/>
      <c r="D72" s="212"/>
      <c r="E72" s="33"/>
      <c r="F72" s="31">
        <f t="shared" ref="F72" si="287">IF(F71=0,0,F71/F71)</f>
        <v>1</v>
      </c>
      <c r="G72" s="31">
        <f t="shared" ref="G72" si="288">IF(G71=0,0,G71/F71)</f>
        <v>0</v>
      </c>
      <c r="H72" s="31">
        <f t="shared" ref="H72:I72" si="289">IF(H71=0,0,H71/$F71)</f>
        <v>1</v>
      </c>
      <c r="I72" s="31">
        <f t="shared" si="289"/>
        <v>0</v>
      </c>
      <c r="J72" s="31">
        <f t="shared" ref="J72" si="290">IF(J71=0,0,J71/J71)</f>
        <v>0</v>
      </c>
      <c r="K72" s="31">
        <f t="shared" ref="K72:M72" si="291">IF(K71=0,0,K71/$J71)</f>
        <v>0</v>
      </c>
      <c r="L72" s="31">
        <f t="shared" si="291"/>
        <v>0</v>
      </c>
      <c r="M72" s="31">
        <f t="shared" si="291"/>
        <v>0</v>
      </c>
      <c r="N72" s="31">
        <f t="shared" ref="N72" si="292">IF(N71=0,0,N71/N71)</f>
        <v>0</v>
      </c>
      <c r="O72" s="31">
        <f t="shared" ref="O72:Q72" si="293">IF(O71=0,0,O71/$N71)</f>
        <v>0</v>
      </c>
      <c r="P72" s="31">
        <f t="shared" si="293"/>
        <v>0</v>
      </c>
      <c r="Q72" s="31">
        <f t="shared" si="293"/>
        <v>0</v>
      </c>
    </row>
    <row r="73" spans="1:17" ht="12" customHeight="1">
      <c r="A73" s="139"/>
      <c r="B73" s="139"/>
      <c r="C73" s="37"/>
      <c r="D73" s="211" t="s">
        <v>273</v>
      </c>
      <c r="E73" s="36"/>
      <c r="F73" s="35">
        <f t="shared" ref="F73" si="294">SUM(G73:I73)</f>
        <v>20</v>
      </c>
      <c r="G73" s="35">
        <v>1</v>
      </c>
      <c r="H73" s="35">
        <v>16</v>
      </c>
      <c r="I73" s="35">
        <v>3</v>
      </c>
      <c r="J73" s="35">
        <f t="shared" ref="J73" si="295">SUM(K73:M73)</f>
        <v>1</v>
      </c>
      <c r="K73" s="35">
        <v>0</v>
      </c>
      <c r="L73" s="35">
        <v>1</v>
      </c>
      <c r="M73" s="35">
        <v>0</v>
      </c>
      <c r="N73" s="35">
        <f t="shared" ref="N73" si="296">SUM(O73:Q73)</f>
        <v>3</v>
      </c>
      <c r="O73" s="35">
        <v>0</v>
      </c>
      <c r="P73" s="35">
        <v>3</v>
      </c>
      <c r="Q73" s="35">
        <v>0</v>
      </c>
    </row>
    <row r="74" spans="1:17" ht="12" customHeight="1">
      <c r="A74" s="139"/>
      <c r="B74" s="139"/>
      <c r="C74" s="34"/>
      <c r="D74" s="212"/>
      <c r="E74" s="33"/>
      <c r="F74" s="31">
        <f t="shared" ref="F74" si="297">IF(F73=0,0,F73/F73)</f>
        <v>1</v>
      </c>
      <c r="G74" s="31">
        <f t="shared" ref="G74" si="298">IF(G73=0,0,G73/F73)</f>
        <v>0.05</v>
      </c>
      <c r="H74" s="31">
        <f t="shared" ref="H74:I74" si="299">IF(H73=0,0,H73/$F73)</f>
        <v>0.8</v>
      </c>
      <c r="I74" s="31">
        <f t="shared" si="299"/>
        <v>0.15</v>
      </c>
      <c r="J74" s="31">
        <f t="shared" ref="J74" si="300">IF(J73=0,0,J73/J73)</f>
        <v>1</v>
      </c>
      <c r="K74" s="31">
        <f t="shared" ref="K74:M74" si="301">IF(K73=0,0,K73/$J73)</f>
        <v>0</v>
      </c>
      <c r="L74" s="31">
        <f t="shared" si="301"/>
        <v>1</v>
      </c>
      <c r="M74" s="31">
        <f t="shared" si="301"/>
        <v>0</v>
      </c>
      <c r="N74" s="31">
        <f t="shared" ref="N74" si="302">IF(N73=0,0,N73/N73)</f>
        <v>1</v>
      </c>
      <c r="O74" s="31">
        <f t="shared" ref="O74:Q74" si="303">IF(O73=0,0,O73/$N73)</f>
        <v>0</v>
      </c>
      <c r="P74" s="31">
        <f t="shared" si="303"/>
        <v>1</v>
      </c>
      <c r="Q74" s="31">
        <f t="shared" si="303"/>
        <v>0</v>
      </c>
    </row>
    <row r="75" spans="1:17" ht="12" customHeight="1">
      <c r="A75" s="139"/>
      <c r="B75" s="139"/>
      <c r="C75" s="37"/>
      <c r="D75" s="211" t="s">
        <v>12</v>
      </c>
      <c r="E75" s="36"/>
      <c r="F75" s="35">
        <f t="shared" ref="F75" si="304">SUM(G75:I75)</f>
        <v>2</v>
      </c>
      <c r="G75" s="35">
        <v>1</v>
      </c>
      <c r="H75" s="35">
        <v>1</v>
      </c>
      <c r="I75" s="35">
        <v>0</v>
      </c>
      <c r="J75" s="35">
        <f t="shared" ref="J75" si="305">SUM(K75:M75)</f>
        <v>5</v>
      </c>
      <c r="K75" s="35">
        <v>0</v>
      </c>
      <c r="L75" s="35">
        <v>4</v>
      </c>
      <c r="M75" s="35">
        <v>1</v>
      </c>
      <c r="N75" s="35">
        <f t="shared" ref="N75" si="306">SUM(O75:Q75)</f>
        <v>6</v>
      </c>
      <c r="O75" s="35">
        <v>0</v>
      </c>
      <c r="P75" s="35">
        <v>5</v>
      </c>
      <c r="Q75" s="35">
        <v>1</v>
      </c>
    </row>
    <row r="76" spans="1:17" ht="12" customHeight="1">
      <c r="A76" s="139"/>
      <c r="B76" s="139"/>
      <c r="C76" s="34"/>
      <c r="D76" s="212"/>
      <c r="E76" s="33"/>
      <c r="F76" s="31">
        <f t="shared" ref="F76" si="307">IF(F75=0,0,F75/F75)</f>
        <v>1</v>
      </c>
      <c r="G76" s="31">
        <f t="shared" ref="G76" si="308">IF(G75=0,0,G75/F75)</f>
        <v>0.5</v>
      </c>
      <c r="H76" s="31">
        <f t="shared" ref="H76:I76" si="309">IF(H75=0,0,H75/$F75)</f>
        <v>0.5</v>
      </c>
      <c r="I76" s="31">
        <f t="shared" si="309"/>
        <v>0</v>
      </c>
      <c r="J76" s="31">
        <f t="shared" ref="J76" si="310">IF(J75=0,0,J75/J75)</f>
        <v>1</v>
      </c>
      <c r="K76" s="31">
        <f t="shared" ref="K76:M76" si="311">IF(K75=0,0,K75/$J75)</f>
        <v>0</v>
      </c>
      <c r="L76" s="31">
        <f t="shared" si="311"/>
        <v>0.8</v>
      </c>
      <c r="M76" s="31">
        <f t="shared" si="311"/>
        <v>0.2</v>
      </c>
      <c r="N76" s="31">
        <f t="shared" ref="N76" si="312">IF(N75=0,0,N75/N75)</f>
        <v>1</v>
      </c>
      <c r="O76" s="31">
        <f t="shared" ref="O76:Q76" si="313">IF(O75=0,0,O75/$N75)</f>
        <v>0</v>
      </c>
      <c r="P76" s="31">
        <f t="shared" si="313"/>
        <v>0.83333333333333337</v>
      </c>
      <c r="Q76" s="31">
        <f t="shared" si="313"/>
        <v>0.16666666666666666</v>
      </c>
    </row>
    <row r="77" spans="1:17" ht="12" customHeight="1">
      <c r="A77" s="139"/>
      <c r="B77" s="139"/>
      <c r="C77" s="37"/>
      <c r="D77" s="211" t="s">
        <v>272</v>
      </c>
      <c r="E77" s="36"/>
      <c r="F77" s="35">
        <f t="shared" ref="F77" si="314">SUM(G77:I77)</f>
        <v>6</v>
      </c>
      <c r="G77" s="35">
        <v>3</v>
      </c>
      <c r="H77" s="35">
        <v>2</v>
      </c>
      <c r="I77" s="35">
        <v>1</v>
      </c>
      <c r="J77" s="35">
        <f t="shared" ref="J77" si="315">SUM(K77:M77)</f>
        <v>0</v>
      </c>
      <c r="K77" s="35">
        <v>0</v>
      </c>
      <c r="L77" s="35">
        <v>0</v>
      </c>
      <c r="M77" s="35">
        <v>0</v>
      </c>
      <c r="N77" s="35">
        <f t="shared" ref="N77" si="316">SUM(O77:Q77)</f>
        <v>0</v>
      </c>
      <c r="O77" s="35">
        <v>0</v>
      </c>
      <c r="P77" s="35">
        <v>0</v>
      </c>
      <c r="Q77" s="35">
        <v>0</v>
      </c>
    </row>
    <row r="78" spans="1:17" ht="12" customHeight="1">
      <c r="A78" s="139"/>
      <c r="B78" s="139"/>
      <c r="C78" s="34"/>
      <c r="D78" s="212"/>
      <c r="E78" s="33"/>
      <c r="F78" s="31">
        <f t="shared" ref="F78" si="317">IF(F77=0,0,F77/F77)</f>
        <v>1</v>
      </c>
      <c r="G78" s="31">
        <f t="shared" ref="G78" si="318">IF(G77=0,0,G77/F77)</f>
        <v>0.5</v>
      </c>
      <c r="H78" s="31">
        <f t="shared" ref="H78:I78" si="319">IF(H77=0,0,H77/$F77)</f>
        <v>0.33333333333333331</v>
      </c>
      <c r="I78" s="31">
        <f t="shared" si="319"/>
        <v>0.16666666666666666</v>
      </c>
      <c r="J78" s="31">
        <f t="shared" ref="J78" si="320">IF(J77=0,0,J77/J77)</f>
        <v>0</v>
      </c>
      <c r="K78" s="31">
        <f t="shared" ref="K78:M78" si="321">IF(K77=0,0,K77/$J77)</f>
        <v>0</v>
      </c>
      <c r="L78" s="31">
        <f t="shared" si="321"/>
        <v>0</v>
      </c>
      <c r="M78" s="31">
        <f t="shared" si="321"/>
        <v>0</v>
      </c>
      <c r="N78" s="31">
        <f t="shared" ref="N78" si="322">IF(N77=0,0,N77/N77)</f>
        <v>0</v>
      </c>
      <c r="O78" s="31">
        <f t="shared" ref="O78:Q78" si="323">IF(O77=0,0,O77/$N77)</f>
        <v>0</v>
      </c>
      <c r="P78" s="31">
        <f t="shared" si="323"/>
        <v>0</v>
      </c>
      <c r="Q78" s="31">
        <f t="shared" si="323"/>
        <v>0</v>
      </c>
    </row>
    <row r="79" spans="1:17" ht="12" customHeight="1">
      <c r="A79" s="139"/>
      <c r="B79" s="139"/>
      <c r="C79" s="37"/>
      <c r="D79" s="211" t="s">
        <v>271</v>
      </c>
      <c r="E79" s="36"/>
      <c r="F79" s="35">
        <f t="shared" ref="F79" si="324">SUM(G79:I79)</f>
        <v>7</v>
      </c>
      <c r="G79" s="35">
        <v>1</v>
      </c>
      <c r="H79" s="35">
        <v>4</v>
      </c>
      <c r="I79" s="35">
        <v>2</v>
      </c>
      <c r="J79" s="35">
        <f t="shared" ref="J79" si="325">SUM(K79:M79)</f>
        <v>2</v>
      </c>
      <c r="K79" s="35">
        <v>0</v>
      </c>
      <c r="L79" s="35">
        <v>1</v>
      </c>
      <c r="M79" s="35">
        <v>1</v>
      </c>
      <c r="N79" s="35">
        <f t="shared" ref="N79" si="326">SUM(O79:Q79)</f>
        <v>3</v>
      </c>
      <c r="O79" s="35">
        <v>0</v>
      </c>
      <c r="P79" s="35">
        <v>3</v>
      </c>
      <c r="Q79" s="35">
        <v>0</v>
      </c>
    </row>
    <row r="80" spans="1:17" ht="12" customHeight="1">
      <c r="A80" s="139"/>
      <c r="B80" s="139"/>
      <c r="C80" s="34"/>
      <c r="D80" s="212"/>
      <c r="E80" s="33"/>
      <c r="F80" s="31">
        <f t="shared" ref="F80" si="327">IF(F79=0,0,F79/F79)</f>
        <v>1</v>
      </c>
      <c r="G80" s="31">
        <f t="shared" ref="G80" si="328">IF(G79=0,0,G79/F79)</f>
        <v>0.14285714285714285</v>
      </c>
      <c r="H80" s="31">
        <f t="shared" ref="H80:I80" si="329">IF(H79=0,0,H79/$F79)</f>
        <v>0.5714285714285714</v>
      </c>
      <c r="I80" s="31">
        <f t="shared" si="329"/>
        <v>0.2857142857142857</v>
      </c>
      <c r="J80" s="31">
        <f t="shared" ref="J80" si="330">IF(J79=0,0,J79/J79)</f>
        <v>1</v>
      </c>
      <c r="K80" s="31">
        <f t="shared" ref="K80:M80" si="331">IF(K79=0,0,K79/$J79)</f>
        <v>0</v>
      </c>
      <c r="L80" s="31">
        <f t="shared" si="331"/>
        <v>0.5</v>
      </c>
      <c r="M80" s="31">
        <f t="shared" si="331"/>
        <v>0.5</v>
      </c>
      <c r="N80" s="31">
        <f t="shared" ref="N80" si="332">IF(N79=0,0,N79/N79)</f>
        <v>1</v>
      </c>
      <c r="O80" s="31">
        <f t="shared" ref="O80:Q80" si="333">IF(O79=0,0,O79/$N79)</f>
        <v>0</v>
      </c>
      <c r="P80" s="31">
        <f t="shared" si="333"/>
        <v>1</v>
      </c>
      <c r="Q80" s="31">
        <f t="shared" si="333"/>
        <v>0</v>
      </c>
    </row>
    <row r="81" spans="1:17" ht="12" customHeight="1">
      <c r="A81" s="139"/>
      <c r="B81" s="139"/>
      <c r="C81" s="37"/>
      <c r="D81" s="211" t="s">
        <v>9</v>
      </c>
      <c r="E81" s="36"/>
      <c r="F81" s="35">
        <f t="shared" ref="F81" si="334">SUM(G81:I81)</f>
        <v>56</v>
      </c>
      <c r="G81" s="35">
        <v>15</v>
      </c>
      <c r="H81" s="35">
        <v>30</v>
      </c>
      <c r="I81" s="35">
        <v>11</v>
      </c>
      <c r="J81" s="35">
        <f t="shared" ref="J81" si="335">SUM(K81:M81)</f>
        <v>6</v>
      </c>
      <c r="K81" s="35">
        <v>1</v>
      </c>
      <c r="L81" s="35">
        <v>4</v>
      </c>
      <c r="M81" s="35">
        <v>1</v>
      </c>
      <c r="N81" s="35">
        <f t="shared" ref="N81" si="336">SUM(O81:Q81)</f>
        <v>15</v>
      </c>
      <c r="O81" s="35">
        <v>3</v>
      </c>
      <c r="P81" s="35">
        <v>10</v>
      </c>
      <c r="Q81" s="35">
        <v>2</v>
      </c>
    </row>
    <row r="82" spans="1:17" ht="12" customHeight="1">
      <c r="A82" s="139"/>
      <c r="B82" s="139"/>
      <c r="C82" s="34"/>
      <c r="D82" s="212"/>
      <c r="E82" s="33"/>
      <c r="F82" s="31">
        <f t="shared" ref="F82" si="337">IF(F81=0,0,F81/F81)</f>
        <v>1</v>
      </c>
      <c r="G82" s="31">
        <f t="shared" ref="G82" si="338">IF(G81=0,0,G81/F81)</f>
        <v>0.26785714285714285</v>
      </c>
      <c r="H82" s="31">
        <f t="shared" ref="H82:I82" si="339">IF(H81=0,0,H81/$F81)</f>
        <v>0.5357142857142857</v>
      </c>
      <c r="I82" s="31">
        <f t="shared" si="339"/>
        <v>0.19642857142857142</v>
      </c>
      <c r="J82" s="31">
        <f t="shared" ref="J82" si="340">IF(J81=0,0,J81/J81)</f>
        <v>1</v>
      </c>
      <c r="K82" s="31">
        <f t="shared" ref="K82:M82" si="341">IF(K81=0,0,K81/$J81)</f>
        <v>0.16666666666666666</v>
      </c>
      <c r="L82" s="31">
        <f t="shared" si="341"/>
        <v>0.66666666666666663</v>
      </c>
      <c r="M82" s="31">
        <f t="shared" si="341"/>
        <v>0.16666666666666666</v>
      </c>
      <c r="N82" s="31">
        <f t="shared" ref="N82" si="342">IF(N81=0,0,N81/N81)</f>
        <v>1</v>
      </c>
      <c r="O82" s="31">
        <f t="shared" ref="O82:Q82" si="343">IF(O81=0,0,O81/$N81)</f>
        <v>0.2</v>
      </c>
      <c r="P82" s="31">
        <f t="shared" si="343"/>
        <v>0.66666666666666663</v>
      </c>
      <c r="Q82" s="31">
        <f t="shared" si="343"/>
        <v>0.13333333333333333</v>
      </c>
    </row>
    <row r="83" spans="1:17" ht="12" customHeight="1">
      <c r="A83" s="139"/>
      <c r="B83" s="139"/>
      <c r="C83" s="37"/>
      <c r="D83" s="211" t="s">
        <v>8</v>
      </c>
      <c r="E83" s="36"/>
      <c r="F83" s="35">
        <f t="shared" ref="F83" si="344">SUM(G83:I83)</f>
        <v>9</v>
      </c>
      <c r="G83" s="35">
        <v>2</v>
      </c>
      <c r="H83" s="35">
        <v>6</v>
      </c>
      <c r="I83" s="35">
        <v>1</v>
      </c>
      <c r="J83" s="35">
        <f t="shared" ref="J83" si="345">SUM(K83:M83)</f>
        <v>7</v>
      </c>
      <c r="K83" s="35">
        <v>2</v>
      </c>
      <c r="L83" s="35">
        <v>2</v>
      </c>
      <c r="M83" s="35">
        <v>3</v>
      </c>
      <c r="N83" s="35">
        <f t="shared" ref="N83" si="346">SUM(O83:Q83)</f>
        <v>1</v>
      </c>
      <c r="O83" s="35">
        <v>0</v>
      </c>
      <c r="P83" s="35">
        <v>1</v>
      </c>
      <c r="Q83" s="35">
        <v>0</v>
      </c>
    </row>
    <row r="84" spans="1:17" ht="12" customHeight="1">
      <c r="A84" s="139"/>
      <c r="B84" s="139"/>
      <c r="C84" s="34"/>
      <c r="D84" s="212"/>
      <c r="E84" s="33"/>
      <c r="F84" s="31">
        <f t="shared" ref="F84" si="347">IF(F83=0,0,F83/F83)</f>
        <v>1</v>
      </c>
      <c r="G84" s="31">
        <f t="shared" ref="G84" si="348">IF(G83=0,0,G83/F83)</f>
        <v>0.22222222222222221</v>
      </c>
      <c r="H84" s="31">
        <f t="shared" ref="H84:I84" si="349">IF(H83=0,0,H83/$F83)</f>
        <v>0.66666666666666663</v>
      </c>
      <c r="I84" s="31">
        <f t="shared" si="349"/>
        <v>0.1111111111111111</v>
      </c>
      <c r="J84" s="31">
        <f t="shared" ref="J84" si="350">IF(J83=0,0,J83/J83)</f>
        <v>1</v>
      </c>
      <c r="K84" s="31">
        <f t="shared" ref="K84:M84" si="351">IF(K83=0,0,K83/$J83)</f>
        <v>0.2857142857142857</v>
      </c>
      <c r="L84" s="31">
        <f t="shared" si="351"/>
        <v>0.2857142857142857</v>
      </c>
      <c r="M84" s="31">
        <f t="shared" si="351"/>
        <v>0.42857142857142855</v>
      </c>
      <c r="N84" s="31">
        <f t="shared" ref="N84" si="352">IF(N83=0,0,N83/N83)</f>
        <v>1</v>
      </c>
      <c r="O84" s="31">
        <f t="shared" ref="O84:Q84" si="353">IF(O83=0,0,O83/$N83)</f>
        <v>0</v>
      </c>
      <c r="P84" s="31">
        <f t="shared" si="353"/>
        <v>1</v>
      </c>
      <c r="Q84" s="31">
        <f t="shared" si="353"/>
        <v>0</v>
      </c>
    </row>
    <row r="85" spans="1:17" ht="12" customHeight="1">
      <c r="A85" s="139"/>
      <c r="B85" s="139"/>
      <c r="C85" s="37"/>
      <c r="D85" s="211" t="s">
        <v>270</v>
      </c>
      <c r="E85" s="36"/>
      <c r="F85" s="35">
        <f t="shared" ref="F85" si="354">SUM(G85:I85)</f>
        <v>4</v>
      </c>
      <c r="G85" s="35">
        <v>1</v>
      </c>
      <c r="H85" s="35">
        <v>3</v>
      </c>
      <c r="I85" s="35">
        <v>0</v>
      </c>
      <c r="J85" s="35">
        <f t="shared" ref="J85" si="355">SUM(K85:M85)</f>
        <v>0</v>
      </c>
      <c r="K85" s="35">
        <v>0</v>
      </c>
      <c r="L85" s="35">
        <v>0</v>
      </c>
      <c r="M85" s="35">
        <v>0</v>
      </c>
      <c r="N85" s="35">
        <f t="shared" ref="N85" si="356">SUM(O85:Q85)</f>
        <v>1</v>
      </c>
      <c r="O85" s="35">
        <v>0</v>
      </c>
      <c r="P85" s="35">
        <v>1</v>
      </c>
      <c r="Q85" s="35">
        <v>0</v>
      </c>
    </row>
    <row r="86" spans="1:17" ht="12" customHeight="1">
      <c r="A86" s="139"/>
      <c r="B86" s="139"/>
      <c r="C86" s="34"/>
      <c r="D86" s="212"/>
      <c r="E86" s="33"/>
      <c r="F86" s="31">
        <f t="shared" ref="F86" si="357">IF(F85=0,0,F85/F85)</f>
        <v>1</v>
      </c>
      <c r="G86" s="31">
        <f t="shared" ref="G86" si="358">IF(G85=0,0,G85/F85)</f>
        <v>0.25</v>
      </c>
      <c r="H86" s="31">
        <f t="shared" ref="H86:I86" si="359">IF(H85=0,0,H85/$F85)</f>
        <v>0.75</v>
      </c>
      <c r="I86" s="31">
        <f t="shared" si="359"/>
        <v>0</v>
      </c>
      <c r="J86" s="31">
        <f t="shared" ref="J86" si="360">IF(J85=0,0,J85/J85)</f>
        <v>0</v>
      </c>
      <c r="K86" s="31">
        <f t="shared" ref="K86:M86" si="361">IF(K85=0,0,K85/$J85)</f>
        <v>0</v>
      </c>
      <c r="L86" s="31">
        <f t="shared" si="361"/>
        <v>0</v>
      </c>
      <c r="M86" s="31">
        <f t="shared" si="361"/>
        <v>0</v>
      </c>
      <c r="N86" s="31">
        <f t="shared" ref="N86" si="362">IF(N85=0,0,N85/N85)</f>
        <v>1</v>
      </c>
      <c r="O86" s="31">
        <f t="shared" ref="O86:Q86" si="363">IF(O85=0,0,O85/$N85)</f>
        <v>0</v>
      </c>
      <c r="P86" s="31">
        <f t="shared" si="363"/>
        <v>1</v>
      </c>
      <c r="Q86" s="31">
        <f t="shared" si="363"/>
        <v>0</v>
      </c>
    </row>
    <row r="87" spans="1:17" ht="13.5" customHeight="1">
      <c r="A87" s="139"/>
      <c r="B87" s="139"/>
      <c r="C87" s="37"/>
      <c r="D87" s="228" t="s">
        <v>269</v>
      </c>
      <c r="E87" s="36"/>
      <c r="F87" s="35">
        <f t="shared" ref="F87" si="364">SUM(G87:I87)</f>
        <v>3</v>
      </c>
      <c r="G87" s="35">
        <v>0</v>
      </c>
      <c r="H87" s="35">
        <v>2</v>
      </c>
      <c r="I87" s="35">
        <v>1</v>
      </c>
      <c r="J87" s="35">
        <f t="shared" ref="J87" si="365">SUM(K87:M87)</f>
        <v>1</v>
      </c>
      <c r="K87" s="35">
        <v>1</v>
      </c>
      <c r="L87" s="35">
        <v>0</v>
      </c>
      <c r="M87" s="35">
        <v>0</v>
      </c>
      <c r="N87" s="35">
        <f t="shared" ref="N87" si="366">SUM(O87:Q87)</f>
        <v>3</v>
      </c>
      <c r="O87" s="35">
        <v>0</v>
      </c>
      <c r="P87" s="35">
        <v>3</v>
      </c>
      <c r="Q87" s="35">
        <v>0</v>
      </c>
    </row>
    <row r="88" spans="1:17" ht="13.5" customHeight="1">
      <c r="A88" s="139"/>
      <c r="B88" s="139"/>
      <c r="C88" s="34"/>
      <c r="D88" s="212"/>
      <c r="E88" s="33"/>
      <c r="F88" s="31">
        <f t="shared" ref="F88" si="367">IF(F87=0,0,F87/F87)</f>
        <v>1</v>
      </c>
      <c r="G88" s="31">
        <f t="shared" ref="G88" si="368">IF(G87=0,0,G87/F87)</f>
        <v>0</v>
      </c>
      <c r="H88" s="31">
        <f t="shared" ref="H88:I88" si="369">IF(H87=0,0,H87/$F87)</f>
        <v>0.66666666666666663</v>
      </c>
      <c r="I88" s="31">
        <f t="shared" si="369"/>
        <v>0.33333333333333331</v>
      </c>
      <c r="J88" s="31">
        <f t="shared" ref="J88" si="370">IF(J87=0,0,J87/J87)</f>
        <v>1</v>
      </c>
      <c r="K88" s="31">
        <f t="shared" ref="K88:M88" si="371">IF(K87=0,0,K87/$J87)</f>
        <v>1</v>
      </c>
      <c r="L88" s="31">
        <f t="shared" si="371"/>
        <v>0</v>
      </c>
      <c r="M88" s="31">
        <f t="shared" si="371"/>
        <v>0</v>
      </c>
      <c r="N88" s="31">
        <f t="shared" ref="N88" si="372">IF(N87=0,0,N87/N87)</f>
        <v>1</v>
      </c>
      <c r="O88" s="31">
        <f t="shared" ref="O88:Q88" si="373">IF(O87=0,0,O87/$N87)</f>
        <v>0</v>
      </c>
      <c r="P88" s="31">
        <f t="shared" si="373"/>
        <v>1</v>
      </c>
      <c r="Q88" s="31">
        <f t="shared" si="373"/>
        <v>0</v>
      </c>
    </row>
    <row r="89" spans="1:17" ht="12" customHeight="1">
      <c r="A89" s="139"/>
      <c r="B89" s="139"/>
      <c r="C89" s="37"/>
      <c r="D89" s="211" t="s">
        <v>268</v>
      </c>
      <c r="E89" s="36"/>
      <c r="F89" s="35">
        <f t="shared" ref="F89" si="374">SUM(G89:I89)</f>
        <v>10</v>
      </c>
      <c r="G89" s="35">
        <v>1</v>
      </c>
      <c r="H89" s="35">
        <v>7</v>
      </c>
      <c r="I89" s="35">
        <v>2</v>
      </c>
      <c r="J89" s="35">
        <f t="shared" ref="J89" si="375">SUM(K89:M89)</f>
        <v>1</v>
      </c>
      <c r="K89" s="35">
        <v>0</v>
      </c>
      <c r="L89" s="35">
        <v>1</v>
      </c>
      <c r="M89" s="35">
        <v>0</v>
      </c>
      <c r="N89" s="35">
        <f t="shared" ref="N89" si="376">SUM(O89:Q89)</f>
        <v>0</v>
      </c>
      <c r="O89" s="35">
        <v>0</v>
      </c>
      <c r="P89" s="35">
        <v>0</v>
      </c>
      <c r="Q89" s="35">
        <v>0</v>
      </c>
    </row>
    <row r="90" spans="1:17" ht="12" customHeight="1">
      <c r="A90" s="139"/>
      <c r="B90" s="139"/>
      <c r="C90" s="34"/>
      <c r="D90" s="212"/>
      <c r="E90" s="33"/>
      <c r="F90" s="31">
        <f t="shared" ref="F90" si="377">IF(F89=0,0,F89/F89)</f>
        <v>1</v>
      </c>
      <c r="G90" s="31">
        <f t="shared" ref="G90" si="378">IF(G89=0,0,G89/F89)</f>
        <v>0.1</v>
      </c>
      <c r="H90" s="31">
        <f t="shared" ref="H90:I90" si="379">IF(H89=0,0,H89/$F89)</f>
        <v>0.7</v>
      </c>
      <c r="I90" s="31">
        <f t="shared" si="379"/>
        <v>0.2</v>
      </c>
      <c r="J90" s="31">
        <f t="shared" ref="J90" si="380">IF(J89=0,0,J89/J89)</f>
        <v>1</v>
      </c>
      <c r="K90" s="31">
        <f t="shared" ref="K90:M90" si="381">IF(K89=0,0,K89/$J89)</f>
        <v>0</v>
      </c>
      <c r="L90" s="31">
        <f t="shared" si="381"/>
        <v>1</v>
      </c>
      <c r="M90" s="31">
        <f t="shared" si="381"/>
        <v>0</v>
      </c>
      <c r="N90" s="31">
        <f t="shared" ref="N90" si="382">IF(N89=0,0,N89/N89)</f>
        <v>0</v>
      </c>
      <c r="O90" s="31">
        <f t="shared" ref="O90:Q90" si="383">IF(O89=0,0,O89/$N89)</f>
        <v>0</v>
      </c>
      <c r="P90" s="31">
        <f t="shared" si="383"/>
        <v>0</v>
      </c>
      <c r="Q90" s="31">
        <f t="shared" si="383"/>
        <v>0</v>
      </c>
    </row>
    <row r="91" spans="1:17" ht="12" customHeight="1">
      <c r="A91" s="139"/>
      <c r="B91" s="139"/>
      <c r="C91" s="37"/>
      <c r="D91" s="211" t="s">
        <v>267</v>
      </c>
      <c r="E91" s="36"/>
      <c r="F91" s="35">
        <f t="shared" ref="F91" si="384">SUM(G91:I91)</f>
        <v>5</v>
      </c>
      <c r="G91" s="35">
        <v>4</v>
      </c>
      <c r="H91" s="35">
        <v>1</v>
      </c>
      <c r="I91" s="35">
        <v>0</v>
      </c>
      <c r="J91" s="35">
        <f t="shared" ref="J91" si="385">SUM(K91:M91)</f>
        <v>2</v>
      </c>
      <c r="K91" s="35">
        <v>1</v>
      </c>
      <c r="L91" s="35">
        <v>1</v>
      </c>
      <c r="M91" s="35">
        <v>0</v>
      </c>
      <c r="N91" s="35">
        <f t="shared" ref="N91" si="386">SUM(O91:Q91)</f>
        <v>0</v>
      </c>
      <c r="O91" s="35">
        <v>0</v>
      </c>
      <c r="P91" s="35">
        <v>0</v>
      </c>
      <c r="Q91" s="35">
        <v>0</v>
      </c>
    </row>
    <row r="92" spans="1:17" ht="12" customHeight="1">
      <c r="A92" s="139"/>
      <c r="B92" s="139"/>
      <c r="C92" s="34"/>
      <c r="D92" s="212"/>
      <c r="E92" s="33"/>
      <c r="F92" s="31">
        <f t="shared" ref="F92" si="387">IF(F91=0,0,F91/F91)</f>
        <v>1</v>
      </c>
      <c r="G92" s="31">
        <f t="shared" ref="G92" si="388">IF(G91=0,0,G91/F91)</f>
        <v>0.8</v>
      </c>
      <c r="H92" s="31">
        <f t="shared" ref="H92:I92" si="389">IF(H91=0,0,H91/$F91)</f>
        <v>0.2</v>
      </c>
      <c r="I92" s="31">
        <f t="shared" si="389"/>
        <v>0</v>
      </c>
      <c r="J92" s="31">
        <f t="shared" ref="J92" si="390">IF(J91=0,0,J91/J91)</f>
        <v>1</v>
      </c>
      <c r="K92" s="31">
        <f t="shared" ref="K92:M92" si="391">IF(K91=0,0,K91/$J91)</f>
        <v>0.5</v>
      </c>
      <c r="L92" s="31">
        <f t="shared" si="391"/>
        <v>0.5</v>
      </c>
      <c r="M92" s="31">
        <f t="shared" si="391"/>
        <v>0</v>
      </c>
      <c r="N92" s="31">
        <f t="shared" ref="N92" si="392">IF(N91=0,0,N91/N91)</f>
        <v>0</v>
      </c>
      <c r="O92" s="31">
        <f t="shared" ref="O92:Q92" si="393">IF(O91=0,0,O91/$N91)</f>
        <v>0</v>
      </c>
      <c r="P92" s="31">
        <f t="shared" si="393"/>
        <v>0</v>
      </c>
      <c r="Q92" s="31">
        <f t="shared" si="393"/>
        <v>0</v>
      </c>
    </row>
    <row r="93" spans="1:17" ht="12" customHeight="1">
      <c r="A93" s="139"/>
      <c r="B93" s="139"/>
      <c r="C93" s="37"/>
      <c r="D93" s="211" t="s">
        <v>266</v>
      </c>
      <c r="E93" s="36"/>
      <c r="F93" s="35">
        <f t="shared" ref="F93" si="394">SUM(G93:I93)</f>
        <v>5</v>
      </c>
      <c r="G93" s="35">
        <v>3</v>
      </c>
      <c r="H93" s="35">
        <v>1</v>
      </c>
      <c r="I93" s="35">
        <v>1</v>
      </c>
      <c r="J93" s="35">
        <f t="shared" ref="J93" si="395">SUM(K93:M93)</f>
        <v>4</v>
      </c>
      <c r="K93" s="35">
        <v>2</v>
      </c>
      <c r="L93" s="35">
        <v>2</v>
      </c>
      <c r="M93" s="35">
        <v>0</v>
      </c>
      <c r="N93" s="35">
        <f t="shared" ref="N93" si="396">SUM(O93:Q93)</f>
        <v>4</v>
      </c>
      <c r="O93" s="35">
        <v>2</v>
      </c>
      <c r="P93" s="35">
        <v>2</v>
      </c>
      <c r="Q93" s="35">
        <v>0</v>
      </c>
    </row>
    <row r="94" spans="1:17" ht="12" customHeight="1">
      <c r="A94" s="139"/>
      <c r="B94" s="139"/>
      <c r="C94" s="34"/>
      <c r="D94" s="212"/>
      <c r="E94" s="33"/>
      <c r="F94" s="31">
        <f t="shared" ref="F94" si="397">IF(F93=0,0,F93/F93)</f>
        <v>1</v>
      </c>
      <c r="G94" s="31">
        <f t="shared" ref="G94" si="398">IF(G93=0,0,G93/F93)</f>
        <v>0.6</v>
      </c>
      <c r="H94" s="31">
        <f t="shared" ref="H94:I94" si="399">IF(H93=0,0,H93/$F93)</f>
        <v>0.2</v>
      </c>
      <c r="I94" s="31">
        <f t="shared" si="399"/>
        <v>0.2</v>
      </c>
      <c r="J94" s="31">
        <f t="shared" ref="J94" si="400">IF(J93=0,0,J93/J93)</f>
        <v>1</v>
      </c>
      <c r="K94" s="31">
        <f t="shared" ref="K94:M94" si="401">IF(K93=0,0,K93/$J93)</f>
        <v>0.5</v>
      </c>
      <c r="L94" s="31">
        <f t="shared" si="401"/>
        <v>0.5</v>
      </c>
      <c r="M94" s="31">
        <f t="shared" si="401"/>
        <v>0</v>
      </c>
      <c r="N94" s="31">
        <f t="shared" ref="N94" si="402">IF(N93=0,0,N93/N93)</f>
        <v>1</v>
      </c>
      <c r="O94" s="31">
        <f t="shared" ref="O94:Q94" si="403">IF(O93=0,0,O93/$N93)</f>
        <v>0.5</v>
      </c>
      <c r="P94" s="31">
        <f t="shared" si="403"/>
        <v>0.5</v>
      </c>
      <c r="Q94" s="31">
        <f t="shared" si="403"/>
        <v>0</v>
      </c>
    </row>
    <row r="95" spans="1:17" ht="12" customHeight="1">
      <c r="A95" s="139"/>
      <c r="B95" s="139"/>
      <c r="C95" s="37"/>
      <c r="D95" s="211" t="s">
        <v>265</v>
      </c>
      <c r="E95" s="36"/>
      <c r="F95" s="35">
        <f t="shared" ref="F95" si="404">SUM(G95:I95)</f>
        <v>36</v>
      </c>
      <c r="G95" s="35">
        <v>15</v>
      </c>
      <c r="H95" s="35">
        <v>13</v>
      </c>
      <c r="I95" s="35">
        <v>8</v>
      </c>
      <c r="J95" s="35">
        <f t="shared" ref="J95" si="405">SUM(K95:M95)</f>
        <v>28</v>
      </c>
      <c r="K95" s="35">
        <v>19</v>
      </c>
      <c r="L95" s="35">
        <v>6</v>
      </c>
      <c r="M95" s="35">
        <v>3</v>
      </c>
      <c r="N95" s="35">
        <f t="shared" ref="N95" si="406">SUM(O95:Q95)</f>
        <v>12</v>
      </c>
      <c r="O95" s="35">
        <v>1</v>
      </c>
      <c r="P95" s="35">
        <v>8</v>
      </c>
      <c r="Q95" s="35">
        <v>3</v>
      </c>
    </row>
    <row r="96" spans="1:17" ht="12" customHeight="1">
      <c r="A96" s="139"/>
      <c r="B96" s="139"/>
      <c r="C96" s="34"/>
      <c r="D96" s="212"/>
      <c r="E96" s="33"/>
      <c r="F96" s="31">
        <f t="shared" ref="F96" si="407">IF(F95=0,0,F95/F95)</f>
        <v>1</v>
      </c>
      <c r="G96" s="31">
        <f t="shared" ref="G96" si="408">IF(G95=0,0,G95/F95)</f>
        <v>0.41666666666666669</v>
      </c>
      <c r="H96" s="31">
        <f t="shared" ref="H96:I96" si="409">IF(H95=0,0,H95/$F95)</f>
        <v>0.3611111111111111</v>
      </c>
      <c r="I96" s="31">
        <f t="shared" si="409"/>
        <v>0.22222222222222221</v>
      </c>
      <c r="J96" s="31">
        <f t="shared" ref="J96" si="410">IF(J95=0,0,J95/J95)</f>
        <v>1</v>
      </c>
      <c r="K96" s="31">
        <f t="shared" ref="K96:M96" si="411">IF(K95=0,0,K95/$J95)</f>
        <v>0.6785714285714286</v>
      </c>
      <c r="L96" s="31">
        <f t="shared" si="411"/>
        <v>0.21428571428571427</v>
      </c>
      <c r="M96" s="31">
        <f t="shared" si="411"/>
        <v>0.10714285714285714</v>
      </c>
      <c r="N96" s="31">
        <f t="shared" ref="N96" si="412">IF(N95=0,0,N95/N95)</f>
        <v>1</v>
      </c>
      <c r="O96" s="31">
        <f t="shared" ref="O96:Q96" si="413">IF(O95=0,0,O95/$N95)</f>
        <v>8.3333333333333329E-2</v>
      </c>
      <c r="P96" s="31">
        <f t="shared" si="413"/>
        <v>0.66666666666666663</v>
      </c>
      <c r="Q96" s="31">
        <f t="shared" si="413"/>
        <v>0.25</v>
      </c>
    </row>
    <row r="97" spans="1:17" ht="12" customHeight="1">
      <c r="A97" s="139"/>
      <c r="B97" s="139"/>
      <c r="C97" s="37"/>
      <c r="D97" s="211" t="s">
        <v>264</v>
      </c>
      <c r="E97" s="36"/>
      <c r="F97" s="35">
        <f t="shared" ref="F97" si="414">SUM(G97:I97)</f>
        <v>6</v>
      </c>
      <c r="G97" s="35">
        <v>2</v>
      </c>
      <c r="H97" s="35">
        <v>4</v>
      </c>
      <c r="I97" s="35">
        <v>0</v>
      </c>
      <c r="J97" s="35">
        <f t="shared" ref="J97" si="415">SUM(K97:M97)</f>
        <v>5</v>
      </c>
      <c r="K97" s="35">
        <v>0</v>
      </c>
      <c r="L97" s="35">
        <v>3</v>
      </c>
      <c r="M97" s="35">
        <v>2</v>
      </c>
      <c r="N97" s="35">
        <f t="shared" ref="N97" si="416">SUM(O97:Q97)</f>
        <v>7</v>
      </c>
      <c r="O97" s="35">
        <v>2</v>
      </c>
      <c r="P97" s="35">
        <v>4</v>
      </c>
      <c r="Q97" s="35">
        <v>1</v>
      </c>
    </row>
    <row r="98" spans="1:17" ht="12" customHeight="1">
      <c r="A98" s="139"/>
      <c r="B98" s="139"/>
      <c r="C98" s="34"/>
      <c r="D98" s="212"/>
      <c r="E98" s="33"/>
      <c r="F98" s="31">
        <f t="shared" ref="F98" si="417">IF(F97=0,0,F97/F97)</f>
        <v>1</v>
      </c>
      <c r="G98" s="31">
        <f t="shared" ref="G98" si="418">IF(G97=0,0,G97/F97)</f>
        <v>0.33333333333333331</v>
      </c>
      <c r="H98" s="31">
        <f t="shared" ref="H98:I98" si="419">IF(H97=0,0,H97/$F97)</f>
        <v>0.66666666666666663</v>
      </c>
      <c r="I98" s="31">
        <f t="shared" si="419"/>
        <v>0</v>
      </c>
      <c r="J98" s="31">
        <f t="shared" ref="J98" si="420">IF(J97=0,0,J97/J97)</f>
        <v>1</v>
      </c>
      <c r="K98" s="31">
        <f t="shared" ref="K98:M98" si="421">IF(K97=0,0,K97/$J97)</f>
        <v>0</v>
      </c>
      <c r="L98" s="31">
        <f t="shared" si="421"/>
        <v>0.6</v>
      </c>
      <c r="M98" s="31">
        <f t="shared" si="421"/>
        <v>0.4</v>
      </c>
      <c r="N98" s="31">
        <f t="shared" ref="N98" si="422">IF(N97=0,0,N97/N97)</f>
        <v>1</v>
      </c>
      <c r="O98" s="31">
        <f t="shared" ref="O98:Q98" si="423">IF(O97=0,0,O97/$N97)</f>
        <v>0.2857142857142857</v>
      </c>
      <c r="P98" s="31">
        <f t="shared" si="423"/>
        <v>0.5714285714285714</v>
      </c>
      <c r="Q98" s="31">
        <f t="shared" si="423"/>
        <v>0.14285714285714285</v>
      </c>
    </row>
    <row r="99" spans="1:17" ht="12.75" customHeight="1">
      <c r="A99" s="139"/>
      <c r="B99" s="139"/>
      <c r="C99" s="37"/>
      <c r="D99" s="211" t="s">
        <v>263</v>
      </c>
      <c r="E99" s="36"/>
      <c r="F99" s="35">
        <f t="shared" ref="F99" si="424">SUM(G99:I99)</f>
        <v>16</v>
      </c>
      <c r="G99" s="35">
        <v>3</v>
      </c>
      <c r="H99" s="35">
        <v>12</v>
      </c>
      <c r="I99" s="35">
        <v>1</v>
      </c>
      <c r="J99" s="35">
        <f t="shared" ref="J99" si="425">SUM(K99:M99)</f>
        <v>1</v>
      </c>
      <c r="K99" s="35">
        <v>0</v>
      </c>
      <c r="L99" s="35">
        <v>1</v>
      </c>
      <c r="M99" s="35">
        <v>0</v>
      </c>
      <c r="N99" s="35">
        <f t="shared" ref="N99" si="426">SUM(O99:Q99)</f>
        <v>3</v>
      </c>
      <c r="O99" s="35">
        <v>0</v>
      </c>
      <c r="P99" s="35">
        <v>2</v>
      </c>
      <c r="Q99" s="35">
        <v>1</v>
      </c>
    </row>
    <row r="100" spans="1:17" ht="12.75" customHeight="1">
      <c r="A100" s="140"/>
      <c r="B100" s="140"/>
      <c r="C100" s="34"/>
      <c r="D100" s="212"/>
      <c r="E100" s="33"/>
      <c r="F100" s="31">
        <f t="shared" ref="F100" si="427">IF(F99=0,0,F99/F99)</f>
        <v>1</v>
      </c>
      <c r="G100" s="31">
        <f t="shared" ref="G100" si="428">IF(G99=0,0,G99/F99)</f>
        <v>0.1875</v>
      </c>
      <c r="H100" s="31">
        <f t="shared" ref="H100:I100" si="429">IF(H99=0,0,H99/$F99)</f>
        <v>0.75</v>
      </c>
      <c r="I100" s="31">
        <f t="shared" si="429"/>
        <v>6.25E-2</v>
      </c>
      <c r="J100" s="31">
        <f t="shared" ref="J100" si="430">IF(J99=0,0,J99/J99)</f>
        <v>1</v>
      </c>
      <c r="K100" s="31">
        <f t="shared" ref="K100:M100" si="431">IF(K99=0,0,K99/$J99)</f>
        <v>0</v>
      </c>
      <c r="L100" s="31">
        <f t="shared" si="431"/>
        <v>1</v>
      </c>
      <c r="M100" s="31">
        <f t="shared" si="431"/>
        <v>0</v>
      </c>
      <c r="N100" s="31">
        <f t="shared" ref="N100" si="432">IF(N99=0,0,N99/N99)</f>
        <v>1</v>
      </c>
      <c r="O100" s="31">
        <f t="shared" ref="O100:Q100" si="433">IF(O99=0,0,O99/$N99)</f>
        <v>0</v>
      </c>
      <c r="P100" s="31">
        <f t="shared" si="433"/>
        <v>0.66666666666666663</v>
      </c>
      <c r="Q100" s="31">
        <f t="shared" si="433"/>
        <v>0.33333333333333331</v>
      </c>
    </row>
  </sheetData>
  <mergeCells count="67">
    <mergeCell ref="O5:O6"/>
    <mergeCell ref="P5:P6"/>
    <mergeCell ref="A3:E6"/>
    <mergeCell ref="F3:I4"/>
    <mergeCell ref="J3:M4"/>
    <mergeCell ref="N3:Q4"/>
    <mergeCell ref="F5:F6"/>
    <mergeCell ref="Q5:Q6"/>
    <mergeCell ref="K5:K6"/>
    <mergeCell ref="M5:M6"/>
    <mergeCell ref="N5:N6"/>
    <mergeCell ref="L5:L6"/>
    <mergeCell ref="G5:G6"/>
    <mergeCell ref="H5:H6"/>
    <mergeCell ref="I5:I6"/>
    <mergeCell ref="J5:J6"/>
    <mergeCell ref="D31:D32"/>
    <mergeCell ref="D33:D34"/>
    <mergeCell ref="A7:E8"/>
    <mergeCell ref="A9:A18"/>
    <mergeCell ref="B9:E10"/>
    <mergeCell ref="B11:E12"/>
    <mergeCell ref="B13:E14"/>
    <mergeCell ref="B15:E16"/>
    <mergeCell ref="B17:E18"/>
    <mergeCell ref="D35:D36"/>
    <mergeCell ref="D37:D38"/>
    <mergeCell ref="D39:D40"/>
    <mergeCell ref="D41:D42"/>
    <mergeCell ref="D43:D44"/>
    <mergeCell ref="D45:D46"/>
    <mergeCell ref="D47:D48"/>
    <mergeCell ref="D49:D50"/>
    <mergeCell ref="A19:A100"/>
    <mergeCell ref="B19:B68"/>
    <mergeCell ref="D19:D20"/>
    <mergeCell ref="D21:D22"/>
    <mergeCell ref="D23:D24"/>
    <mergeCell ref="D25:D26"/>
    <mergeCell ref="D27:D28"/>
    <mergeCell ref="D29:D30"/>
    <mergeCell ref="D85:D86"/>
    <mergeCell ref="D87:D88"/>
    <mergeCell ref="D89:D90"/>
    <mergeCell ref="D77:D78"/>
    <mergeCell ref="D79:D80"/>
    <mergeCell ref="D81:D82"/>
    <mergeCell ref="B69:B100"/>
    <mergeCell ref="D69:D70"/>
    <mergeCell ref="D71:D72"/>
    <mergeCell ref="D73:D74"/>
    <mergeCell ref="D75:D76"/>
    <mergeCell ref="D91:D92"/>
    <mergeCell ref="D93:D94"/>
    <mergeCell ref="D95:D96"/>
    <mergeCell ref="D97:D98"/>
    <mergeCell ref="D99:D100"/>
    <mergeCell ref="D83:D84"/>
    <mergeCell ref="D51:D52"/>
    <mergeCell ref="D53:D54"/>
    <mergeCell ref="D67:D68"/>
    <mergeCell ref="D55:D56"/>
    <mergeCell ref="D57:D58"/>
    <mergeCell ref="D63:D64"/>
    <mergeCell ref="D65:D66"/>
    <mergeCell ref="D59:D60"/>
    <mergeCell ref="D61:D62"/>
  </mergeCells>
  <phoneticPr fontId="4"/>
  <pageMargins left="0.59055118110236227" right="0.19685039370078741" top="0.39370078740157483" bottom="0.39370078740157483" header="0.51181102362204722" footer="0.51181102362204722"/>
  <pageSetup paperSize="9" scale="68" firstPageNumber="40" orientation="portrait" useFirstPageNumber="1"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J100"/>
  <sheetViews>
    <sheetView showGridLines="0" view="pageBreakPreview"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6" width="9.625" style="3" customWidth="1"/>
    <col min="7" max="9" width="7.625" style="3" customWidth="1"/>
    <col min="10" max="16384" width="9" style="3"/>
  </cols>
  <sheetData>
    <row r="1" spans="1:10" ht="14.25">
      <c r="A1" s="18" t="s">
        <v>603</v>
      </c>
    </row>
    <row r="2" spans="1:10">
      <c r="I2" s="40" t="s">
        <v>513</v>
      </c>
    </row>
    <row r="3" spans="1:10" ht="18.75" customHeight="1">
      <c r="A3" s="213" t="s">
        <v>63</v>
      </c>
      <c r="B3" s="214"/>
      <c r="C3" s="214"/>
      <c r="D3" s="214"/>
      <c r="E3" s="215"/>
      <c r="F3" s="176" t="s">
        <v>275</v>
      </c>
      <c r="G3" s="190"/>
      <c r="H3" s="190"/>
      <c r="I3" s="177"/>
    </row>
    <row r="4" spans="1:10" ht="18.75" customHeight="1">
      <c r="A4" s="216"/>
      <c r="B4" s="217"/>
      <c r="C4" s="217"/>
      <c r="D4" s="217"/>
      <c r="E4" s="218"/>
      <c r="F4" s="238"/>
      <c r="G4" s="257"/>
      <c r="H4" s="257"/>
      <c r="I4" s="239"/>
    </row>
    <row r="5" spans="1:10" ht="44.25" customHeight="1">
      <c r="A5" s="216"/>
      <c r="B5" s="217"/>
      <c r="C5" s="217"/>
      <c r="D5" s="217"/>
      <c r="E5" s="218"/>
      <c r="F5" s="231" t="s">
        <v>456</v>
      </c>
      <c r="G5" s="204" t="s">
        <v>277</v>
      </c>
      <c r="H5" s="204" t="s">
        <v>276</v>
      </c>
      <c r="I5" s="204" t="s">
        <v>127</v>
      </c>
    </row>
    <row r="6" spans="1:10" ht="24.75" customHeight="1">
      <c r="A6" s="219"/>
      <c r="B6" s="220"/>
      <c r="C6" s="220"/>
      <c r="D6" s="220"/>
      <c r="E6" s="221"/>
      <c r="F6" s="164"/>
      <c r="G6" s="210"/>
      <c r="H6" s="210"/>
      <c r="I6" s="210"/>
    </row>
    <row r="7" spans="1:10" ht="12" customHeight="1">
      <c r="A7" s="152" t="s">
        <v>49</v>
      </c>
      <c r="B7" s="153"/>
      <c r="C7" s="153"/>
      <c r="D7" s="153"/>
      <c r="E7" s="154"/>
      <c r="F7" s="35">
        <f>SUM(F9,F11,F13,F15,F17)</f>
        <v>27</v>
      </c>
      <c r="G7" s="35">
        <f t="shared" ref="G7:I7" si="0">SUM(G9,G11,G13,G15,G17)</f>
        <v>8</v>
      </c>
      <c r="H7" s="35">
        <f t="shared" si="0"/>
        <v>13</v>
      </c>
      <c r="I7" s="35">
        <f t="shared" si="0"/>
        <v>6</v>
      </c>
      <c r="J7" s="48"/>
    </row>
    <row r="8" spans="1:10" ht="12" customHeight="1">
      <c r="A8" s="155"/>
      <c r="B8" s="156"/>
      <c r="C8" s="156"/>
      <c r="D8" s="156"/>
      <c r="E8" s="157"/>
      <c r="F8" s="31">
        <f>IF(F7=0,0,F7/F7)</f>
        <v>1</v>
      </c>
      <c r="G8" s="31">
        <f>IF(G7=0,0,G7/$F7)</f>
        <v>0.29629629629629628</v>
      </c>
      <c r="H8" s="31">
        <f>IF(H7=0,0,H7/$F7)</f>
        <v>0.48148148148148145</v>
      </c>
      <c r="I8" s="31">
        <f>IF(I7=0,0,I7/$F7)</f>
        <v>0.22222222222222221</v>
      </c>
    </row>
    <row r="9" spans="1:10" ht="12" customHeight="1">
      <c r="A9" s="141" t="s">
        <v>48</v>
      </c>
      <c r="B9" s="222" t="s">
        <v>47</v>
      </c>
      <c r="C9" s="223"/>
      <c r="D9" s="223"/>
      <c r="E9" s="224"/>
      <c r="F9" s="35">
        <f>SUM(G9:I9)</f>
        <v>2</v>
      </c>
      <c r="G9" s="35">
        <v>0</v>
      </c>
      <c r="H9" s="35">
        <v>1</v>
      </c>
      <c r="I9" s="35">
        <v>1</v>
      </c>
    </row>
    <row r="10" spans="1:10" ht="12" customHeight="1">
      <c r="A10" s="142"/>
      <c r="B10" s="225"/>
      <c r="C10" s="226"/>
      <c r="D10" s="226"/>
      <c r="E10" s="227"/>
      <c r="F10" s="31">
        <f>IF(F9=0,0,F9/F9)</f>
        <v>1</v>
      </c>
      <c r="G10" s="31">
        <f>IF(G9=0,0,G9/F9)</f>
        <v>0</v>
      </c>
      <c r="H10" s="31">
        <f>IF(H9=0,0,H9/$F9)</f>
        <v>0.5</v>
      </c>
      <c r="I10" s="31">
        <f>IF(I9=0,0,I9/$F9)</f>
        <v>0.5</v>
      </c>
    </row>
    <row r="11" spans="1:10" ht="12" customHeight="1">
      <c r="A11" s="142"/>
      <c r="B11" s="222" t="s">
        <v>46</v>
      </c>
      <c r="C11" s="223"/>
      <c r="D11" s="223"/>
      <c r="E11" s="224"/>
      <c r="F11" s="35">
        <f t="shared" ref="F11" si="1">SUM(G11:I11)</f>
        <v>1</v>
      </c>
      <c r="G11" s="35">
        <v>0</v>
      </c>
      <c r="H11" s="35">
        <v>0</v>
      </c>
      <c r="I11" s="35">
        <v>1</v>
      </c>
    </row>
    <row r="12" spans="1:10" ht="12" customHeight="1">
      <c r="A12" s="142"/>
      <c r="B12" s="225"/>
      <c r="C12" s="226"/>
      <c r="D12" s="226"/>
      <c r="E12" s="227"/>
      <c r="F12" s="31">
        <f t="shared" ref="F12" si="2">IF(F11=0,0,F11/F11)</f>
        <v>1</v>
      </c>
      <c r="G12" s="31">
        <f t="shared" ref="G12" si="3">IF(G11=0,0,G11/F11)</f>
        <v>0</v>
      </c>
      <c r="H12" s="31">
        <f t="shared" ref="H12:I12" si="4">IF(H11=0,0,H11/$F11)</f>
        <v>0</v>
      </c>
      <c r="I12" s="31">
        <f t="shared" si="4"/>
        <v>1</v>
      </c>
    </row>
    <row r="13" spans="1:10" ht="12" customHeight="1">
      <c r="A13" s="142"/>
      <c r="B13" s="222" t="s">
        <v>45</v>
      </c>
      <c r="C13" s="223"/>
      <c r="D13" s="223"/>
      <c r="E13" s="224"/>
      <c r="F13" s="35">
        <f t="shared" ref="F13" si="5">SUM(G13:I13)</f>
        <v>11</v>
      </c>
      <c r="G13" s="35">
        <v>2</v>
      </c>
      <c r="H13" s="35">
        <v>8</v>
      </c>
      <c r="I13" s="35">
        <v>1</v>
      </c>
    </row>
    <row r="14" spans="1:10" ht="12" customHeight="1">
      <c r="A14" s="142"/>
      <c r="B14" s="225"/>
      <c r="C14" s="226"/>
      <c r="D14" s="226"/>
      <c r="E14" s="227"/>
      <c r="F14" s="31">
        <f t="shared" ref="F14" si="6">IF(F13=0,0,F13/F13)</f>
        <v>1</v>
      </c>
      <c r="G14" s="31">
        <f t="shared" ref="G14" si="7">IF(G13=0,0,G13/F13)</f>
        <v>0.18181818181818182</v>
      </c>
      <c r="H14" s="31">
        <f t="shared" ref="H14:I14" si="8">IF(H13=0,0,H13/$F13)</f>
        <v>0.72727272727272729</v>
      </c>
      <c r="I14" s="31">
        <f t="shared" si="8"/>
        <v>9.0909090909090912E-2</v>
      </c>
    </row>
    <row r="15" spans="1:10" ht="12" customHeight="1">
      <c r="A15" s="142"/>
      <c r="B15" s="222" t="s">
        <v>44</v>
      </c>
      <c r="C15" s="223"/>
      <c r="D15" s="223"/>
      <c r="E15" s="224"/>
      <c r="F15" s="35">
        <f t="shared" ref="F15" si="9">SUM(G15:I15)</f>
        <v>2</v>
      </c>
      <c r="G15" s="35">
        <v>2</v>
      </c>
      <c r="H15" s="35">
        <v>0</v>
      </c>
      <c r="I15" s="35">
        <v>0</v>
      </c>
    </row>
    <row r="16" spans="1:10" ht="12" customHeight="1">
      <c r="A16" s="142"/>
      <c r="B16" s="225"/>
      <c r="C16" s="226"/>
      <c r="D16" s="226"/>
      <c r="E16" s="227"/>
      <c r="F16" s="31">
        <f t="shared" ref="F16" si="10">IF(F15=0,0,F15/F15)</f>
        <v>1</v>
      </c>
      <c r="G16" s="31">
        <f t="shared" ref="G16" si="11">IF(G15=0,0,G15/F15)</f>
        <v>1</v>
      </c>
      <c r="H16" s="31">
        <f t="shared" ref="H16:I16" si="12">IF(H15=0,0,H15/$F15)</f>
        <v>0</v>
      </c>
      <c r="I16" s="31">
        <f t="shared" si="12"/>
        <v>0</v>
      </c>
    </row>
    <row r="17" spans="1:9" ht="12" customHeight="1">
      <c r="A17" s="142"/>
      <c r="B17" s="222" t="s">
        <v>43</v>
      </c>
      <c r="C17" s="223"/>
      <c r="D17" s="223"/>
      <c r="E17" s="224"/>
      <c r="F17" s="35">
        <f t="shared" ref="F17" si="13">SUM(G17:I17)</f>
        <v>11</v>
      </c>
      <c r="G17" s="35">
        <v>4</v>
      </c>
      <c r="H17" s="35">
        <v>4</v>
      </c>
      <c r="I17" s="35">
        <v>3</v>
      </c>
    </row>
    <row r="18" spans="1:9" ht="12" customHeight="1">
      <c r="A18" s="143"/>
      <c r="B18" s="225"/>
      <c r="C18" s="226"/>
      <c r="D18" s="226"/>
      <c r="E18" s="227"/>
      <c r="F18" s="31">
        <f t="shared" ref="F18" si="14">IF(F17=0,0,F17/F17)</f>
        <v>1</v>
      </c>
      <c r="G18" s="31">
        <f t="shared" ref="G18" si="15">IF(G17=0,0,G17/F17)</f>
        <v>0.36363636363636365</v>
      </c>
      <c r="H18" s="31">
        <f t="shared" ref="H18:I18" si="16">IF(H17=0,0,H17/$F17)</f>
        <v>0.36363636363636365</v>
      </c>
      <c r="I18" s="31">
        <f t="shared" si="16"/>
        <v>0.27272727272727271</v>
      </c>
    </row>
    <row r="19" spans="1:9" ht="12" customHeight="1">
      <c r="A19" s="138" t="s">
        <v>42</v>
      </c>
      <c r="B19" s="138" t="s">
        <v>41</v>
      </c>
      <c r="C19" s="37"/>
      <c r="D19" s="211" t="s">
        <v>15</v>
      </c>
      <c r="E19" s="36"/>
      <c r="F19" s="35">
        <f>SUM(G19:I19)</f>
        <v>8</v>
      </c>
      <c r="G19" s="35">
        <f>SUM(G21,G23,G25,G27,G29,G31,G33,G35,G37,G39,G41,G43,G45,G47,G49,G51,G53,G55,G57,G59,G61,G63,G65,G67)</f>
        <v>2</v>
      </c>
      <c r="H19" s="35">
        <f>SUM(H21,H23,H25,H27,H29,H31,H33,H35,H37,H39,H41,H43,H45,H47,H49,H51,H53,H55,H57,H59,H61,H63,H65,H67)</f>
        <v>4</v>
      </c>
      <c r="I19" s="35">
        <f>SUM(I21,I23,I25,I27,I29,I31,I33,I35,I37,I39,I41,I43,I45,I47,I49,I51,I53,I55,I57,I59,I61,I63,I65,I67)</f>
        <v>2</v>
      </c>
    </row>
    <row r="20" spans="1:9" ht="12" customHeight="1">
      <c r="A20" s="139"/>
      <c r="B20" s="139"/>
      <c r="C20" s="34"/>
      <c r="D20" s="212"/>
      <c r="E20" s="33"/>
      <c r="F20" s="31">
        <f>IF(F19=0,0,F19/$F19)</f>
        <v>1</v>
      </c>
      <c r="G20" s="31">
        <f>IF(G19=0,0,G19/$F19)</f>
        <v>0.25</v>
      </c>
      <c r="H20" s="31">
        <f>IF(H19=0,0,H19/$F19)</f>
        <v>0.5</v>
      </c>
      <c r="I20" s="31">
        <f>IF(I19=0,0,I19/$F19)</f>
        <v>0.25</v>
      </c>
    </row>
    <row r="21" spans="1:9" ht="12" customHeight="1">
      <c r="A21" s="139"/>
      <c r="B21" s="139"/>
      <c r="C21" s="37"/>
      <c r="D21" s="211" t="s">
        <v>358</v>
      </c>
      <c r="E21" s="36"/>
      <c r="F21" s="35">
        <f t="shared" ref="F21" si="17">SUM(G21:I21)</f>
        <v>1</v>
      </c>
      <c r="G21" s="35">
        <v>0</v>
      </c>
      <c r="H21" s="35">
        <v>0</v>
      </c>
      <c r="I21" s="35">
        <v>1</v>
      </c>
    </row>
    <row r="22" spans="1:9" ht="12" customHeight="1">
      <c r="A22" s="139"/>
      <c r="B22" s="139"/>
      <c r="C22" s="34"/>
      <c r="D22" s="212"/>
      <c r="E22" s="33"/>
      <c r="F22" s="31">
        <f t="shared" ref="F22" si="18">IF(F21=0,0,F21/F21)</f>
        <v>1</v>
      </c>
      <c r="G22" s="31">
        <f t="shared" ref="G22" si="19">IF(G21=0,0,G21/F21)</f>
        <v>0</v>
      </c>
      <c r="H22" s="31">
        <f t="shared" ref="H22:I22" si="20">IF(H21=0,0,H21/$F21)</f>
        <v>0</v>
      </c>
      <c r="I22" s="31">
        <f t="shared" si="20"/>
        <v>1</v>
      </c>
    </row>
    <row r="23" spans="1:9" ht="12" customHeight="1">
      <c r="A23" s="139"/>
      <c r="B23" s="139"/>
      <c r="C23" s="37"/>
      <c r="D23" s="211" t="s">
        <v>359</v>
      </c>
      <c r="E23" s="36"/>
      <c r="F23" s="35">
        <f t="shared" ref="F23" si="21">SUM(G23:I23)</f>
        <v>0</v>
      </c>
      <c r="G23" s="35">
        <v>0</v>
      </c>
      <c r="H23" s="35">
        <v>0</v>
      </c>
      <c r="I23" s="35">
        <v>0</v>
      </c>
    </row>
    <row r="24" spans="1:9" ht="12" customHeight="1">
      <c r="A24" s="139"/>
      <c r="B24" s="139"/>
      <c r="C24" s="34"/>
      <c r="D24" s="212"/>
      <c r="E24" s="33"/>
      <c r="F24" s="31">
        <f t="shared" ref="F24" si="22">IF(F23=0,0,F23/F23)</f>
        <v>0</v>
      </c>
      <c r="G24" s="31">
        <f t="shared" ref="G24" si="23">IF(G23=0,0,G23/F23)</f>
        <v>0</v>
      </c>
      <c r="H24" s="31">
        <f t="shared" ref="H24:I24" si="24">IF(H23=0,0,H23/$F23)</f>
        <v>0</v>
      </c>
      <c r="I24" s="31">
        <f t="shared" si="24"/>
        <v>0</v>
      </c>
    </row>
    <row r="25" spans="1:9" ht="12" customHeight="1">
      <c r="A25" s="139"/>
      <c r="B25" s="139"/>
      <c r="C25" s="37"/>
      <c r="D25" s="211" t="s">
        <v>360</v>
      </c>
      <c r="E25" s="36"/>
      <c r="F25" s="35">
        <f t="shared" ref="F25" si="25">SUM(G25:I25)</f>
        <v>0</v>
      </c>
      <c r="G25" s="35">
        <v>0</v>
      </c>
      <c r="H25" s="35">
        <v>0</v>
      </c>
      <c r="I25" s="35">
        <v>0</v>
      </c>
    </row>
    <row r="26" spans="1:9" ht="12" customHeight="1">
      <c r="A26" s="139"/>
      <c r="B26" s="139"/>
      <c r="C26" s="34"/>
      <c r="D26" s="212"/>
      <c r="E26" s="33"/>
      <c r="F26" s="31">
        <f t="shared" ref="F26" si="26">IF(F25=0,0,F25/F25)</f>
        <v>0</v>
      </c>
      <c r="G26" s="31">
        <f t="shared" ref="G26" si="27">IF(G25=0,0,G25/F25)</f>
        <v>0</v>
      </c>
      <c r="H26" s="31">
        <f t="shared" ref="H26:I26" si="28">IF(H25=0,0,H25/$F25)</f>
        <v>0</v>
      </c>
      <c r="I26" s="31">
        <f t="shared" si="28"/>
        <v>0</v>
      </c>
    </row>
    <row r="27" spans="1:9" ht="12" customHeight="1">
      <c r="A27" s="139"/>
      <c r="B27" s="139"/>
      <c r="C27" s="37"/>
      <c r="D27" s="211" t="s">
        <v>361</v>
      </c>
      <c r="E27" s="36"/>
      <c r="F27" s="35">
        <f t="shared" ref="F27" si="29">SUM(G27:I27)</f>
        <v>0</v>
      </c>
      <c r="G27" s="35">
        <v>0</v>
      </c>
      <c r="H27" s="35">
        <v>0</v>
      </c>
      <c r="I27" s="35">
        <v>0</v>
      </c>
    </row>
    <row r="28" spans="1:9" ht="12" customHeight="1">
      <c r="A28" s="139"/>
      <c r="B28" s="139"/>
      <c r="C28" s="34"/>
      <c r="D28" s="212"/>
      <c r="E28" s="33"/>
      <c r="F28" s="31">
        <f t="shared" ref="F28" si="30">IF(F27=0,0,F27/F27)</f>
        <v>0</v>
      </c>
      <c r="G28" s="31">
        <f t="shared" ref="G28" si="31">IF(G27=0,0,G27/F27)</f>
        <v>0</v>
      </c>
      <c r="H28" s="31">
        <f t="shared" ref="H28:I28" si="32">IF(H27=0,0,H27/$F27)</f>
        <v>0</v>
      </c>
      <c r="I28" s="31">
        <f t="shared" si="32"/>
        <v>0</v>
      </c>
    </row>
    <row r="29" spans="1:9" ht="12" customHeight="1">
      <c r="A29" s="139"/>
      <c r="B29" s="139"/>
      <c r="C29" s="37"/>
      <c r="D29" s="211" t="s">
        <v>362</v>
      </c>
      <c r="E29" s="36"/>
      <c r="F29" s="35">
        <f t="shared" ref="F29" si="33">SUM(G29:I29)</f>
        <v>0</v>
      </c>
      <c r="G29" s="35">
        <v>0</v>
      </c>
      <c r="H29" s="35">
        <v>0</v>
      </c>
      <c r="I29" s="35">
        <v>0</v>
      </c>
    </row>
    <row r="30" spans="1:9" ht="12" customHeight="1">
      <c r="A30" s="139"/>
      <c r="B30" s="139"/>
      <c r="C30" s="34"/>
      <c r="D30" s="212"/>
      <c r="E30" s="33"/>
      <c r="F30" s="31">
        <f t="shared" ref="F30" si="34">IF(F29=0,0,F29/F29)</f>
        <v>0</v>
      </c>
      <c r="G30" s="31">
        <f t="shared" ref="G30" si="35">IF(G29=0,0,G29/F29)</f>
        <v>0</v>
      </c>
      <c r="H30" s="31">
        <f t="shared" ref="H30:I30" si="36">IF(H29=0,0,H29/$F29)</f>
        <v>0</v>
      </c>
      <c r="I30" s="31">
        <f t="shared" si="36"/>
        <v>0</v>
      </c>
    </row>
    <row r="31" spans="1:9" ht="12" customHeight="1">
      <c r="A31" s="139"/>
      <c r="B31" s="139"/>
      <c r="C31" s="37"/>
      <c r="D31" s="211" t="s">
        <v>363</v>
      </c>
      <c r="E31" s="36"/>
      <c r="F31" s="35">
        <f t="shared" ref="F31" si="37">SUM(G31:I31)</f>
        <v>0</v>
      </c>
      <c r="G31" s="35">
        <v>0</v>
      </c>
      <c r="H31" s="35">
        <v>0</v>
      </c>
      <c r="I31" s="35">
        <v>0</v>
      </c>
    </row>
    <row r="32" spans="1:9" ht="12" customHeight="1">
      <c r="A32" s="139"/>
      <c r="B32" s="139"/>
      <c r="C32" s="34"/>
      <c r="D32" s="212"/>
      <c r="E32" s="33"/>
      <c r="F32" s="31">
        <f t="shared" ref="F32" si="38">IF(F31=0,0,F31/F31)</f>
        <v>0</v>
      </c>
      <c r="G32" s="31">
        <f t="shared" ref="G32" si="39">IF(G31=0,0,G31/F31)</f>
        <v>0</v>
      </c>
      <c r="H32" s="31">
        <f t="shared" ref="H32:I32" si="40">IF(H31=0,0,H31/$F31)</f>
        <v>0</v>
      </c>
      <c r="I32" s="31">
        <f t="shared" si="40"/>
        <v>0</v>
      </c>
    </row>
    <row r="33" spans="1:9" ht="12" customHeight="1">
      <c r="A33" s="139"/>
      <c r="B33" s="139"/>
      <c r="C33" s="37"/>
      <c r="D33" s="211" t="s">
        <v>364</v>
      </c>
      <c r="E33" s="36"/>
      <c r="F33" s="35">
        <f t="shared" ref="F33" si="41">SUM(G33:I33)</f>
        <v>0</v>
      </c>
      <c r="G33" s="35">
        <v>0</v>
      </c>
      <c r="H33" s="35">
        <v>0</v>
      </c>
      <c r="I33" s="35">
        <v>0</v>
      </c>
    </row>
    <row r="34" spans="1:9" ht="12" customHeight="1">
      <c r="A34" s="139"/>
      <c r="B34" s="139"/>
      <c r="C34" s="34"/>
      <c r="D34" s="212"/>
      <c r="E34" s="33"/>
      <c r="F34" s="31">
        <f t="shared" ref="F34" si="42">IF(F33=0,0,F33/F33)</f>
        <v>0</v>
      </c>
      <c r="G34" s="31">
        <f t="shared" ref="G34" si="43">IF(G33=0,0,G33/F33)</f>
        <v>0</v>
      </c>
      <c r="H34" s="31">
        <f t="shared" ref="H34:I34" si="44">IF(H33=0,0,H33/$F33)</f>
        <v>0</v>
      </c>
      <c r="I34" s="31">
        <f t="shared" si="44"/>
        <v>0</v>
      </c>
    </row>
    <row r="35" spans="1:9" ht="12" customHeight="1">
      <c r="A35" s="139"/>
      <c r="B35" s="139"/>
      <c r="C35" s="37"/>
      <c r="D35" s="211" t="s">
        <v>365</v>
      </c>
      <c r="E35" s="36"/>
      <c r="F35" s="35">
        <f t="shared" ref="F35" si="45">SUM(G35:I35)</f>
        <v>0</v>
      </c>
      <c r="G35" s="35">
        <v>0</v>
      </c>
      <c r="H35" s="35">
        <v>0</v>
      </c>
      <c r="I35" s="35">
        <v>0</v>
      </c>
    </row>
    <row r="36" spans="1:9" ht="12" customHeight="1">
      <c r="A36" s="139"/>
      <c r="B36" s="139"/>
      <c r="C36" s="34"/>
      <c r="D36" s="212"/>
      <c r="E36" s="33"/>
      <c r="F36" s="31">
        <f t="shared" ref="F36" si="46">IF(F35=0,0,F35/F35)</f>
        <v>0</v>
      </c>
      <c r="G36" s="31">
        <f t="shared" ref="G36" si="47">IF(G35=0,0,G35/F35)</f>
        <v>0</v>
      </c>
      <c r="H36" s="31">
        <f t="shared" ref="H36:I36" si="48">IF(H35=0,0,H35/$F35)</f>
        <v>0</v>
      </c>
      <c r="I36" s="31">
        <f t="shared" si="48"/>
        <v>0</v>
      </c>
    </row>
    <row r="37" spans="1:9" ht="12" customHeight="1">
      <c r="A37" s="139"/>
      <c r="B37" s="139"/>
      <c r="C37" s="37"/>
      <c r="D37" s="211" t="s">
        <v>366</v>
      </c>
      <c r="E37" s="36"/>
      <c r="F37" s="35">
        <f t="shared" ref="F37" si="49">SUM(G37:I37)</f>
        <v>0</v>
      </c>
      <c r="G37" s="35">
        <v>0</v>
      </c>
      <c r="H37" s="35">
        <v>0</v>
      </c>
      <c r="I37" s="35">
        <v>0</v>
      </c>
    </row>
    <row r="38" spans="1:9" ht="12" customHeight="1">
      <c r="A38" s="139"/>
      <c r="B38" s="139"/>
      <c r="C38" s="34"/>
      <c r="D38" s="212"/>
      <c r="E38" s="33"/>
      <c r="F38" s="31">
        <f t="shared" ref="F38" si="50">IF(F37=0,0,F37/F37)</f>
        <v>0</v>
      </c>
      <c r="G38" s="31">
        <f t="shared" ref="G38" si="51">IF(G37=0,0,G37/F37)</f>
        <v>0</v>
      </c>
      <c r="H38" s="31">
        <f t="shared" ref="H38:I38" si="52">IF(H37=0,0,H37/$F37)</f>
        <v>0</v>
      </c>
      <c r="I38" s="31">
        <f t="shared" si="52"/>
        <v>0</v>
      </c>
    </row>
    <row r="39" spans="1:9" ht="12" customHeight="1">
      <c r="A39" s="139"/>
      <c r="B39" s="139"/>
      <c r="C39" s="37"/>
      <c r="D39" s="211" t="s">
        <v>367</v>
      </c>
      <c r="E39" s="36"/>
      <c r="F39" s="35">
        <f t="shared" ref="F39" si="53">SUM(G39:I39)</f>
        <v>0</v>
      </c>
      <c r="G39" s="35">
        <v>0</v>
      </c>
      <c r="H39" s="35">
        <v>0</v>
      </c>
      <c r="I39" s="35">
        <v>0</v>
      </c>
    </row>
    <row r="40" spans="1:9" ht="12" customHeight="1">
      <c r="A40" s="139"/>
      <c r="B40" s="139"/>
      <c r="C40" s="34"/>
      <c r="D40" s="212"/>
      <c r="E40" s="33"/>
      <c r="F40" s="31">
        <f t="shared" ref="F40" si="54">IF(F39=0,0,F39/F39)</f>
        <v>0</v>
      </c>
      <c r="G40" s="31">
        <f t="shared" ref="G40" si="55">IF(G39=0,0,G39/F39)</f>
        <v>0</v>
      </c>
      <c r="H40" s="31">
        <f t="shared" ref="H40:I40" si="56">IF(H39=0,0,H39/$F39)</f>
        <v>0</v>
      </c>
      <c r="I40" s="31">
        <f t="shared" si="56"/>
        <v>0</v>
      </c>
    </row>
    <row r="41" spans="1:9" ht="12" customHeight="1">
      <c r="A41" s="139"/>
      <c r="B41" s="139"/>
      <c r="C41" s="37"/>
      <c r="D41" s="211" t="s">
        <v>368</v>
      </c>
      <c r="E41" s="36"/>
      <c r="F41" s="35">
        <f t="shared" ref="F41" si="57">SUM(G41:I41)</f>
        <v>0</v>
      </c>
      <c r="G41" s="35">
        <v>0</v>
      </c>
      <c r="H41" s="35">
        <v>0</v>
      </c>
      <c r="I41" s="35">
        <v>0</v>
      </c>
    </row>
    <row r="42" spans="1:9" ht="12" customHeight="1">
      <c r="A42" s="139"/>
      <c r="B42" s="139"/>
      <c r="C42" s="34"/>
      <c r="D42" s="212"/>
      <c r="E42" s="33"/>
      <c r="F42" s="31">
        <f t="shared" ref="F42" si="58">IF(F41=0,0,F41/F41)</f>
        <v>0</v>
      </c>
      <c r="G42" s="31">
        <f t="shared" ref="G42" si="59">IF(G41=0,0,G41/F41)</f>
        <v>0</v>
      </c>
      <c r="H42" s="31">
        <f t="shared" ref="H42:I42" si="60">IF(H41=0,0,H41/$F41)</f>
        <v>0</v>
      </c>
      <c r="I42" s="31">
        <f t="shared" si="60"/>
        <v>0</v>
      </c>
    </row>
    <row r="43" spans="1:9" ht="12" customHeight="1">
      <c r="A43" s="139"/>
      <c r="B43" s="139"/>
      <c r="C43" s="37"/>
      <c r="D43" s="211" t="s">
        <v>369</v>
      </c>
      <c r="E43" s="36"/>
      <c r="F43" s="35">
        <f t="shared" ref="F43" si="61">SUM(G43:I43)</f>
        <v>2</v>
      </c>
      <c r="G43" s="35">
        <v>0</v>
      </c>
      <c r="H43" s="35">
        <v>2</v>
      </c>
      <c r="I43" s="35">
        <v>0</v>
      </c>
    </row>
    <row r="44" spans="1:9" ht="12" customHeight="1">
      <c r="A44" s="139"/>
      <c r="B44" s="139"/>
      <c r="C44" s="34"/>
      <c r="D44" s="212"/>
      <c r="E44" s="33"/>
      <c r="F44" s="31">
        <f t="shared" ref="F44" si="62">IF(F43=0,0,F43/F43)</f>
        <v>1</v>
      </c>
      <c r="G44" s="31">
        <f t="shared" ref="G44" si="63">IF(G43=0,0,G43/F43)</f>
        <v>0</v>
      </c>
      <c r="H44" s="31">
        <f t="shared" ref="H44:I44" si="64">IF(H43=0,0,H43/$F43)</f>
        <v>1</v>
      </c>
      <c r="I44" s="31">
        <f t="shared" si="64"/>
        <v>0</v>
      </c>
    </row>
    <row r="45" spans="1:9" ht="12" customHeight="1">
      <c r="A45" s="139"/>
      <c r="B45" s="139"/>
      <c r="C45" s="37"/>
      <c r="D45" s="211" t="s">
        <v>370</v>
      </c>
      <c r="E45" s="36"/>
      <c r="F45" s="35">
        <f t="shared" ref="F45" si="65">SUM(G45:I45)</f>
        <v>0</v>
      </c>
      <c r="G45" s="35">
        <v>0</v>
      </c>
      <c r="H45" s="35">
        <v>0</v>
      </c>
      <c r="I45" s="35">
        <v>0</v>
      </c>
    </row>
    <row r="46" spans="1:9" ht="12" customHeight="1">
      <c r="A46" s="139"/>
      <c r="B46" s="139"/>
      <c r="C46" s="34"/>
      <c r="D46" s="212"/>
      <c r="E46" s="33"/>
      <c r="F46" s="31">
        <f t="shared" ref="F46" si="66">IF(F45=0,0,F45/F45)</f>
        <v>0</v>
      </c>
      <c r="G46" s="31">
        <f t="shared" ref="G46" si="67">IF(G45=0,0,G45/F45)</f>
        <v>0</v>
      </c>
      <c r="H46" s="31">
        <f t="shared" ref="H46:I46" si="68">IF(H45=0,0,H45/$F45)</f>
        <v>0</v>
      </c>
      <c r="I46" s="31">
        <f t="shared" si="68"/>
        <v>0</v>
      </c>
    </row>
    <row r="47" spans="1:9" ht="11.25" customHeight="1">
      <c r="A47" s="139"/>
      <c r="B47" s="139"/>
      <c r="C47" s="37"/>
      <c r="D47" s="211" t="s">
        <v>371</v>
      </c>
      <c r="E47" s="36"/>
      <c r="F47" s="35">
        <f t="shared" ref="F47" si="69">SUM(G47:I47)</f>
        <v>0</v>
      </c>
      <c r="G47" s="35">
        <v>0</v>
      </c>
      <c r="H47" s="35">
        <v>0</v>
      </c>
      <c r="I47" s="35">
        <v>0</v>
      </c>
    </row>
    <row r="48" spans="1:9" ht="12" customHeight="1">
      <c r="A48" s="139"/>
      <c r="B48" s="139"/>
      <c r="C48" s="34"/>
      <c r="D48" s="212"/>
      <c r="E48" s="33"/>
      <c r="F48" s="31">
        <f t="shared" ref="F48" si="70">IF(F47=0,0,F47/F47)</f>
        <v>0</v>
      </c>
      <c r="G48" s="31">
        <f t="shared" ref="G48" si="71">IF(G47=0,0,G47/F47)</f>
        <v>0</v>
      </c>
      <c r="H48" s="31">
        <f t="shared" ref="H48:I48" si="72">IF(H47=0,0,H47/$F47)</f>
        <v>0</v>
      </c>
      <c r="I48" s="31">
        <f t="shared" si="72"/>
        <v>0</v>
      </c>
    </row>
    <row r="49" spans="1:9" ht="12" customHeight="1">
      <c r="A49" s="139"/>
      <c r="B49" s="139"/>
      <c r="C49" s="37"/>
      <c r="D49" s="211" t="s">
        <v>372</v>
      </c>
      <c r="E49" s="36"/>
      <c r="F49" s="35">
        <f t="shared" ref="F49" si="73">SUM(G49:I49)</f>
        <v>1</v>
      </c>
      <c r="G49" s="35">
        <v>1</v>
      </c>
      <c r="H49" s="35">
        <v>0</v>
      </c>
      <c r="I49" s="35">
        <v>0</v>
      </c>
    </row>
    <row r="50" spans="1:9" ht="12" customHeight="1">
      <c r="A50" s="139"/>
      <c r="B50" s="139"/>
      <c r="C50" s="34"/>
      <c r="D50" s="212"/>
      <c r="E50" s="33"/>
      <c r="F50" s="31">
        <f t="shared" ref="F50" si="74">IF(F49=0,0,F49/F49)</f>
        <v>1</v>
      </c>
      <c r="G50" s="31">
        <f t="shared" ref="G50" si="75">IF(G49=0,0,G49/F49)</f>
        <v>1</v>
      </c>
      <c r="H50" s="31">
        <f t="shared" ref="H50:I50" si="76">IF(H49=0,0,H49/$F49)</f>
        <v>0</v>
      </c>
      <c r="I50" s="31">
        <f t="shared" si="76"/>
        <v>0</v>
      </c>
    </row>
    <row r="51" spans="1:9" ht="12" customHeight="1">
      <c r="A51" s="139"/>
      <c r="B51" s="139"/>
      <c r="C51" s="37"/>
      <c r="D51" s="211" t="s">
        <v>373</v>
      </c>
      <c r="E51" s="36"/>
      <c r="F51" s="35">
        <f t="shared" ref="F51" si="77">SUM(G51:I51)</f>
        <v>0</v>
      </c>
      <c r="G51" s="35">
        <v>0</v>
      </c>
      <c r="H51" s="35">
        <v>0</v>
      </c>
      <c r="I51" s="35">
        <v>0</v>
      </c>
    </row>
    <row r="52" spans="1:9" ht="12" customHeight="1">
      <c r="A52" s="139"/>
      <c r="B52" s="139"/>
      <c r="C52" s="34"/>
      <c r="D52" s="212"/>
      <c r="E52" s="33"/>
      <c r="F52" s="31">
        <f t="shared" ref="F52" si="78">IF(F51=0,0,F51/F51)</f>
        <v>0</v>
      </c>
      <c r="G52" s="31">
        <f t="shared" ref="G52" si="79">IF(G51=0,0,G51/F51)</f>
        <v>0</v>
      </c>
      <c r="H52" s="31">
        <f t="shared" ref="H52:I52" si="80">IF(H51=0,0,H51/$F51)</f>
        <v>0</v>
      </c>
      <c r="I52" s="31">
        <f t="shared" si="80"/>
        <v>0</v>
      </c>
    </row>
    <row r="53" spans="1:9" ht="12" customHeight="1">
      <c r="A53" s="139"/>
      <c r="B53" s="139"/>
      <c r="C53" s="37"/>
      <c r="D53" s="211" t="s">
        <v>374</v>
      </c>
      <c r="E53" s="36"/>
      <c r="F53" s="35">
        <f t="shared" ref="F53" si="81">SUM(G53:I53)</f>
        <v>1</v>
      </c>
      <c r="G53" s="35">
        <v>0</v>
      </c>
      <c r="H53" s="35">
        <v>0</v>
      </c>
      <c r="I53" s="35">
        <v>1</v>
      </c>
    </row>
    <row r="54" spans="1:9" ht="12" customHeight="1">
      <c r="A54" s="139"/>
      <c r="B54" s="139"/>
      <c r="C54" s="34"/>
      <c r="D54" s="212"/>
      <c r="E54" s="33"/>
      <c r="F54" s="31">
        <f t="shared" ref="F54" si="82">IF(F53=0,0,F53/F53)</f>
        <v>1</v>
      </c>
      <c r="G54" s="31">
        <f t="shared" ref="G54" si="83">IF(G53=0,0,G53/F53)</f>
        <v>0</v>
      </c>
      <c r="H54" s="31">
        <f t="shared" ref="H54:I54" si="84">IF(H53=0,0,H53/$F53)</f>
        <v>0</v>
      </c>
      <c r="I54" s="31">
        <f t="shared" si="84"/>
        <v>1</v>
      </c>
    </row>
    <row r="55" spans="1:9" ht="12" customHeight="1">
      <c r="A55" s="139"/>
      <c r="B55" s="139"/>
      <c r="C55" s="37"/>
      <c r="D55" s="211" t="s">
        <v>375</v>
      </c>
      <c r="E55" s="36"/>
      <c r="F55" s="35">
        <f t="shared" ref="F55" si="85">SUM(G55:I55)</f>
        <v>0</v>
      </c>
      <c r="G55" s="35">
        <v>0</v>
      </c>
      <c r="H55" s="35">
        <v>0</v>
      </c>
      <c r="I55" s="35">
        <v>0</v>
      </c>
    </row>
    <row r="56" spans="1:9" ht="12" customHeight="1">
      <c r="A56" s="139"/>
      <c r="B56" s="139"/>
      <c r="C56" s="34"/>
      <c r="D56" s="212"/>
      <c r="E56" s="33"/>
      <c r="F56" s="31">
        <f t="shared" ref="F56" si="86">IF(F55=0,0,F55/F55)</f>
        <v>0</v>
      </c>
      <c r="G56" s="31">
        <f t="shared" ref="G56" si="87">IF(G55=0,0,G55/F55)</f>
        <v>0</v>
      </c>
      <c r="H56" s="31">
        <f t="shared" ref="H56:I56" si="88">IF(H55=0,0,H55/$F55)</f>
        <v>0</v>
      </c>
      <c r="I56" s="31">
        <f t="shared" si="88"/>
        <v>0</v>
      </c>
    </row>
    <row r="57" spans="1:9" ht="12" customHeight="1">
      <c r="A57" s="139"/>
      <c r="B57" s="139"/>
      <c r="C57" s="37"/>
      <c r="D57" s="211" t="s">
        <v>376</v>
      </c>
      <c r="E57" s="36"/>
      <c r="F57" s="35">
        <f t="shared" ref="F57" si="89">SUM(G57:I57)</f>
        <v>1</v>
      </c>
      <c r="G57" s="35">
        <v>0</v>
      </c>
      <c r="H57" s="35">
        <v>1</v>
      </c>
      <c r="I57" s="35">
        <v>0</v>
      </c>
    </row>
    <row r="58" spans="1:9" ht="12" customHeight="1">
      <c r="A58" s="139"/>
      <c r="B58" s="139"/>
      <c r="C58" s="34"/>
      <c r="D58" s="212"/>
      <c r="E58" s="33"/>
      <c r="F58" s="31">
        <f t="shared" ref="F58" si="90">IF(F57=0,0,F57/F57)</f>
        <v>1</v>
      </c>
      <c r="G58" s="31">
        <f t="shared" ref="G58" si="91">IF(G57=0,0,G57/F57)</f>
        <v>0</v>
      </c>
      <c r="H58" s="31">
        <f t="shared" ref="H58:I58" si="92">IF(H57=0,0,H57/$F57)</f>
        <v>1</v>
      </c>
      <c r="I58" s="31">
        <f t="shared" si="92"/>
        <v>0</v>
      </c>
    </row>
    <row r="59" spans="1:9" ht="12.75" customHeight="1">
      <c r="A59" s="139"/>
      <c r="B59" s="139"/>
      <c r="C59" s="37"/>
      <c r="D59" s="211" t="s">
        <v>377</v>
      </c>
      <c r="E59" s="36"/>
      <c r="F59" s="35">
        <f t="shared" ref="F59" si="93">SUM(G59:I59)</f>
        <v>1</v>
      </c>
      <c r="G59" s="35">
        <v>1</v>
      </c>
      <c r="H59" s="35">
        <v>0</v>
      </c>
      <c r="I59" s="35">
        <v>0</v>
      </c>
    </row>
    <row r="60" spans="1:9" ht="12.75" customHeight="1">
      <c r="A60" s="139"/>
      <c r="B60" s="139"/>
      <c r="C60" s="34"/>
      <c r="D60" s="212"/>
      <c r="E60" s="33"/>
      <c r="F60" s="31">
        <f t="shared" ref="F60" si="94">IF(F59=0,0,F59/F59)</f>
        <v>1</v>
      </c>
      <c r="G60" s="31">
        <f t="shared" ref="G60" si="95">IF(G59=0,0,G59/F59)</f>
        <v>1</v>
      </c>
      <c r="H60" s="31">
        <f t="shared" ref="H60:I60" si="96">IF(H59=0,0,H59/$F59)</f>
        <v>0</v>
      </c>
      <c r="I60" s="31">
        <f t="shared" si="96"/>
        <v>0</v>
      </c>
    </row>
    <row r="61" spans="1:9" ht="12" customHeight="1">
      <c r="A61" s="139"/>
      <c r="B61" s="139"/>
      <c r="C61" s="37"/>
      <c r="D61" s="211" t="s">
        <v>20</v>
      </c>
      <c r="E61" s="36"/>
      <c r="F61" s="35">
        <f t="shared" ref="F61" si="97">SUM(G61:I61)</f>
        <v>0</v>
      </c>
      <c r="G61" s="35">
        <v>0</v>
      </c>
      <c r="H61" s="35">
        <v>0</v>
      </c>
      <c r="I61" s="35">
        <v>0</v>
      </c>
    </row>
    <row r="62" spans="1:9" ht="12" customHeight="1">
      <c r="A62" s="139"/>
      <c r="B62" s="139"/>
      <c r="C62" s="34"/>
      <c r="D62" s="212"/>
      <c r="E62" s="33"/>
      <c r="F62" s="31">
        <f t="shared" ref="F62" si="98">IF(F61=0,0,F61/F61)</f>
        <v>0</v>
      </c>
      <c r="G62" s="31">
        <f t="shared" ref="G62" si="99">IF(G61=0,0,G61/F61)</f>
        <v>0</v>
      </c>
      <c r="H62" s="31">
        <f t="shared" ref="H62:I62" si="100">IF(H61=0,0,H61/$F61)</f>
        <v>0</v>
      </c>
      <c r="I62" s="31">
        <f t="shared" si="100"/>
        <v>0</v>
      </c>
    </row>
    <row r="63" spans="1:9" ht="12" customHeight="1">
      <c r="A63" s="139"/>
      <c r="B63" s="139"/>
      <c r="C63" s="37"/>
      <c r="D63" s="211" t="s">
        <v>378</v>
      </c>
      <c r="E63" s="36"/>
      <c r="F63" s="35">
        <f t="shared" ref="F63" si="101">SUM(G63:I63)</f>
        <v>0</v>
      </c>
      <c r="G63" s="35">
        <v>0</v>
      </c>
      <c r="H63" s="35">
        <v>0</v>
      </c>
      <c r="I63" s="35">
        <v>0</v>
      </c>
    </row>
    <row r="64" spans="1:9" ht="12" customHeight="1">
      <c r="A64" s="139"/>
      <c r="B64" s="139"/>
      <c r="C64" s="34"/>
      <c r="D64" s="212"/>
      <c r="E64" s="33"/>
      <c r="F64" s="31">
        <f t="shared" ref="F64" si="102">IF(F63=0,0,F63/F63)</f>
        <v>0</v>
      </c>
      <c r="G64" s="31">
        <f t="shared" ref="G64" si="103">IF(G63=0,0,G63/F63)</f>
        <v>0</v>
      </c>
      <c r="H64" s="31">
        <f t="shared" ref="H64:I64" si="104">IF(H63=0,0,H63/$F63)</f>
        <v>0</v>
      </c>
      <c r="I64" s="31">
        <f t="shared" si="104"/>
        <v>0</v>
      </c>
    </row>
    <row r="65" spans="1:9" ht="12" customHeight="1">
      <c r="A65" s="139"/>
      <c r="B65" s="139"/>
      <c r="C65" s="37"/>
      <c r="D65" s="211" t="s">
        <v>379</v>
      </c>
      <c r="E65" s="36"/>
      <c r="F65" s="35">
        <f t="shared" ref="F65" si="105">SUM(G65:I65)</f>
        <v>1</v>
      </c>
      <c r="G65" s="35">
        <v>0</v>
      </c>
      <c r="H65" s="35">
        <v>1</v>
      </c>
      <c r="I65" s="35">
        <v>0</v>
      </c>
    </row>
    <row r="66" spans="1:9" ht="12" customHeight="1">
      <c r="A66" s="139"/>
      <c r="B66" s="139"/>
      <c r="C66" s="34"/>
      <c r="D66" s="212"/>
      <c r="E66" s="33"/>
      <c r="F66" s="31">
        <f t="shared" ref="F66" si="106">IF(F65=0,0,F65/F65)</f>
        <v>1</v>
      </c>
      <c r="G66" s="31">
        <f t="shared" ref="G66" si="107">IF(G65=0,0,G65/F65)</f>
        <v>0</v>
      </c>
      <c r="H66" s="31">
        <f t="shared" ref="H66:I66" si="108">IF(H65=0,0,H65/$F65)</f>
        <v>1</v>
      </c>
      <c r="I66" s="31">
        <f t="shared" si="108"/>
        <v>0</v>
      </c>
    </row>
    <row r="67" spans="1:9" ht="12" customHeight="1">
      <c r="A67" s="139"/>
      <c r="B67" s="139"/>
      <c r="C67" s="37"/>
      <c r="D67" s="211" t="s">
        <v>380</v>
      </c>
      <c r="E67" s="36"/>
      <c r="F67" s="35">
        <f t="shared" ref="F67" si="109">SUM(G67:I67)</f>
        <v>0</v>
      </c>
      <c r="G67" s="35">
        <v>0</v>
      </c>
      <c r="H67" s="35">
        <v>0</v>
      </c>
      <c r="I67" s="35">
        <v>0</v>
      </c>
    </row>
    <row r="68" spans="1:9" ht="12" customHeight="1">
      <c r="A68" s="139"/>
      <c r="B68" s="140"/>
      <c r="C68" s="34"/>
      <c r="D68" s="212"/>
      <c r="E68" s="33"/>
      <c r="F68" s="31">
        <f t="shared" ref="F68" si="110">IF(F67=0,0,F67/F67)</f>
        <v>0</v>
      </c>
      <c r="G68" s="31">
        <f t="shared" ref="G68" si="111">IF(G67=0,0,G67/F67)</f>
        <v>0</v>
      </c>
      <c r="H68" s="31">
        <f t="shared" ref="H68:I68" si="112">IF(H67=0,0,H67/$F67)</f>
        <v>0</v>
      </c>
      <c r="I68" s="31">
        <f t="shared" si="112"/>
        <v>0</v>
      </c>
    </row>
    <row r="69" spans="1:9" ht="12" customHeight="1">
      <c r="A69" s="139"/>
      <c r="B69" s="138" t="s">
        <v>16</v>
      </c>
      <c r="C69" s="37"/>
      <c r="D69" s="211" t="s">
        <v>15</v>
      </c>
      <c r="E69" s="36"/>
      <c r="F69" s="35">
        <f>SUM(G69:I69)</f>
        <v>19</v>
      </c>
      <c r="G69" s="35">
        <f>SUM(G71,G73,G75,G77,G79,G81,G83,G85,G87,G89,G91,G93,G95,G97,G99)</f>
        <v>6</v>
      </c>
      <c r="H69" s="35">
        <f t="shared" ref="H69:I69" si="113">SUM(H71,H73,H75,H77,H79,H81,H83,H85,H87,H89,H91,H93,H95,H97,H99)</f>
        <v>9</v>
      </c>
      <c r="I69" s="35">
        <f t="shared" si="113"/>
        <v>4</v>
      </c>
    </row>
    <row r="70" spans="1:9" ht="12" customHeight="1">
      <c r="A70" s="139"/>
      <c r="B70" s="139"/>
      <c r="C70" s="34"/>
      <c r="D70" s="212"/>
      <c r="E70" s="33"/>
      <c r="F70" s="31">
        <f>IF(F69=0,0,F69/$F69)</f>
        <v>1</v>
      </c>
      <c r="G70" s="31">
        <f>IF(G69=0,0,G69/$F69)</f>
        <v>0.31578947368421051</v>
      </c>
      <c r="H70" s="31">
        <f>IF(H69=0,0,H69/$F69)</f>
        <v>0.47368421052631576</v>
      </c>
      <c r="I70" s="31">
        <f>IF(I69=0,0,I69/$F69)</f>
        <v>0.21052631578947367</v>
      </c>
    </row>
    <row r="71" spans="1:9" ht="12" customHeight="1">
      <c r="A71" s="139"/>
      <c r="B71" s="139"/>
      <c r="C71" s="37"/>
      <c r="D71" s="211" t="s">
        <v>291</v>
      </c>
      <c r="E71" s="36"/>
      <c r="F71" s="35">
        <f t="shared" ref="F71" si="114">SUM(G71:I71)</f>
        <v>0</v>
      </c>
      <c r="G71" s="35">
        <v>0</v>
      </c>
      <c r="H71" s="35">
        <v>0</v>
      </c>
      <c r="I71" s="35">
        <v>0</v>
      </c>
    </row>
    <row r="72" spans="1:9" ht="12" customHeight="1">
      <c r="A72" s="139"/>
      <c r="B72" s="139"/>
      <c r="C72" s="34"/>
      <c r="D72" s="212"/>
      <c r="E72" s="33"/>
      <c r="F72" s="31">
        <f t="shared" ref="F72" si="115">IF(F71=0,0,F71/F71)</f>
        <v>0</v>
      </c>
      <c r="G72" s="31">
        <f t="shared" ref="G72" si="116">IF(G71=0,0,G71/F71)</f>
        <v>0</v>
      </c>
      <c r="H72" s="31">
        <f t="shared" ref="H72:I72" si="117">IF(H71=0,0,H71/$F71)</f>
        <v>0</v>
      </c>
      <c r="I72" s="31">
        <f t="shared" si="117"/>
        <v>0</v>
      </c>
    </row>
    <row r="73" spans="1:9" ht="12" customHeight="1">
      <c r="A73" s="139"/>
      <c r="B73" s="139"/>
      <c r="C73" s="37"/>
      <c r="D73" s="211" t="s">
        <v>290</v>
      </c>
      <c r="E73" s="36"/>
      <c r="F73" s="35">
        <f t="shared" ref="F73" si="118">SUM(G73:I73)</f>
        <v>1</v>
      </c>
      <c r="G73" s="35">
        <v>0</v>
      </c>
      <c r="H73" s="35">
        <v>1</v>
      </c>
      <c r="I73" s="35">
        <v>0</v>
      </c>
    </row>
    <row r="74" spans="1:9" ht="12" customHeight="1">
      <c r="A74" s="139"/>
      <c r="B74" s="139"/>
      <c r="C74" s="34"/>
      <c r="D74" s="212"/>
      <c r="E74" s="33"/>
      <c r="F74" s="31">
        <f t="shared" ref="F74" si="119">IF(F73=0,0,F73/F73)</f>
        <v>1</v>
      </c>
      <c r="G74" s="31">
        <f t="shared" ref="G74" si="120">IF(G73=0,0,G73/F73)</f>
        <v>0</v>
      </c>
      <c r="H74" s="31">
        <f t="shared" ref="H74:I74" si="121">IF(H73=0,0,H73/$F73)</f>
        <v>1</v>
      </c>
      <c r="I74" s="31">
        <f t="shared" si="121"/>
        <v>0</v>
      </c>
    </row>
    <row r="75" spans="1:9" ht="12" customHeight="1">
      <c r="A75" s="139"/>
      <c r="B75" s="139"/>
      <c r="C75" s="37"/>
      <c r="D75" s="211" t="s">
        <v>12</v>
      </c>
      <c r="E75" s="36"/>
      <c r="F75" s="35">
        <f t="shared" ref="F75" si="122">SUM(G75:I75)</f>
        <v>0</v>
      </c>
      <c r="G75" s="35">
        <v>0</v>
      </c>
      <c r="H75" s="35">
        <v>0</v>
      </c>
      <c r="I75" s="35">
        <v>0</v>
      </c>
    </row>
    <row r="76" spans="1:9" ht="12" customHeight="1">
      <c r="A76" s="139"/>
      <c r="B76" s="139"/>
      <c r="C76" s="34"/>
      <c r="D76" s="212"/>
      <c r="E76" s="33"/>
      <c r="F76" s="31">
        <f t="shared" ref="F76" si="123">IF(F75=0,0,F75/F75)</f>
        <v>0</v>
      </c>
      <c r="G76" s="31">
        <f t="shared" ref="G76" si="124">IF(G75=0,0,G75/F75)</f>
        <v>0</v>
      </c>
      <c r="H76" s="31">
        <f t="shared" ref="H76:I76" si="125">IF(H75=0,0,H75/$F75)</f>
        <v>0</v>
      </c>
      <c r="I76" s="31">
        <f t="shared" si="125"/>
        <v>0</v>
      </c>
    </row>
    <row r="77" spans="1:9" ht="12" customHeight="1">
      <c r="A77" s="139"/>
      <c r="B77" s="139"/>
      <c r="C77" s="37"/>
      <c r="D77" s="211" t="s">
        <v>289</v>
      </c>
      <c r="E77" s="36"/>
      <c r="F77" s="35">
        <f t="shared" ref="F77" si="126">SUM(G77:I77)</f>
        <v>0</v>
      </c>
      <c r="G77" s="35">
        <v>0</v>
      </c>
      <c r="H77" s="35">
        <v>0</v>
      </c>
      <c r="I77" s="35">
        <v>0</v>
      </c>
    </row>
    <row r="78" spans="1:9" ht="12" customHeight="1">
      <c r="A78" s="139"/>
      <c r="B78" s="139"/>
      <c r="C78" s="34"/>
      <c r="D78" s="212"/>
      <c r="E78" s="33"/>
      <c r="F78" s="31">
        <f t="shared" ref="F78" si="127">IF(F77=0,0,F77/F77)</f>
        <v>0</v>
      </c>
      <c r="G78" s="31">
        <f t="shared" ref="G78" si="128">IF(G77=0,0,G77/F77)</f>
        <v>0</v>
      </c>
      <c r="H78" s="31">
        <f t="shared" ref="H78:I78" si="129">IF(H77=0,0,H77/$F77)</f>
        <v>0</v>
      </c>
      <c r="I78" s="31">
        <f t="shared" si="129"/>
        <v>0</v>
      </c>
    </row>
    <row r="79" spans="1:9" ht="12" customHeight="1">
      <c r="A79" s="139"/>
      <c r="B79" s="139"/>
      <c r="C79" s="37"/>
      <c r="D79" s="211" t="s">
        <v>288</v>
      </c>
      <c r="E79" s="36"/>
      <c r="F79" s="35">
        <f t="shared" ref="F79" si="130">SUM(G79:I79)</f>
        <v>0</v>
      </c>
      <c r="G79" s="35">
        <v>0</v>
      </c>
      <c r="H79" s="35">
        <v>0</v>
      </c>
      <c r="I79" s="35">
        <v>0</v>
      </c>
    </row>
    <row r="80" spans="1:9" ht="12" customHeight="1">
      <c r="A80" s="139"/>
      <c r="B80" s="139"/>
      <c r="C80" s="34"/>
      <c r="D80" s="212"/>
      <c r="E80" s="33"/>
      <c r="F80" s="31">
        <f t="shared" ref="F80" si="131">IF(F79=0,0,F79/F79)</f>
        <v>0</v>
      </c>
      <c r="G80" s="31">
        <f t="shared" ref="G80" si="132">IF(G79=0,0,G79/F79)</f>
        <v>0</v>
      </c>
      <c r="H80" s="31">
        <f t="shared" ref="H80:I80" si="133">IF(H79=0,0,H79/$F79)</f>
        <v>0</v>
      </c>
      <c r="I80" s="31">
        <f t="shared" si="133"/>
        <v>0</v>
      </c>
    </row>
    <row r="81" spans="1:9" ht="12" customHeight="1">
      <c r="A81" s="139"/>
      <c r="B81" s="139"/>
      <c r="C81" s="37"/>
      <c r="D81" s="211" t="s">
        <v>9</v>
      </c>
      <c r="E81" s="36"/>
      <c r="F81" s="35">
        <f t="shared" ref="F81" si="134">SUM(G81:I81)</f>
        <v>5</v>
      </c>
      <c r="G81" s="35">
        <v>0</v>
      </c>
      <c r="H81" s="35">
        <v>5</v>
      </c>
      <c r="I81" s="35">
        <v>0</v>
      </c>
    </row>
    <row r="82" spans="1:9" ht="12" customHeight="1">
      <c r="A82" s="139"/>
      <c r="B82" s="139"/>
      <c r="C82" s="34"/>
      <c r="D82" s="212"/>
      <c r="E82" s="33"/>
      <c r="F82" s="31">
        <f t="shared" ref="F82" si="135">IF(F81=0,0,F81/F81)</f>
        <v>1</v>
      </c>
      <c r="G82" s="31">
        <f t="shared" ref="G82" si="136">IF(G81=0,0,G81/F81)</f>
        <v>0</v>
      </c>
      <c r="H82" s="31">
        <f t="shared" ref="H82:I82" si="137">IF(H81=0,0,H81/$F81)</f>
        <v>1</v>
      </c>
      <c r="I82" s="31">
        <f t="shared" si="137"/>
        <v>0</v>
      </c>
    </row>
    <row r="83" spans="1:9" ht="12" customHeight="1">
      <c r="A83" s="139"/>
      <c r="B83" s="139"/>
      <c r="C83" s="37"/>
      <c r="D83" s="211" t="s">
        <v>8</v>
      </c>
      <c r="E83" s="36"/>
      <c r="F83" s="35">
        <f t="shared" ref="F83" si="138">SUM(G83:I83)</f>
        <v>0</v>
      </c>
      <c r="G83" s="35">
        <v>0</v>
      </c>
      <c r="H83" s="35">
        <v>0</v>
      </c>
      <c r="I83" s="35">
        <v>0</v>
      </c>
    </row>
    <row r="84" spans="1:9" ht="12" customHeight="1">
      <c r="A84" s="139"/>
      <c r="B84" s="139"/>
      <c r="C84" s="34"/>
      <c r="D84" s="212"/>
      <c r="E84" s="33"/>
      <c r="F84" s="31">
        <f t="shared" ref="F84" si="139">IF(F83=0,0,F83/F83)</f>
        <v>0</v>
      </c>
      <c r="G84" s="31">
        <f t="shared" ref="G84" si="140">IF(G83=0,0,G83/F83)</f>
        <v>0</v>
      </c>
      <c r="H84" s="31">
        <f t="shared" ref="H84:I84" si="141">IF(H83=0,0,H83/$F83)</f>
        <v>0</v>
      </c>
      <c r="I84" s="31">
        <f t="shared" si="141"/>
        <v>0</v>
      </c>
    </row>
    <row r="85" spans="1:9" ht="12" customHeight="1">
      <c r="A85" s="139"/>
      <c r="B85" s="139"/>
      <c r="C85" s="37"/>
      <c r="D85" s="211" t="s">
        <v>287</v>
      </c>
      <c r="E85" s="36"/>
      <c r="F85" s="35">
        <f t="shared" ref="F85" si="142">SUM(G85:I85)</f>
        <v>0</v>
      </c>
      <c r="G85" s="35">
        <v>0</v>
      </c>
      <c r="H85" s="35">
        <v>0</v>
      </c>
      <c r="I85" s="35">
        <v>0</v>
      </c>
    </row>
    <row r="86" spans="1:9" ht="12" customHeight="1">
      <c r="A86" s="139"/>
      <c r="B86" s="139"/>
      <c r="C86" s="34"/>
      <c r="D86" s="212"/>
      <c r="E86" s="33"/>
      <c r="F86" s="31">
        <f t="shared" ref="F86" si="143">IF(F85=0,0,F85/F85)</f>
        <v>0</v>
      </c>
      <c r="G86" s="31">
        <f t="shared" ref="G86" si="144">IF(G85=0,0,G85/F85)</f>
        <v>0</v>
      </c>
      <c r="H86" s="31">
        <f t="shared" ref="H86:I86" si="145">IF(H85=0,0,H85/$F85)</f>
        <v>0</v>
      </c>
      <c r="I86" s="31">
        <f t="shared" si="145"/>
        <v>0</v>
      </c>
    </row>
    <row r="87" spans="1:9" ht="13.5" customHeight="1">
      <c r="A87" s="139"/>
      <c r="B87" s="139"/>
      <c r="C87" s="37"/>
      <c r="D87" s="228" t="s">
        <v>286</v>
      </c>
      <c r="E87" s="36"/>
      <c r="F87" s="35">
        <f t="shared" ref="F87" si="146">SUM(G87:I87)</f>
        <v>0</v>
      </c>
      <c r="G87" s="35">
        <v>0</v>
      </c>
      <c r="H87" s="35">
        <v>0</v>
      </c>
      <c r="I87" s="35">
        <v>0</v>
      </c>
    </row>
    <row r="88" spans="1:9" ht="13.5" customHeight="1">
      <c r="A88" s="139"/>
      <c r="B88" s="139"/>
      <c r="C88" s="34"/>
      <c r="D88" s="212"/>
      <c r="E88" s="33"/>
      <c r="F88" s="31">
        <f t="shared" ref="F88" si="147">IF(F87=0,0,F87/F87)</f>
        <v>0</v>
      </c>
      <c r="G88" s="31">
        <f t="shared" ref="G88" si="148">IF(G87=0,0,G87/F87)</f>
        <v>0</v>
      </c>
      <c r="H88" s="31">
        <f t="shared" ref="H88:I88" si="149">IF(H87=0,0,H87/$F87)</f>
        <v>0</v>
      </c>
      <c r="I88" s="31">
        <f t="shared" si="149"/>
        <v>0</v>
      </c>
    </row>
    <row r="89" spans="1:9" ht="12" customHeight="1">
      <c r="A89" s="139"/>
      <c r="B89" s="139"/>
      <c r="C89" s="37"/>
      <c r="D89" s="211" t="s">
        <v>285</v>
      </c>
      <c r="E89" s="36"/>
      <c r="F89" s="35">
        <f t="shared" ref="F89" si="150">SUM(G89:I89)</f>
        <v>0</v>
      </c>
      <c r="G89" s="35">
        <v>0</v>
      </c>
      <c r="H89" s="35">
        <v>0</v>
      </c>
      <c r="I89" s="35">
        <v>0</v>
      </c>
    </row>
    <row r="90" spans="1:9" ht="12" customHeight="1">
      <c r="A90" s="139"/>
      <c r="B90" s="139"/>
      <c r="C90" s="34"/>
      <c r="D90" s="212"/>
      <c r="E90" s="33"/>
      <c r="F90" s="31">
        <f t="shared" ref="F90" si="151">IF(F89=0,0,F89/F89)</f>
        <v>0</v>
      </c>
      <c r="G90" s="31">
        <f t="shared" ref="G90" si="152">IF(G89=0,0,G89/F89)</f>
        <v>0</v>
      </c>
      <c r="H90" s="31">
        <f t="shared" ref="H90:I90" si="153">IF(H89=0,0,H89/$F89)</f>
        <v>0</v>
      </c>
      <c r="I90" s="31">
        <f t="shared" si="153"/>
        <v>0</v>
      </c>
    </row>
    <row r="91" spans="1:9" ht="12" customHeight="1">
      <c r="A91" s="139"/>
      <c r="B91" s="139"/>
      <c r="C91" s="37"/>
      <c r="D91" s="211" t="s">
        <v>284</v>
      </c>
      <c r="E91" s="36"/>
      <c r="F91" s="35">
        <f t="shared" ref="F91" si="154">SUM(G91:I91)</f>
        <v>0</v>
      </c>
      <c r="G91" s="35">
        <v>0</v>
      </c>
      <c r="H91" s="35">
        <v>0</v>
      </c>
      <c r="I91" s="35">
        <v>0</v>
      </c>
    </row>
    <row r="92" spans="1:9" ht="12" customHeight="1">
      <c r="A92" s="139"/>
      <c r="B92" s="139"/>
      <c r="C92" s="34"/>
      <c r="D92" s="212"/>
      <c r="E92" s="33"/>
      <c r="F92" s="31">
        <f t="shared" ref="F92" si="155">IF(F91=0,0,F91/F91)</f>
        <v>0</v>
      </c>
      <c r="G92" s="31">
        <f t="shared" ref="G92" si="156">IF(G91=0,0,G91/F91)</f>
        <v>0</v>
      </c>
      <c r="H92" s="31">
        <f t="shared" ref="H92:I92" si="157">IF(H91=0,0,H91/$F91)</f>
        <v>0</v>
      </c>
      <c r="I92" s="31">
        <f t="shared" si="157"/>
        <v>0</v>
      </c>
    </row>
    <row r="93" spans="1:9" ht="12" customHeight="1">
      <c r="A93" s="139"/>
      <c r="B93" s="139"/>
      <c r="C93" s="37"/>
      <c r="D93" s="211" t="s">
        <v>283</v>
      </c>
      <c r="E93" s="36"/>
      <c r="F93" s="35">
        <f t="shared" ref="F93" si="158">SUM(G93:I93)</f>
        <v>1</v>
      </c>
      <c r="G93" s="35">
        <v>1</v>
      </c>
      <c r="H93" s="35">
        <v>0</v>
      </c>
      <c r="I93" s="35">
        <v>0</v>
      </c>
    </row>
    <row r="94" spans="1:9" ht="12" customHeight="1">
      <c r="A94" s="139"/>
      <c r="B94" s="139"/>
      <c r="C94" s="34"/>
      <c r="D94" s="212"/>
      <c r="E94" s="33"/>
      <c r="F94" s="31">
        <f t="shared" ref="F94" si="159">IF(F93=0,0,F93/F93)</f>
        <v>1</v>
      </c>
      <c r="G94" s="31">
        <f t="shared" ref="G94" si="160">IF(G93=0,0,G93/F93)</f>
        <v>1</v>
      </c>
      <c r="H94" s="31">
        <f t="shared" ref="H94:I94" si="161">IF(H93=0,0,H93/$F93)</f>
        <v>0</v>
      </c>
      <c r="I94" s="31">
        <f t="shared" si="161"/>
        <v>0</v>
      </c>
    </row>
    <row r="95" spans="1:9" ht="12" customHeight="1">
      <c r="A95" s="139"/>
      <c r="B95" s="139"/>
      <c r="C95" s="37"/>
      <c r="D95" s="211" t="s">
        <v>282</v>
      </c>
      <c r="E95" s="36"/>
      <c r="F95" s="35">
        <f t="shared" ref="F95" si="162">SUM(G95:I95)</f>
        <v>9</v>
      </c>
      <c r="G95" s="35">
        <v>5</v>
      </c>
      <c r="H95" s="35">
        <v>2</v>
      </c>
      <c r="I95" s="35">
        <v>2</v>
      </c>
    </row>
    <row r="96" spans="1:9" ht="12" customHeight="1">
      <c r="A96" s="139"/>
      <c r="B96" s="139"/>
      <c r="C96" s="34"/>
      <c r="D96" s="212"/>
      <c r="E96" s="33"/>
      <c r="F96" s="31">
        <f t="shared" ref="F96" si="163">IF(F95=0,0,F95/F95)</f>
        <v>1</v>
      </c>
      <c r="G96" s="31">
        <f t="shared" ref="G96" si="164">IF(G95=0,0,G95/F95)</f>
        <v>0.55555555555555558</v>
      </c>
      <c r="H96" s="31">
        <f t="shared" ref="H96:I96" si="165">IF(H95=0,0,H95/$F95)</f>
        <v>0.22222222222222221</v>
      </c>
      <c r="I96" s="31">
        <f t="shared" si="165"/>
        <v>0.22222222222222221</v>
      </c>
    </row>
    <row r="97" spans="1:9" ht="12" customHeight="1">
      <c r="A97" s="139"/>
      <c r="B97" s="139"/>
      <c r="C97" s="37"/>
      <c r="D97" s="211" t="s">
        <v>281</v>
      </c>
      <c r="E97" s="36"/>
      <c r="F97" s="35">
        <f t="shared" ref="F97" si="166">SUM(G97:I97)</f>
        <v>0</v>
      </c>
      <c r="G97" s="35">
        <v>0</v>
      </c>
      <c r="H97" s="35">
        <v>0</v>
      </c>
      <c r="I97" s="35">
        <v>0</v>
      </c>
    </row>
    <row r="98" spans="1:9" ht="12" customHeight="1">
      <c r="A98" s="139"/>
      <c r="B98" s="139"/>
      <c r="C98" s="34"/>
      <c r="D98" s="212"/>
      <c r="E98" s="33"/>
      <c r="F98" s="31">
        <f t="shared" ref="F98" si="167">IF(F97=0,0,F97/F97)</f>
        <v>0</v>
      </c>
      <c r="G98" s="31">
        <f t="shared" ref="G98" si="168">IF(G97=0,0,G97/F97)</f>
        <v>0</v>
      </c>
      <c r="H98" s="31">
        <f t="shared" ref="H98:I98" si="169">IF(H97=0,0,H97/$F97)</f>
        <v>0</v>
      </c>
      <c r="I98" s="31">
        <f t="shared" si="169"/>
        <v>0</v>
      </c>
    </row>
    <row r="99" spans="1:9" ht="12.75" customHeight="1">
      <c r="A99" s="139"/>
      <c r="B99" s="139"/>
      <c r="C99" s="37"/>
      <c r="D99" s="211" t="s">
        <v>280</v>
      </c>
      <c r="E99" s="36"/>
      <c r="F99" s="35">
        <f t="shared" ref="F99" si="170">SUM(G99:I99)</f>
        <v>3</v>
      </c>
      <c r="G99" s="35">
        <v>0</v>
      </c>
      <c r="H99" s="35">
        <v>1</v>
      </c>
      <c r="I99" s="35">
        <v>2</v>
      </c>
    </row>
    <row r="100" spans="1:9" ht="12.75" customHeight="1">
      <c r="A100" s="140"/>
      <c r="B100" s="140"/>
      <c r="C100" s="34"/>
      <c r="D100" s="212"/>
      <c r="E100" s="33"/>
      <c r="F100" s="31">
        <f t="shared" ref="F100" si="171">IF(F99=0,0,F99/F99)</f>
        <v>1</v>
      </c>
      <c r="G100" s="31">
        <f t="shared" ref="G100" si="172">IF(G99=0,0,G99/F99)</f>
        <v>0</v>
      </c>
      <c r="H100" s="31">
        <f t="shared" ref="H100:I100" si="173">IF(H99=0,0,H99/$F99)</f>
        <v>0.33333333333333331</v>
      </c>
      <c r="I100" s="31">
        <f t="shared" si="173"/>
        <v>0.66666666666666663</v>
      </c>
    </row>
  </sheetData>
  <mergeCells count="57">
    <mergeCell ref="A3:E6"/>
    <mergeCell ref="F3:I4"/>
    <mergeCell ref="F5:F6"/>
    <mergeCell ref="G5:G6"/>
    <mergeCell ref="H5:H6"/>
    <mergeCell ref="I5:I6"/>
    <mergeCell ref="D31:D32"/>
    <mergeCell ref="D33:D34"/>
    <mergeCell ref="A7:E8"/>
    <mergeCell ref="A9:A18"/>
    <mergeCell ref="B9:E10"/>
    <mergeCell ref="B11:E12"/>
    <mergeCell ref="B13:E14"/>
    <mergeCell ref="B15:E16"/>
    <mergeCell ref="B17:E18"/>
    <mergeCell ref="D35:D36"/>
    <mergeCell ref="D37:D38"/>
    <mergeCell ref="D39:D40"/>
    <mergeCell ref="D41:D42"/>
    <mergeCell ref="D43:D44"/>
    <mergeCell ref="D45:D46"/>
    <mergeCell ref="D47:D48"/>
    <mergeCell ref="D49:D50"/>
    <mergeCell ref="A19:A100"/>
    <mergeCell ref="B19:B68"/>
    <mergeCell ref="D19:D20"/>
    <mergeCell ref="D21:D22"/>
    <mergeCell ref="D23:D24"/>
    <mergeCell ref="D25:D26"/>
    <mergeCell ref="D27:D28"/>
    <mergeCell ref="D29:D30"/>
    <mergeCell ref="D85:D86"/>
    <mergeCell ref="D87:D88"/>
    <mergeCell ref="D89:D90"/>
    <mergeCell ref="D77:D78"/>
    <mergeCell ref="D79:D80"/>
    <mergeCell ref="D81:D82"/>
    <mergeCell ref="B69:B100"/>
    <mergeCell ref="D69:D70"/>
    <mergeCell ref="D71:D72"/>
    <mergeCell ref="D73:D74"/>
    <mergeCell ref="D75:D76"/>
    <mergeCell ref="D91:D92"/>
    <mergeCell ref="D93:D94"/>
    <mergeCell ref="D95:D96"/>
    <mergeCell ref="D97:D98"/>
    <mergeCell ref="D99:D100"/>
    <mergeCell ref="D83:D84"/>
    <mergeCell ref="D51:D52"/>
    <mergeCell ref="D53:D54"/>
    <mergeCell ref="D67:D68"/>
    <mergeCell ref="D55:D56"/>
    <mergeCell ref="D57:D58"/>
    <mergeCell ref="D63:D64"/>
    <mergeCell ref="D65:D66"/>
    <mergeCell ref="D59:D60"/>
    <mergeCell ref="D61:D62"/>
  </mergeCells>
  <phoneticPr fontId="4"/>
  <pageMargins left="0.59055118110236227" right="0.19685039370078741" top="0.39370078740157483" bottom="0.39370078740157483" header="0.51181102362204722" footer="0.51181102362204722"/>
  <pageSetup paperSize="9" scale="68" firstPageNumber="40" orientation="portrait" useFirstPageNumber="1"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82"/>
  <sheetViews>
    <sheetView showGridLines="0" view="pageBreakPreview" zoomScaleNormal="100" zoomScaleSheetLayoutView="100" workbookViewId="0">
      <selection activeCell="I3" sqref="I3:J6"/>
    </sheetView>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4" width="10.125" style="3" customWidth="1"/>
    <col min="15" max="16384" width="9" style="3"/>
  </cols>
  <sheetData>
    <row r="1" spans="1:14" ht="14.25">
      <c r="A1" s="18" t="s">
        <v>485</v>
      </c>
    </row>
    <row r="3" spans="1:14" ht="14.25" customHeight="1">
      <c r="A3" s="152" t="s">
        <v>63</v>
      </c>
      <c r="B3" s="153"/>
      <c r="C3" s="153"/>
      <c r="D3" s="153"/>
      <c r="E3" s="154"/>
      <c r="F3" s="161" t="s">
        <v>126</v>
      </c>
      <c r="G3" s="200" t="s">
        <v>452</v>
      </c>
      <c r="H3" s="200"/>
      <c r="I3" s="200" t="s">
        <v>504</v>
      </c>
      <c r="J3" s="200"/>
      <c r="K3" s="200" t="s">
        <v>505</v>
      </c>
      <c r="L3" s="200"/>
      <c r="M3" s="176" t="s">
        <v>127</v>
      </c>
      <c r="N3" s="177"/>
    </row>
    <row r="4" spans="1:14" ht="42" customHeight="1">
      <c r="A4" s="155"/>
      <c r="B4" s="156"/>
      <c r="C4" s="156"/>
      <c r="D4" s="156"/>
      <c r="E4" s="157"/>
      <c r="F4" s="165"/>
      <c r="G4" s="200"/>
      <c r="H4" s="200"/>
      <c r="I4" s="200"/>
      <c r="J4" s="200"/>
      <c r="K4" s="200"/>
      <c r="L4" s="200"/>
      <c r="M4" s="178"/>
      <c r="N4" s="179"/>
    </row>
    <row r="5" spans="1:14" ht="15" customHeight="1">
      <c r="A5" s="155"/>
      <c r="B5" s="156"/>
      <c r="C5" s="156"/>
      <c r="D5" s="156"/>
      <c r="E5" s="157"/>
      <c r="F5" s="162"/>
      <c r="G5" s="163" t="s">
        <v>51</v>
      </c>
      <c r="H5" s="150" t="s">
        <v>50</v>
      </c>
      <c r="I5" s="163" t="s">
        <v>51</v>
      </c>
      <c r="J5" s="150" t="s">
        <v>50</v>
      </c>
      <c r="K5" s="163" t="s">
        <v>51</v>
      </c>
      <c r="L5" s="150" t="s">
        <v>50</v>
      </c>
      <c r="M5" s="163" t="s">
        <v>51</v>
      </c>
      <c r="N5" s="150" t="s">
        <v>50</v>
      </c>
    </row>
    <row r="6" spans="1:14" ht="15" customHeight="1">
      <c r="A6" s="158"/>
      <c r="B6" s="159"/>
      <c r="C6" s="159"/>
      <c r="D6" s="159"/>
      <c r="E6" s="160"/>
      <c r="F6" s="162"/>
      <c r="G6" s="164"/>
      <c r="H6" s="151"/>
      <c r="I6" s="164"/>
      <c r="J6" s="151"/>
      <c r="K6" s="164"/>
      <c r="L6" s="151"/>
      <c r="M6" s="164"/>
      <c r="N6" s="151"/>
    </row>
    <row r="7" spans="1:14" ht="23.1" customHeight="1">
      <c r="A7" s="147" t="s">
        <v>49</v>
      </c>
      <c r="B7" s="148"/>
      <c r="C7" s="148"/>
      <c r="D7" s="148"/>
      <c r="E7" s="149"/>
      <c r="F7" s="10">
        <f t="shared" ref="F7:F38" si="0">SUM(G7,I7,K7,M7)</f>
        <v>916</v>
      </c>
      <c r="G7" s="9">
        <f>SUM(G8:G12)</f>
        <v>769</v>
      </c>
      <c r="H7" s="8">
        <f t="shared" ref="H7:H38" si="1">IF(G7=0,0,G7/$F7*100)</f>
        <v>83.951965065502193</v>
      </c>
      <c r="I7" s="9">
        <f>SUM(I8:I12)</f>
        <v>36</v>
      </c>
      <c r="J7" s="8">
        <f t="shared" ref="J7:J38" si="2">IF(I7=0,0,I7/$F7*100)</f>
        <v>3.9301310043668125</v>
      </c>
      <c r="K7" s="9">
        <f>SUM(K8:K12)</f>
        <v>101</v>
      </c>
      <c r="L7" s="8">
        <f t="shared" ref="L7:L38" si="3">IF(K7=0,0,K7/$F7*100)</f>
        <v>11.026200873362445</v>
      </c>
      <c r="M7" s="9">
        <f>SUM(M8:M12)</f>
        <v>10</v>
      </c>
      <c r="N7" s="8">
        <f t="shared" ref="N7:N38" si="4">IF(M7=0,0,M7/$F7*100)</f>
        <v>1.0917030567685588</v>
      </c>
    </row>
    <row r="8" spans="1:14" ht="23.1" customHeight="1">
      <c r="A8" s="141" t="s">
        <v>48</v>
      </c>
      <c r="B8" s="144" t="s">
        <v>47</v>
      </c>
      <c r="C8" s="145"/>
      <c r="D8" s="145"/>
      <c r="E8" s="146"/>
      <c r="F8" s="10">
        <f t="shared" si="0"/>
        <v>289</v>
      </c>
      <c r="G8" s="9">
        <v>167</v>
      </c>
      <c r="H8" s="8">
        <f t="shared" si="1"/>
        <v>57.785467128027676</v>
      </c>
      <c r="I8" s="9">
        <v>30</v>
      </c>
      <c r="J8" s="8">
        <f t="shared" si="2"/>
        <v>10.380622837370241</v>
      </c>
      <c r="K8" s="9">
        <v>87</v>
      </c>
      <c r="L8" s="8">
        <f t="shared" si="3"/>
        <v>30.103806228373703</v>
      </c>
      <c r="M8" s="9">
        <v>5</v>
      </c>
      <c r="N8" s="8">
        <f t="shared" si="4"/>
        <v>1.7301038062283738</v>
      </c>
    </row>
    <row r="9" spans="1:14" ht="23.1" customHeight="1">
      <c r="A9" s="142"/>
      <c r="B9" s="144" t="s">
        <v>46</v>
      </c>
      <c r="C9" s="145"/>
      <c r="D9" s="145"/>
      <c r="E9" s="146"/>
      <c r="F9" s="10">
        <f t="shared" ref="F9:F12" si="5">SUM(G9,I9,K9,M9)</f>
        <v>129</v>
      </c>
      <c r="G9" s="9">
        <v>115</v>
      </c>
      <c r="H9" s="8">
        <f t="shared" ref="H9:H12" si="6">IF(G9=0,0,G9/$F9*100)</f>
        <v>89.147286821705436</v>
      </c>
      <c r="I9" s="9">
        <v>3</v>
      </c>
      <c r="J9" s="8">
        <f t="shared" ref="J9:J12" si="7">IF(I9=0,0,I9/$F9*100)</f>
        <v>2.3255813953488373</v>
      </c>
      <c r="K9" s="9">
        <v>10</v>
      </c>
      <c r="L9" s="8">
        <f t="shared" ref="L9:L12" si="8">IF(K9=0,0,K9/$F9*100)</f>
        <v>7.7519379844961236</v>
      </c>
      <c r="M9" s="9">
        <v>1</v>
      </c>
      <c r="N9" s="8">
        <f t="shared" ref="N9:N12" si="9">IF(M9=0,0,M9/$F9*100)</f>
        <v>0.77519379844961245</v>
      </c>
    </row>
    <row r="10" spans="1:14" ht="23.1" customHeight="1">
      <c r="A10" s="142"/>
      <c r="B10" s="144" t="s">
        <v>45</v>
      </c>
      <c r="C10" s="145"/>
      <c r="D10" s="145"/>
      <c r="E10" s="146"/>
      <c r="F10" s="10">
        <f t="shared" si="5"/>
        <v>220</v>
      </c>
      <c r="G10" s="9">
        <v>215</v>
      </c>
      <c r="H10" s="8">
        <f t="shared" si="6"/>
        <v>97.727272727272734</v>
      </c>
      <c r="I10" s="9">
        <v>2</v>
      </c>
      <c r="J10" s="8">
        <f t="shared" si="7"/>
        <v>0.90909090909090906</v>
      </c>
      <c r="K10" s="9">
        <v>3</v>
      </c>
      <c r="L10" s="8">
        <f t="shared" si="8"/>
        <v>1.3636363636363635</v>
      </c>
      <c r="M10" s="9">
        <v>0</v>
      </c>
      <c r="N10" s="8">
        <f t="shared" si="9"/>
        <v>0</v>
      </c>
    </row>
    <row r="11" spans="1:14" ht="23.1" customHeight="1">
      <c r="A11" s="142"/>
      <c r="B11" s="144" t="s">
        <v>44</v>
      </c>
      <c r="C11" s="145"/>
      <c r="D11" s="145"/>
      <c r="E11" s="146"/>
      <c r="F11" s="10">
        <f t="shared" si="5"/>
        <v>57</v>
      </c>
      <c r="G11" s="9">
        <v>56</v>
      </c>
      <c r="H11" s="8">
        <f t="shared" si="6"/>
        <v>98.245614035087712</v>
      </c>
      <c r="I11" s="9">
        <v>1</v>
      </c>
      <c r="J11" s="8">
        <f t="shared" si="7"/>
        <v>1.7543859649122806</v>
      </c>
      <c r="K11" s="9">
        <v>0</v>
      </c>
      <c r="L11" s="8">
        <f t="shared" si="8"/>
        <v>0</v>
      </c>
      <c r="M11" s="9">
        <v>0</v>
      </c>
      <c r="N11" s="8">
        <f t="shared" si="9"/>
        <v>0</v>
      </c>
    </row>
    <row r="12" spans="1:14" ht="23.1" customHeight="1">
      <c r="A12" s="143"/>
      <c r="B12" s="144" t="s">
        <v>43</v>
      </c>
      <c r="C12" s="145"/>
      <c r="D12" s="145"/>
      <c r="E12" s="146"/>
      <c r="F12" s="10">
        <f t="shared" si="5"/>
        <v>221</v>
      </c>
      <c r="G12" s="9">
        <v>216</v>
      </c>
      <c r="H12" s="8">
        <f t="shared" si="6"/>
        <v>97.737556561085967</v>
      </c>
      <c r="I12" s="9">
        <v>0</v>
      </c>
      <c r="J12" s="8">
        <f t="shared" si="7"/>
        <v>0</v>
      </c>
      <c r="K12" s="9">
        <v>1</v>
      </c>
      <c r="L12" s="8">
        <f t="shared" si="8"/>
        <v>0.45248868778280549</v>
      </c>
      <c r="M12" s="9">
        <v>4</v>
      </c>
      <c r="N12" s="8">
        <f t="shared" si="9"/>
        <v>1.809954751131222</v>
      </c>
    </row>
    <row r="13" spans="1:14" ht="23.1" customHeight="1">
      <c r="A13" s="138" t="s">
        <v>42</v>
      </c>
      <c r="B13" s="138" t="s">
        <v>41</v>
      </c>
      <c r="C13" s="13"/>
      <c r="D13" s="14" t="s">
        <v>15</v>
      </c>
      <c r="E13" s="11"/>
      <c r="F13" s="10">
        <f t="shared" si="0"/>
        <v>224</v>
      </c>
      <c r="G13" s="9">
        <f>SUM(G14:G37)</f>
        <v>208</v>
      </c>
      <c r="H13" s="8">
        <f t="shared" si="1"/>
        <v>92.857142857142861</v>
      </c>
      <c r="I13" s="9">
        <f>SUM(I14:I37)</f>
        <v>7</v>
      </c>
      <c r="J13" s="8">
        <f t="shared" si="2"/>
        <v>3.125</v>
      </c>
      <c r="K13" s="9">
        <f>SUM(K14:K37)</f>
        <v>9</v>
      </c>
      <c r="L13" s="8">
        <f t="shared" si="3"/>
        <v>4.0178571428571432</v>
      </c>
      <c r="M13" s="9">
        <f>SUM(M14:M37)</f>
        <v>0</v>
      </c>
      <c r="N13" s="8">
        <f t="shared" si="4"/>
        <v>0</v>
      </c>
    </row>
    <row r="14" spans="1:14" ht="23.1" customHeight="1">
      <c r="A14" s="139"/>
      <c r="B14" s="139"/>
      <c r="C14" s="13"/>
      <c r="D14" s="14" t="s">
        <v>40</v>
      </c>
      <c r="E14" s="11"/>
      <c r="F14" s="10">
        <f t="shared" ref="F14:F37" si="10">SUM(G14,I14,K14,M14)</f>
        <v>38</v>
      </c>
      <c r="G14" s="9">
        <v>35</v>
      </c>
      <c r="H14" s="8">
        <f t="shared" ref="H14:H37" si="11">IF(G14=0,0,G14/$F14*100)</f>
        <v>92.10526315789474</v>
      </c>
      <c r="I14" s="9">
        <v>1</v>
      </c>
      <c r="J14" s="8">
        <f t="shared" ref="J14:J37" si="12">IF(I14=0,0,I14/$F14*100)</f>
        <v>2.6315789473684208</v>
      </c>
      <c r="K14" s="9">
        <v>2</v>
      </c>
      <c r="L14" s="8">
        <f t="shared" ref="L14:L37" si="13">IF(K14=0,0,K14/$F14*100)</f>
        <v>5.2631578947368416</v>
      </c>
      <c r="M14" s="9">
        <v>0</v>
      </c>
      <c r="N14" s="8">
        <f t="shared" ref="N14:N37" si="14">IF(M14=0,0,M14/$F14*100)</f>
        <v>0</v>
      </c>
    </row>
    <row r="15" spans="1:14" ht="23.1" customHeight="1">
      <c r="A15" s="139"/>
      <c r="B15" s="139"/>
      <c r="C15" s="13"/>
      <c r="D15" s="14" t="s">
        <v>39</v>
      </c>
      <c r="E15" s="11"/>
      <c r="F15" s="10">
        <f t="shared" si="10"/>
        <v>5</v>
      </c>
      <c r="G15" s="9">
        <v>5</v>
      </c>
      <c r="H15" s="8">
        <f t="shared" si="11"/>
        <v>100</v>
      </c>
      <c r="I15" s="9">
        <v>0</v>
      </c>
      <c r="J15" s="8">
        <f t="shared" si="12"/>
        <v>0</v>
      </c>
      <c r="K15" s="9">
        <v>0</v>
      </c>
      <c r="L15" s="8">
        <f t="shared" si="13"/>
        <v>0</v>
      </c>
      <c r="M15" s="9">
        <v>0</v>
      </c>
      <c r="N15" s="8">
        <f t="shared" si="14"/>
        <v>0</v>
      </c>
    </row>
    <row r="16" spans="1:14" ht="23.1" customHeight="1">
      <c r="A16" s="139"/>
      <c r="B16" s="139"/>
      <c r="C16" s="13"/>
      <c r="D16" s="14" t="s">
        <v>38</v>
      </c>
      <c r="E16" s="11"/>
      <c r="F16" s="10">
        <f t="shared" si="10"/>
        <v>14</v>
      </c>
      <c r="G16" s="9">
        <v>13</v>
      </c>
      <c r="H16" s="8">
        <f t="shared" si="11"/>
        <v>92.857142857142861</v>
      </c>
      <c r="I16" s="9">
        <v>0</v>
      </c>
      <c r="J16" s="8">
        <f t="shared" si="12"/>
        <v>0</v>
      </c>
      <c r="K16" s="9">
        <v>1</v>
      </c>
      <c r="L16" s="8">
        <f t="shared" si="13"/>
        <v>7.1428571428571423</v>
      </c>
      <c r="M16" s="9">
        <v>0</v>
      </c>
      <c r="N16" s="8">
        <f t="shared" si="14"/>
        <v>0</v>
      </c>
    </row>
    <row r="17" spans="1:14" ht="23.1" customHeight="1">
      <c r="A17" s="139"/>
      <c r="B17" s="139"/>
      <c r="C17" s="13"/>
      <c r="D17" s="14" t="s">
        <v>37</v>
      </c>
      <c r="E17" s="11"/>
      <c r="F17" s="10">
        <f t="shared" si="10"/>
        <v>1</v>
      </c>
      <c r="G17" s="9">
        <v>1</v>
      </c>
      <c r="H17" s="8">
        <f t="shared" si="11"/>
        <v>100</v>
      </c>
      <c r="I17" s="9">
        <v>0</v>
      </c>
      <c r="J17" s="8">
        <f t="shared" si="12"/>
        <v>0</v>
      </c>
      <c r="K17" s="9">
        <v>0</v>
      </c>
      <c r="L17" s="8">
        <f t="shared" si="13"/>
        <v>0</v>
      </c>
      <c r="M17" s="9">
        <v>0</v>
      </c>
      <c r="N17" s="8">
        <f t="shared" si="14"/>
        <v>0</v>
      </c>
    </row>
    <row r="18" spans="1:14" ht="23.1" customHeight="1">
      <c r="A18" s="139"/>
      <c r="B18" s="139"/>
      <c r="C18" s="13"/>
      <c r="D18" s="14" t="s">
        <v>36</v>
      </c>
      <c r="E18" s="11"/>
      <c r="F18" s="10">
        <f t="shared" si="10"/>
        <v>6</v>
      </c>
      <c r="G18" s="9">
        <v>5</v>
      </c>
      <c r="H18" s="8">
        <f t="shared" si="11"/>
        <v>83.333333333333343</v>
      </c>
      <c r="I18" s="9">
        <v>1</v>
      </c>
      <c r="J18" s="8">
        <f t="shared" si="12"/>
        <v>16.666666666666664</v>
      </c>
      <c r="K18" s="9">
        <v>0</v>
      </c>
      <c r="L18" s="8">
        <f t="shared" si="13"/>
        <v>0</v>
      </c>
      <c r="M18" s="9">
        <v>0</v>
      </c>
      <c r="N18" s="8">
        <f t="shared" si="14"/>
        <v>0</v>
      </c>
    </row>
    <row r="19" spans="1:14" ht="23.1" customHeight="1">
      <c r="A19" s="139"/>
      <c r="B19" s="139"/>
      <c r="C19" s="13"/>
      <c r="D19" s="14" t="s">
        <v>35</v>
      </c>
      <c r="E19" s="11"/>
      <c r="F19" s="10">
        <f t="shared" si="10"/>
        <v>3</v>
      </c>
      <c r="G19" s="9">
        <v>2</v>
      </c>
      <c r="H19" s="8">
        <f t="shared" si="11"/>
        <v>66.666666666666657</v>
      </c>
      <c r="I19" s="9">
        <v>1</v>
      </c>
      <c r="J19" s="8">
        <f t="shared" si="12"/>
        <v>33.333333333333329</v>
      </c>
      <c r="K19" s="9">
        <v>0</v>
      </c>
      <c r="L19" s="8">
        <f t="shared" si="13"/>
        <v>0</v>
      </c>
      <c r="M19" s="9">
        <v>0</v>
      </c>
      <c r="N19" s="8">
        <f t="shared" si="14"/>
        <v>0</v>
      </c>
    </row>
    <row r="20" spans="1:14" ht="23.1" customHeight="1">
      <c r="A20" s="139"/>
      <c r="B20" s="139"/>
      <c r="C20" s="13"/>
      <c r="D20" s="14" t="s">
        <v>34</v>
      </c>
      <c r="E20" s="11"/>
      <c r="F20" s="10">
        <f t="shared" si="10"/>
        <v>3</v>
      </c>
      <c r="G20" s="9">
        <v>3</v>
      </c>
      <c r="H20" s="8">
        <f t="shared" si="11"/>
        <v>100</v>
      </c>
      <c r="I20" s="9">
        <v>0</v>
      </c>
      <c r="J20" s="8">
        <f t="shared" si="12"/>
        <v>0</v>
      </c>
      <c r="K20" s="9">
        <v>0</v>
      </c>
      <c r="L20" s="8">
        <f t="shared" si="13"/>
        <v>0</v>
      </c>
      <c r="M20" s="9">
        <v>0</v>
      </c>
      <c r="N20" s="8">
        <f t="shared" si="14"/>
        <v>0</v>
      </c>
    </row>
    <row r="21" spans="1:14" ht="23.1" customHeight="1">
      <c r="A21" s="139"/>
      <c r="B21" s="139"/>
      <c r="C21" s="13"/>
      <c r="D21" s="14" t="s">
        <v>33</v>
      </c>
      <c r="E21" s="11"/>
      <c r="F21" s="10">
        <f t="shared" si="10"/>
        <v>10</v>
      </c>
      <c r="G21" s="9">
        <v>10</v>
      </c>
      <c r="H21" s="8">
        <f t="shared" si="11"/>
        <v>100</v>
      </c>
      <c r="I21" s="9">
        <v>0</v>
      </c>
      <c r="J21" s="8">
        <f t="shared" si="12"/>
        <v>0</v>
      </c>
      <c r="K21" s="9">
        <v>0</v>
      </c>
      <c r="L21" s="8">
        <f t="shared" si="13"/>
        <v>0</v>
      </c>
      <c r="M21" s="9">
        <v>0</v>
      </c>
      <c r="N21" s="8">
        <f t="shared" si="14"/>
        <v>0</v>
      </c>
    </row>
    <row r="22" spans="1:14" ht="23.1" customHeight="1">
      <c r="A22" s="139"/>
      <c r="B22" s="139"/>
      <c r="C22" s="13"/>
      <c r="D22" s="14" t="s">
        <v>32</v>
      </c>
      <c r="E22" s="11"/>
      <c r="F22" s="10">
        <f t="shared" si="10"/>
        <v>1</v>
      </c>
      <c r="G22" s="9">
        <v>1</v>
      </c>
      <c r="H22" s="8">
        <f t="shared" si="11"/>
        <v>100</v>
      </c>
      <c r="I22" s="9">
        <v>0</v>
      </c>
      <c r="J22" s="8">
        <f t="shared" si="12"/>
        <v>0</v>
      </c>
      <c r="K22" s="9">
        <v>0</v>
      </c>
      <c r="L22" s="8">
        <f t="shared" si="13"/>
        <v>0</v>
      </c>
      <c r="M22" s="9">
        <v>0</v>
      </c>
      <c r="N22" s="8">
        <f t="shared" si="14"/>
        <v>0</v>
      </c>
    </row>
    <row r="23" spans="1:14" ht="23.1" customHeight="1">
      <c r="A23" s="139"/>
      <c r="B23" s="139"/>
      <c r="C23" s="13"/>
      <c r="D23" s="14" t="s">
        <v>31</v>
      </c>
      <c r="E23" s="11"/>
      <c r="F23" s="10">
        <f t="shared" si="10"/>
        <v>6</v>
      </c>
      <c r="G23" s="9">
        <v>6</v>
      </c>
      <c r="H23" s="8">
        <f t="shared" si="11"/>
        <v>100</v>
      </c>
      <c r="I23" s="9">
        <v>0</v>
      </c>
      <c r="J23" s="8">
        <f t="shared" si="12"/>
        <v>0</v>
      </c>
      <c r="K23" s="9">
        <v>0</v>
      </c>
      <c r="L23" s="8">
        <f t="shared" si="13"/>
        <v>0</v>
      </c>
      <c r="M23" s="9">
        <v>0</v>
      </c>
      <c r="N23" s="8">
        <f t="shared" si="14"/>
        <v>0</v>
      </c>
    </row>
    <row r="24" spans="1:14" ht="23.1" customHeight="1">
      <c r="A24" s="139"/>
      <c r="B24" s="139"/>
      <c r="C24" s="13"/>
      <c r="D24" s="14" t="s">
        <v>30</v>
      </c>
      <c r="E24" s="11"/>
      <c r="F24" s="10">
        <f t="shared" si="10"/>
        <v>1</v>
      </c>
      <c r="G24" s="9">
        <v>1</v>
      </c>
      <c r="H24" s="8">
        <f t="shared" si="11"/>
        <v>100</v>
      </c>
      <c r="I24" s="9">
        <v>0</v>
      </c>
      <c r="J24" s="8">
        <f t="shared" si="12"/>
        <v>0</v>
      </c>
      <c r="K24" s="9">
        <v>0</v>
      </c>
      <c r="L24" s="8">
        <f t="shared" si="13"/>
        <v>0</v>
      </c>
      <c r="M24" s="9">
        <v>0</v>
      </c>
      <c r="N24" s="8">
        <f t="shared" si="14"/>
        <v>0</v>
      </c>
    </row>
    <row r="25" spans="1:14" ht="23.1" customHeight="1">
      <c r="A25" s="139"/>
      <c r="B25" s="139"/>
      <c r="C25" s="13"/>
      <c r="D25" s="12" t="s">
        <v>29</v>
      </c>
      <c r="E25" s="11"/>
      <c r="F25" s="10">
        <f t="shared" si="10"/>
        <v>3</v>
      </c>
      <c r="G25" s="9">
        <v>3</v>
      </c>
      <c r="H25" s="8">
        <f t="shared" si="11"/>
        <v>100</v>
      </c>
      <c r="I25" s="9">
        <v>0</v>
      </c>
      <c r="J25" s="8">
        <f t="shared" si="12"/>
        <v>0</v>
      </c>
      <c r="K25" s="9">
        <v>0</v>
      </c>
      <c r="L25" s="8">
        <f t="shared" si="13"/>
        <v>0</v>
      </c>
      <c r="M25" s="9">
        <v>0</v>
      </c>
      <c r="N25" s="8">
        <f t="shared" si="14"/>
        <v>0</v>
      </c>
    </row>
    <row r="26" spans="1:14" ht="23.1" customHeight="1">
      <c r="A26" s="139"/>
      <c r="B26" s="139"/>
      <c r="C26" s="13"/>
      <c r="D26" s="14" t="s">
        <v>28</v>
      </c>
      <c r="E26" s="11"/>
      <c r="F26" s="10">
        <f t="shared" si="10"/>
        <v>8</v>
      </c>
      <c r="G26" s="9">
        <v>7</v>
      </c>
      <c r="H26" s="8">
        <f t="shared" si="11"/>
        <v>87.5</v>
      </c>
      <c r="I26" s="9">
        <v>0</v>
      </c>
      <c r="J26" s="8">
        <f t="shared" si="12"/>
        <v>0</v>
      </c>
      <c r="K26" s="9">
        <v>1</v>
      </c>
      <c r="L26" s="8">
        <f t="shared" si="13"/>
        <v>12.5</v>
      </c>
      <c r="M26" s="9">
        <v>0</v>
      </c>
      <c r="N26" s="8">
        <f t="shared" si="14"/>
        <v>0</v>
      </c>
    </row>
    <row r="27" spans="1:14" ht="23.1" customHeight="1">
      <c r="A27" s="139"/>
      <c r="B27" s="139"/>
      <c r="C27" s="13"/>
      <c r="D27" s="14" t="s">
        <v>27</v>
      </c>
      <c r="E27" s="11"/>
      <c r="F27" s="10">
        <f t="shared" si="10"/>
        <v>3</v>
      </c>
      <c r="G27" s="9">
        <v>2</v>
      </c>
      <c r="H27" s="8">
        <f t="shared" si="11"/>
        <v>66.666666666666657</v>
      </c>
      <c r="I27" s="9">
        <v>1</v>
      </c>
      <c r="J27" s="8">
        <f t="shared" si="12"/>
        <v>33.333333333333329</v>
      </c>
      <c r="K27" s="9">
        <v>0</v>
      </c>
      <c r="L27" s="8">
        <f t="shared" si="13"/>
        <v>0</v>
      </c>
      <c r="M27" s="9">
        <v>0</v>
      </c>
      <c r="N27" s="8">
        <f t="shared" si="14"/>
        <v>0</v>
      </c>
    </row>
    <row r="28" spans="1:14" ht="23.1" customHeight="1">
      <c r="A28" s="139"/>
      <c r="B28" s="139"/>
      <c r="C28" s="13"/>
      <c r="D28" s="14" t="s">
        <v>26</v>
      </c>
      <c r="E28" s="11"/>
      <c r="F28" s="10">
        <f t="shared" si="10"/>
        <v>2</v>
      </c>
      <c r="G28" s="9">
        <v>2</v>
      </c>
      <c r="H28" s="8">
        <f t="shared" si="11"/>
        <v>100</v>
      </c>
      <c r="I28" s="9">
        <v>0</v>
      </c>
      <c r="J28" s="8">
        <f t="shared" si="12"/>
        <v>0</v>
      </c>
      <c r="K28" s="9">
        <v>0</v>
      </c>
      <c r="L28" s="8">
        <f t="shared" si="13"/>
        <v>0</v>
      </c>
      <c r="M28" s="9">
        <v>0</v>
      </c>
      <c r="N28" s="8">
        <f t="shared" si="14"/>
        <v>0</v>
      </c>
    </row>
    <row r="29" spans="1:14" ht="23.1" customHeight="1">
      <c r="A29" s="139"/>
      <c r="B29" s="139"/>
      <c r="C29" s="13"/>
      <c r="D29" s="14" t="s">
        <v>25</v>
      </c>
      <c r="E29" s="11"/>
      <c r="F29" s="10">
        <f t="shared" si="10"/>
        <v>15</v>
      </c>
      <c r="G29" s="9">
        <v>13</v>
      </c>
      <c r="H29" s="8">
        <f t="shared" si="11"/>
        <v>86.666666666666671</v>
      </c>
      <c r="I29" s="9">
        <v>0</v>
      </c>
      <c r="J29" s="8">
        <f t="shared" si="12"/>
        <v>0</v>
      </c>
      <c r="K29" s="9">
        <v>2</v>
      </c>
      <c r="L29" s="8">
        <f t="shared" si="13"/>
        <v>13.333333333333334</v>
      </c>
      <c r="M29" s="9">
        <v>0</v>
      </c>
      <c r="N29" s="8">
        <f t="shared" si="14"/>
        <v>0</v>
      </c>
    </row>
    <row r="30" spans="1:14" ht="23.1" customHeight="1">
      <c r="A30" s="139"/>
      <c r="B30" s="139"/>
      <c r="C30" s="13"/>
      <c r="D30" s="14" t="s">
        <v>24</v>
      </c>
      <c r="E30" s="11"/>
      <c r="F30" s="10">
        <f t="shared" si="10"/>
        <v>4</v>
      </c>
      <c r="G30" s="9">
        <v>4</v>
      </c>
      <c r="H30" s="8">
        <f t="shared" si="11"/>
        <v>100</v>
      </c>
      <c r="I30" s="9">
        <v>0</v>
      </c>
      <c r="J30" s="8">
        <f t="shared" si="12"/>
        <v>0</v>
      </c>
      <c r="K30" s="9">
        <v>0</v>
      </c>
      <c r="L30" s="8">
        <f t="shared" si="13"/>
        <v>0</v>
      </c>
      <c r="M30" s="9">
        <v>0</v>
      </c>
      <c r="N30" s="8">
        <f t="shared" si="14"/>
        <v>0</v>
      </c>
    </row>
    <row r="31" spans="1:14" ht="23.1" customHeight="1">
      <c r="A31" s="139"/>
      <c r="B31" s="139"/>
      <c r="C31" s="13"/>
      <c r="D31" s="14" t="s">
        <v>23</v>
      </c>
      <c r="E31" s="11"/>
      <c r="F31" s="10">
        <f t="shared" si="10"/>
        <v>26</v>
      </c>
      <c r="G31" s="9">
        <v>23</v>
      </c>
      <c r="H31" s="8">
        <f t="shared" si="11"/>
        <v>88.461538461538453</v>
      </c>
      <c r="I31" s="9">
        <v>1</v>
      </c>
      <c r="J31" s="8">
        <f t="shared" si="12"/>
        <v>3.8461538461538463</v>
      </c>
      <c r="K31" s="9">
        <v>2</v>
      </c>
      <c r="L31" s="8">
        <f t="shared" si="13"/>
        <v>7.6923076923076925</v>
      </c>
      <c r="M31" s="9">
        <v>0</v>
      </c>
      <c r="N31" s="8">
        <f t="shared" si="14"/>
        <v>0</v>
      </c>
    </row>
    <row r="32" spans="1:14" ht="23.1" customHeight="1">
      <c r="A32" s="139"/>
      <c r="B32" s="139"/>
      <c r="C32" s="13"/>
      <c r="D32" s="14" t="s">
        <v>22</v>
      </c>
      <c r="E32" s="11"/>
      <c r="F32" s="10">
        <f t="shared" si="10"/>
        <v>5</v>
      </c>
      <c r="G32" s="9">
        <v>5</v>
      </c>
      <c r="H32" s="8">
        <f t="shared" si="11"/>
        <v>100</v>
      </c>
      <c r="I32" s="9">
        <v>0</v>
      </c>
      <c r="J32" s="8">
        <f t="shared" si="12"/>
        <v>0</v>
      </c>
      <c r="K32" s="9">
        <v>0</v>
      </c>
      <c r="L32" s="8">
        <f t="shared" si="13"/>
        <v>0</v>
      </c>
      <c r="M32" s="9">
        <v>0</v>
      </c>
      <c r="N32" s="8">
        <f t="shared" si="14"/>
        <v>0</v>
      </c>
    </row>
    <row r="33" spans="1:14" ht="24" customHeight="1">
      <c r="A33" s="139"/>
      <c r="B33" s="139"/>
      <c r="C33" s="13"/>
      <c r="D33" s="14" t="s">
        <v>21</v>
      </c>
      <c r="E33" s="11"/>
      <c r="F33" s="10">
        <f t="shared" si="10"/>
        <v>23</v>
      </c>
      <c r="G33" s="9">
        <v>23</v>
      </c>
      <c r="H33" s="8">
        <f t="shared" si="11"/>
        <v>100</v>
      </c>
      <c r="I33" s="9">
        <v>0</v>
      </c>
      <c r="J33" s="8">
        <f t="shared" si="12"/>
        <v>0</v>
      </c>
      <c r="K33" s="9">
        <v>0</v>
      </c>
      <c r="L33" s="8">
        <f t="shared" si="13"/>
        <v>0</v>
      </c>
      <c r="M33" s="9">
        <v>0</v>
      </c>
      <c r="N33" s="8">
        <f t="shared" si="14"/>
        <v>0</v>
      </c>
    </row>
    <row r="34" spans="1:14" ht="23.1" customHeight="1">
      <c r="A34" s="139"/>
      <c r="B34" s="139"/>
      <c r="C34" s="13"/>
      <c r="D34" s="14" t="s">
        <v>20</v>
      </c>
      <c r="E34" s="11"/>
      <c r="F34" s="10">
        <f t="shared" si="10"/>
        <v>14</v>
      </c>
      <c r="G34" s="9">
        <v>12</v>
      </c>
      <c r="H34" s="8">
        <f t="shared" si="11"/>
        <v>85.714285714285708</v>
      </c>
      <c r="I34" s="9">
        <v>1</v>
      </c>
      <c r="J34" s="8">
        <f t="shared" si="12"/>
        <v>7.1428571428571423</v>
      </c>
      <c r="K34" s="9">
        <v>1</v>
      </c>
      <c r="L34" s="8">
        <f t="shared" si="13"/>
        <v>7.1428571428571423</v>
      </c>
      <c r="M34" s="9">
        <v>0</v>
      </c>
      <c r="N34" s="8">
        <f t="shared" si="14"/>
        <v>0</v>
      </c>
    </row>
    <row r="35" spans="1:14" ht="23.1" customHeight="1">
      <c r="A35" s="139"/>
      <c r="B35" s="139"/>
      <c r="C35" s="13"/>
      <c r="D35" s="14" t="s">
        <v>19</v>
      </c>
      <c r="E35" s="11"/>
      <c r="F35" s="10">
        <f t="shared" si="10"/>
        <v>10</v>
      </c>
      <c r="G35" s="9">
        <v>10</v>
      </c>
      <c r="H35" s="8">
        <f t="shared" si="11"/>
        <v>100</v>
      </c>
      <c r="I35" s="9">
        <v>0</v>
      </c>
      <c r="J35" s="8">
        <f t="shared" si="12"/>
        <v>0</v>
      </c>
      <c r="K35" s="9">
        <v>0</v>
      </c>
      <c r="L35" s="8">
        <f t="shared" si="13"/>
        <v>0</v>
      </c>
      <c r="M35" s="9">
        <v>0</v>
      </c>
      <c r="N35" s="8">
        <f t="shared" si="14"/>
        <v>0</v>
      </c>
    </row>
    <row r="36" spans="1:14" ht="23.1" customHeight="1">
      <c r="A36" s="139"/>
      <c r="B36" s="139"/>
      <c r="C36" s="13"/>
      <c r="D36" s="14" t="s">
        <v>18</v>
      </c>
      <c r="E36" s="11"/>
      <c r="F36" s="10">
        <f t="shared" si="10"/>
        <v>19</v>
      </c>
      <c r="G36" s="9">
        <v>18</v>
      </c>
      <c r="H36" s="8">
        <f t="shared" si="11"/>
        <v>94.73684210526315</v>
      </c>
      <c r="I36" s="9">
        <v>1</v>
      </c>
      <c r="J36" s="8">
        <f t="shared" si="12"/>
        <v>5.2631578947368416</v>
      </c>
      <c r="K36" s="9">
        <v>0</v>
      </c>
      <c r="L36" s="8">
        <f t="shared" si="13"/>
        <v>0</v>
      </c>
      <c r="M36" s="9">
        <v>0</v>
      </c>
      <c r="N36" s="8">
        <f t="shared" si="14"/>
        <v>0</v>
      </c>
    </row>
    <row r="37" spans="1:14" ht="23.1" customHeight="1">
      <c r="A37" s="139"/>
      <c r="B37" s="140"/>
      <c r="C37" s="13"/>
      <c r="D37" s="14" t="s">
        <v>17</v>
      </c>
      <c r="E37" s="11"/>
      <c r="F37" s="10">
        <f t="shared" si="10"/>
        <v>4</v>
      </c>
      <c r="G37" s="9">
        <v>4</v>
      </c>
      <c r="H37" s="8">
        <f t="shared" si="11"/>
        <v>100</v>
      </c>
      <c r="I37" s="9">
        <v>0</v>
      </c>
      <c r="J37" s="8">
        <f t="shared" si="12"/>
        <v>0</v>
      </c>
      <c r="K37" s="9">
        <v>0</v>
      </c>
      <c r="L37" s="8">
        <f t="shared" si="13"/>
        <v>0</v>
      </c>
      <c r="M37" s="9">
        <v>0</v>
      </c>
      <c r="N37" s="8">
        <f t="shared" si="14"/>
        <v>0</v>
      </c>
    </row>
    <row r="38" spans="1:14" ht="23.1" customHeight="1">
      <c r="A38" s="139"/>
      <c r="B38" s="138" t="s">
        <v>16</v>
      </c>
      <c r="C38" s="13"/>
      <c r="D38" s="14" t="s">
        <v>15</v>
      </c>
      <c r="E38" s="11"/>
      <c r="F38" s="10">
        <f t="shared" si="0"/>
        <v>692</v>
      </c>
      <c r="G38" s="9">
        <f>SUM(G39:G53)</f>
        <v>561</v>
      </c>
      <c r="H38" s="8">
        <f t="shared" si="1"/>
        <v>81.069364161849705</v>
      </c>
      <c r="I38" s="9">
        <f>SUM(I39:I53)</f>
        <v>29</v>
      </c>
      <c r="J38" s="8">
        <f t="shared" si="2"/>
        <v>4.1907514450867049</v>
      </c>
      <c r="K38" s="9">
        <f>SUM(K39:K53)</f>
        <v>92</v>
      </c>
      <c r="L38" s="8">
        <f t="shared" si="3"/>
        <v>13.294797687861271</v>
      </c>
      <c r="M38" s="9">
        <f>SUM(M39:M53)</f>
        <v>10</v>
      </c>
      <c r="N38" s="8">
        <f t="shared" si="4"/>
        <v>1.4450867052023122</v>
      </c>
    </row>
    <row r="39" spans="1:14" ht="23.1" customHeight="1">
      <c r="A39" s="139"/>
      <c r="B39" s="139"/>
      <c r="C39" s="13"/>
      <c r="D39" s="14" t="s">
        <v>14</v>
      </c>
      <c r="E39" s="11"/>
      <c r="F39" s="10">
        <f t="shared" ref="F39:F53" si="15">SUM(G39,I39,K39,M39)</f>
        <v>5</v>
      </c>
      <c r="G39" s="9">
        <v>3</v>
      </c>
      <c r="H39" s="8">
        <f t="shared" ref="H39:H53" si="16">IF(G39=0,0,G39/$F39*100)</f>
        <v>60</v>
      </c>
      <c r="I39" s="9">
        <v>0</v>
      </c>
      <c r="J39" s="8">
        <f t="shared" ref="J39:J53" si="17">IF(I39=0,0,I39/$F39*100)</f>
        <v>0</v>
      </c>
      <c r="K39" s="9">
        <v>2</v>
      </c>
      <c r="L39" s="8">
        <f t="shared" ref="L39:L53" si="18">IF(K39=0,0,K39/$F39*100)</f>
        <v>40</v>
      </c>
      <c r="M39" s="9">
        <v>0</v>
      </c>
      <c r="N39" s="8">
        <f t="shared" ref="N39:N53" si="19">IF(M39=0,0,M39/$F39*100)</f>
        <v>0</v>
      </c>
    </row>
    <row r="40" spans="1:14" ht="23.1" customHeight="1">
      <c r="A40" s="139"/>
      <c r="B40" s="139"/>
      <c r="C40" s="13"/>
      <c r="D40" s="14" t="s">
        <v>13</v>
      </c>
      <c r="E40" s="11"/>
      <c r="F40" s="10">
        <f t="shared" si="15"/>
        <v>83</v>
      </c>
      <c r="G40" s="9">
        <v>55</v>
      </c>
      <c r="H40" s="8">
        <f t="shared" si="16"/>
        <v>66.265060240963862</v>
      </c>
      <c r="I40" s="9">
        <v>3</v>
      </c>
      <c r="J40" s="8">
        <f t="shared" si="17"/>
        <v>3.6144578313253009</v>
      </c>
      <c r="K40" s="9">
        <v>20</v>
      </c>
      <c r="L40" s="8">
        <f t="shared" si="18"/>
        <v>24.096385542168676</v>
      </c>
      <c r="M40" s="9">
        <v>5</v>
      </c>
      <c r="N40" s="8">
        <f t="shared" si="19"/>
        <v>6.024096385542169</v>
      </c>
    </row>
    <row r="41" spans="1:14" ht="23.1" customHeight="1">
      <c r="A41" s="139"/>
      <c r="B41" s="139"/>
      <c r="C41" s="13"/>
      <c r="D41" s="14" t="s">
        <v>12</v>
      </c>
      <c r="E41" s="11"/>
      <c r="F41" s="10">
        <f t="shared" si="15"/>
        <v>18</v>
      </c>
      <c r="G41" s="9">
        <v>17</v>
      </c>
      <c r="H41" s="8">
        <f t="shared" si="16"/>
        <v>94.444444444444443</v>
      </c>
      <c r="I41" s="9">
        <v>0</v>
      </c>
      <c r="J41" s="8">
        <f t="shared" si="17"/>
        <v>0</v>
      </c>
      <c r="K41" s="9">
        <v>1</v>
      </c>
      <c r="L41" s="8">
        <f t="shared" si="18"/>
        <v>5.5555555555555554</v>
      </c>
      <c r="M41" s="9">
        <v>0</v>
      </c>
      <c r="N41" s="8">
        <f t="shared" si="19"/>
        <v>0</v>
      </c>
    </row>
    <row r="42" spans="1:14" ht="23.1" customHeight="1">
      <c r="A42" s="139"/>
      <c r="B42" s="139"/>
      <c r="C42" s="13"/>
      <c r="D42" s="14" t="s">
        <v>11</v>
      </c>
      <c r="E42" s="11"/>
      <c r="F42" s="10">
        <f t="shared" si="15"/>
        <v>16</v>
      </c>
      <c r="G42" s="9">
        <v>15</v>
      </c>
      <c r="H42" s="8">
        <f t="shared" si="16"/>
        <v>93.75</v>
      </c>
      <c r="I42" s="9">
        <v>1</v>
      </c>
      <c r="J42" s="8">
        <f t="shared" si="17"/>
        <v>6.25</v>
      </c>
      <c r="K42" s="9">
        <v>0</v>
      </c>
      <c r="L42" s="8">
        <f t="shared" si="18"/>
        <v>0</v>
      </c>
      <c r="M42" s="9">
        <v>0</v>
      </c>
      <c r="N42" s="8">
        <f t="shared" si="19"/>
        <v>0</v>
      </c>
    </row>
    <row r="43" spans="1:14" ht="23.1" customHeight="1">
      <c r="A43" s="139"/>
      <c r="B43" s="139"/>
      <c r="C43" s="13"/>
      <c r="D43" s="14" t="s">
        <v>10</v>
      </c>
      <c r="E43" s="11"/>
      <c r="F43" s="10">
        <f t="shared" si="15"/>
        <v>34</v>
      </c>
      <c r="G43" s="9">
        <v>27</v>
      </c>
      <c r="H43" s="8">
        <f t="shared" si="16"/>
        <v>79.411764705882348</v>
      </c>
      <c r="I43" s="9">
        <v>3</v>
      </c>
      <c r="J43" s="8">
        <f t="shared" si="17"/>
        <v>8.8235294117647065</v>
      </c>
      <c r="K43" s="9">
        <v>4</v>
      </c>
      <c r="L43" s="8">
        <f t="shared" si="18"/>
        <v>11.76470588235294</v>
      </c>
      <c r="M43" s="9">
        <v>0</v>
      </c>
      <c r="N43" s="8">
        <f t="shared" si="19"/>
        <v>0</v>
      </c>
    </row>
    <row r="44" spans="1:14" ht="23.1" customHeight="1">
      <c r="A44" s="139"/>
      <c r="B44" s="139"/>
      <c r="C44" s="13"/>
      <c r="D44" s="14" t="s">
        <v>9</v>
      </c>
      <c r="E44" s="11"/>
      <c r="F44" s="10">
        <f t="shared" si="15"/>
        <v>180</v>
      </c>
      <c r="G44" s="9">
        <v>147</v>
      </c>
      <c r="H44" s="8">
        <f t="shared" si="16"/>
        <v>81.666666666666671</v>
      </c>
      <c r="I44" s="9">
        <v>7</v>
      </c>
      <c r="J44" s="8">
        <f t="shared" si="17"/>
        <v>3.8888888888888888</v>
      </c>
      <c r="K44" s="9">
        <v>25</v>
      </c>
      <c r="L44" s="8">
        <f t="shared" si="18"/>
        <v>13.888888888888889</v>
      </c>
      <c r="M44" s="9">
        <v>1</v>
      </c>
      <c r="N44" s="8">
        <f t="shared" si="19"/>
        <v>0.55555555555555558</v>
      </c>
    </row>
    <row r="45" spans="1:14" ht="23.1" customHeight="1">
      <c r="A45" s="139"/>
      <c r="B45" s="139"/>
      <c r="C45" s="13"/>
      <c r="D45" s="14" t="s">
        <v>8</v>
      </c>
      <c r="E45" s="11"/>
      <c r="F45" s="10">
        <f t="shared" si="15"/>
        <v>21</v>
      </c>
      <c r="G45" s="9">
        <v>21</v>
      </c>
      <c r="H45" s="8">
        <f t="shared" si="16"/>
        <v>100</v>
      </c>
      <c r="I45" s="9">
        <v>0</v>
      </c>
      <c r="J45" s="8">
        <f t="shared" si="17"/>
        <v>0</v>
      </c>
      <c r="K45" s="9">
        <v>0</v>
      </c>
      <c r="L45" s="8">
        <f t="shared" si="18"/>
        <v>0</v>
      </c>
      <c r="M45" s="9">
        <v>0</v>
      </c>
      <c r="N45" s="8">
        <f t="shared" si="19"/>
        <v>0</v>
      </c>
    </row>
    <row r="46" spans="1:14" ht="23.1" customHeight="1">
      <c r="A46" s="139"/>
      <c r="B46" s="139"/>
      <c r="C46" s="13"/>
      <c r="D46" s="14" t="s">
        <v>7</v>
      </c>
      <c r="E46" s="11"/>
      <c r="F46" s="10">
        <f t="shared" si="15"/>
        <v>14</v>
      </c>
      <c r="G46" s="9">
        <v>12</v>
      </c>
      <c r="H46" s="8">
        <f t="shared" si="16"/>
        <v>85.714285714285708</v>
      </c>
      <c r="I46" s="9">
        <v>0</v>
      </c>
      <c r="J46" s="8">
        <f t="shared" si="17"/>
        <v>0</v>
      </c>
      <c r="K46" s="9">
        <v>2</v>
      </c>
      <c r="L46" s="8">
        <f t="shared" si="18"/>
        <v>14.285714285714285</v>
      </c>
      <c r="M46" s="9">
        <v>0</v>
      </c>
      <c r="N46" s="8">
        <f t="shared" si="19"/>
        <v>0</v>
      </c>
    </row>
    <row r="47" spans="1:14" ht="24" customHeight="1">
      <c r="A47" s="139"/>
      <c r="B47" s="139"/>
      <c r="C47" s="13"/>
      <c r="D47" s="12" t="s">
        <v>6</v>
      </c>
      <c r="E47" s="11"/>
      <c r="F47" s="10">
        <f t="shared" si="15"/>
        <v>13</v>
      </c>
      <c r="G47" s="9">
        <v>9</v>
      </c>
      <c r="H47" s="8">
        <f t="shared" si="16"/>
        <v>69.230769230769226</v>
      </c>
      <c r="I47" s="9">
        <v>1</v>
      </c>
      <c r="J47" s="8">
        <f t="shared" si="17"/>
        <v>7.6923076923076925</v>
      </c>
      <c r="K47" s="9">
        <v>3</v>
      </c>
      <c r="L47" s="8">
        <f t="shared" si="18"/>
        <v>23.076923076923077</v>
      </c>
      <c r="M47" s="9">
        <v>0</v>
      </c>
      <c r="N47" s="8">
        <f t="shared" si="19"/>
        <v>0</v>
      </c>
    </row>
    <row r="48" spans="1:14" ht="23.1" customHeight="1">
      <c r="A48" s="139"/>
      <c r="B48" s="139"/>
      <c r="C48" s="13"/>
      <c r="D48" s="14" t="s">
        <v>5</v>
      </c>
      <c r="E48" s="11"/>
      <c r="F48" s="10">
        <f t="shared" si="15"/>
        <v>41</v>
      </c>
      <c r="G48" s="9">
        <v>25</v>
      </c>
      <c r="H48" s="8">
        <f t="shared" si="16"/>
        <v>60.975609756097562</v>
      </c>
      <c r="I48" s="9">
        <v>8</v>
      </c>
      <c r="J48" s="8">
        <f t="shared" si="17"/>
        <v>19.512195121951219</v>
      </c>
      <c r="K48" s="9">
        <v>8</v>
      </c>
      <c r="L48" s="8">
        <f t="shared" si="18"/>
        <v>19.512195121951219</v>
      </c>
      <c r="M48" s="9">
        <v>0</v>
      </c>
      <c r="N48" s="8">
        <f t="shared" si="19"/>
        <v>0</v>
      </c>
    </row>
    <row r="49" spans="1:14" ht="23.1" customHeight="1">
      <c r="A49" s="139"/>
      <c r="B49" s="139"/>
      <c r="C49" s="13"/>
      <c r="D49" s="14" t="s">
        <v>4</v>
      </c>
      <c r="E49" s="11"/>
      <c r="F49" s="10">
        <f t="shared" si="15"/>
        <v>22</v>
      </c>
      <c r="G49" s="9">
        <v>16</v>
      </c>
      <c r="H49" s="8">
        <f t="shared" si="16"/>
        <v>72.727272727272734</v>
      </c>
      <c r="I49" s="9">
        <v>1</v>
      </c>
      <c r="J49" s="8">
        <f t="shared" si="17"/>
        <v>4.5454545454545459</v>
      </c>
      <c r="K49" s="9">
        <v>5</v>
      </c>
      <c r="L49" s="8">
        <f t="shared" si="18"/>
        <v>22.727272727272727</v>
      </c>
      <c r="M49" s="9">
        <v>0</v>
      </c>
      <c r="N49" s="8">
        <f t="shared" si="19"/>
        <v>0</v>
      </c>
    </row>
    <row r="50" spans="1:14" ht="23.1" customHeight="1">
      <c r="A50" s="139"/>
      <c r="B50" s="139"/>
      <c r="C50" s="13"/>
      <c r="D50" s="14" t="s">
        <v>3</v>
      </c>
      <c r="E50" s="11"/>
      <c r="F50" s="10">
        <f t="shared" si="15"/>
        <v>20</v>
      </c>
      <c r="G50" s="9">
        <v>18</v>
      </c>
      <c r="H50" s="8">
        <f t="shared" si="16"/>
        <v>90</v>
      </c>
      <c r="I50" s="9">
        <v>0</v>
      </c>
      <c r="J50" s="8">
        <f t="shared" si="17"/>
        <v>0</v>
      </c>
      <c r="K50" s="9">
        <v>2</v>
      </c>
      <c r="L50" s="8">
        <f t="shared" si="18"/>
        <v>10</v>
      </c>
      <c r="M50" s="9">
        <v>0</v>
      </c>
      <c r="N50" s="8">
        <f t="shared" si="19"/>
        <v>0</v>
      </c>
    </row>
    <row r="51" spans="1:14" ht="23.1" customHeight="1">
      <c r="A51" s="139"/>
      <c r="B51" s="139"/>
      <c r="C51" s="13"/>
      <c r="D51" s="14" t="s">
        <v>2</v>
      </c>
      <c r="E51" s="11"/>
      <c r="F51" s="10">
        <f t="shared" si="15"/>
        <v>150</v>
      </c>
      <c r="G51" s="9">
        <v>135</v>
      </c>
      <c r="H51" s="8">
        <f t="shared" si="16"/>
        <v>90</v>
      </c>
      <c r="I51" s="9">
        <v>2</v>
      </c>
      <c r="J51" s="8">
        <f t="shared" si="17"/>
        <v>1.3333333333333335</v>
      </c>
      <c r="K51" s="9">
        <v>12</v>
      </c>
      <c r="L51" s="8">
        <f t="shared" si="18"/>
        <v>8</v>
      </c>
      <c r="M51" s="9">
        <v>1</v>
      </c>
      <c r="N51" s="8">
        <f t="shared" si="19"/>
        <v>0.66666666666666674</v>
      </c>
    </row>
    <row r="52" spans="1:14" ht="23.1" customHeight="1">
      <c r="A52" s="139"/>
      <c r="B52" s="139"/>
      <c r="C52" s="13"/>
      <c r="D52" s="14" t="s">
        <v>1</v>
      </c>
      <c r="E52" s="11"/>
      <c r="F52" s="10">
        <f t="shared" si="15"/>
        <v>20</v>
      </c>
      <c r="G52" s="9">
        <v>17</v>
      </c>
      <c r="H52" s="8">
        <f t="shared" si="16"/>
        <v>85</v>
      </c>
      <c r="I52" s="9">
        <v>0</v>
      </c>
      <c r="J52" s="8">
        <f t="shared" si="17"/>
        <v>0</v>
      </c>
      <c r="K52" s="9">
        <v>0</v>
      </c>
      <c r="L52" s="8">
        <f t="shared" si="18"/>
        <v>0</v>
      </c>
      <c r="M52" s="9">
        <v>3</v>
      </c>
      <c r="N52" s="8">
        <f t="shared" si="19"/>
        <v>15</v>
      </c>
    </row>
    <row r="53" spans="1:14" ht="24" customHeight="1">
      <c r="A53" s="140"/>
      <c r="B53" s="140"/>
      <c r="C53" s="13"/>
      <c r="D53" s="12" t="s">
        <v>0</v>
      </c>
      <c r="E53" s="11"/>
      <c r="F53" s="10">
        <f t="shared" si="15"/>
        <v>55</v>
      </c>
      <c r="G53" s="9">
        <v>44</v>
      </c>
      <c r="H53" s="8">
        <f t="shared" si="16"/>
        <v>80</v>
      </c>
      <c r="I53" s="9">
        <v>3</v>
      </c>
      <c r="J53" s="8">
        <f t="shared" si="17"/>
        <v>5.4545454545454541</v>
      </c>
      <c r="K53" s="9">
        <v>8</v>
      </c>
      <c r="L53" s="8">
        <f t="shared" si="18"/>
        <v>14.545454545454545</v>
      </c>
      <c r="M53" s="9">
        <v>0</v>
      </c>
      <c r="N53" s="8">
        <f t="shared" si="19"/>
        <v>0</v>
      </c>
    </row>
    <row r="56" spans="1:14" ht="12.75" customHeight="1"/>
    <row r="57" spans="1:14" ht="12.75" customHeight="1"/>
    <row r="58" spans="1:14">
      <c r="D58" s="5"/>
    </row>
    <row r="61" spans="1:14">
      <c r="D61" s="5"/>
    </row>
    <row r="63" spans="1:14">
      <c r="D63" s="5"/>
    </row>
    <row r="65" spans="4:4">
      <c r="D65" s="5"/>
    </row>
    <row r="67" spans="4:4">
      <c r="D67" s="5"/>
    </row>
    <row r="69" spans="4:4" ht="13.5" customHeight="1">
      <c r="D69" s="6"/>
    </row>
    <row r="70" spans="4:4" ht="13.5" customHeight="1"/>
    <row r="71" spans="4:4">
      <c r="D71" s="5"/>
    </row>
    <row r="73" spans="4:4">
      <c r="D73" s="5"/>
    </row>
    <row r="75" spans="4:4">
      <c r="D75" s="5"/>
    </row>
    <row r="77" spans="4:4">
      <c r="D77" s="5"/>
    </row>
    <row r="81" spans="6:6" ht="12.75" customHeight="1"/>
    <row r="82" spans="6:6" ht="12.75" customHeight="1">
      <c r="F82" s="51"/>
    </row>
  </sheetData>
  <mergeCells count="24">
    <mergeCell ref="B12:E12"/>
    <mergeCell ref="M3:N4"/>
    <mergeCell ref="G5:G6"/>
    <mergeCell ref="H5:H6"/>
    <mergeCell ref="I5:I6"/>
    <mergeCell ref="J5:J6"/>
    <mergeCell ref="M5:M6"/>
    <mergeCell ref="N5:N6"/>
    <mergeCell ref="A13:A53"/>
    <mergeCell ref="B13:B37"/>
    <mergeCell ref="B38:B53"/>
    <mergeCell ref="K5:K6"/>
    <mergeCell ref="L5:L6"/>
    <mergeCell ref="A3:E6"/>
    <mergeCell ref="F3:F6"/>
    <mergeCell ref="G3:H4"/>
    <mergeCell ref="I3:J4"/>
    <mergeCell ref="K3:L4"/>
    <mergeCell ref="A7:E7"/>
    <mergeCell ref="A8:A12"/>
    <mergeCell ref="B8:E8"/>
    <mergeCell ref="B9:E9"/>
    <mergeCell ref="B10:E10"/>
    <mergeCell ref="B11:E11"/>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81"/>
  <sheetViews>
    <sheetView showGridLines="0" view="pageBreakPreview" topLeftCell="A46" zoomScaleNormal="100" zoomScaleSheetLayoutView="100" workbookViewId="0">
      <selection activeCell="I3" sqref="I3:J6"/>
    </sheetView>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6" width="8.625" style="3" customWidth="1"/>
    <col min="17" max="16384" width="9" style="3"/>
  </cols>
  <sheetData>
    <row r="1" spans="1:16" ht="14.25">
      <c r="A1" s="18" t="s">
        <v>486</v>
      </c>
    </row>
    <row r="3" spans="1:16" ht="14.25" customHeight="1">
      <c r="A3" s="152" t="s">
        <v>63</v>
      </c>
      <c r="B3" s="153"/>
      <c r="C3" s="153"/>
      <c r="D3" s="153"/>
      <c r="E3" s="154"/>
      <c r="F3" s="161" t="s">
        <v>126</v>
      </c>
      <c r="G3" s="200" t="s">
        <v>604</v>
      </c>
      <c r="H3" s="200"/>
      <c r="I3" s="200" t="s">
        <v>605</v>
      </c>
      <c r="J3" s="200"/>
      <c r="K3" s="200" t="s">
        <v>293</v>
      </c>
      <c r="L3" s="200"/>
      <c r="M3" s="200" t="s">
        <v>292</v>
      </c>
      <c r="N3" s="200"/>
      <c r="O3" s="200" t="s">
        <v>127</v>
      </c>
      <c r="P3" s="200"/>
    </row>
    <row r="4" spans="1:16" ht="42" customHeight="1">
      <c r="A4" s="155"/>
      <c r="B4" s="156"/>
      <c r="C4" s="156"/>
      <c r="D4" s="156"/>
      <c r="E4" s="157"/>
      <c r="F4" s="165"/>
      <c r="G4" s="200"/>
      <c r="H4" s="200"/>
      <c r="I4" s="200"/>
      <c r="J4" s="200"/>
      <c r="K4" s="200"/>
      <c r="L4" s="200"/>
      <c r="M4" s="200"/>
      <c r="N4" s="200"/>
      <c r="O4" s="200"/>
      <c r="P4" s="200"/>
    </row>
    <row r="5" spans="1:16" ht="15" customHeight="1">
      <c r="A5" s="155"/>
      <c r="B5" s="156"/>
      <c r="C5" s="156"/>
      <c r="D5" s="156"/>
      <c r="E5" s="157"/>
      <c r="F5" s="162"/>
      <c r="G5" s="163" t="s">
        <v>51</v>
      </c>
      <c r="H5" s="150" t="s">
        <v>50</v>
      </c>
      <c r="I5" s="163" t="s">
        <v>51</v>
      </c>
      <c r="J5" s="150" t="s">
        <v>50</v>
      </c>
      <c r="K5" s="163" t="s">
        <v>51</v>
      </c>
      <c r="L5" s="150" t="s">
        <v>50</v>
      </c>
      <c r="M5" s="163" t="s">
        <v>51</v>
      </c>
      <c r="N5" s="150" t="s">
        <v>50</v>
      </c>
      <c r="O5" s="163" t="s">
        <v>51</v>
      </c>
      <c r="P5" s="150" t="s">
        <v>50</v>
      </c>
    </row>
    <row r="6" spans="1:16" ht="15" customHeight="1">
      <c r="A6" s="158"/>
      <c r="B6" s="159"/>
      <c r="C6" s="159"/>
      <c r="D6" s="159"/>
      <c r="E6" s="160"/>
      <c r="F6" s="162"/>
      <c r="G6" s="164"/>
      <c r="H6" s="151"/>
      <c r="I6" s="164"/>
      <c r="J6" s="151"/>
      <c r="K6" s="164"/>
      <c r="L6" s="151"/>
      <c r="M6" s="164"/>
      <c r="N6" s="151"/>
      <c r="O6" s="164"/>
      <c r="P6" s="151"/>
    </row>
    <row r="7" spans="1:16" ht="23.1" customHeight="1">
      <c r="A7" s="147" t="s">
        <v>49</v>
      </c>
      <c r="B7" s="148"/>
      <c r="C7" s="148"/>
      <c r="D7" s="148"/>
      <c r="E7" s="149"/>
      <c r="F7" s="10">
        <f t="shared" ref="F7:F13" si="0">SUM(G7,I7,K7,M7,O7)</f>
        <v>769</v>
      </c>
      <c r="G7" s="9">
        <f>SUM(G8:G12)</f>
        <v>577</v>
      </c>
      <c r="H7" s="8">
        <f t="shared" ref="H7:H38" si="1">IF(G7=0,0,G7/$F7*100)</f>
        <v>75.032509752925876</v>
      </c>
      <c r="I7" s="9">
        <f>SUM(I8:I12)</f>
        <v>40</v>
      </c>
      <c r="J7" s="8">
        <f t="shared" ref="J7:J38" si="2">IF(I7=0,0,I7/$F7*100)</f>
        <v>5.2015604681404417</v>
      </c>
      <c r="K7" s="9">
        <f>SUM(K8:K12)</f>
        <v>91</v>
      </c>
      <c r="L7" s="8">
        <f t="shared" ref="L7:L38" si="3">IF(K7=0,0,K7/$F7*100)</f>
        <v>11.833550065019507</v>
      </c>
      <c r="M7" s="9">
        <f>SUM(M8:M12)</f>
        <v>46</v>
      </c>
      <c r="N7" s="8">
        <f t="shared" ref="N7:N38" si="4">IF(M7=0,0,M7/$F7*100)</f>
        <v>5.9817945383615081</v>
      </c>
      <c r="O7" s="9">
        <f>SUM(O8:O12)</f>
        <v>15</v>
      </c>
      <c r="P7" s="8">
        <f t="shared" ref="P7:P38" si="5">IF(O7=0,0,O7/$F7*100)</f>
        <v>1.950585175552666</v>
      </c>
    </row>
    <row r="8" spans="1:16" ht="23.1" customHeight="1">
      <c r="A8" s="141" t="s">
        <v>48</v>
      </c>
      <c r="B8" s="144" t="s">
        <v>47</v>
      </c>
      <c r="C8" s="145"/>
      <c r="D8" s="145"/>
      <c r="E8" s="146"/>
      <c r="F8" s="10">
        <f t="shared" si="0"/>
        <v>167</v>
      </c>
      <c r="G8" s="9">
        <v>132</v>
      </c>
      <c r="H8" s="8">
        <f t="shared" si="1"/>
        <v>79.041916167664667</v>
      </c>
      <c r="I8" s="9">
        <v>11</v>
      </c>
      <c r="J8" s="8">
        <f t="shared" si="2"/>
        <v>6.5868263473053901</v>
      </c>
      <c r="K8" s="9">
        <v>3</v>
      </c>
      <c r="L8" s="8">
        <f t="shared" si="3"/>
        <v>1.7964071856287425</v>
      </c>
      <c r="M8" s="9">
        <v>15</v>
      </c>
      <c r="N8" s="8">
        <f t="shared" si="4"/>
        <v>8.9820359281437128</v>
      </c>
      <c r="O8" s="9">
        <v>6</v>
      </c>
      <c r="P8" s="8">
        <f t="shared" si="5"/>
        <v>3.5928143712574849</v>
      </c>
    </row>
    <row r="9" spans="1:16" ht="23.1" customHeight="1">
      <c r="A9" s="142"/>
      <c r="B9" s="144" t="s">
        <v>46</v>
      </c>
      <c r="C9" s="145"/>
      <c r="D9" s="145"/>
      <c r="E9" s="146"/>
      <c r="F9" s="10">
        <f t="shared" ref="F9:F12" si="6">SUM(G9,I9,K9,M9,O9)</f>
        <v>115</v>
      </c>
      <c r="G9" s="9">
        <v>99</v>
      </c>
      <c r="H9" s="8">
        <f t="shared" ref="H9:H12" si="7">IF(G9=0,0,G9/$F9*100)</f>
        <v>86.08695652173914</v>
      </c>
      <c r="I9" s="9">
        <v>6</v>
      </c>
      <c r="J9" s="8">
        <f t="shared" ref="J9:J12" si="8">IF(I9=0,0,I9/$F9*100)</f>
        <v>5.2173913043478262</v>
      </c>
      <c r="K9" s="9">
        <v>3</v>
      </c>
      <c r="L9" s="8">
        <f t="shared" ref="L9:L12" si="9">IF(K9=0,0,K9/$F9*100)</f>
        <v>2.6086956521739131</v>
      </c>
      <c r="M9" s="9">
        <v>4</v>
      </c>
      <c r="N9" s="8">
        <f t="shared" ref="N9:N12" si="10">IF(M9=0,0,M9/$F9*100)</f>
        <v>3.4782608695652173</v>
      </c>
      <c r="O9" s="9">
        <v>3</v>
      </c>
      <c r="P9" s="8">
        <f t="shared" ref="P9:P12" si="11">IF(O9=0,0,O9/$F9*100)</f>
        <v>2.6086956521739131</v>
      </c>
    </row>
    <row r="10" spans="1:16" ht="23.1" customHeight="1">
      <c r="A10" s="142"/>
      <c r="B10" s="144" t="s">
        <v>45</v>
      </c>
      <c r="C10" s="145"/>
      <c r="D10" s="145"/>
      <c r="E10" s="146"/>
      <c r="F10" s="10">
        <f t="shared" si="6"/>
        <v>215</v>
      </c>
      <c r="G10" s="9">
        <v>185</v>
      </c>
      <c r="H10" s="8">
        <f t="shared" si="7"/>
        <v>86.04651162790698</v>
      </c>
      <c r="I10" s="9">
        <v>7</v>
      </c>
      <c r="J10" s="8">
        <f t="shared" si="8"/>
        <v>3.2558139534883721</v>
      </c>
      <c r="K10" s="9">
        <v>15</v>
      </c>
      <c r="L10" s="8">
        <f t="shared" si="9"/>
        <v>6.9767441860465116</v>
      </c>
      <c r="M10" s="9">
        <v>6</v>
      </c>
      <c r="N10" s="8">
        <f t="shared" si="10"/>
        <v>2.7906976744186047</v>
      </c>
      <c r="O10" s="9">
        <v>2</v>
      </c>
      <c r="P10" s="8">
        <f t="shared" si="11"/>
        <v>0.93023255813953487</v>
      </c>
    </row>
    <row r="11" spans="1:16" ht="23.1" customHeight="1">
      <c r="A11" s="142"/>
      <c r="B11" s="144" t="s">
        <v>44</v>
      </c>
      <c r="C11" s="145"/>
      <c r="D11" s="145"/>
      <c r="E11" s="146"/>
      <c r="F11" s="10">
        <f t="shared" si="6"/>
        <v>56</v>
      </c>
      <c r="G11" s="9">
        <v>41</v>
      </c>
      <c r="H11" s="8">
        <f t="shared" si="7"/>
        <v>73.214285714285708</v>
      </c>
      <c r="I11" s="9">
        <v>0</v>
      </c>
      <c r="J11" s="8">
        <f t="shared" si="8"/>
        <v>0</v>
      </c>
      <c r="K11" s="9">
        <v>10</v>
      </c>
      <c r="L11" s="8">
        <f t="shared" si="9"/>
        <v>17.857142857142858</v>
      </c>
      <c r="M11" s="9">
        <v>5</v>
      </c>
      <c r="N11" s="8">
        <f t="shared" si="10"/>
        <v>8.9285714285714288</v>
      </c>
      <c r="O11" s="9">
        <v>0</v>
      </c>
      <c r="P11" s="8">
        <f t="shared" si="11"/>
        <v>0</v>
      </c>
    </row>
    <row r="12" spans="1:16" ht="23.1" customHeight="1">
      <c r="A12" s="143"/>
      <c r="B12" s="144" t="s">
        <v>43</v>
      </c>
      <c r="C12" s="145"/>
      <c r="D12" s="145"/>
      <c r="E12" s="146"/>
      <c r="F12" s="10">
        <f t="shared" si="6"/>
        <v>216</v>
      </c>
      <c r="G12" s="9">
        <v>120</v>
      </c>
      <c r="H12" s="8">
        <f t="shared" si="7"/>
        <v>55.555555555555557</v>
      </c>
      <c r="I12" s="9">
        <v>16</v>
      </c>
      <c r="J12" s="8">
        <f t="shared" si="8"/>
        <v>7.4074074074074066</v>
      </c>
      <c r="K12" s="9">
        <v>60</v>
      </c>
      <c r="L12" s="8">
        <f t="shared" si="9"/>
        <v>27.777777777777779</v>
      </c>
      <c r="M12" s="9">
        <v>16</v>
      </c>
      <c r="N12" s="8">
        <f t="shared" si="10"/>
        <v>7.4074074074074066</v>
      </c>
      <c r="O12" s="9">
        <v>4</v>
      </c>
      <c r="P12" s="8">
        <f t="shared" si="11"/>
        <v>1.8518518518518516</v>
      </c>
    </row>
    <row r="13" spans="1:16" ht="23.1" customHeight="1">
      <c r="A13" s="138" t="s">
        <v>42</v>
      </c>
      <c r="B13" s="138" t="s">
        <v>41</v>
      </c>
      <c r="C13" s="13"/>
      <c r="D13" s="14" t="s">
        <v>15</v>
      </c>
      <c r="E13" s="11"/>
      <c r="F13" s="10">
        <f t="shared" si="0"/>
        <v>208</v>
      </c>
      <c r="G13" s="9">
        <f>SUM(G14:G37)</f>
        <v>153</v>
      </c>
      <c r="H13" s="8">
        <f t="shared" si="1"/>
        <v>73.557692307692307</v>
      </c>
      <c r="I13" s="9">
        <f>SUM(I14:I37)</f>
        <v>5</v>
      </c>
      <c r="J13" s="8">
        <f t="shared" si="2"/>
        <v>2.4038461538461542</v>
      </c>
      <c r="K13" s="9">
        <f>SUM(K14:K37)</f>
        <v>33</v>
      </c>
      <c r="L13" s="8">
        <f t="shared" si="3"/>
        <v>15.865384615384615</v>
      </c>
      <c r="M13" s="9">
        <f>SUM(M14:M37)</f>
        <v>15</v>
      </c>
      <c r="N13" s="8">
        <f t="shared" si="4"/>
        <v>7.2115384615384608</v>
      </c>
      <c r="O13" s="9">
        <f>SUM(O14:O37)</f>
        <v>2</v>
      </c>
      <c r="P13" s="8">
        <f t="shared" si="5"/>
        <v>0.96153846153846156</v>
      </c>
    </row>
    <row r="14" spans="1:16" ht="23.1" customHeight="1">
      <c r="A14" s="139"/>
      <c r="B14" s="139"/>
      <c r="C14" s="13"/>
      <c r="D14" s="14" t="s">
        <v>40</v>
      </c>
      <c r="E14" s="11"/>
      <c r="F14" s="10">
        <f t="shared" ref="F14:F37" si="12">SUM(G14,I14,K14,M14,O14)</f>
        <v>35</v>
      </c>
      <c r="G14" s="9">
        <v>26</v>
      </c>
      <c r="H14" s="8">
        <f t="shared" ref="H14:H37" si="13">IF(G14=0,0,G14/$F14*100)</f>
        <v>74.285714285714292</v>
      </c>
      <c r="I14" s="9">
        <v>0</v>
      </c>
      <c r="J14" s="8">
        <f t="shared" ref="J14:J37" si="14">IF(I14=0,0,I14/$F14*100)</f>
        <v>0</v>
      </c>
      <c r="K14" s="9">
        <v>5</v>
      </c>
      <c r="L14" s="8">
        <f t="shared" ref="L14:L37" si="15">IF(K14=0,0,K14/$F14*100)</f>
        <v>14.285714285714285</v>
      </c>
      <c r="M14" s="9">
        <v>4</v>
      </c>
      <c r="N14" s="8">
        <f t="shared" ref="N14:N37" si="16">IF(M14=0,0,M14/$F14*100)</f>
        <v>11.428571428571429</v>
      </c>
      <c r="O14" s="9">
        <v>0</v>
      </c>
      <c r="P14" s="8">
        <f t="shared" ref="P14:P37" si="17">IF(O14=0,0,O14/$F14*100)</f>
        <v>0</v>
      </c>
    </row>
    <row r="15" spans="1:16" ht="23.1" customHeight="1">
      <c r="A15" s="139"/>
      <c r="B15" s="139"/>
      <c r="C15" s="13"/>
      <c r="D15" s="14" t="s">
        <v>39</v>
      </c>
      <c r="E15" s="11"/>
      <c r="F15" s="10">
        <f t="shared" si="12"/>
        <v>5</v>
      </c>
      <c r="G15" s="9">
        <v>4</v>
      </c>
      <c r="H15" s="8">
        <f t="shared" si="13"/>
        <v>80</v>
      </c>
      <c r="I15" s="9">
        <v>0</v>
      </c>
      <c r="J15" s="8">
        <f t="shared" si="14"/>
        <v>0</v>
      </c>
      <c r="K15" s="9">
        <v>0</v>
      </c>
      <c r="L15" s="8">
        <f t="shared" si="15"/>
        <v>0</v>
      </c>
      <c r="M15" s="9">
        <v>1</v>
      </c>
      <c r="N15" s="8">
        <f t="shared" si="16"/>
        <v>20</v>
      </c>
      <c r="O15" s="9">
        <v>0</v>
      </c>
      <c r="P15" s="8">
        <f t="shared" si="17"/>
        <v>0</v>
      </c>
    </row>
    <row r="16" spans="1:16" ht="23.1" customHeight="1">
      <c r="A16" s="139"/>
      <c r="B16" s="139"/>
      <c r="C16" s="13"/>
      <c r="D16" s="14" t="s">
        <v>38</v>
      </c>
      <c r="E16" s="11"/>
      <c r="F16" s="10">
        <f t="shared" si="12"/>
        <v>13</v>
      </c>
      <c r="G16" s="9">
        <v>11</v>
      </c>
      <c r="H16" s="8">
        <f t="shared" si="13"/>
        <v>84.615384615384613</v>
      </c>
      <c r="I16" s="9">
        <v>1</v>
      </c>
      <c r="J16" s="8">
        <f t="shared" si="14"/>
        <v>7.6923076923076925</v>
      </c>
      <c r="K16" s="9">
        <v>1</v>
      </c>
      <c r="L16" s="8">
        <f t="shared" si="15"/>
        <v>7.6923076923076925</v>
      </c>
      <c r="M16" s="9">
        <v>0</v>
      </c>
      <c r="N16" s="8">
        <f t="shared" si="16"/>
        <v>0</v>
      </c>
      <c r="O16" s="9">
        <v>0</v>
      </c>
      <c r="P16" s="8">
        <f t="shared" si="17"/>
        <v>0</v>
      </c>
    </row>
    <row r="17" spans="1:16" ht="23.1" customHeight="1">
      <c r="A17" s="139"/>
      <c r="B17" s="139"/>
      <c r="C17" s="13"/>
      <c r="D17" s="14" t="s">
        <v>37</v>
      </c>
      <c r="E17" s="11"/>
      <c r="F17" s="10">
        <f t="shared" si="12"/>
        <v>1</v>
      </c>
      <c r="G17" s="9">
        <v>1</v>
      </c>
      <c r="H17" s="8">
        <f t="shared" si="13"/>
        <v>100</v>
      </c>
      <c r="I17" s="9">
        <v>0</v>
      </c>
      <c r="J17" s="8">
        <f t="shared" si="14"/>
        <v>0</v>
      </c>
      <c r="K17" s="9">
        <v>0</v>
      </c>
      <c r="L17" s="8">
        <f t="shared" si="15"/>
        <v>0</v>
      </c>
      <c r="M17" s="9">
        <v>0</v>
      </c>
      <c r="N17" s="8">
        <f t="shared" si="16"/>
        <v>0</v>
      </c>
      <c r="O17" s="9">
        <v>0</v>
      </c>
      <c r="P17" s="8">
        <f t="shared" si="17"/>
        <v>0</v>
      </c>
    </row>
    <row r="18" spans="1:16" ht="23.1" customHeight="1">
      <c r="A18" s="139"/>
      <c r="B18" s="139"/>
      <c r="C18" s="13"/>
      <c r="D18" s="14" t="s">
        <v>36</v>
      </c>
      <c r="E18" s="11"/>
      <c r="F18" s="10">
        <f t="shared" si="12"/>
        <v>5</v>
      </c>
      <c r="G18" s="9">
        <v>4</v>
      </c>
      <c r="H18" s="8">
        <f t="shared" si="13"/>
        <v>80</v>
      </c>
      <c r="I18" s="9">
        <v>0</v>
      </c>
      <c r="J18" s="8">
        <f t="shared" si="14"/>
        <v>0</v>
      </c>
      <c r="K18" s="9">
        <v>1</v>
      </c>
      <c r="L18" s="8">
        <f t="shared" si="15"/>
        <v>20</v>
      </c>
      <c r="M18" s="9">
        <v>0</v>
      </c>
      <c r="N18" s="8">
        <f t="shared" si="16"/>
        <v>0</v>
      </c>
      <c r="O18" s="9">
        <v>0</v>
      </c>
      <c r="P18" s="8">
        <f t="shared" si="17"/>
        <v>0</v>
      </c>
    </row>
    <row r="19" spans="1:16" ht="23.1" customHeight="1">
      <c r="A19" s="139"/>
      <c r="B19" s="139"/>
      <c r="C19" s="13"/>
      <c r="D19" s="14" t="s">
        <v>35</v>
      </c>
      <c r="E19" s="11"/>
      <c r="F19" s="10">
        <f t="shared" si="12"/>
        <v>2</v>
      </c>
      <c r="G19" s="9">
        <v>2</v>
      </c>
      <c r="H19" s="8">
        <f t="shared" si="13"/>
        <v>100</v>
      </c>
      <c r="I19" s="9">
        <v>0</v>
      </c>
      <c r="J19" s="8">
        <f t="shared" si="14"/>
        <v>0</v>
      </c>
      <c r="K19" s="9">
        <v>0</v>
      </c>
      <c r="L19" s="8">
        <f t="shared" si="15"/>
        <v>0</v>
      </c>
      <c r="M19" s="9">
        <v>0</v>
      </c>
      <c r="N19" s="8">
        <f t="shared" si="16"/>
        <v>0</v>
      </c>
      <c r="O19" s="9">
        <v>0</v>
      </c>
      <c r="P19" s="8">
        <f t="shared" si="17"/>
        <v>0</v>
      </c>
    </row>
    <row r="20" spans="1:16" ht="23.1" customHeight="1">
      <c r="A20" s="139"/>
      <c r="B20" s="139"/>
      <c r="C20" s="13"/>
      <c r="D20" s="14" t="s">
        <v>34</v>
      </c>
      <c r="E20" s="11"/>
      <c r="F20" s="10">
        <f t="shared" si="12"/>
        <v>3</v>
      </c>
      <c r="G20" s="9">
        <v>3</v>
      </c>
      <c r="H20" s="8">
        <f t="shared" si="13"/>
        <v>100</v>
      </c>
      <c r="I20" s="9">
        <v>0</v>
      </c>
      <c r="J20" s="8">
        <f t="shared" si="14"/>
        <v>0</v>
      </c>
      <c r="K20" s="9">
        <v>0</v>
      </c>
      <c r="L20" s="8">
        <f t="shared" si="15"/>
        <v>0</v>
      </c>
      <c r="M20" s="9">
        <v>0</v>
      </c>
      <c r="N20" s="8">
        <f t="shared" si="16"/>
        <v>0</v>
      </c>
      <c r="O20" s="9">
        <v>0</v>
      </c>
      <c r="P20" s="8">
        <f t="shared" si="17"/>
        <v>0</v>
      </c>
    </row>
    <row r="21" spans="1:16" ht="23.1" customHeight="1">
      <c r="A21" s="139"/>
      <c r="B21" s="139"/>
      <c r="C21" s="13"/>
      <c r="D21" s="14" t="s">
        <v>33</v>
      </c>
      <c r="E21" s="11"/>
      <c r="F21" s="10">
        <f t="shared" si="12"/>
        <v>10</v>
      </c>
      <c r="G21" s="9">
        <v>6</v>
      </c>
      <c r="H21" s="8">
        <f t="shared" si="13"/>
        <v>60</v>
      </c>
      <c r="I21" s="9">
        <v>1</v>
      </c>
      <c r="J21" s="8">
        <f t="shared" si="14"/>
        <v>10</v>
      </c>
      <c r="K21" s="9">
        <v>2</v>
      </c>
      <c r="L21" s="8">
        <f t="shared" si="15"/>
        <v>20</v>
      </c>
      <c r="M21" s="9">
        <v>1</v>
      </c>
      <c r="N21" s="8">
        <f t="shared" si="16"/>
        <v>10</v>
      </c>
      <c r="O21" s="9">
        <v>0</v>
      </c>
      <c r="P21" s="8">
        <f t="shared" si="17"/>
        <v>0</v>
      </c>
    </row>
    <row r="22" spans="1:16" ht="23.1" customHeight="1">
      <c r="A22" s="139"/>
      <c r="B22" s="139"/>
      <c r="C22" s="13"/>
      <c r="D22" s="14" t="s">
        <v>32</v>
      </c>
      <c r="E22" s="11"/>
      <c r="F22" s="10">
        <f t="shared" si="12"/>
        <v>1</v>
      </c>
      <c r="G22" s="9">
        <v>1</v>
      </c>
      <c r="H22" s="8">
        <f t="shared" si="13"/>
        <v>100</v>
      </c>
      <c r="I22" s="9">
        <v>0</v>
      </c>
      <c r="J22" s="8">
        <f t="shared" si="14"/>
        <v>0</v>
      </c>
      <c r="K22" s="9">
        <v>0</v>
      </c>
      <c r="L22" s="8">
        <f t="shared" si="15"/>
        <v>0</v>
      </c>
      <c r="M22" s="9">
        <v>0</v>
      </c>
      <c r="N22" s="8">
        <f t="shared" si="16"/>
        <v>0</v>
      </c>
      <c r="O22" s="9">
        <v>0</v>
      </c>
      <c r="P22" s="8">
        <f t="shared" si="17"/>
        <v>0</v>
      </c>
    </row>
    <row r="23" spans="1:16" ht="23.1" customHeight="1">
      <c r="A23" s="139"/>
      <c r="B23" s="139"/>
      <c r="C23" s="13"/>
      <c r="D23" s="14" t="s">
        <v>31</v>
      </c>
      <c r="E23" s="11"/>
      <c r="F23" s="10">
        <f t="shared" si="12"/>
        <v>6</v>
      </c>
      <c r="G23" s="9">
        <v>5</v>
      </c>
      <c r="H23" s="8">
        <f t="shared" si="13"/>
        <v>83.333333333333343</v>
      </c>
      <c r="I23" s="9">
        <v>1</v>
      </c>
      <c r="J23" s="8">
        <f t="shared" si="14"/>
        <v>16.666666666666664</v>
      </c>
      <c r="K23" s="9">
        <v>0</v>
      </c>
      <c r="L23" s="8">
        <f t="shared" si="15"/>
        <v>0</v>
      </c>
      <c r="M23" s="9">
        <v>0</v>
      </c>
      <c r="N23" s="8">
        <f t="shared" si="16"/>
        <v>0</v>
      </c>
      <c r="O23" s="9">
        <v>0</v>
      </c>
      <c r="P23" s="8">
        <f t="shared" si="17"/>
        <v>0</v>
      </c>
    </row>
    <row r="24" spans="1:16" ht="23.1" customHeight="1">
      <c r="A24" s="139"/>
      <c r="B24" s="139"/>
      <c r="C24" s="13"/>
      <c r="D24" s="14" t="s">
        <v>30</v>
      </c>
      <c r="E24" s="11"/>
      <c r="F24" s="10">
        <f t="shared" si="12"/>
        <v>1</v>
      </c>
      <c r="G24" s="9">
        <v>1</v>
      </c>
      <c r="H24" s="8">
        <f t="shared" si="13"/>
        <v>100</v>
      </c>
      <c r="I24" s="9">
        <v>0</v>
      </c>
      <c r="J24" s="8">
        <f t="shared" si="14"/>
        <v>0</v>
      </c>
      <c r="K24" s="9">
        <v>0</v>
      </c>
      <c r="L24" s="8">
        <f t="shared" si="15"/>
        <v>0</v>
      </c>
      <c r="M24" s="9">
        <v>0</v>
      </c>
      <c r="N24" s="8">
        <f t="shared" si="16"/>
        <v>0</v>
      </c>
      <c r="O24" s="9">
        <v>0</v>
      </c>
      <c r="P24" s="8">
        <f t="shared" si="17"/>
        <v>0</v>
      </c>
    </row>
    <row r="25" spans="1:16" ht="23.1" customHeight="1">
      <c r="A25" s="139"/>
      <c r="B25" s="139"/>
      <c r="C25" s="13"/>
      <c r="D25" s="12" t="s">
        <v>29</v>
      </c>
      <c r="E25" s="11"/>
      <c r="F25" s="10">
        <f t="shared" si="12"/>
        <v>3</v>
      </c>
      <c r="G25" s="9">
        <v>3</v>
      </c>
      <c r="H25" s="8">
        <f t="shared" si="13"/>
        <v>100</v>
      </c>
      <c r="I25" s="9">
        <v>0</v>
      </c>
      <c r="J25" s="8">
        <f t="shared" si="14"/>
        <v>0</v>
      </c>
      <c r="K25" s="9">
        <v>0</v>
      </c>
      <c r="L25" s="8">
        <f t="shared" si="15"/>
        <v>0</v>
      </c>
      <c r="M25" s="9">
        <v>0</v>
      </c>
      <c r="N25" s="8">
        <f t="shared" si="16"/>
        <v>0</v>
      </c>
      <c r="O25" s="9">
        <v>0</v>
      </c>
      <c r="P25" s="8">
        <f t="shared" si="17"/>
        <v>0</v>
      </c>
    </row>
    <row r="26" spans="1:16" ht="23.1" customHeight="1">
      <c r="A26" s="139"/>
      <c r="B26" s="139"/>
      <c r="C26" s="13"/>
      <c r="D26" s="14" t="s">
        <v>28</v>
      </c>
      <c r="E26" s="11"/>
      <c r="F26" s="10">
        <f t="shared" si="12"/>
        <v>7</v>
      </c>
      <c r="G26" s="9">
        <v>5</v>
      </c>
      <c r="H26" s="8">
        <f t="shared" si="13"/>
        <v>71.428571428571431</v>
      </c>
      <c r="I26" s="9">
        <v>0</v>
      </c>
      <c r="J26" s="8">
        <f t="shared" si="14"/>
        <v>0</v>
      </c>
      <c r="K26" s="9">
        <v>1</v>
      </c>
      <c r="L26" s="8">
        <f t="shared" si="15"/>
        <v>14.285714285714285</v>
      </c>
      <c r="M26" s="9">
        <v>1</v>
      </c>
      <c r="N26" s="8">
        <f t="shared" si="16"/>
        <v>14.285714285714285</v>
      </c>
      <c r="O26" s="9">
        <v>0</v>
      </c>
      <c r="P26" s="8">
        <f t="shared" si="17"/>
        <v>0</v>
      </c>
    </row>
    <row r="27" spans="1:16" ht="23.1" customHeight="1">
      <c r="A27" s="139"/>
      <c r="B27" s="139"/>
      <c r="C27" s="13"/>
      <c r="D27" s="14" t="s">
        <v>27</v>
      </c>
      <c r="E27" s="11"/>
      <c r="F27" s="10">
        <f t="shared" si="12"/>
        <v>2</v>
      </c>
      <c r="G27" s="9">
        <v>2</v>
      </c>
      <c r="H27" s="8">
        <f t="shared" si="13"/>
        <v>100</v>
      </c>
      <c r="I27" s="9">
        <v>0</v>
      </c>
      <c r="J27" s="8">
        <f t="shared" si="14"/>
        <v>0</v>
      </c>
      <c r="K27" s="9">
        <v>0</v>
      </c>
      <c r="L27" s="8">
        <f t="shared" si="15"/>
        <v>0</v>
      </c>
      <c r="M27" s="9">
        <v>0</v>
      </c>
      <c r="N27" s="8">
        <f t="shared" si="16"/>
        <v>0</v>
      </c>
      <c r="O27" s="9">
        <v>0</v>
      </c>
      <c r="P27" s="8">
        <f t="shared" si="17"/>
        <v>0</v>
      </c>
    </row>
    <row r="28" spans="1:16" ht="23.1" customHeight="1">
      <c r="A28" s="139"/>
      <c r="B28" s="139"/>
      <c r="C28" s="13"/>
      <c r="D28" s="14" t="s">
        <v>26</v>
      </c>
      <c r="E28" s="11"/>
      <c r="F28" s="10">
        <f t="shared" si="12"/>
        <v>2</v>
      </c>
      <c r="G28" s="9">
        <v>1</v>
      </c>
      <c r="H28" s="8">
        <f t="shared" si="13"/>
        <v>50</v>
      </c>
      <c r="I28" s="9">
        <v>0</v>
      </c>
      <c r="J28" s="8">
        <f t="shared" si="14"/>
        <v>0</v>
      </c>
      <c r="K28" s="9">
        <v>1</v>
      </c>
      <c r="L28" s="8">
        <f t="shared" si="15"/>
        <v>50</v>
      </c>
      <c r="M28" s="9">
        <v>0</v>
      </c>
      <c r="N28" s="8">
        <f t="shared" si="16"/>
        <v>0</v>
      </c>
      <c r="O28" s="9">
        <v>0</v>
      </c>
      <c r="P28" s="8">
        <f t="shared" si="17"/>
        <v>0</v>
      </c>
    </row>
    <row r="29" spans="1:16" ht="23.1" customHeight="1">
      <c r="A29" s="139"/>
      <c r="B29" s="139"/>
      <c r="C29" s="13"/>
      <c r="D29" s="14" t="s">
        <v>25</v>
      </c>
      <c r="E29" s="11"/>
      <c r="F29" s="10">
        <f t="shared" si="12"/>
        <v>13</v>
      </c>
      <c r="G29" s="9">
        <v>12</v>
      </c>
      <c r="H29" s="8">
        <f t="shared" si="13"/>
        <v>92.307692307692307</v>
      </c>
      <c r="I29" s="9">
        <v>1</v>
      </c>
      <c r="J29" s="8">
        <f t="shared" si="14"/>
        <v>7.6923076923076925</v>
      </c>
      <c r="K29" s="9">
        <v>0</v>
      </c>
      <c r="L29" s="8">
        <f t="shared" si="15"/>
        <v>0</v>
      </c>
      <c r="M29" s="9">
        <v>0</v>
      </c>
      <c r="N29" s="8">
        <f t="shared" si="16"/>
        <v>0</v>
      </c>
      <c r="O29" s="9">
        <v>0</v>
      </c>
      <c r="P29" s="8">
        <f t="shared" si="17"/>
        <v>0</v>
      </c>
    </row>
    <row r="30" spans="1:16" ht="23.1" customHeight="1">
      <c r="A30" s="139"/>
      <c r="B30" s="139"/>
      <c r="C30" s="13"/>
      <c r="D30" s="14" t="s">
        <v>24</v>
      </c>
      <c r="E30" s="11"/>
      <c r="F30" s="10">
        <f t="shared" si="12"/>
        <v>4</v>
      </c>
      <c r="G30" s="9">
        <v>4</v>
      </c>
      <c r="H30" s="8">
        <f t="shared" si="13"/>
        <v>100</v>
      </c>
      <c r="I30" s="9">
        <v>0</v>
      </c>
      <c r="J30" s="8">
        <f t="shared" si="14"/>
        <v>0</v>
      </c>
      <c r="K30" s="9">
        <v>0</v>
      </c>
      <c r="L30" s="8">
        <f t="shared" si="15"/>
        <v>0</v>
      </c>
      <c r="M30" s="9">
        <v>0</v>
      </c>
      <c r="N30" s="8">
        <f t="shared" si="16"/>
        <v>0</v>
      </c>
      <c r="O30" s="9">
        <v>0</v>
      </c>
      <c r="P30" s="8">
        <f t="shared" si="17"/>
        <v>0</v>
      </c>
    </row>
    <row r="31" spans="1:16" ht="23.1" customHeight="1">
      <c r="A31" s="139"/>
      <c r="B31" s="139"/>
      <c r="C31" s="13"/>
      <c r="D31" s="14" t="s">
        <v>23</v>
      </c>
      <c r="E31" s="11"/>
      <c r="F31" s="10">
        <f t="shared" si="12"/>
        <v>23</v>
      </c>
      <c r="G31" s="9">
        <v>20</v>
      </c>
      <c r="H31" s="8">
        <f t="shared" si="13"/>
        <v>86.956521739130437</v>
      </c>
      <c r="I31" s="9">
        <v>1</v>
      </c>
      <c r="J31" s="8">
        <f t="shared" si="14"/>
        <v>4.3478260869565215</v>
      </c>
      <c r="K31" s="9">
        <v>1</v>
      </c>
      <c r="L31" s="8">
        <f t="shared" si="15"/>
        <v>4.3478260869565215</v>
      </c>
      <c r="M31" s="9">
        <v>1</v>
      </c>
      <c r="N31" s="8">
        <f t="shared" si="16"/>
        <v>4.3478260869565215</v>
      </c>
      <c r="O31" s="9">
        <v>0</v>
      </c>
      <c r="P31" s="8">
        <f t="shared" si="17"/>
        <v>0</v>
      </c>
    </row>
    <row r="32" spans="1:16" ht="23.1" customHeight="1">
      <c r="A32" s="139"/>
      <c r="B32" s="139"/>
      <c r="C32" s="13"/>
      <c r="D32" s="14" t="s">
        <v>22</v>
      </c>
      <c r="E32" s="11"/>
      <c r="F32" s="10">
        <f t="shared" si="12"/>
        <v>5</v>
      </c>
      <c r="G32" s="9">
        <v>3</v>
      </c>
      <c r="H32" s="8">
        <f t="shared" si="13"/>
        <v>60</v>
      </c>
      <c r="I32" s="9">
        <v>0</v>
      </c>
      <c r="J32" s="8">
        <f t="shared" si="14"/>
        <v>0</v>
      </c>
      <c r="K32" s="9">
        <v>1</v>
      </c>
      <c r="L32" s="8">
        <f t="shared" si="15"/>
        <v>20</v>
      </c>
      <c r="M32" s="9">
        <v>0</v>
      </c>
      <c r="N32" s="8">
        <f t="shared" si="16"/>
        <v>0</v>
      </c>
      <c r="O32" s="9">
        <v>1</v>
      </c>
      <c r="P32" s="8">
        <f t="shared" si="17"/>
        <v>20</v>
      </c>
    </row>
    <row r="33" spans="1:16" ht="24" customHeight="1">
      <c r="A33" s="139"/>
      <c r="B33" s="139"/>
      <c r="C33" s="13"/>
      <c r="D33" s="14" t="s">
        <v>21</v>
      </c>
      <c r="E33" s="11"/>
      <c r="F33" s="10">
        <f t="shared" si="12"/>
        <v>23</v>
      </c>
      <c r="G33" s="9">
        <v>11</v>
      </c>
      <c r="H33" s="8">
        <f t="shared" si="13"/>
        <v>47.826086956521742</v>
      </c>
      <c r="I33" s="9">
        <v>0</v>
      </c>
      <c r="J33" s="8">
        <f t="shared" si="14"/>
        <v>0</v>
      </c>
      <c r="K33" s="9">
        <v>10</v>
      </c>
      <c r="L33" s="8">
        <f t="shared" si="15"/>
        <v>43.478260869565219</v>
      </c>
      <c r="M33" s="9">
        <v>2</v>
      </c>
      <c r="N33" s="8">
        <f t="shared" si="16"/>
        <v>8.695652173913043</v>
      </c>
      <c r="O33" s="9">
        <v>0</v>
      </c>
      <c r="P33" s="8">
        <f t="shared" si="17"/>
        <v>0</v>
      </c>
    </row>
    <row r="34" spans="1:16" ht="23.1" customHeight="1">
      <c r="A34" s="139"/>
      <c r="B34" s="139"/>
      <c r="C34" s="13"/>
      <c r="D34" s="14" t="s">
        <v>20</v>
      </c>
      <c r="E34" s="11"/>
      <c r="F34" s="10">
        <f t="shared" si="12"/>
        <v>12</v>
      </c>
      <c r="G34" s="9">
        <v>7</v>
      </c>
      <c r="H34" s="8">
        <f t="shared" si="13"/>
        <v>58.333333333333336</v>
      </c>
      <c r="I34" s="9">
        <v>0</v>
      </c>
      <c r="J34" s="8">
        <f t="shared" si="14"/>
        <v>0</v>
      </c>
      <c r="K34" s="9">
        <v>2</v>
      </c>
      <c r="L34" s="8">
        <f t="shared" si="15"/>
        <v>16.666666666666664</v>
      </c>
      <c r="M34" s="9">
        <v>2</v>
      </c>
      <c r="N34" s="8">
        <f t="shared" si="16"/>
        <v>16.666666666666664</v>
      </c>
      <c r="O34" s="9">
        <v>1</v>
      </c>
      <c r="P34" s="8">
        <f t="shared" si="17"/>
        <v>8.3333333333333321</v>
      </c>
    </row>
    <row r="35" spans="1:16" ht="23.1" customHeight="1">
      <c r="A35" s="139"/>
      <c r="B35" s="139"/>
      <c r="C35" s="13"/>
      <c r="D35" s="14" t="s">
        <v>19</v>
      </c>
      <c r="E35" s="11"/>
      <c r="F35" s="10">
        <f t="shared" si="12"/>
        <v>10</v>
      </c>
      <c r="G35" s="9">
        <v>6</v>
      </c>
      <c r="H35" s="8">
        <f t="shared" si="13"/>
        <v>60</v>
      </c>
      <c r="I35" s="9">
        <v>0</v>
      </c>
      <c r="J35" s="8">
        <f t="shared" si="14"/>
        <v>0</v>
      </c>
      <c r="K35" s="9">
        <v>3</v>
      </c>
      <c r="L35" s="8">
        <f t="shared" si="15"/>
        <v>30</v>
      </c>
      <c r="M35" s="9">
        <v>1</v>
      </c>
      <c r="N35" s="8">
        <f t="shared" si="16"/>
        <v>10</v>
      </c>
      <c r="O35" s="9">
        <v>0</v>
      </c>
      <c r="P35" s="8">
        <f t="shared" si="17"/>
        <v>0</v>
      </c>
    </row>
    <row r="36" spans="1:16" ht="23.1" customHeight="1">
      <c r="A36" s="139"/>
      <c r="B36" s="139"/>
      <c r="C36" s="13"/>
      <c r="D36" s="14" t="s">
        <v>18</v>
      </c>
      <c r="E36" s="11"/>
      <c r="F36" s="10">
        <f t="shared" si="12"/>
        <v>18</v>
      </c>
      <c r="G36" s="9">
        <v>11</v>
      </c>
      <c r="H36" s="8">
        <f t="shared" si="13"/>
        <v>61.111111111111114</v>
      </c>
      <c r="I36" s="9">
        <v>0</v>
      </c>
      <c r="J36" s="8">
        <f t="shared" si="14"/>
        <v>0</v>
      </c>
      <c r="K36" s="9">
        <v>5</v>
      </c>
      <c r="L36" s="8">
        <f t="shared" si="15"/>
        <v>27.777777777777779</v>
      </c>
      <c r="M36" s="9">
        <v>2</v>
      </c>
      <c r="N36" s="8">
        <f t="shared" si="16"/>
        <v>11.111111111111111</v>
      </c>
      <c r="O36" s="9">
        <v>0</v>
      </c>
      <c r="P36" s="8">
        <f t="shared" si="17"/>
        <v>0</v>
      </c>
    </row>
    <row r="37" spans="1:16" ht="23.1" customHeight="1">
      <c r="A37" s="139"/>
      <c r="B37" s="140"/>
      <c r="C37" s="13"/>
      <c r="D37" s="14" t="s">
        <v>17</v>
      </c>
      <c r="E37" s="11"/>
      <c r="F37" s="10">
        <f t="shared" si="12"/>
        <v>4</v>
      </c>
      <c r="G37" s="9">
        <v>4</v>
      </c>
      <c r="H37" s="8">
        <f t="shared" si="13"/>
        <v>100</v>
      </c>
      <c r="I37" s="9">
        <v>0</v>
      </c>
      <c r="J37" s="8">
        <f t="shared" si="14"/>
        <v>0</v>
      </c>
      <c r="K37" s="9">
        <v>0</v>
      </c>
      <c r="L37" s="8">
        <f t="shared" si="15"/>
        <v>0</v>
      </c>
      <c r="M37" s="9">
        <v>0</v>
      </c>
      <c r="N37" s="8">
        <f t="shared" si="16"/>
        <v>0</v>
      </c>
      <c r="O37" s="9">
        <v>0</v>
      </c>
      <c r="P37" s="8">
        <f t="shared" si="17"/>
        <v>0</v>
      </c>
    </row>
    <row r="38" spans="1:16" ht="23.1" customHeight="1">
      <c r="A38" s="139"/>
      <c r="B38" s="138" t="s">
        <v>16</v>
      </c>
      <c r="C38" s="13"/>
      <c r="D38" s="14" t="s">
        <v>15</v>
      </c>
      <c r="E38" s="11"/>
      <c r="F38" s="10">
        <f>SUM(G38,I38,K38,M38,O38)</f>
        <v>561</v>
      </c>
      <c r="G38" s="9">
        <f>SUM(G39:G53)</f>
        <v>424</v>
      </c>
      <c r="H38" s="8">
        <f t="shared" si="1"/>
        <v>75.579322638146166</v>
      </c>
      <c r="I38" s="9">
        <f>SUM(I39:I53)</f>
        <v>35</v>
      </c>
      <c r="J38" s="8">
        <f t="shared" si="2"/>
        <v>6.2388591800356501</v>
      </c>
      <c r="K38" s="9">
        <f>SUM(K39:K53)</f>
        <v>58</v>
      </c>
      <c r="L38" s="8">
        <f t="shared" si="3"/>
        <v>10.338680926916222</v>
      </c>
      <c r="M38" s="9">
        <f>SUM(M39:M53)</f>
        <v>31</v>
      </c>
      <c r="N38" s="8">
        <f t="shared" si="4"/>
        <v>5.525846702317291</v>
      </c>
      <c r="O38" s="9">
        <f>SUM(O39:O53)</f>
        <v>13</v>
      </c>
      <c r="P38" s="8">
        <f t="shared" si="5"/>
        <v>2.3172905525846703</v>
      </c>
    </row>
    <row r="39" spans="1:16" ht="23.1" customHeight="1">
      <c r="A39" s="139"/>
      <c r="B39" s="139"/>
      <c r="C39" s="13"/>
      <c r="D39" s="14" t="s">
        <v>14</v>
      </c>
      <c r="E39" s="11"/>
      <c r="F39" s="10">
        <f t="shared" ref="F39:F53" si="18">SUM(G39,I39,K39,M39,O39)</f>
        <v>3</v>
      </c>
      <c r="G39" s="9">
        <v>3</v>
      </c>
      <c r="H39" s="8">
        <f t="shared" ref="H39:H53" si="19">IF(G39=0,0,G39/$F39*100)</f>
        <v>100</v>
      </c>
      <c r="I39" s="9">
        <v>0</v>
      </c>
      <c r="J39" s="8">
        <f t="shared" ref="J39:J53" si="20">IF(I39=0,0,I39/$F39*100)</f>
        <v>0</v>
      </c>
      <c r="K39" s="9">
        <v>0</v>
      </c>
      <c r="L39" s="8">
        <f t="shared" ref="L39:L53" si="21">IF(K39=0,0,K39/$F39*100)</f>
        <v>0</v>
      </c>
      <c r="M39" s="9">
        <v>0</v>
      </c>
      <c r="N39" s="8">
        <f t="shared" ref="N39:N53" si="22">IF(M39=0,0,M39/$F39*100)</f>
        <v>0</v>
      </c>
      <c r="O39" s="9">
        <v>0</v>
      </c>
      <c r="P39" s="8">
        <f t="shared" ref="P39:P53" si="23">IF(O39=0,0,O39/$F39*100)</f>
        <v>0</v>
      </c>
    </row>
    <row r="40" spans="1:16" ht="23.1" customHeight="1">
      <c r="A40" s="139"/>
      <c r="B40" s="139"/>
      <c r="C40" s="13"/>
      <c r="D40" s="14" t="s">
        <v>13</v>
      </c>
      <c r="E40" s="11"/>
      <c r="F40" s="10">
        <f t="shared" si="18"/>
        <v>55</v>
      </c>
      <c r="G40" s="9">
        <v>44</v>
      </c>
      <c r="H40" s="8">
        <f t="shared" si="19"/>
        <v>80</v>
      </c>
      <c r="I40" s="9">
        <v>1</v>
      </c>
      <c r="J40" s="8">
        <f t="shared" si="20"/>
        <v>1.8181818181818181</v>
      </c>
      <c r="K40" s="9">
        <v>4</v>
      </c>
      <c r="L40" s="8">
        <f t="shared" si="21"/>
        <v>7.2727272727272725</v>
      </c>
      <c r="M40" s="9">
        <v>4</v>
      </c>
      <c r="N40" s="8">
        <f t="shared" si="22"/>
        <v>7.2727272727272725</v>
      </c>
      <c r="O40" s="9">
        <v>2</v>
      </c>
      <c r="P40" s="8">
        <f t="shared" si="23"/>
        <v>3.6363636363636362</v>
      </c>
    </row>
    <row r="41" spans="1:16" ht="23.1" customHeight="1">
      <c r="A41" s="139"/>
      <c r="B41" s="139"/>
      <c r="C41" s="13"/>
      <c r="D41" s="14" t="s">
        <v>12</v>
      </c>
      <c r="E41" s="11"/>
      <c r="F41" s="10">
        <f t="shared" si="18"/>
        <v>17</v>
      </c>
      <c r="G41" s="9">
        <v>10</v>
      </c>
      <c r="H41" s="8">
        <f t="shared" si="19"/>
        <v>58.82352941176471</v>
      </c>
      <c r="I41" s="9">
        <v>1</v>
      </c>
      <c r="J41" s="8">
        <f t="shared" si="20"/>
        <v>5.8823529411764701</v>
      </c>
      <c r="K41" s="9">
        <v>5</v>
      </c>
      <c r="L41" s="8">
        <f t="shared" si="21"/>
        <v>29.411764705882355</v>
      </c>
      <c r="M41" s="9">
        <v>1</v>
      </c>
      <c r="N41" s="8">
        <f t="shared" si="22"/>
        <v>5.8823529411764701</v>
      </c>
      <c r="O41" s="9">
        <v>0</v>
      </c>
      <c r="P41" s="8">
        <f t="shared" si="23"/>
        <v>0</v>
      </c>
    </row>
    <row r="42" spans="1:16" ht="23.1" customHeight="1">
      <c r="A42" s="139"/>
      <c r="B42" s="139"/>
      <c r="C42" s="13"/>
      <c r="D42" s="14" t="s">
        <v>11</v>
      </c>
      <c r="E42" s="11"/>
      <c r="F42" s="10">
        <f t="shared" si="18"/>
        <v>15</v>
      </c>
      <c r="G42" s="9">
        <v>14</v>
      </c>
      <c r="H42" s="8">
        <f t="shared" si="19"/>
        <v>93.333333333333329</v>
      </c>
      <c r="I42" s="9">
        <v>0</v>
      </c>
      <c r="J42" s="8">
        <f t="shared" si="20"/>
        <v>0</v>
      </c>
      <c r="K42" s="9">
        <v>0</v>
      </c>
      <c r="L42" s="8">
        <f t="shared" si="21"/>
        <v>0</v>
      </c>
      <c r="M42" s="9">
        <v>0</v>
      </c>
      <c r="N42" s="8">
        <f t="shared" si="22"/>
        <v>0</v>
      </c>
      <c r="O42" s="9">
        <v>1</v>
      </c>
      <c r="P42" s="8">
        <f t="shared" si="23"/>
        <v>6.666666666666667</v>
      </c>
    </row>
    <row r="43" spans="1:16" ht="23.1" customHeight="1">
      <c r="A43" s="139"/>
      <c r="B43" s="139"/>
      <c r="C43" s="13"/>
      <c r="D43" s="14" t="s">
        <v>10</v>
      </c>
      <c r="E43" s="11"/>
      <c r="F43" s="10">
        <f t="shared" si="18"/>
        <v>27</v>
      </c>
      <c r="G43" s="9">
        <v>19</v>
      </c>
      <c r="H43" s="8">
        <f t="shared" si="19"/>
        <v>70.370370370370367</v>
      </c>
      <c r="I43" s="9">
        <v>2</v>
      </c>
      <c r="J43" s="8">
        <f t="shared" si="20"/>
        <v>7.4074074074074066</v>
      </c>
      <c r="K43" s="9">
        <v>3</v>
      </c>
      <c r="L43" s="8">
        <f t="shared" si="21"/>
        <v>11.111111111111111</v>
      </c>
      <c r="M43" s="9">
        <v>2</v>
      </c>
      <c r="N43" s="8">
        <f t="shared" si="22"/>
        <v>7.4074074074074066</v>
      </c>
      <c r="O43" s="9">
        <v>1</v>
      </c>
      <c r="P43" s="8">
        <f t="shared" si="23"/>
        <v>3.7037037037037033</v>
      </c>
    </row>
    <row r="44" spans="1:16" ht="23.1" customHeight="1">
      <c r="A44" s="139"/>
      <c r="B44" s="139"/>
      <c r="C44" s="13"/>
      <c r="D44" s="14" t="s">
        <v>9</v>
      </c>
      <c r="E44" s="11"/>
      <c r="F44" s="10">
        <f t="shared" si="18"/>
        <v>147</v>
      </c>
      <c r="G44" s="9">
        <v>113</v>
      </c>
      <c r="H44" s="8">
        <f t="shared" si="19"/>
        <v>76.870748299319729</v>
      </c>
      <c r="I44" s="9">
        <v>6</v>
      </c>
      <c r="J44" s="8">
        <f t="shared" si="20"/>
        <v>4.0816326530612246</v>
      </c>
      <c r="K44" s="9">
        <v>18</v>
      </c>
      <c r="L44" s="8">
        <f t="shared" si="21"/>
        <v>12.244897959183673</v>
      </c>
      <c r="M44" s="9">
        <v>7</v>
      </c>
      <c r="N44" s="8">
        <f t="shared" si="22"/>
        <v>4.7619047619047619</v>
      </c>
      <c r="O44" s="9">
        <v>3</v>
      </c>
      <c r="P44" s="8">
        <f t="shared" si="23"/>
        <v>2.0408163265306123</v>
      </c>
    </row>
    <row r="45" spans="1:16" ht="23.1" customHeight="1">
      <c r="A45" s="139"/>
      <c r="B45" s="139"/>
      <c r="C45" s="13"/>
      <c r="D45" s="14" t="s">
        <v>8</v>
      </c>
      <c r="E45" s="11"/>
      <c r="F45" s="10">
        <f t="shared" si="18"/>
        <v>21</v>
      </c>
      <c r="G45" s="9">
        <v>5</v>
      </c>
      <c r="H45" s="8">
        <f t="shared" si="19"/>
        <v>23.809523809523807</v>
      </c>
      <c r="I45" s="9">
        <v>1</v>
      </c>
      <c r="J45" s="8">
        <f t="shared" si="20"/>
        <v>4.7619047619047619</v>
      </c>
      <c r="K45" s="9">
        <v>11</v>
      </c>
      <c r="L45" s="8">
        <f t="shared" si="21"/>
        <v>52.380952380952387</v>
      </c>
      <c r="M45" s="9">
        <v>4</v>
      </c>
      <c r="N45" s="8">
        <f t="shared" si="22"/>
        <v>19.047619047619047</v>
      </c>
      <c r="O45" s="9">
        <v>0</v>
      </c>
      <c r="P45" s="8">
        <f t="shared" si="23"/>
        <v>0</v>
      </c>
    </row>
    <row r="46" spans="1:16" ht="23.1" customHeight="1">
      <c r="A46" s="139"/>
      <c r="B46" s="139"/>
      <c r="C46" s="13"/>
      <c r="D46" s="14" t="s">
        <v>7</v>
      </c>
      <c r="E46" s="11"/>
      <c r="F46" s="10">
        <f t="shared" si="18"/>
        <v>12</v>
      </c>
      <c r="G46" s="9">
        <v>8</v>
      </c>
      <c r="H46" s="8">
        <f t="shared" si="19"/>
        <v>66.666666666666657</v>
      </c>
      <c r="I46" s="9">
        <v>0</v>
      </c>
      <c r="J46" s="8">
        <f t="shared" si="20"/>
        <v>0</v>
      </c>
      <c r="K46" s="9">
        <v>2</v>
      </c>
      <c r="L46" s="8">
        <f t="shared" si="21"/>
        <v>16.666666666666664</v>
      </c>
      <c r="M46" s="9">
        <v>1</v>
      </c>
      <c r="N46" s="8">
        <f t="shared" si="22"/>
        <v>8.3333333333333321</v>
      </c>
      <c r="O46" s="9">
        <v>1</v>
      </c>
      <c r="P46" s="8">
        <f t="shared" si="23"/>
        <v>8.3333333333333321</v>
      </c>
    </row>
    <row r="47" spans="1:16" ht="24" customHeight="1">
      <c r="A47" s="139"/>
      <c r="B47" s="139"/>
      <c r="C47" s="13"/>
      <c r="D47" s="12" t="s">
        <v>6</v>
      </c>
      <c r="E47" s="11"/>
      <c r="F47" s="10">
        <f t="shared" si="18"/>
        <v>9</v>
      </c>
      <c r="G47" s="9">
        <v>8</v>
      </c>
      <c r="H47" s="8">
        <f t="shared" si="19"/>
        <v>88.888888888888886</v>
      </c>
      <c r="I47" s="9">
        <v>0</v>
      </c>
      <c r="J47" s="8">
        <f t="shared" si="20"/>
        <v>0</v>
      </c>
      <c r="K47" s="9">
        <v>0</v>
      </c>
      <c r="L47" s="8">
        <f t="shared" si="21"/>
        <v>0</v>
      </c>
      <c r="M47" s="9">
        <v>0</v>
      </c>
      <c r="N47" s="8">
        <f t="shared" si="22"/>
        <v>0</v>
      </c>
      <c r="O47" s="9">
        <v>1</v>
      </c>
      <c r="P47" s="8">
        <f t="shared" si="23"/>
        <v>11.111111111111111</v>
      </c>
    </row>
    <row r="48" spans="1:16" ht="23.1" customHeight="1">
      <c r="A48" s="139"/>
      <c r="B48" s="139"/>
      <c r="C48" s="13"/>
      <c r="D48" s="14" t="s">
        <v>5</v>
      </c>
      <c r="E48" s="11"/>
      <c r="F48" s="10">
        <f t="shared" si="18"/>
        <v>25</v>
      </c>
      <c r="G48" s="9">
        <v>24</v>
      </c>
      <c r="H48" s="8">
        <f t="shared" si="19"/>
        <v>96</v>
      </c>
      <c r="I48" s="9">
        <v>1</v>
      </c>
      <c r="J48" s="8">
        <f t="shared" si="20"/>
        <v>4</v>
      </c>
      <c r="K48" s="9">
        <v>0</v>
      </c>
      <c r="L48" s="8">
        <f t="shared" si="21"/>
        <v>0</v>
      </c>
      <c r="M48" s="9">
        <v>0</v>
      </c>
      <c r="N48" s="8">
        <f t="shared" si="22"/>
        <v>0</v>
      </c>
      <c r="O48" s="9">
        <v>0</v>
      </c>
      <c r="P48" s="8">
        <f t="shared" si="23"/>
        <v>0</v>
      </c>
    </row>
    <row r="49" spans="1:16" ht="23.1" customHeight="1">
      <c r="A49" s="139"/>
      <c r="B49" s="139"/>
      <c r="C49" s="13"/>
      <c r="D49" s="14" t="s">
        <v>4</v>
      </c>
      <c r="E49" s="11"/>
      <c r="F49" s="10">
        <f t="shared" si="18"/>
        <v>16</v>
      </c>
      <c r="G49" s="9">
        <v>15</v>
      </c>
      <c r="H49" s="8">
        <f t="shared" si="19"/>
        <v>93.75</v>
      </c>
      <c r="I49" s="9">
        <v>0</v>
      </c>
      <c r="J49" s="8">
        <f t="shared" si="20"/>
        <v>0</v>
      </c>
      <c r="K49" s="9">
        <v>1</v>
      </c>
      <c r="L49" s="8">
        <f t="shared" si="21"/>
        <v>6.25</v>
      </c>
      <c r="M49" s="9">
        <v>0</v>
      </c>
      <c r="N49" s="8">
        <f t="shared" si="22"/>
        <v>0</v>
      </c>
      <c r="O49" s="9">
        <v>0</v>
      </c>
      <c r="P49" s="8">
        <f t="shared" si="23"/>
        <v>0</v>
      </c>
    </row>
    <row r="50" spans="1:16" ht="23.1" customHeight="1">
      <c r="A50" s="139"/>
      <c r="B50" s="139"/>
      <c r="C50" s="13"/>
      <c r="D50" s="14" t="s">
        <v>3</v>
      </c>
      <c r="E50" s="11"/>
      <c r="F50" s="10">
        <f t="shared" si="18"/>
        <v>18</v>
      </c>
      <c r="G50" s="9">
        <v>10</v>
      </c>
      <c r="H50" s="8">
        <f t="shared" si="19"/>
        <v>55.555555555555557</v>
      </c>
      <c r="I50" s="9">
        <v>3</v>
      </c>
      <c r="J50" s="8">
        <f t="shared" si="20"/>
        <v>16.666666666666664</v>
      </c>
      <c r="K50" s="9">
        <v>2</v>
      </c>
      <c r="L50" s="8">
        <f t="shared" si="21"/>
        <v>11.111111111111111</v>
      </c>
      <c r="M50" s="9">
        <v>3</v>
      </c>
      <c r="N50" s="8">
        <f t="shared" si="22"/>
        <v>16.666666666666664</v>
      </c>
      <c r="O50" s="9">
        <v>0</v>
      </c>
      <c r="P50" s="8">
        <f t="shared" si="23"/>
        <v>0</v>
      </c>
    </row>
    <row r="51" spans="1:16" ht="23.1" customHeight="1">
      <c r="A51" s="139"/>
      <c r="B51" s="139"/>
      <c r="C51" s="13"/>
      <c r="D51" s="14" t="s">
        <v>2</v>
      </c>
      <c r="E51" s="11"/>
      <c r="F51" s="10">
        <f t="shared" si="18"/>
        <v>135</v>
      </c>
      <c r="G51" s="9">
        <v>110</v>
      </c>
      <c r="H51" s="8">
        <f t="shared" si="19"/>
        <v>81.481481481481481</v>
      </c>
      <c r="I51" s="9">
        <v>12</v>
      </c>
      <c r="J51" s="8">
        <f t="shared" si="20"/>
        <v>8.8888888888888893</v>
      </c>
      <c r="K51" s="9">
        <v>5</v>
      </c>
      <c r="L51" s="8">
        <f t="shared" si="21"/>
        <v>3.7037037037037033</v>
      </c>
      <c r="M51" s="9">
        <v>4</v>
      </c>
      <c r="N51" s="8">
        <f t="shared" si="22"/>
        <v>2.9629629629629632</v>
      </c>
      <c r="O51" s="9">
        <v>4</v>
      </c>
      <c r="P51" s="8">
        <f t="shared" si="23"/>
        <v>2.9629629629629632</v>
      </c>
    </row>
    <row r="52" spans="1:16" ht="23.1" customHeight="1">
      <c r="A52" s="139"/>
      <c r="B52" s="139"/>
      <c r="C52" s="13"/>
      <c r="D52" s="14" t="s">
        <v>1</v>
      </c>
      <c r="E52" s="11"/>
      <c r="F52" s="10">
        <f t="shared" si="18"/>
        <v>17</v>
      </c>
      <c r="G52" s="9">
        <v>12</v>
      </c>
      <c r="H52" s="8">
        <f t="shared" si="19"/>
        <v>70.588235294117652</v>
      </c>
      <c r="I52" s="9">
        <v>1</v>
      </c>
      <c r="J52" s="8">
        <f t="shared" si="20"/>
        <v>5.8823529411764701</v>
      </c>
      <c r="K52" s="9">
        <v>4</v>
      </c>
      <c r="L52" s="8">
        <f t="shared" si="21"/>
        <v>23.52941176470588</v>
      </c>
      <c r="M52" s="9">
        <v>0</v>
      </c>
      <c r="N52" s="8">
        <f t="shared" si="22"/>
        <v>0</v>
      </c>
      <c r="O52" s="9">
        <v>0</v>
      </c>
      <c r="P52" s="8">
        <f t="shared" si="23"/>
        <v>0</v>
      </c>
    </row>
    <row r="53" spans="1:16" ht="24" customHeight="1">
      <c r="A53" s="140"/>
      <c r="B53" s="140"/>
      <c r="C53" s="13"/>
      <c r="D53" s="12" t="s">
        <v>0</v>
      </c>
      <c r="E53" s="11"/>
      <c r="F53" s="10">
        <f t="shared" si="18"/>
        <v>44</v>
      </c>
      <c r="G53" s="9">
        <v>29</v>
      </c>
      <c r="H53" s="8">
        <f t="shared" si="19"/>
        <v>65.909090909090907</v>
      </c>
      <c r="I53" s="9">
        <v>7</v>
      </c>
      <c r="J53" s="8">
        <f t="shared" si="20"/>
        <v>15.909090909090908</v>
      </c>
      <c r="K53" s="9">
        <v>3</v>
      </c>
      <c r="L53" s="8">
        <f t="shared" si="21"/>
        <v>6.8181818181818175</v>
      </c>
      <c r="M53" s="9">
        <v>5</v>
      </c>
      <c r="N53" s="8">
        <f t="shared" si="22"/>
        <v>11.363636363636363</v>
      </c>
      <c r="O53" s="9">
        <v>0</v>
      </c>
      <c r="P53" s="8">
        <f t="shared" si="23"/>
        <v>0</v>
      </c>
    </row>
    <row r="55" spans="1:16" ht="12.75" customHeight="1"/>
    <row r="56" spans="1:16" ht="12.75" customHeight="1"/>
    <row r="57" spans="1:16">
      <c r="D57" s="5"/>
    </row>
    <row r="60" spans="1:16">
      <c r="D60" s="5"/>
    </row>
    <row r="62" spans="1:16">
      <c r="D62" s="5"/>
    </row>
    <row r="64" spans="1:16">
      <c r="D64" s="5"/>
    </row>
    <row r="66" spans="4:4">
      <c r="D66" s="5"/>
    </row>
    <row r="68" spans="4:4" ht="13.5" customHeight="1">
      <c r="D68" s="6"/>
    </row>
    <row r="69" spans="4:4" ht="13.5" customHeight="1"/>
    <row r="70" spans="4:4">
      <c r="D70" s="5"/>
    </row>
    <row r="72" spans="4:4">
      <c r="D72" s="5"/>
    </row>
    <row r="74" spans="4:4">
      <c r="D74" s="5"/>
    </row>
    <row r="76" spans="4:4">
      <c r="D76" s="5"/>
    </row>
    <row r="80" spans="4:4" ht="12.75" customHeight="1"/>
    <row r="81" spans="6:6" ht="12.75" customHeight="1">
      <c r="F81" s="51"/>
    </row>
  </sheetData>
  <mergeCells count="27">
    <mergeCell ref="B38:B53"/>
    <mergeCell ref="A13:A53"/>
    <mergeCell ref="F3:F6"/>
    <mergeCell ref="A8:A12"/>
    <mergeCell ref="A7:E7"/>
    <mergeCell ref="A3:E6"/>
    <mergeCell ref="B12:E12"/>
    <mergeCell ref="B8:E8"/>
    <mergeCell ref="B9:E9"/>
    <mergeCell ref="B11:E11"/>
    <mergeCell ref="B13:B37"/>
    <mergeCell ref="B10:E10"/>
    <mergeCell ref="G5:G6"/>
    <mergeCell ref="H5:H6"/>
    <mergeCell ref="K3:L4"/>
    <mergeCell ref="M3:N4"/>
    <mergeCell ref="O3:P4"/>
    <mergeCell ref="N5:N6"/>
    <mergeCell ref="O5:O6"/>
    <mergeCell ref="P5:P6"/>
    <mergeCell ref="G3:H4"/>
    <mergeCell ref="I3:J4"/>
    <mergeCell ref="M5:M6"/>
    <mergeCell ref="I5:I6"/>
    <mergeCell ref="J5:J6"/>
    <mergeCell ref="K5:K6"/>
    <mergeCell ref="L5:L6"/>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100"/>
  <sheetViews>
    <sheetView showGridLines="0" view="pageBreakPreview" topLeftCell="A4" zoomScaleNormal="100" zoomScaleSheetLayoutView="100" workbookViewId="0">
      <selection activeCell="N7" sqref="N7"/>
    </sheetView>
  </sheetViews>
  <sheetFormatPr defaultRowHeight="13.5"/>
  <cols>
    <col min="1" max="2" width="2.625" style="4" customWidth="1"/>
    <col min="3" max="3" width="1.375" style="4" customWidth="1"/>
    <col min="4" max="4" width="27.625" style="4" customWidth="1"/>
    <col min="5" max="5" width="1.375" style="4" customWidth="1"/>
    <col min="6" max="13" width="12.625" style="3" customWidth="1"/>
    <col min="14" max="14" width="9" style="79"/>
    <col min="15" max="16384" width="9" style="3"/>
  </cols>
  <sheetData>
    <row r="1" spans="1:14" ht="14.25">
      <c r="A1" s="18" t="s">
        <v>487</v>
      </c>
    </row>
    <row r="2" spans="1:14">
      <c r="L2" s="40"/>
      <c r="M2" s="40" t="s">
        <v>515</v>
      </c>
    </row>
    <row r="3" spans="1:14" ht="13.5" customHeight="1">
      <c r="A3" s="213" t="s">
        <v>63</v>
      </c>
      <c r="B3" s="214"/>
      <c r="C3" s="214"/>
      <c r="D3" s="214"/>
      <c r="E3" s="215"/>
      <c r="F3" s="161" t="s">
        <v>455</v>
      </c>
      <c r="G3" s="176" t="s">
        <v>300</v>
      </c>
      <c r="H3" s="50"/>
      <c r="I3" s="50"/>
      <c r="J3" s="52" t="s">
        <v>225</v>
      </c>
      <c r="K3" s="204" t="s">
        <v>299</v>
      </c>
      <c r="L3" s="204" t="s">
        <v>298</v>
      </c>
      <c r="M3" s="197" t="s">
        <v>297</v>
      </c>
    </row>
    <row r="4" spans="1:14" ht="13.5" customHeight="1">
      <c r="A4" s="216"/>
      <c r="B4" s="217"/>
      <c r="C4" s="217"/>
      <c r="D4" s="217"/>
      <c r="E4" s="218"/>
      <c r="F4" s="165"/>
      <c r="G4" s="238"/>
      <c r="H4" s="176" t="s">
        <v>296</v>
      </c>
      <c r="I4" s="50"/>
      <c r="J4" s="52"/>
      <c r="K4" s="209"/>
      <c r="L4" s="209"/>
      <c r="M4" s="198"/>
    </row>
    <row r="5" spans="1:14" ht="40.5" customHeight="1">
      <c r="A5" s="216"/>
      <c r="B5" s="217"/>
      <c r="C5" s="217"/>
      <c r="D5" s="217"/>
      <c r="E5" s="218"/>
      <c r="F5" s="165"/>
      <c r="G5" s="238"/>
      <c r="H5" s="238"/>
      <c r="I5" s="204" t="s">
        <v>295</v>
      </c>
      <c r="J5" s="204" t="s">
        <v>294</v>
      </c>
      <c r="K5" s="209"/>
      <c r="L5" s="209"/>
      <c r="M5" s="198"/>
    </row>
    <row r="6" spans="1:14" ht="36" customHeight="1">
      <c r="A6" s="219"/>
      <c r="B6" s="220"/>
      <c r="C6" s="220"/>
      <c r="D6" s="220"/>
      <c r="E6" s="221"/>
      <c r="F6" s="165"/>
      <c r="G6" s="178"/>
      <c r="H6" s="178"/>
      <c r="I6" s="210"/>
      <c r="J6" s="210"/>
      <c r="K6" s="210"/>
      <c r="L6" s="210"/>
      <c r="M6" s="199"/>
      <c r="N6" s="79" t="s">
        <v>495</v>
      </c>
    </row>
    <row r="7" spans="1:14" ht="12" customHeight="1">
      <c r="A7" s="152" t="s">
        <v>49</v>
      </c>
      <c r="B7" s="153"/>
      <c r="C7" s="153"/>
      <c r="D7" s="153"/>
      <c r="E7" s="154"/>
      <c r="F7" s="35">
        <f>SUM(G7,K7,L7)</f>
        <v>769</v>
      </c>
      <c r="G7" s="35">
        <f t="shared" ref="G7:L7" si="0">SUM(G9,G11,G13,G15,G17)</f>
        <v>57</v>
      </c>
      <c r="H7" s="35">
        <f>SUM(H9,H11,H13,H15,H17)</f>
        <v>81</v>
      </c>
      <c r="I7" s="35">
        <f>SUM(I9,I11,I13,I15,I17)</f>
        <v>25</v>
      </c>
      <c r="J7" s="35">
        <f>SUM(J9,J11,J13,J15,J17)</f>
        <v>56</v>
      </c>
      <c r="K7" s="35">
        <f t="shared" si="0"/>
        <v>695</v>
      </c>
      <c r="L7" s="35">
        <f t="shared" si="0"/>
        <v>17</v>
      </c>
      <c r="M7" s="258">
        <f>IF(H7=0,0,H7/N7*100)</f>
        <v>0.1156448987750207</v>
      </c>
      <c r="N7" s="79">
        <v>70042</v>
      </c>
    </row>
    <row r="8" spans="1:14" ht="12" customHeight="1">
      <c r="A8" s="155"/>
      <c r="B8" s="156"/>
      <c r="C8" s="156"/>
      <c r="D8" s="156"/>
      <c r="E8" s="157"/>
      <c r="F8" s="38">
        <f t="shared" ref="F8:F71" si="1">SUM(G8,K8,L8)</f>
        <v>0.99999999999999989</v>
      </c>
      <c r="G8" s="31">
        <f>IF(G7=0,0,G7/$F7)</f>
        <v>7.4122236671001304E-2</v>
      </c>
      <c r="H8" s="31">
        <f t="shared" ref="H8:H18" si="2">SUM(I8:J8)</f>
        <v>1</v>
      </c>
      <c r="I8" s="31">
        <f>IF(I7=0,0,I7/$H7)</f>
        <v>0.30864197530864196</v>
      </c>
      <c r="J8" s="31">
        <f>IF(J7=0,0,J7/$H7)</f>
        <v>0.69135802469135799</v>
      </c>
      <c r="K8" s="31">
        <f>IF(K7=0,0,K7/$F7)</f>
        <v>0.90377113133940179</v>
      </c>
      <c r="L8" s="31">
        <f>IF(L7=0,0,L7/$F7)</f>
        <v>2.2106631989596878E-2</v>
      </c>
      <c r="M8" s="260"/>
    </row>
    <row r="9" spans="1:14" ht="12" customHeight="1">
      <c r="A9" s="141" t="s">
        <v>48</v>
      </c>
      <c r="B9" s="222" t="s">
        <v>47</v>
      </c>
      <c r="C9" s="223"/>
      <c r="D9" s="223"/>
      <c r="E9" s="224"/>
      <c r="F9" s="35">
        <f t="shared" si="1"/>
        <v>167</v>
      </c>
      <c r="G9" s="35">
        <v>2</v>
      </c>
      <c r="H9" s="35">
        <f t="shared" si="2"/>
        <v>2</v>
      </c>
      <c r="I9" s="35">
        <v>2</v>
      </c>
      <c r="J9" s="35">
        <v>0</v>
      </c>
      <c r="K9" s="35">
        <v>160</v>
      </c>
      <c r="L9" s="35">
        <v>5</v>
      </c>
      <c r="M9" s="258">
        <f>IF(H9=0,0,H9/N9*100)</f>
        <v>8.936550491510277E-2</v>
      </c>
      <c r="N9" s="79">
        <v>2238</v>
      </c>
    </row>
    <row r="10" spans="1:14" ht="12" customHeight="1">
      <c r="A10" s="142"/>
      <c r="B10" s="225"/>
      <c r="C10" s="226"/>
      <c r="D10" s="226"/>
      <c r="E10" s="227"/>
      <c r="F10" s="38">
        <f t="shared" si="1"/>
        <v>1</v>
      </c>
      <c r="G10" s="31">
        <f>IF(G9=0,0,G9/$F9)</f>
        <v>1.1976047904191617E-2</v>
      </c>
      <c r="H10" s="31">
        <f t="shared" si="2"/>
        <v>1</v>
      </c>
      <c r="I10" s="31">
        <f>IF(I9=0,0,I9/$H9)</f>
        <v>1</v>
      </c>
      <c r="J10" s="31">
        <f>IF(J9=0,0,J9/$H9)</f>
        <v>0</v>
      </c>
      <c r="K10" s="31">
        <f>IF(K9=0,0,K9/$F9)</f>
        <v>0.95808383233532934</v>
      </c>
      <c r="L10" s="31">
        <f>IF(L9=0,0,L9/$F9)</f>
        <v>2.9940119760479042E-2</v>
      </c>
      <c r="M10" s="259"/>
    </row>
    <row r="11" spans="1:14" ht="12" customHeight="1">
      <c r="A11" s="142"/>
      <c r="B11" s="222" t="s">
        <v>46</v>
      </c>
      <c r="C11" s="223"/>
      <c r="D11" s="223"/>
      <c r="E11" s="224"/>
      <c r="F11" s="35">
        <f t="shared" si="1"/>
        <v>115</v>
      </c>
      <c r="G11" s="35">
        <v>3</v>
      </c>
      <c r="H11" s="35">
        <f t="shared" si="2"/>
        <v>3</v>
      </c>
      <c r="I11" s="35">
        <v>0</v>
      </c>
      <c r="J11" s="35">
        <v>3</v>
      </c>
      <c r="K11" s="35">
        <v>108</v>
      </c>
      <c r="L11" s="35">
        <v>4</v>
      </c>
      <c r="M11" s="258">
        <f t="shared" ref="M11" si="3">IF(H11=0,0,H11/N11*100)</f>
        <v>7.0989115002366307E-2</v>
      </c>
      <c r="N11" s="79">
        <v>4226</v>
      </c>
    </row>
    <row r="12" spans="1:14" ht="12" customHeight="1">
      <c r="A12" s="142"/>
      <c r="B12" s="225"/>
      <c r="C12" s="226"/>
      <c r="D12" s="226"/>
      <c r="E12" s="227"/>
      <c r="F12" s="38">
        <f t="shared" si="1"/>
        <v>1</v>
      </c>
      <c r="G12" s="31">
        <f t="shared" ref="G12" si="4">IF(G11=0,0,G11/$F11)</f>
        <v>2.6086956521739129E-2</v>
      </c>
      <c r="H12" s="31">
        <f t="shared" si="2"/>
        <v>1</v>
      </c>
      <c r="I12" s="31">
        <f t="shared" ref="I12:J12" si="5">IF(I11=0,0,I11/$H11)</f>
        <v>0</v>
      </c>
      <c r="J12" s="31">
        <f t="shared" si="5"/>
        <v>1</v>
      </c>
      <c r="K12" s="31">
        <f t="shared" ref="K12:L12" si="6">IF(K11=0,0,K11/$F11)</f>
        <v>0.93913043478260871</v>
      </c>
      <c r="L12" s="31">
        <f t="shared" si="6"/>
        <v>3.4782608695652174E-2</v>
      </c>
      <c r="M12" s="259"/>
    </row>
    <row r="13" spans="1:14" ht="12" customHeight="1">
      <c r="A13" s="142"/>
      <c r="B13" s="222" t="s">
        <v>45</v>
      </c>
      <c r="C13" s="223"/>
      <c r="D13" s="223"/>
      <c r="E13" s="224"/>
      <c r="F13" s="35">
        <f t="shared" si="1"/>
        <v>215</v>
      </c>
      <c r="G13" s="35">
        <v>24</v>
      </c>
      <c r="H13" s="35">
        <f t="shared" si="2"/>
        <v>32</v>
      </c>
      <c r="I13" s="35">
        <v>10</v>
      </c>
      <c r="J13" s="35">
        <v>22</v>
      </c>
      <c r="K13" s="35">
        <v>187</v>
      </c>
      <c r="L13" s="35">
        <v>4</v>
      </c>
      <c r="M13" s="258">
        <f t="shared" ref="M13" si="7">IF(H13=0,0,H13/N13*100)</f>
        <v>0.14584567704297888</v>
      </c>
      <c r="N13" s="79">
        <v>21941</v>
      </c>
    </row>
    <row r="14" spans="1:14" ht="12" customHeight="1">
      <c r="A14" s="142"/>
      <c r="B14" s="225"/>
      <c r="C14" s="226"/>
      <c r="D14" s="226"/>
      <c r="E14" s="227"/>
      <c r="F14" s="38">
        <f t="shared" si="1"/>
        <v>1</v>
      </c>
      <c r="G14" s="31">
        <f t="shared" ref="G14" si="8">IF(G13=0,0,G13/$F13)</f>
        <v>0.11162790697674418</v>
      </c>
      <c r="H14" s="31">
        <f t="shared" si="2"/>
        <v>1</v>
      </c>
      <c r="I14" s="31">
        <f t="shared" ref="I14:J14" si="9">IF(I13=0,0,I13/$H13)</f>
        <v>0.3125</v>
      </c>
      <c r="J14" s="31">
        <f t="shared" si="9"/>
        <v>0.6875</v>
      </c>
      <c r="K14" s="31">
        <f t="shared" ref="K14:L14" si="10">IF(K13=0,0,K13/$F13)</f>
        <v>0.86976744186046506</v>
      </c>
      <c r="L14" s="31">
        <f t="shared" si="10"/>
        <v>1.8604651162790697E-2</v>
      </c>
      <c r="M14" s="259"/>
    </row>
    <row r="15" spans="1:14" ht="12" customHeight="1">
      <c r="A15" s="142"/>
      <c r="B15" s="222" t="s">
        <v>44</v>
      </c>
      <c r="C15" s="223"/>
      <c r="D15" s="223"/>
      <c r="E15" s="224"/>
      <c r="F15" s="35">
        <f t="shared" si="1"/>
        <v>56</v>
      </c>
      <c r="G15" s="35">
        <v>9</v>
      </c>
      <c r="H15" s="35">
        <f t="shared" si="2"/>
        <v>13</v>
      </c>
      <c r="I15" s="35">
        <v>5</v>
      </c>
      <c r="J15" s="35">
        <v>8</v>
      </c>
      <c r="K15" s="35">
        <v>47</v>
      </c>
      <c r="L15" s="35">
        <v>0</v>
      </c>
      <c r="M15" s="258">
        <f t="shared" ref="M15" si="11">IF(H15=0,0,H15/N15*100)</f>
        <v>0.11276891047883415</v>
      </c>
      <c r="N15" s="79">
        <v>11528</v>
      </c>
    </row>
    <row r="16" spans="1:14" ht="12" customHeight="1">
      <c r="A16" s="142"/>
      <c r="B16" s="225"/>
      <c r="C16" s="226"/>
      <c r="D16" s="226"/>
      <c r="E16" s="227"/>
      <c r="F16" s="38">
        <f t="shared" si="1"/>
        <v>1</v>
      </c>
      <c r="G16" s="31">
        <f t="shared" ref="G16" si="12">IF(G15=0,0,G15/$F15)</f>
        <v>0.16071428571428573</v>
      </c>
      <c r="H16" s="31">
        <f t="shared" si="2"/>
        <v>1</v>
      </c>
      <c r="I16" s="31">
        <f t="shared" ref="I16:J16" si="13">IF(I15=0,0,I15/$H15)</f>
        <v>0.38461538461538464</v>
      </c>
      <c r="J16" s="31">
        <f t="shared" si="13"/>
        <v>0.61538461538461542</v>
      </c>
      <c r="K16" s="31">
        <f t="shared" ref="K16:L16" si="14">IF(K15=0,0,K15/$F15)</f>
        <v>0.8392857142857143</v>
      </c>
      <c r="L16" s="31">
        <f t="shared" si="14"/>
        <v>0</v>
      </c>
      <c r="M16" s="259"/>
    </row>
    <row r="17" spans="1:14" ht="12" customHeight="1">
      <c r="A17" s="142"/>
      <c r="B17" s="222" t="s">
        <v>43</v>
      </c>
      <c r="C17" s="223"/>
      <c r="D17" s="223"/>
      <c r="E17" s="224"/>
      <c r="F17" s="35">
        <f t="shared" si="1"/>
        <v>216</v>
      </c>
      <c r="G17" s="35">
        <v>19</v>
      </c>
      <c r="H17" s="35">
        <f t="shared" si="2"/>
        <v>31</v>
      </c>
      <c r="I17" s="35">
        <v>8</v>
      </c>
      <c r="J17" s="35">
        <v>23</v>
      </c>
      <c r="K17" s="35">
        <v>193</v>
      </c>
      <c r="L17" s="35">
        <v>4</v>
      </c>
      <c r="M17" s="258">
        <f t="shared" ref="M17" si="15">IF(H17=0,0,H17/N17*100)</f>
        <v>0.10295924806536251</v>
      </c>
      <c r="N17" s="79">
        <v>30109</v>
      </c>
    </row>
    <row r="18" spans="1:14" ht="12" customHeight="1">
      <c r="A18" s="143"/>
      <c r="B18" s="225"/>
      <c r="C18" s="226"/>
      <c r="D18" s="226"/>
      <c r="E18" s="227"/>
      <c r="F18" s="38">
        <f t="shared" si="1"/>
        <v>0.99999999999999989</v>
      </c>
      <c r="G18" s="31">
        <f t="shared" ref="G18" si="16">IF(G17=0,0,G17/$F17)</f>
        <v>8.7962962962962965E-2</v>
      </c>
      <c r="H18" s="31">
        <f t="shared" si="2"/>
        <v>1</v>
      </c>
      <c r="I18" s="31">
        <f t="shared" ref="I18:J18" si="17">IF(I17=0,0,I17/$H17)</f>
        <v>0.25806451612903225</v>
      </c>
      <c r="J18" s="31">
        <f t="shared" si="17"/>
        <v>0.74193548387096775</v>
      </c>
      <c r="K18" s="31">
        <f t="shared" ref="K18:L18" si="18">IF(K17=0,0,K17/$F17)</f>
        <v>0.89351851851851849</v>
      </c>
      <c r="L18" s="31">
        <f t="shared" si="18"/>
        <v>1.8518518518518517E-2</v>
      </c>
      <c r="M18" s="259"/>
    </row>
    <row r="19" spans="1:14" ht="12" customHeight="1">
      <c r="A19" s="138" t="s">
        <v>42</v>
      </c>
      <c r="B19" s="138" t="s">
        <v>41</v>
      </c>
      <c r="C19" s="37"/>
      <c r="D19" s="211" t="s">
        <v>15</v>
      </c>
      <c r="E19" s="36"/>
      <c r="F19" s="35">
        <f t="shared" si="1"/>
        <v>208</v>
      </c>
      <c r="G19" s="35">
        <f t="shared" ref="G19" si="19">SUM(G21,G23,G25,G27,G29,G31,G33,G35,G37,G39,G41,G43,G45,G47,G49,G51,G53,G55,G57,G59,G61,G63,G65,G67)</f>
        <v>20</v>
      </c>
      <c r="H19" s="35">
        <f>SUM(H21,H23,H25,H27,H29,H31,H33,H35,H37,H39,H41,H43,H45,H47,H49,H51,H53,H55,H57,H59,H61,H63,H65,H67)</f>
        <v>32</v>
      </c>
      <c r="I19" s="35">
        <f t="shared" ref="I19:L19" si="20">SUM(I21,I23,I25,I27,I29,I31,I33,I35,I37,I39,I41,I43,I45,I47,I49,I51,I53,I55,I57,I59,I61,I63,I65,I67)</f>
        <v>16</v>
      </c>
      <c r="J19" s="35">
        <f t="shared" si="20"/>
        <v>16</v>
      </c>
      <c r="K19" s="35">
        <f t="shared" si="20"/>
        <v>183</v>
      </c>
      <c r="L19" s="35">
        <f t="shared" si="20"/>
        <v>5</v>
      </c>
      <c r="M19" s="258">
        <f t="shared" ref="M19" si="21">IF(H19=0,0,H19/N19*100)</f>
        <v>9.0135766999042299E-2</v>
      </c>
      <c r="N19" s="79">
        <v>35502</v>
      </c>
    </row>
    <row r="20" spans="1:14" ht="12" customHeight="1">
      <c r="A20" s="139"/>
      <c r="B20" s="139"/>
      <c r="C20" s="34"/>
      <c r="D20" s="212"/>
      <c r="E20" s="33"/>
      <c r="F20" s="38">
        <f t="shared" si="1"/>
        <v>1</v>
      </c>
      <c r="G20" s="31">
        <f>IF(G19=0,0,G19/$F19)</f>
        <v>9.6153846153846159E-2</v>
      </c>
      <c r="H20" s="31">
        <f>SUM(I20:J20)</f>
        <v>1</v>
      </c>
      <c r="I20" s="31">
        <f>IF(I19=0,0,I19/$H19)</f>
        <v>0.5</v>
      </c>
      <c r="J20" s="31">
        <f>IF(J19=0,0,J19/$H19)</f>
        <v>0.5</v>
      </c>
      <c r="K20" s="31">
        <f>IF(K19=0,0,K19/$F19)</f>
        <v>0.87980769230769229</v>
      </c>
      <c r="L20" s="31">
        <f>IF(L19=0,0,L19/$F19)</f>
        <v>2.403846153846154E-2</v>
      </c>
      <c r="M20" s="259"/>
    </row>
    <row r="21" spans="1:14" ht="12" customHeight="1">
      <c r="A21" s="139"/>
      <c r="B21" s="139"/>
      <c r="C21" s="37"/>
      <c r="D21" s="211" t="s">
        <v>40</v>
      </c>
      <c r="E21" s="36"/>
      <c r="F21" s="35">
        <f t="shared" si="1"/>
        <v>35</v>
      </c>
      <c r="G21" s="35">
        <v>2</v>
      </c>
      <c r="H21" s="35">
        <f t="shared" ref="H21:H68" si="22">SUM(I21:J21)</f>
        <v>2</v>
      </c>
      <c r="I21" s="35">
        <v>1</v>
      </c>
      <c r="J21" s="35">
        <v>1</v>
      </c>
      <c r="K21" s="35">
        <v>31</v>
      </c>
      <c r="L21" s="35">
        <v>2</v>
      </c>
      <c r="M21" s="258">
        <f t="shared" ref="M21" si="23">IF(H21=0,0,H21/N21*100)</f>
        <v>3.35345405767941E-2</v>
      </c>
      <c r="N21" s="79">
        <v>5964</v>
      </c>
    </row>
    <row r="22" spans="1:14" ht="12" customHeight="1">
      <c r="A22" s="139"/>
      <c r="B22" s="139"/>
      <c r="C22" s="34"/>
      <c r="D22" s="212"/>
      <c r="E22" s="33"/>
      <c r="F22" s="38">
        <f t="shared" si="1"/>
        <v>1</v>
      </c>
      <c r="G22" s="31">
        <f t="shared" ref="G22" si="24">IF(G21=0,0,G21/$F21)</f>
        <v>5.7142857142857141E-2</v>
      </c>
      <c r="H22" s="31">
        <f t="shared" si="22"/>
        <v>1</v>
      </c>
      <c r="I22" s="31">
        <f t="shared" ref="I22:J22" si="25">IF(I21=0,0,I21/$H21)</f>
        <v>0.5</v>
      </c>
      <c r="J22" s="31">
        <f t="shared" si="25"/>
        <v>0.5</v>
      </c>
      <c r="K22" s="31">
        <f t="shared" ref="K22:L22" si="26">IF(K21=0,0,K21/$F21)</f>
        <v>0.88571428571428568</v>
      </c>
      <c r="L22" s="31">
        <f t="shared" si="26"/>
        <v>5.7142857142857141E-2</v>
      </c>
      <c r="M22" s="259"/>
    </row>
    <row r="23" spans="1:14" ht="12" customHeight="1">
      <c r="A23" s="139"/>
      <c r="B23" s="139"/>
      <c r="C23" s="37"/>
      <c r="D23" s="211" t="s">
        <v>39</v>
      </c>
      <c r="E23" s="36"/>
      <c r="F23" s="35">
        <f t="shared" si="1"/>
        <v>5</v>
      </c>
      <c r="G23" s="35">
        <v>0</v>
      </c>
      <c r="H23" s="35">
        <f t="shared" si="22"/>
        <v>0</v>
      </c>
      <c r="I23" s="35">
        <v>0</v>
      </c>
      <c r="J23" s="35">
        <v>0</v>
      </c>
      <c r="K23" s="35">
        <v>3</v>
      </c>
      <c r="L23" s="35">
        <v>2</v>
      </c>
      <c r="M23" s="258">
        <f t="shared" ref="M23" si="27">IF(H23=0,0,H23/N23*100)</f>
        <v>0</v>
      </c>
      <c r="N23" s="79">
        <v>381</v>
      </c>
    </row>
    <row r="24" spans="1:14" ht="12" customHeight="1">
      <c r="A24" s="139"/>
      <c r="B24" s="139"/>
      <c r="C24" s="34"/>
      <c r="D24" s="212"/>
      <c r="E24" s="33"/>
      <c r="F24" s="38">
        <f t="shared" si="1"/>
        <v>1</v>
      </c>
      <c r="G24" s="31">
        <f t="shared" ref="G24" si="28">IF(G23=0,0,G23/$F23)</f>
        <v>0</v>
      </c>
      <c r="H24" s="31">
        <f t="shared" si="22"/>
        <v>0</v>
      </c>
      <c r="I24" s="31">
        <f t="shared" ref="I24:J24" si="29">IF(I23=0,0,I23/$H23)</f>
        <v>0</v>
      </c>
      <c r="J24" s="31">
        <f t="shared" si="29"/>
        <v>0</v>
      </c>
      <c r="K24" s="31">
        <f t="shared" ref="K24:L24" si="30">IF(K23=0,0,K23/$F23)</f>
        <v>0.6</v>
      </c>
      <c r="L24" s="31">
        <f t="shared" si="30"/>
        <v>0.4</v>
      </c>
      <c r="M24" s="259"/>
    </row>
    <row r="25" spans="1:14" ht="12" customHeight="1">
      <c r="A25" s="139"/>
      <c r="B25" s="139"/>
      <c r="C25" s="37"/>
      <c r="D25" s="211" t="s">
        <v>38</v>
      </c>
      <c r="E25" s="36"/>
      <c r="F25" s="35">
        <f t="shared" si="1"/>
        <v>13</v>
      </c>
      <c r="G25" s="35">
        <v>1</v>
      </c>
      <c r="H25" s="35">
        <f t="shared" si="22"/>
        <v>1</v>
      </c>
      <c r="I25" s="35">
        <v>0</v>
      </c>
      <c r="J25" s="35">
        <v>1</v>
      </c>
      <c r="K25" s="35">
        <v>12</v>
      </c>
      <c r="L25" s="35">
        <v>0</v>
      </c>
      <c r="M25" s="258">
        <f t="shared" ref="M25" si="31">IF(H25=0,0,H25/N25*100)</f>
        <v>8.2101806239737271E-2</v>
      </c>
      <c r="N25" s="79">
        <v>1218</v>
      </c>
    </row>
    <row r="26" spans="1:14" ht="12" customHeight="1">
      <c r="A26" s="139"/>
      <c r="B26" s="139"/>
      <c r="C26" s="34"/>
      <c r="D26" s="212"/>
      <c r="E26" s="33"/>
      <c r="F26" s="38">
        <f t="shared" si="1"/>
        <v>1</v>
      </c>
      <c r="G26" s="31">
        <f t="shared" ref="G26" si="32">IF(G25=0,0,G25/$F25)</f>
        <v>7.6923076923076927E-2</v>
      </c>
      <c r="H26" s="31">
        <f t="shared" si="22"/>
        <v>1</v>
      </c>
      <c r="I26" s="31">
        <f t="shared" ref="I26:J26" si="33">IF(I25=0,0,I25/$H25)</f>
        <v>0</v>
      </c>
      <c r="J26" s="31">
        <f t="shared" si="33"/>
        <v>1</v>
      </c>
      <c r="K26" s="31">
        <f t="shared" ref="K26:L26" si="34">IF(K25=0,0,K25/$F25)</f>
        <v>0.92307692307692313</v>
      </c>
      <c r="L26" s="31">
        <f t="shared" si="34"/>
        <v>0</v>
      </c>
      <c r="M26" s="259"/>
    </row>
    <row r="27" spans="1:14" ht="12" customHeight="1">
      <c r="A27" s="139"/>
      <c r="B27" s="139"/>
      <c r="C27" s="37"/>
      <c r="D27" s="211" t="s">
        <v>37</v>
      </c>
      <c r="E27" s="36"/>
      <c r="F27" s="35">
        <f t="shared" si="1"/>
        <v>1</v>
      </c>
      <c r="G27" s="35">
        <v>0</v>
      </c>
      <c r="H27" s="35">
        <f t="shared" si="22"/>
        <v>0</v>
      </c>
      <c r="I27" s="35">
        <v>0</v>
      </c>
      <c r="J27" s="35">
        <v>0</v>
      </c>
      <c r="K27" s="35">
        <v>1</v>
      </c>
      <c r="L27" s="35">
        <v>0</v>
      </c>
      <c r="M27" s="258">
        <f t="shared" ref="M27" si="35">IF(H27=0,0,H27/N27*100)</f>
        <v>0</v>
      </c>
      <c r="N27" s="79">
        <v>33</v>
      </c>
    </row>
    <row r="28" spans="1:14" ht="12" customHeight="1">
      <c r="A28" s="139"/>
      <c r="B28" s="139"/>
      <c r="C28" s="34"/>
      <c r="D28" s="212"/>
      <c r="E28" s="33"/>
      <c r="F28" s="38">
        <f t="shared" si="1"/>
        <v>1</v>
      </c>
      <c r="G28" s="31">
        <f t="shared" ref="G28" si="36">IF(G27=0,0,G27/$F27)</f>
        <v>0</v>
      </c>
      <c r="H28" s="31">
        <f t="shared" si="22"/>
        <v>0</v>
      </c>
      <c r="I28" s="31">
        <f t="shared" ref="I28:J28" si="37">IF(I27=0,0,I27/$H27)</f>
        <v>0</v>
      </c>
      <c r="J28" s="31">
        <f t="shared" si="37"/>
        <v>0</v>
      </c>
      <c r="K28" s="31">
        <f t="shared" ref="K28:L28" si="38">IF(K27=0,0,K27/$F27)</f>
        <v>1</v>
      </c>
      <c r="L28" s="31">
        <f t="shared" si="38"/>
        <v>0</v>
      </c>
      <c r="M28" s="259"/>
    </row>
    <row r="29" spans="1:14" ht="12" customHeight="1">
      <c r="A29" s="139"/>
      <c r="B29" s="139"/>
      <c r="C29" s="37"/>
      <c r="D29" s="211" t="s">
        <v>36</v>
      </c>
      <c r="E29" s="36"/>
      <c r="F29" s="35">
        <f t="shared" si="1"/>
        <v>5</v>
      </c>
      <c r="G29" s="35">
        <v>0</v>
      </c>
      <c r="H29" s="35">
        <f t="shared" si="22"/>
        <v>0</v>
      </c>
      <c r="I29" s="35">
        <v>0</v>
      </c>
      <c r="J29" s="35">
        <v>0</v>
      </c>
      <c r="K29" s="35">
        <v>5</v>
      </c>
      <c r="L29" s="35">
        <v>0</v>
      </c>
      <c r="M29" s="258">
        <f t="shared" ref="M29" si="39">IF(H29=0,0,H29/N29*100)</f>
        <v>0</v>
      </c>
      <c r="N29" s="79">
        <v>633</v>
      </c>
    </row>
    <row r="30" spans="1:14" ht="12" customHeight="1">
      <c r="A30" s="139"/>
      <c r="B30" s="139"/>
      <c r="C30" s="34"/>
      <c r="D30" s="212"/>
      <c r="E30" s="33"/>
      <c r="F30" s="38">
        <f t="shared" si="1"/>
        <v>1</v>
      </c>
      <c r="G30" s="31">
        <f t="shared" ref="G30" si="40">IF(G29=0,0,G29/$F29)</f>
        <v>0</v>
      </c>
      <c r="H30" s="31">
        <f t="shared" si="22"/>
        <v>0</v>
      </c>
      <c r="I30" s="31">
        <f t="shared" ref="I30:J30" si="41">IF(I29=0,0,I29/$H29)</f>
        <v>0</v>
      </c>
      <c r="J30" s="31">
        <f t="shared" si="41"/>
        <v>0</v>
      </c>
      <c r="K30" s="31">
        <f t="shared" ref="K30:L30" si="42">IF(K29=0,0,K29/$F29)</f>
        <v>1</v>
      </c>
      <c r="L30" s="31">
        <f t="shared" si="42"/>
        <v>0</v>
      </c>
      <c r="M30" s="259"/>
    </row>
    <row r="31" spans="1:14" ht="12" customHeight="1">
      <c r="A31" s="139"/>
      <c r="B31" s="139"/>
      <c r="C31" s="37"/>
      <c r="D31" s="211" t="s">
        <v>35</v>
      </c>
      <c r="E31" s="36"/>
      <c r="F31" s="35">
        <f t="shared" si="1"/>
        <v>2</v>
      </c>
      <c r="G31" s="35">
        <v>0</v>
      </c>
      <c r="H31" s="35">
        <f t="shared" si="22"/>
        <v>0</v>
      </c>
      <c r="I31" s="35">
        <v>0</v>
      </c>
      <c r="J31" s="35">
        <v>0</v>
      </c>
      <c r="K31" s="35">
        <v>2</v>
      </c>
      <c r="L31" s="35">
        <v>0</v>
      </c>
      <c r="M31" s="258">
        <f t="shared" ref="M31" si="43">IF(H31=0,0,H31/N31*100)</f>
        <v>0</v>
      </c>
      <c r="N31" s="79">
        <v>50</v>
      </c>
    </row>
    <row r="32" spans="1:14" ht="12" customHeight="1">
      <c r="A32" s="139"/>
      <c r="B32" s="139"/>
      <c r="C32" s="34"/>
      <c r="D32" s="212"/>
      <c r="E32" s="33"/>
      <c r="F32" s="38">
        <f t="shared" si="1"/>
        <v>1</v>
      </c>
      <c r="G32" s="31">
        <f t="shared" ref="G32" si="44">IF(G31=0,0,G31/$F31)</f>
        <v>0</v>
      </c>
      <c r="H32" s="31">
        <f t="shared" si="22"/>
        <v>0</v>
      </c>
      <c r="I32" s="31">
        <f t="shared" ref="I32:J32" si="45">IF(I31=0,0,I31/$H31)</f>
        <v>0</v>
      </c>
      <c r="J32" s="31">
        <f t="shared" si="45"/>
        <v>0</v>
      </c>
      <c r="K32" s="31">
        <f t="shared" ref="K32:L32" si="46">IF(K31=0,0,K31/$F31)</f>
        <v>1</v>
      </c>
      <c r="L32" s="31">
        <f t="shared" si="46"/>
        <v>0</v>
      </c>
      <c r="M32" s="259"/>
    </row>
    <row r="33" spans="1:14" ht="12" customHeight="1">
      <c r="A33" s="139"/>
      <c r="B33" s="139"/>
      <c r="C33" s="37"/>
      <c r="D33" s="211" t="s">
        <v>34</v>
      </c>
      <c r="E33" s="36"/>
      <c r="F33" s="35">
        <f t="shared" si="1"/>
        <v>3</v>
      </c>
      <c r="G33" s="35">
        <v>0</v>
      </c>
      <c r="H33" s="35">
        <f t="shared" si="22"/>
        <v>0</v>
      </c>
      <c r="I33" s="35">
        <v>0</v>
      </c>
      <c r="J33" s="35">
        <v>0</v>
      </c>
      <c r="K33" s="35">
        <v>3</v>
      </c>
      <c r="L33" s="35">
        <v>0</v>
      </c>
      <c r="M33" s="258">
        <f t="shared" ref="M33" si="47">IF(H33=0,0,H33/N33*100)</f>
        <v>0</v>
      </c>
      <c r="N33" s="79">
        <v>279</v>
      </c>
    </row>
    <row r="34" spans="1:14" ht="12" customHeight="1">
      <c r="A34" s="139"/>
      <c r="B34" s="139"/>
      <c r="C34" s="34"/>
      <c r="D34" s="212"/>
      <c r="E34" s="33"/>
      <c r="F34" s="38">
        <f t="shared" si="1"/>
        <v>1</v>
      </c>
      <c r="G34" s="31">
        <f t="shared" ref="G34" si="48">IF(G33=0,0,G33/$F33)</f>
        <v>0</v>
      </c>
      <c r="H34" s="31">
        <f t="shared" si="22"/>
        <v>0</v>
      </c>
      <c r="I34" s="31">
        <f t="shared" ref="I34:J34" si="49">IF(I33=0,0,I33/$H33)</f>
        <v>0</v>
      </c>
      <c r="J34" s="31">
        <f t="shared" si="49"/>
        <v>0</v>
      </c>
      <c r="K34" s="31">
        <f t="shared" ref="K34:L34" si="50">IF(K33=0,0,K33/$F33)</f>
        <v>1</v>
      </c>
      <c r="L34" s="31">
        <f t="shared" si="50"/>
        <v>0</v>
      </c>
      <c r="M34" s="259"/>
    </row>
    <row r="35" spans="1:14" ht="12" customHeight="1">
      <c r="A35" s="139"/>
      <c r="B35" s="139"/>
      <c r="C35" s="37"/>
      <c r="D35" s="211" t="s">
        <v>33</v>
      </c>
      <c r="E35" s="36"/>
      <c r="F35" s="35">
        <f t="shared" si="1"/>
        <v>10</v>
      </c>
      <c r="G35" s="35">
        <v>2</v>
      </c>
      <c r="H35" s="35">
        <f t="shared" si="22"/>
        <v>3</v>
      </c>
      <c r="I35" s="35">
        <v>2</v>
      </c>
      <c r="J35" s="35">
        <v>1</v>
      </c>
      <c r="K35" s="35">
        <v>7</v>
      </c>
      <c r="L35" s="35">
        <v>1</v>
      </c>
      <c r="M35" s="258">
        <f t="shared" ref="M35" si="51">IF(H35=0,0,H35/N35*100)</f>
        <v>0.10968921389396709</v>
      </c>
      <c r="N35" s="79">
        <v>2735</v>
      </c>
    </row>
    <row r="36" spans="1:14" ht="12" customHeight="1">
      <c r="A36" s="139"/>
      <c r="B36" s="139"/>
      <c r="C36" s="34"/>
      <c r="D36" s="212"/>
      <c r="E36" s="33"/>
      <c r="F36" s="38">
        <f t="shared" si="1"/>
        <v>0.99999999999999989</v>
      </c>
      <c r="G36" s="31">
        <f t="shared" ref="G36" si="52">IF(G35=0,0,G35/$F35)</f>
        <v>0.2</v>
      </c>
      <c r="H36" s="31">
        <f t="shared" si="22"/>
        <v>1</v>
      </c>
      <c r="I36" s="31">
        <f t="shared" ref="I36:J36" si="53">IF(I35=0,0,I35/$H35)</f>
        <v>0.66666666666666663</v>
      </c>
      <c r="J36" s="31">
        <f t="shared" si="53"/>
        <v>0.33333333333333331</v>
      </c>
      <c r="K36" s="31">
        <f t="shared" ref="K36:L36" si="54">IF(K35=0,0,K35/$F35)</f>
        <v>0.7</v>
      </c>
      <c r="L36" s="31">
        <f t="shared" si="54"/>
        <v>0.1</v>
      </c>
      <c r="M36" s="259"/>
    </row>
    <row r="37" spans="1:14" ht="12" customHeight="1">
      <c r="A37" s="139"/>
      <c r="B37" s="139"/>
      <c r="C37" s="37"/>
      <c r="D37" s="211" t="s">
        <v>32</v>
      </c>
      <c r="E37" s="36"/>
      <c r="F37" s="35">
        <f t="shared" si="1"/>
        <v>1</v>
      </c>
      <c r="G37" s="35">
        <v>0</v>
      </c>
      <c r="H37" s="35">
        <f t="shared" si="22"/>
        <v>0</v>
      </c>
      <c r="I37" s="35">
        <v>0</v>
      </c>
      <c r="J37" s="35">
        <v>0</v>
      </c>
      <c r="K37" s="35">
        <v>1</v>
      </c>
      <c r="L37" s="35">
        <v>0</v>
      </c>
      <c r="M37" s="258">
        <f t="shared" ref="M37" si="55">IF(H37=0,0,H37/N37*100)</f>
        <v>0</v>
      </c>
      <c r="N37" s="79">
        <v>12</v>
      </c>
    </row>
    <row r="38" spans="1:14" ht="12" customHeight="1">
      <c r="A38" s="139"/>
      <c r="B38" s="139"/>
      <c r="C38" s="34"/>
      <c r="D38" s="212"/>
      <c r="E38" s="33"/>
      <c r="F38" s="38">
        <f t="shared" si="1"/>
        <v>1</v>
      </c>
      <c r="G38" s="31">
        <f t="shared" ref="G38" si="56">IF(G37=0,0,G37/$F37)</f>
        <v>0</v>
      </c>
      <c r="H38" s="31">
        <f t="shared" si="22"/>
        <v>0</v>
      </c>
      <c r="I38" s="31">
        <f t="shared" ref="I38:J38" si="57">IF(I37=0,0,I37/$H37)</f>
        <v>0</v>
      </c>
      <c r="J38" s="31">
        <f t="shared" si="57"/>
        <v>0</v>
      </c>
      <c r="K38" s="31">
        <f t="shared" ref="K38:L38" si="58">IF(K37=0,0,K37/$F37)</f>
        <v>1</v>
      </c>
      <c r="L38" s="31">
        <f t="shared" si="58"/>
        <v>0</v>
      </c>
      <c r="M38" s="259"/>
    </row>
    <row r="39" spans="1:14" ht="12" customHeight="1">
      <c r="A39" s="139"/>
      <c r="B39" s="139"/>
      <c r="C39" s="37"/>
      <c r="D39" s="211" t="s">
        <v>31</v>
      </c>
      <c r="E39" s="36"/>
      <c r="F39" s="35">
        <f t="shared" si="1"/>
        <v>6</v>
      </c>
      <c r="G39" s="35">
        <v>2</v>
      </c>
      <c r="H39" s="35">
        <f t="shared" si="22"/>
        <v>3</v>
      </c>
      <c r="I39" s="35">
        <v>0</v>
      </c>
      <c r="J39" s="35">
        <v>3</v>
      </c>
      <c r="K39" s="35">
        <v>4</v>
      </c>
      <c r="L39" s="35">
        <v>0</v>
      </c>
      <c r="M39" s="258">
        <f t="shared" ref="M39" si="59">IF(H39=0,0,H39/N39*100)</f>
        <v>0.27624309392265189</v>
      </c>
      <c r="N39" s="79">
        <v>1086</v>
      </c>
    </row>
    <row r="40" spans="1:14" ht="12" customHeight="1">
      <c r="A40" s="139"/>
      <c r="B40" s="139"/>
      <c r="C40" s="34"/>
      <c r="D40" s="212"/>
      <c r="E40" s="33"/>
      <c r="F40" s="38">
        <f t="shared" si="1"/>
        <v>1</v>
      </c>
      <c r="G40" s="31">
        <f t="shared" ref="G40" si="60">IF(G39=0,0,G39/$F39)</f>
        <v>0.33333333333333331</v>
      </c>
      <c r="H40" s="31">
        <f t="shared" si="22"/>
        <v>1</v>
      </c>
      <c r="I40" s="31">
        <f t="shared" ref="I40:J40" si="61">IF(I39=0,0,I39/$H39)</f>
        <v>0</v>
      </c>
      <c r="J40" s="31">
        <f t="shared" si="61"/>
        <v>1</v>
      </c>
      <c r="K40" s="31">
        <f t="shared" ref="K40:L40" si="62">IF(K39=0,0,K39/$F39)</f>
        <v>0.66666666666666663</v>
      </c>
      <c r="L40" s="31">
        <f t="shared" si="62"/>
        <v>0</v>
      </c>
      <c r="M40" s="259"/>
    </row>
    <row r="41" spans="1:14" ht="12" customHeight="1">
      <c r="A41" s="139"/>
      <c r="B41" s="139"/>
      <c r="C41" s="37"/>
      <c r="D41" s="211" t="s">
        <v>30</v>
      </c>
      <c r="E41" s="36"/>
      <c r="F41" s="35">
        <f t="shared" si="1"/>
        <v>1</v>
      </c>
      <c r="G41" s="35">
        <v>0</v>
      </c>
      <c r="H41" s="35">
        <f t="shared" si="22"/>
        <v>0</v>
      </c>
      <c r="I41" s="35">
        <v>0</v>
      </c>
      <c r="J41" s="35">
        <v>0</v>
      </c>
      <c r="K41" s="35">
        <v>1</v>
      </c>
      <c r="L41" s="35">
        <v>0</v>
      </c>
      <c r="M41" s="258">
        <f t="shared" ref="M41" si="63">IF(H41=0,0,H41/N41*100)</f>
        <v>0</v>
      </c>
      <c r="N41" s="79">
        <v>8</v>
      </c>
    </row>
    <row r="42" spans="1:14" ht="12" customHeight="1">
      <c r="A42" s="139"/>
      <c r="B42" s="139"/>
      <c r="C42" s="34"/>
      <c r="D42" s="212"/>
      <c r="E42" s="33"/>
      <c r="F42" s="38">
        <f t="shared" si="1"/>
        <v>1</v>
      </c>
      <c r="G42" s="31">
        <f t="shared" ref="G42" si="64">IF(G41=0,0,G41/$F41)</f>
        <v>0</v>
      </c>
      <c r="H42" s="31">
        <f t="shared" si="22"/>
        <v>0</v>
      </c>
      <c r="I42" s="31">
        <f t="shared" ref="I42:J42" si="65">IF(I41=0,0,I41/$H41)</f>
        <v>0</v>
      </c>
      <c r="J42" s="31">
        <f t="shared" si="65"/>
        <v>0</v>
      </c>
      <c r="K42" s="31">
        <f t="shared" ref="K42:L42" si="66">IF(K41=0,0,K41/$F41)</f>
        <v>1</v>
      </c>
      <c r="L42" s="31">
        <f t="shared" si="66"/>
        <v>0</v>
      </c>
      <c r="M42" s="259"/>
    </row>
    <row r="43" spans="1:14" ht="12" customHeight="1">
      <c r="A43" s="139"/>
      <c r="B43" s="139"/>
      <c r="C43" s="37"/>
      <c r="D43" s="211" t="s">
        <v>29</v>
      </c>
      <c r="E43" s="36"/>
      <c r="F43" s="35">
        <f t="shared" si="1"/>
        <v>3</v>
      </c>
      <c r="G43" s="35">
        <v>1</v>
      </c>
      <c r="H43" s="35">
        <f t="shared" si="22"/>
        <v>1</v>
      </c>
      <c r="I43" s="35">
        <v>0</v>
      </c>
      <c r="J43" s="35">
        <v>1</v>
      </c>
      <c r="K43" s="35">
        <v>2</v>
      </c>
      <c r="L43" s="35">
        <v>0</v>
      </c>
      <c r="M43" s="258">
        <f t="shared" ref="M43" si="67">IF(H43=0,0,H43/N43*100)</f>
        <v>0.2808988764044944</v>
      </c>
      <c r="N43" s="79">
        <v>356</v>
      </c>
    </row>
    <row r="44" spans="1:14" ht="12" customHeight="1">
      <c r="A44" s="139"/>
      <c r="B44" s="139"/>
      <c r="C44" s="34"/>
      <c r="D44" s="212"/>
      <c r="E44" s="33"/>
      <c r="F44" s="38">
        <f t="shared" si="1"/>
        <v>1</v>
      </c>
      <c r="G44" s="31">
        <f t="shared" ref="G44" si="68">IF(G43=0,0,G43/$F43)</f>
        <v>0.33333333333333331</v>
      </c>
      <c r="H44" s="31">
        <f t="shared" si="22"/>
        <v>1</v>
      </c>
      <c r="I44" s="31">
        <f t="shared" ref="I44:J44" si="69">IF(I43=0,0,I43/$H43)</f>
        <v>0</v>
      </c>
      <c r="J44" s="31">
        <f t="shared" si="69"/>
        <v>1</v>
      </c>
      <c r="K44" s="31">
        <f t="shared" ref="K44:L44" si="70">IF(K43=0,0,K43/$F43)</f>
        <v>0.66666666666666663</v>
      </c>
      <c r="L44" s="31">
        <f t="shared" si="70"/>
        <v>0</v>
      </c>
      <c r="M44" s="259"/>
    </row>
    <row r="45" spans="1:14" ht="12" customHeight="1">
      <c r="A45" s="139"/>
      <c r="B45" s="139"/>
      <c r="C45" s="37"/>
      <c r="D45" s="211" t="s">
        <v>28</v>
      </c>
      <c r="E45" s="36"/>
      <c r="F45" s="35">
        <f t="shared" si="1"/>
        <v>7</v>
      </c>
      <c r="G45" s="35">
        <v>1</v>
      </c>
      <c r="H45" s="35">
        <f t="shared" si="22"/>
        <v>3</v>
      </c>
      <c r="I45" s="35">
        <v>3</v>
      </c>
      <c r="J45" s="35">
        <v>0</v>
      </c>
      <c r="K45" s="35">
        <v>6</v>
      </c>
      <c r="L45" s="35">
        <v>0</v>
      </c>
      <c r="M45" s="258">
        <f t="shared" ref="M45" si="71">IF(H45=0,0,H45/N45*100)</f>
        <v>0.20790020790020791</v>
      </c>
      <c r="N45" s="79">
        <v>1443</v>
      </c>
    </row>
    <row r="46" spans="1:14" ht="12" customHeight="1">
      <c r="A46" s="139"/>
      <c r="B46" s="139"/>
      <c r="C46" s="34"/>
      <c r="D46" s="212"/>
      <c r="E46" s="33"/>
      <c r="F46" s="38">
        <f t="shared" si="1"/>
        <v>1</v>
      </c>
      <c r="G46" s="31">
        <f t="shared" ref="G46" si="72">IF(G45=0,0,G45/$F45)</f>
        <v>0.14285714285714285</v>
      </c>
      <c r="H46" s="31">
        <f t="shared" si="22"/>
        <v>1</v>
      </c>
      <c r="I46" s="31">
        <f t="shared" ref="I46:J46" si="73">IF(I45=0,0,I45/$H45)</f>
        <v>1</v>
      </c>
      <c r="J46" s="31">
        <f t="shared" si="73"/>
        <v>0</v>
      </c>
      <c r="K46" s="31">
        <f t="shared" ref="K46:L46" si="74">IF(K45=0,0,K45/$F45)</f>
        <v>0.8571428571428571</v>
      </c>
      <c r="L46" s="31">
        <f t="shared" si="74"/>
        <v>0</v>
      </c>
      <c r="M46" s="259"/>
    </row>
    <row r="47" spans="1:14" ht="12" customHeight="1">
      <c r="A47" s="139"/>
      <c r="B47" s="139"/>
      <c r="C47" s="37"/>
      <c r="D47" s="211" t="s">
        <v>27</v>
      </c>
      <c r="E47" s="36"/>
      <c r="F47" s="35">
        <f t="shared" si="1"/>
        <v>2</v>
      </c>
      <c r="G47" s="35">
        <v>0</v>
      </c>
      <c r="H47" s="35">
        <f t="shared" si="22"/>
        <v>0</v>
      </c>
      <c r="I47" s="35">
        <v>0</v>
      </c>
      <c r="J47" s="35">
        <v>0</v>
      </c>
      <c r="K47" s="35">
        <v>2</v>
      </c>
      <c r="L47" s="35">
        <v>0</v>
      </c>
      <c r="M47" s="258">
        <f t="shared" ref="M47" si="75">IF(H47=0,0,H47/N47*100)</f>
        <v>0</v>
      </c>
      <c r="N47" s="79">
        <v>198</v>
      </c>
    </row>
    <row r="48" spans="1:14" ht="12" customHeight="1">
      <c r="A48" s="139"/>
      <c r="B48" s="139"/>
      <c r="C48" s="34"/>
      <c r="D48" s="212"/>
      <c r="E48" s="33"/>
      <c r="F48" s="38">
        <f t="shared" si="1"/>
        <v>1</v>
      </c>
      <c r="G48" s="31">
        <f t="shared" ref="G48" si="76">IF(G47=0,0,G47/$F47)</f>
        <v>0</v>
      </c>
      <c r="H48" s="31">
        <f t="shared" si="22"/>
        <v>0</v>
      </c>
      <c r="I48" s="31">
        <f t="shared" ref="I48:J48" si="77">IF(I47=0,0,I47/$H47)</f>
        <v>0</v>
      </c>
      <c r="J48" s="31">
        <f t="shared" si="77"/>
        <v>0</v>
      </c>
      <c r="K48" s="31">
        <f t="shared" ref="K48:L48" si="78">IF(K47=0,0,K47/$F47)</f>
        <v>1</v>
      </c>
      <c r="L48" s="31">
        <f t="shared" si="78"/>
        <v>0</v>
      </c>
      <c r="M48" s="259"/>
    </row>
    <row r="49" spans="1:14" ht="12" customHeight="1">
      <c r="A49" s="139"/>
      <c r="B49" s="139"/>
      <c r="C49" s="37"/>
      <c r="D49" s="211" t="s">
        <v>26</v>
      </c>
      <c r="E49" s="36"/>
      <c r="F49" s="35">
        <f t="shared" si="1"/>
        <v>2</v>
      </c>
      <c r="G49" s="35">
        <v>0</v>
      </c>
      <c r="H49" s="35">
        <f t="shared" si="22"/>
        <v>0</v>
      </c>
      <c r="I49" s="35">
        <v>0</v>
      </c>
      <c r="J49" s="35">
        <v>0</v>
      </c>
      <c r="K49" s="35">
        <v>2</v>
      </c>
      <c r="L49" s="35">
        <v>0</v>
      </c>
      <c r="M49" s="258">
        <f t="shared" ref="M49" si="79">IF(H49=0,0,H49/N49*100)</f>
        <v>0</v>
      </c>
      <c r="N49" s="79">
        <v>557</v>
      </c>
    </row>
    <row r="50" spans="1:14" ht="12" customHeight="1">
      <c r="A50" s="139"/>
      <c r="B50" s="139"/>
      <c r="C50" s="34"/>
      <c r="D50" s="212"/>
      <c r="E50" s="33"/>
      <c r="F50" s="38">
        <f t="shared" si="1"/>
        <v>1</v>
      </c>
      <c r="G50" s="31">
        <f t="shared" ref="G50" si="80">IF(G49=0,0,G49/$F49)</f>
        <v>0</v>
      </c>
      <c r="H50" s="31">
        <f t="shared" si="22"/>
        <v>0</v>
      </c>
      <c r="I50" s="31">
        <f t="shared" ref="I50:J50" si="81">IF(I49=0,0,I49/$H49)</f>
        <v>0</v>
      </c>
      <c r="J50" s="31">
        <f t="shared" si="81"/>
        <v>0</v>
      </c>
      <c r="K50" s="31">
        <f t="shared" ref="K50:L50" si="82">IF(K49=0,0,K49/$F49)</f>
        <v>1</v>
      </c>
      <c r="L50" s="31">
        <f t="shared" si="82"/>
        <v>0</v>
      </c>
      <c r="M50" s="259"/>
    </row>
    <row r="51" spans="1:14" ht="12" customHeight="1">
      <c r="A51" s="139"/>
      <c r="B51" s="139"/>
      <c r="C51" s="37"/>
      <c r="D51" s="211" t="s">
        <v>25</v>
      </c>
      <c r="E51" s="36"/>
      <c r="F51" s="35">
        <f t="shared" si="1"/>
        <v>13</v>
      </c>
      <c r="G51" s="35">
        <v>0</v>
      </c>
      <c r="H51" s="35">
        <f t="shared" si="22"/>
        <v>0</v>
      </c>
      <c r="I51" s="35">
        <v>0</v>
      </c>
      <c r="J51" s="35">
        <v>0</v>
      </c>
      <c r="K51" s="35">
        <v>13</v>
      </c>
      <c r="L51" s="35">
        <v>0</v>
      </c>
      <c r="M51" s="258">
        <f t="shared" ref="M51" si="83">IF(H51=0,0,H51/N51*100)</f>
        <v>0</v>
      </c>
      <c r="N51" s="79">
        <v>944</v>
      </c>
    </row>
    <row r="52" spans="1:14" ht="12" customHeight="1">
      <c r="A52" s="139"/>
      <c r="B52" s="139"/>
      <c r="C52" s="34"/>
      <c r="D52" s="212"/>
      <c r="E52" s="33"/>
      <c r="F52" s="38">
        <f t="shared" si="1"/>
        <v>1</v>
      </c>
      <c r="G52" s="31">
        <f t="shared" ref="G52" si="84">IF(G51=0,0,G51/$F51)</f>
        <v>0</v>
      </c>
      <c r="H52" s="31">
        <f t="shared" si="22"/>
        <v>0</v>
      </c>
      <c r="I52" s="31">
        <f t="shared" ref="I52:J52" si="85">IF(I51=0,0,I51/$H51)</f>
        <v>0</v>
      </c>
      <c r="J52" s="31">
        <f t="shared" si="85"/>
        <v>0</v>
      </c>
      <c r="K52" s="31">
        <f t="shared" ref="K52:L52" si="86">IF(K51=0,0,K51/$F51)</f>
        <v>1</v>
      </c>
      <c r="L52" s="31">
        <f t="shared" si="86"/>
        <v>0</v>
      </c>
      <c r="M52" s="259"/>
    </row>
    <row r="53" spans="1:14" ht="12" customHeight="1">
      <c r="A53" s="139"/>
      <c r="B53" s="139"/>
      <c r="C53" s="37"/>
      <c r="D53" s="211" t="s">
        <v>24</v>
      </c>
      <c r="E53" s="36"/>
      <c r="F53" s="35">
        <f t="shared" si="1"/>
        <v>4</v>
      </c>
      <c r="G53" s="35">
        <v>1</v>
      </c>
      <c r="H53" s="35">
        <f t="shared" si="22"/>
        <v>1</v>
      </c>
      <c r="I53" s="35">
        <v>1</v>
      </c>
      <c r="J53" s="35">
        <v>0</v>
      </c>
      <c r="K53" s="35">
        <v>3</v>
      </c>
      <c r="L53" s="35">
        <v>0</v>
      </c>
      <c r="M53" s="258">
        <f t="shared" ref="M53" si="87">IF(H53=0,0,H53/N53*100)</f>
        <v>8.1103000811030015E-2</v>
      </c>
      <c r="N53" s="79">
        <v>1233</v>
      </c>
    </row>
    <row r="54" spans="1:14" ht="12" customHeight="1">
      <c r="A54" s="139"/>
      <c r="B54" s="139"/>
      <c r="C54" s="34"/>
      <c r="D54" s="212"/>
      <c r="E54" s="33"/>
      <c r="F54" s="38">
        <f t="shared" si="1"/>
        <v>1</v>
      </c>
      <c r="G54" s="31">
        <f t="shared" ref="G54" si="88">IF(G53=0,0,G53/$F53)</f>
        <v>0.25</v>
      </c>
      <c r="H54" s="31">
        <f t="shared" si="22"/>
        <v>1</v>
      </c>
      <c r="I54" s="31">
        <f t="shared" ref="I54:J54" si="89">IF(I53=0,0,I53/$H53)</f>
        <v>1</v>
      </c>
      <c r="J54" s="31">
        <f t="shared" si="89"/>
        <v>0</v>
      </c>
      <c r="K54" s="31">
        <f t="shared" ref="K54:L54" si="90">IF(K53=0,0,K53/$F53)</f>
        <v>0.75</v>
      </c>
      <c r="L54" s="31">
        <f t="shared" si="90"/>
        <v>0</v>
      </c>
      <c r="M54" s="259"/>
    </row>
    <row r="55" spans="1:14" ht="12" customHeight="1">
      <c r="A55" s="139"/>
      <c r="B55" s="139"/>
      <c r="C55" s="37"/>
      <c r="D55" s="211" t="s">
        <v>23</v>
      </c>
      <c r="E55" s="36"/>
      <c r="F55" s="35">
        <f t="shared" si="1"/>
        <v>23</v>
      </c>
      <c r="G55" s="35">
        <v>3</v>
      </c>
      <c r="H55" s="35">
        <f t="shared" si="22"/>
        <v>4</v>
      </c>
      <c r="I55" s="35">
        <v>4</v>
      </c>
      <c r="J55" s="35">
        <v>0</v>
      </c>
      <c r="K55" s="35">
        <v>20</v>
      </c>
      <c r="L55" s="35">
        <v>0</v>
      </c>
      <c r="M55" s="258">
        <f t="shared" ref="M55" si="91">IF(H55=0,0,H55/N55*100)</f>
        <v>0.11908306043465318</v>
      </c>
      <c r="N55" s="79">
        <v>3359</v>
      </c>
    </row>
    <row r="56" spans="1:14" ht="12" customHeight="1">
      <c r="A56" s="139"/>
      <c r="B56" s="139"/>
      <c r="C56" s="34"/>
      <c r="D56" s="212"/>
      <c r="E56" s="33"/>
      <c r="F56" s="38">
        <f t="shared" si="1"/>
        <v>1</v>
      </c>
      <c r="G56" s="31">
        <f t="shared" ref="G56" si="92">IF(G55=0,0,G55/$F55)</f>
        <v>0.13043478260869565</v>
      </c>
      <c r="H56" s="31">
        <f t="shared" si="22"/>
        <v>1</v>
      </c>
      <c r="I56" s="31">
        <f t="shared" ref="I56:J56" si="93">IF(I55=0,0,I55/$H55)</f>
        <v>1</v>
      </c>
      <c r="J56" s="31">
        <f t="shared" si="93"/>
        <v>0</v>
      </c>
      <c r="K56" s="31">
        <f t="shared" ref="K56:L56" si="94">IF(K55=0,0,K55/$F55)</f>
        <v>0.86956521739130432</v>
      </c>
      <c r="L56" s="31">
        <f t="shared" si="94"/>
        <v>0</v>
      </c>
      <c r="M56" s="259"/>
    </row>
    <row r="57" spans="1:14" ht="12" customHeight="1">
      <c r="A57" s="139"/>
      <c r="B57" s="139"/>
      <c r="C57" s="37"/>
      <c r="D57" s="211" t="s">
        <v>22</v>
      </c>
      <c r="E57" s="36"/>
      <c r="F57" s="35">
        <f t="shared" si="1"/>
        <v>5</v>
      </c>
      <c r="G57" s="35">
        <v>0</v>
      </c>
      <c r="H57" s="35">
        <f t="shared" si="22"/>
        <v>0</v>
      </c>
      <c r="I57" s="35">
        <v>0</v>
      </c>
      <c r="J57" s="35">
        <v>0</v>
      </c>
      <c r="K57" s="35">
        <v>5</v>
      </c>
      <c r="L57" s="35">
        <v>0</v>
      </c>
      <c r="M57" s="258">
        <f t="shared" ref="M57" si="95">IF(H57=0,0,H57/N57*100)</f>
        <v>0</v>
      </c>
      <c r="N57" s="79">
        <v>473</v>
      </c>
    </row>
    <row r="58" spans="1:14" ht="12" customHeight="1">
      <c r="A58" s="139"/>
      <c r="B58" s="139"/>
      <c r="C58" s="34"/>
      <c r="D58" s="212"/>
      <c r="E58" s="33"/>
      <c r="F58" s="38">
        <f t="shared" si="1"/>
        <v>1</v>
      </c>
      <c r="G58" s="31">
        <f t="shared" ref="G58" si="96">IF(G57=0,0,G57/$F57)</f>
        <v>0</v>
      </c>
      <c r="H58" s="31">
        <f t="shared" si="22"/>
        <v>0</v>
      </c>
      <c r="I58" s="31">
        <f t="shared" ref="I58:J58" si="97">IF(I57=0,0,I57/$H57)</f>
        <v>0</v>
      </c>
      <c r="J58" s="31">
        <f t="shared" si="97"/>
        <v>0</v>
      </c>
      <c r="K58" s="31">
        <f t="shared" ref="K58:L58" si="98">IF(K57=0,0,K57/$F57)</f>
        <v>1</v>
      </c>
      <c r="L58" s="31">
        <f t="shared" si="98"/>
        <v>0</v>
      </c>
      <c r="M58" s="259"/>
    </row>
    <row r="59" spans="1:14" ht="12.75" customHeight="1">
      <c r="A59" s="139"/>
      <c r="B59" s="139"/>
      <c r="C59" s="37"/>
      <c r="D59" s="211" t="s">
        <v>21</v>
      </c>
      <c r="E59" s="36"/>
      <c r="F59" s="35">
        <f t="shared" si="1"/>
        <v>23</v>
      </c>
      <c r="G59" s="35">
        <v>0</v>
      </c>
      <c r="H59" s="35">
        <f t="shared" si="22"/>
        <v>0</v>
      </c>
      <c r="I59" s="35">
        <v>0</v>
      </c>
      <c r="J59" s="35">
        <v>0</v>
      </c>
      <c r="K59" s="35">
        <v>23</v>
      </c>
      <c r="L59" s="35">
        <v>0</v>
      </c>
      <c r="M59" s="258">
        <f t="shared" ref="M59" si="99">IF(H59=0,0,H59/N59*100)</f>
        <v>0</v>
      </c>
      <c r="N59" s="79">
        <v>6269</v>
      </c>
    </row>
    <row r="60" spans="1:14" ht="12.75" customHeight="1">
      <c r="A60" s="139"/>
      <c r="B60" s="139"/>
      <c r="C60" s="34"/>
      <c r="D60" s="212"/>
      <c r="E60" s="33"/>
      <c r="F60" s="38">
        <f t="shared" si="1"/>
        <v>1</v>
      </c>
      <c r="G60" s="31">
        <f t="shared" ref="G60" si="100">IF(G59=0,0,G59/$F59)</f>
        <v>0</v>
      </c>
      <c r="H60" s="31">
        <f t="shared" si="22"/>
        <v>0</v>
      </c>
      <c r="I60" s="31">
        <f t="shared" ref="I60:J60" si="101">IF(I59=0,0,I59/$H59)</f>
        <v>0</v>
      </c>
      <c r="J60" s="31">
        <f t="shared" si="101"/>
        <v>0</v>
      </c>
      <c r="K60" s="31">
        <f t="shared" ref="K60:L60" si="102">IF(K59=0,0,K59/$F59)</f>
        <v>1</v>
      </c>
      <c r="L60" s="31">
        <f t="shared" si="102"/>
        <v>0</v>
      </c>
      <c r="M60" s="259"/>
    </row>
    <row r="61" spans="1:14" ht="12" customHeight="1">
      <c r="A61" s="139"/>
      <c r="B61" s="139"/>
      <c r="C61" s="37"/>
      <c r="D61" s="211" t="s">
        <v>20</v>
      </c>
      <c r="E61" s="36"/>
      <c r="F61" s="35">
        <f t="shared" si="1"/>
        <v>12</v>
      </c>
      <c r="G61" s="35">
        <v>2</v>
      </c>
      <c r="H61" s="35">
        <f t="shared" si="22"/>
        <v>4</v>
      </c>
      <c r="I61" s="35">
        <v>0</v>
      </c>
      <c r="J61" s="35">
        <v>4</v>
      </c>
      <c r="K61" s="35">
        <v>10</v>
      </c>
      <c r="L61" s="35">
        <v>0</v>
      </c>
      <c r="M61" s="258">
        <f t="shared" ref="M61" si="103">IF(H61=0,0,H61/N61*100)</f>
        <v>0.21990104452996154</v>
      </c>
      <c r="N61" s="79">
        <v>1819</v>
      </c>
    </row>
    <row r="62" spans="1:14" ht="12" customHeight="1">
      <c r="A62" s="139"/>
      <c r="B62" s="139"/>
      <c r="C62" s="34"/>
      <c r="D62" s="212"/>
      <c r="E62" s="33"/>
      <c r="F62" s="38">
        <f t="shared" si="1"/>
        <v>1</v>
      </c>
      <c r="G62" s="31">
        <f t="shared" ref="G62" si="104">IF(G61=0,0,G61/$F61)</f>
        <v>0.16666666666666666</v>
      </c>
      <c r="H62" s="31">
        <f t="shared" si="22"/>
        <v>1</v>
      </c>
      <c r="I62" s="31">
        <f t="shared" ref="I62:J62" si="105">IF(I61=0,0,I61/$H61)</f>
        <v>0</v>
      </c>
      <c r="J62" s="31">
        <f t="shared" si="105"/>
        <v>1</v>
      </c>
      <c r="K62" s="31">
        <f t="shared" ref="K62:L62" si="106">IF(K61=0,0,K61/$F61)</f>
        <v>0.83333333333333337</v>
      </c>
      <c r="L62" s="31">
        <f t="shared" si="106"/>
        <v>0</v>
      </c>
      <c r="M62" s="259"/>
    </row>
    <row r="63" spans="1:14" ht="12" customHeight="1">
      <c r="A63" s="139"/>
      <c r="B63" s="139"/>
      <c r="C63" s="37"/>
      <c r="D63" s="211" t="s">
        <v>19</v>
      </c>
      <c r="E63" s="36"/>
      <c r="F63" s="35">
        <f t="shared" si="1"/>
        <v>10</v>
      </c>
      <c r="G63" s="35">
        <v>2</v>
      </c>
      <c r="H63" s="35">
        <f t="shared" si="22"/>
        <v>7</v>
      </c>
      <c r="I63" s="35">
        <v>4</v>
      </c>
      <c r="J63" s="35">
        <v>3</v>
      </c>
      <c r="K63" s="35">
        <v>8</v>
      </c>
      <c r="L63" s="35">
        <v>0</v>
      </c>
      <c r="M63" s="258">
        <f t="shared" ref="M63" si="107">IF(H63=0,0,H63/N63*100)</f>
        <v>0.34063260340632606</v>
      </c>
      <c r="N63" s="79">
        <v>2055</v>
      </c>
    </row>
    <row r="64" spans="1:14" ht="12" customHeight="1">
      <c r="A64" s="139"/>
      <c r="B64" s="139"/>
      <c r="C64" s="34"/>
      <c r="D64" s="212"/>
      <c r="E64" s="33"/>
      <c r="F64" s="38">
        <f t="shared" si="1"/>
        <v>1</v>
      </c>
      <c r="G64" s="31">
        <f t="shared" ref="G64" si="108">IF(G63=0,0,G63/$F63)</f>
        <v>0.2</v>
      </c>
      <c r="H64" s="31">
        <f t="shared" si="22"/>
        <v>1</v>
      </c>
      <c r="I64" s="31">
        <f t="shared" ref="I64:J64" si="109">IF(I63=0,0,I63/$H63)</f>
        <v>0.5714285714285714</v>
      </c>
      <c r="J64" s="31">
        <f t="shared" si="109"/>
        <v>0.42857142857142855</v>
      </c>
      <c r="K64" s="31">
        <f t="shared" ref="K64:L64" si="110">IF(K63=0,0,K63/$F63)</f>
        <v>0.8</v>
      </c>
      <c r="L64" s="31">
        <f t="shared" si="110"/>
        <v>0</v>
      </c>
      <c r="M64" s="259"/>
    </row>
    <row r="65" spans="1:14" ht="12" customHeight="1">
      <c r="A65" s="139"/>
      <c r="B65" s="139"/>
      <c r="C65" s="37"/>
      <c r="D65" s="211" t="s">
        <v>18</v>
      </c>
      <c r="E65" s="36"/>
      <c r="F65" s="35">
        <f t="shared" si="1"/>
        <v>18</v>
      </c>
      <c r="G65" s="35">
        <v>3</v>
      </c>
      <c r="H65" s="35">
        <f t="shared" si="22"/>
        <v>3</v>
      </c>
      <c r="I65" s="35">
        <v>1</v>
      </c>
      <c r="J65" s="35">
        <v>2</v>
      </c>
      <c r="K65" s="35">
        <v>15</v>
      </c>
      <c r="L65" s="35">
        <v>0</v>
      </c>
      <c r="M65" s="258">
        <f t="shared" ref="M65" si="111">IF(H65=0,0,H65/N65*100)</f>
        <v>8.0213903743315509E-2</v>
      </c>
      <c r="N65" s="79">
        <v>3740</v>
      </c>
    </row>
    <row r="66" spans="1:14" ht="12" customHeight="1">
      <c r="A66" s="139"/>
      <c r="B66" s="139"/>
      <c r="C66" s="34"/>
      <c r="D66" s="212"/>
      <c r="E66" s="33"/>
      <c r="F66" s="38">
        <f t="shared" si="1"/>
        <v>1</v>
      </c>
      <c r="G66" s="31">
        <f t="shared" ref="G66" si="112">IF(G65=0,0,G65/$F65)</f>
        <v>0.16666666666666666</v>
      </c>
      <c r="H66" s="31">
        <f t="shared" si="22"/>
        <v>1</v>
      </c>
      <c r="I66" s="31">
        <f t="shared" ref="I66:J66" si="113">IF(I65=0,0,I65/$H65)</f>
        <v>0.33333333333333331</v>
      </c>
      <c r="J66" s="31">
        <f t="shared" si="113"/>
        <v>0.66666666666666663</v>
      </c>
      <c r="K66" s="31">
        <f t="shared" ref="K66:L66" si="114">IF(K65=0,0,K65/$F65)</f>
        <v>0.83333333333333337</v>
      </c>
      <c r="L66" s="31">
        <f t="shared" si="114"/>
        <v>0</v>
      </c>
      <c r="M66" s="259"/>
    </row>
    <row r="67" spans="1:14" ht="12" customHeight="1">
      <c r="A67" s="139"/>
      <c r="B67" s="139"/>
      <c r="C67" s="37"/>
      <c r="D67" s="211" t="s">
        <v>17</v>
      </c>
      <c r="E67" s="36"/>
      <c r="F67" s="35">
        <f t="shared" si="1"/>
        <v>4</v>
      </c>
      <c r="G67" s="35">
        <v>0</v>
      </c>
      <c r="H67" s="35">
        <f t="shared" si="22"/>
        <v>0</v>
      </c>
      <c r="I67" s="35">
        <v>0</v>
      </c>
      <c r="J67" s="35">
        <v>0</v>
      </c>
      <c r="K67" s="35">
        <v>4</v>
      </c>
      <c r="L67" s="35">
        <v>0</v>
      </c>
      <c r="M67" s="258">
        <f t="shared" ref="M67" si="115">IF(H67=0,0,H67/N67*100)</f>
        <v>0</v>
      </c>
      <c r="N67" s="79">
        <v>657</v>
      </c>
    </row>
    <row r="68" spans="1:14" ht="12" customHeight="1">
      <c r="A68" s="139"/>
      <c r="B68" s="140"/>
      <c r="C68" s="34"/>
      <c r="D68" s="212"/>
      <c r="E68" s="33"/>
      <c r="F68" s="38">
        <f t="shared" si="1"/>
        <v>1</v>
      </c>
      <c r="G68" s="31">
        <f t="shared" ref="G68" si="116">IF(G67=0,0,G67/$F67)</f>
        <v>0</v>
      </c>
      <c r="H68" s="31">
        <f t="shared" si="22"/>
        <v>0</v>
      </c>
      <c r="I68" s="31">
        <f t="shared" ref="I68:J68" si="117">IF(I67=0,0,I67/$H67)</f>
        <v>0</v>
      </c>
      <c r="J68" s="31">
        <f t="shared" si="117"/>
        <v>0</v>
      </c>
      <c r="K68" s="31">
        <f t="shared" ref="K68:L68" si="118">IF(K67=0,0,K67/$F67)</f>
        <v>1</v>
      </c>
      <c r="L68" s="31">
        <f t="shared" si="118"/>
        <v>0</v>
      </c>
      <c r="M68" s="259"/>
    </row>
    <row r="69" spans="1:14" ht="12" customHeight="1">
      <c r="A69" s="139"/>
      <c r="B69" s="138" t="s">
        <v>16</v>
      </c>
      <c r="C69" s="37"/>
      <c r="D69" s="211" t="s">
        <v>15</v>
      </c>
      <c r="E69" s="36"/>
      <c r="F69" s="35">
        <f t="shared" si="1"/>
        <v>561</v>
      </c>
      <c r="G69" s="35">
        <f t="shared" ref="G69:L69" si="119">SUM(G71,G73,G75,G77,G79,G81,G83,G85,G87,G89,G91,G93,G95,G97,G99)</f>
        <v>37</v>
      </c>
      <c r="H69" s="35">
        <f t="shared" si="119"/>
        <v>49</v>
      </c>
      <c r="I69" s="35">
        <f t="shared" si="119"/>
        <v>9</v>
      </c>
      <c r="J69" s="35">
        <f t="shared" si="119"/>
        <v>40</v>
      </c>
      <c r="K69" s="35">
        <f t="shared" si="119"/>
        <v>512</v>
      </c>
      <c r="L69" s="35">
        <f t="shared" si="119"/>
        <v>12</v>
      </c>
      <c r="M69" s="258">
        <f t="shared" ref="M69" si="120">IF(H69=0,0,H69/N69*100)</f>
        <v>0.14186450492182978</v>
      </c>
      <c r="N69" s="79">
        <v>34540</v>
      </c>
    </row>
    <row r="70" spans="1:14" ht="12" customHeight="1">
      <c r="A70" s="139"/>
      <c r="B70" s="139"/>
      <c r="C70" s="34"/>
      <c r="D70" s="212"/>
      <c r="E70" s="33"/>
      <c r="F70" s="38">
        <f t="shared" si="1"/>
        <v>0.99999999999999989</v>
      </c>
      <c r="G70" s="31">
        <f>IF(G69=0,0,G69/$F69)</f>
        <v>6.5953654188948302E-2</v>
      </c>
      <c r="H70" s="31">
        <f t="shared" ref="H70:H100" si="121">SUM(I70:J70)</f>
        <v>1</v>
      </c>
      <c r="I70" s="31">
        <f>IF(I69=0,0,I69/$H69)</f>
        <v>0.18367346938775511</v>
      </c>
      <c r="J70" s="31">
        <f>IF(J69=0,0,J69/$H69)</f>
        <v>0.81632653061224492</v>
      </c>
      <c r="K70" s="31">
        <f>IF(K69=0,0,K69/$F69)</f>
        <v>0.91265597147950084</v>
      </c>
      <c r="L70" s="31">
        <f>IF(L69=0,0,L69/$F69)</f>
        <v>2.1390374331550801E-2</v>
      </c>
      <c r="M70" s="259"/>
    </row>
    <row r="71" spans="1:14" ht="12" customHeight="1">
      <c r="A71" s="139"/>
      <c r="B71" s="139"/>
      <c r="C71" s="37"/>
      <c r="D71" s="211" t="s">
        <v>117</v>
      </c>
      <c r="E71" s="36"/>
      <c r="F71" s="35">
        <f t="shared" si="1"/>
        <v>3</v>
      </c>
      <c r="G71" s="35">
        <v>1</v>
      </c>
      <c r="H71" s="35">
        <f t="shared" si="121"/>
        <v>1</v>
      </c>
      <c r="I71" s="35">
        <v>0</v>
      </c>
      <c r="J71" s="35">
        <v>1</v>
      </c>
      <c r="K71" s="35">
        <v>2</v>
      </c>
      <c r="L71" s="35">
        <v>0</v>
      </c>
      <c r="M71" s="258">
        <f t="shared" ref="M71" si="122">IF(H71=0,0,H71/N71*100)</f>
        <v>1.7543859649122806</v>
      </c>
      <c r="N71" s="79">
        <v>57</v>
      </c>
    </row>
    <row r="72" spans="1:14" ht="12" customHeight="1">
      <c r="A72" s="139"/>
      <c r="B72" s="139"/>
      <c r="C72" s="34"/>
      <c r="D72" s="212"/>
      <c r="E72" s="33"/>
      <c r="F72" s="38">
        <f t="shared" ref="F72:F100" si="123">SUM(G72,K72,L72)</f>
        <v>1</v>
      </c>
      <c r="G72" s="31">
        <f t="shared" ref="G72" si="124">IF(G71=0,0,G71/$F71)</f>
        <v>0.33333333333333331</v>
      </c>
      <c r="H72" s="31">
        <f t="shared" si="121"/>
        <v>1</v>
      </c>
      <c r="I72" s="31">
        <f t="shared" ref="I72:J72" si="125">IF(I71=0,0,I71/$H71)</f>
        <v>0</v>
      </c>
      <c r="J72" s="31">
        <f t="shared" si="125"/>
        <v>1</v>
      </c>
      <c r="K72" s="31">
        <f t="shared" ref="K72:L72" si="126">IF(K71=0,0,K71/$F71)</f>
        <v>0.66666666666666663</v>
      </c>
      <c r="L72" s="31">
        <f t="shared" si="126"/>
        <v>0</v>
      </c>
      <c r="M72" s="259"/>
    </row>
    <row r="73" spans="1:14" ht="12" customHeight="1">
      <c r="A73" s="139"/>
      <c r="B73" s="139"/>
      <c r="C73" s="37"/>
      <c r="D73" s="211" t="s">
        <v>13</v>
      </c>
      <c r="E73" s="36"/>
      <c r="F73" s="35">
        <f t="shared" si="123"/>
        <v>55</v>
      </c>
      <c r="G73" s="35">
        <v>1</v>
      </c>
      <c r="H73" s="35">
        <f t="shared" si="121"/>
        <v>1</v>
      </c>
      <c r="I73" s="35">
        <v>1</v>
      </c>
      <c r="J73" s="35">
        <v>0</v>
      </c>
      <c r="K73" s="35">
        <v>53</v>
      </c>
      <c r="L73" s="35">
        <v>1</v>
      </c>
      <c r="M73" s="258">
        <f t="shared" ref="M73" si="127">IF(H73=0,0,H73/N73*100)</f>
        <v>4.6750818139317439E-2</v>
      </c>
      <c r="N73" s="79">
        <v>2139</v>
      </c>
    </row>
    <row r="74" spans="1:14" ht="12" customHeight="1">
      <c r="A74" s="139"/>
      <c r="B74" s="139"/>
      <c r="C74" s="34"/>
      <c r="D74" s="212"/>
      <c r="E74" s="33"/>
      <c r="F74" s="38">
        <f t="shared" si="123"/>
        <v>1</v>
      </c>
      <c r="G74" s="31">
        <f t="shared" ref="G74" si="128">IF(G73=0,0,G73/$F73)</f>
        <v>1.8181818181818181E-2</v>
      </c>
      <c r="H74" s="31">
        <f t="shared" si="121"/>
        <v>1</v>
      </c>
      <c r="I74" s="31">
        <f t="shared" ref="I74:J74" si="129">IF(I73=0,0,I73/$H73)</f>
        <v>1</v>
      </c>
      <c r="J74" s="31">
        <f t="shared" si="129"/>
        <v>0</v>
      </c>
      <c r="K74" s="31">
        <f t="shared" ref="K74:L74" si="130">IF(K73=0,0,K73/$F73)</f>
        <v>0.96363636363636362</v>
      </c>
      <c r="L74" s="31">
        <f t="shared" si="130"/>
        <v>1.8181818181818181E-2</v>
      </c>
      <c r="M74" s="259"/>
    </row>
    <row r="75" spans="1:14" ht="12" customHeight="1">
      <c r="A75" s="139"/>
      <c r="B75" s="139"/>
      <c r="C75" s="37"/>
      <c r="D75" s="211" t="s">
        <v>12</v>
      </c>
      <c r="E75" s="36"/>
      <c r="F75" s="35">
        <f t="shared" si="123"/>
        <v>17</v>
      </c>
      <c r="G75" s="35">
        <v>0</v>
      </c>
      <c r="H75" s="35">
        <f t="shared" si="121"/>
        <v>0</v>
      </c>
      <c r="I75" s="35">
        <v>0</v>
      </c>
      <c r="J75" s="35">
        <v>0</v>
      </c>
      <c r="K75" s="35">
        <v>16</v>
      </c>
      <c r="L75" s="35">
        <v>1</v>
      </c>
      <c r="M75" s="258">
        <f t="shared" ref="M75" si="131">IF(H75=0,0,H75/N75*100)</f>
        <v>0</v>
      </c>
      <c r="N75" s="79">
        <v>778</v>
      </c>
    </row>
    <row r="76" spans="1:14" ht="12" customHeight="1">
      <c r="A76" s="139"/>
      <c r="B76" s="139"/>
      <c r="C76" s="34"/>
      <c r="D76" s="212"/>
      <c r="E76" s="33"/>
      <c r="F76" s="38">
        <f t="shared" si="123"/>
        <v>1</v>
      </c>
      <c r="G76" s="31">
        <f t="shared" ref="G76" si="132">IF(G75=0,0,G75/$F75)</f>
        <v>0</v>
      </c>
      <c r="H76" s="31">
        <f t="shared" si="121"/>
        <v>0</v>
      </c>
      <c r="I76" s="31">
        <f t="shared" ref="I76:J76" si="133">IF(I75=0,0,I75/$H75)</f>
        <v>0</v>
      </c>
      <c r="J76" s="31">
        <f t="shared" si="133"/>
        <v>0</v>
      </c>
      <c r="K76" s="31">
        <f t="shared" ref="K76:L76" si="134">IF(K75=0,0,K75/$F75)</f>
        <v>0.94117647058823528</v>
      </c>
      <c r="L76" s="31">
        <f t="shared" si="134"/>
        <v>5.8823529411764705E-2</v>
      </c>
      <c r="M76" s="259"/>
    </row>
    <row r="77" spans="1:14" ht="12" customHeight="1">
      <c r="A77" s="139"/>
      <c r="B77" s="139"/>
      <c r="C77" s="37"/>
      <c r="D77" s="211" t="s">
        <v>11</v>
      </c>
      <c r="E77" s="36"/>
      <c r="F77" s="35">
        <f t="shared" si="123"/>
        <v>15</v>
      </c>
      <c r="G77" s="35">
        <v>1</v>
      </c>
      <c r="H77" s="35">
        <f t="shared" si="121"/>
        <v>1</v>
      </c>
      <c r="I77" s="35">
        <v>0</v>
      </c>
      <c r="J77" s="35">
        <v>1</v>
      </c>
      <c r="K77" s="35">
        <v>13</v>
      </c>
      <c r="L77" s="35">
        <v>1</v>
      </c>
      <c r="M77" s="258">
        <f t="shared" ref="M77" si="135">IF(H77=0,0,H77/N77*100)</f>
        <v>0.15948963317384371</v>
      </c>
      <c r="N77" s="79">
        <v>627</v>
      </c>
    </row>
    <row r="78" spans="1:14" ht="12" customHeight="1">
      <c r="A78" s="139"/>
      <c r="B78" s="139"/>
      <c r="C78" s="34"/>
      <c r="D78" s="212"/>
      <c r="E78" s="33"/>
      <c r="F78" s="38">
        <f t="shared" si="123"/>
        <v>1</v>
      </c>
      <c r="G78" s="31">
        <f t="shared" ref="G78" si="136">IF(G77=0,0,G77/$F77)</f>
        <v>6.6666666666666666E-2</v>
      </c>
      <c r="H78" s="31">
        <f t="shared" si="121"/>
        <v>1</v>
      </c>
      <c r="I78" s="31">
        <f t="shared" ref="I78:J78" si="137">IF(I77=0,0,I77/$H77)</f>
        <v>0</v>
      </c>
      <c r="J78" s="31">
        <f t="shared" si="137"/>
        <v>1</v>
      </c>
      <c r="K78" s="31">
        <f t="shared" ref="K78:L78" si="138">IF(K77=0,0,K77/$F77)</f>
        <v>0.8666666666666667</v>
      </c>
      <c r="L78" s="31">
        <f t="shared" si="138"/>
        <v>6.6666666666666666E-2</v>
      </c>
      <c r="M78" s="259"/>
    </row>
    <row r="79" spans="1:14" ht="12" customHeight="1">
      <c r="A79" s="139"/>
      <c r="B79" s="139"/>
      <c r="C79" s="37"/>
      <c r="D79" s="211" t="s">
        <v>10</v>
      </c>
      <c r="E79" s="36"/>
      <c r="F79" s="35">
        <f t="shared" si="123"/>
        <v>27</v>
      </c>
      <c r="G79" s="35">
        <v>0</v>
      </c>
      <c r="H79" s="35">
        <f t="shared" si="121"/>
        <v>0</v>
      </c>
      <c r="I79" s="35">
        <v>0</v>
      </c>
      <c r="J79" s="35">
        <v>0</v>
      </c>
      <c r="K79" s="35">
        <v>26</v>
      </c>
      <c r="L79" s="35">
        <v>1</v>
      </c>
      <c r="M79" s="258">
        <f t="shared" ref="M79" si="139">IF(H79=0,0,H79/N79*100)</f>
        <v>0</v>
      </c>
      <c r="N79" s="79">
        <v>1730</v>
      </c>
    </row>
    <row r="80" spans="1:14" ht="12" customHeight="1">
      <c r="A80" s="139"/>
      <c r="B80" s="139"/>
      <c r="C80" s="34"/>
      <c r="D80" s="212"/>
      <c r="E80" s="33"/>
      <c r="F80" s="38">
        <f t="shared" si="123"/>
        <v>1</v>
      </c>
      <c r="G80" s="31">
        <f t="shared" ref="G80" si="140">IF(G79=0,0,G79/$F79)</f>
        <v>0</v>
      </c>
      <c r="H80" s="31">
        <f t="shared" si="121"/>
        <v>0</v>
      </c>
      <c r="I80" s="31">
        <f t="shared" ref="I80:J80" si="141">IF(I79=0,0,I79/$H79)</f>
        <v>0</v>
      </c>
      <c r="J80" s="31">
        <f t="shared" si="141"/>
        <v>0</v>
      </c>
      <c r="K80" s="31">
        <f t="shared" ref="K80:L80" si="142">IF(K79=0,0,K79/$F79)</f>
        <v>0.96296296296296291</v>
      </c>
      <c r="L80" s="31">
        <f t="shared" si="142"/>
        <v>3.7037037037037035E-2</v>
      </c>
      <c r="M80" s="259"/>
    </row>
    <row r="81" spans="1:14" ht="12" customHeight="1">
      <c r="A81" s="139"/>
      <c r="B81" s="139"/>
      <c r="C81" s="37"/>
      <c r="D81" s="211" t="s">
        <v>9</v>
      </c>
      <c r="E81" s="36"/>
      <c r="F81" s="35">
        <f t="shared" si="123"/>
        <v>147</v>
      </c>
      <c r="G81" s="35">
        <v>4</v>
      </c>
      <c r="H81" s="35">
        <f t="shared" si="121"/>
        <v>4</v>
      </c>
      <c r="I81" s="35">
        <v>0</v>
      </c>
      <c r="J81" s="35">
        <v>4</v>
      </c>
      <c r="K81" s="35">
        <v>142</v>
      </c>
      <c r="L81" s="35">
        <v>1</v>
      </c>
      <c r="M81" s="258">
        <f t="shared" ref="M81" si="143">IF(H81=0,0,H81/N81*100)</f>
        <v>7.4101519081141168E-2</v>
      </c>
      <c r="N81" s="79">
        <v>5398</v>
      </c>
    </row>
    <row r="82" spans="1:14" ht="12" customHeight="1">
      <c r="A82" s="139"/>
      <c r="B82" s="139"/>
      <c r="C82" s="34"/>
      <c r="D82" s="212"/>
      <c r="E82" s="33"/>
      <c r="F82" s="38">
        <f t="shared" si="123"/>
        <v>1</v>
      </c>
      <c r="G82" s="31">
        <f t="shared" ref="G82" si="144">IF(G81=0,0,G81/$F81)</f>
        <v>2.7210884353741496E-2</v>
      </c>
      <c r="H82" s="31">
        <f t="shared" si="121"/>
        <v>1</v>
      </c>
      <c r="I82" s="31">
        <f t="shared" ref="I82:J82" si="145">IF(I81=0,0,I81/$H81)</f>
        <v>0</v>
      </c>
      <c r="J82" s="31">
        <f t="shared" si="145"/>
        <v>1</v>
      </c>
      <c r="K82" s="31">
        <f t="shared" ref="K82:L82" si="146">IF(K81=0,0,K81/$F81)</f>
        <v>0.96598639455782309</v>
      </c>
      <c r="L82" s="31">
        <f t="shared" si="146"/>
        <v>6.8027210884353739E-3</v>
      </c>
      <c r="M82" s="259"/>
    </row>
    <row r="83" spans="1:14" ht="12" customHeight="1">
      <c r="A83" s="139"/>
      <c r="B83" s="139"/>
      <c r="C83" s="37"/>
      <c r="D83" s="211" t="s">
        <v>8</v>
      </c>
      <c r="E83" s="36"/>
      <c r="F83" s="35">
        <f t="shared" si="123"/>
        <v>21</v>
      </c>
      <c r="G83" s="35">
        <v>1</v>
      </c>
      <c r="H83" s="35">
        <f t="shared" si="121"/>
        <v>1</v>
      </c>
      <c r="I83" s="35">
        <v>0</v>
      </c>
      <c r="J83" s="35">
        <v>1</v>
      </c>
      <c r="K83" s="35">
        <v>19</v>
      </c>
      <c r="L83" s="35">
        <v>1</v>
      </c>
      <c r="M83" s="258">
        <f t="shared" ref="M83" si="147">IF(H83=0,0,H83/N83*100)</f>
        <v>8.9766606822262118E-2</v>
      </c>
      <c r="N83" s="79">
        <v>1114</v>
      </c>
    </row>
    <row r="84" spans="1:14" ht="12" customHeight="1">
      <c r="A84" s="139"/>
      <c r="B84" s="139"/>
      <c r="C84" s="34"/>
      <c r="D84" s="212"/>
      <c r="E84" s="33"/>
      <c r="F84" s="38">
        <f t="shared" si="123"/>
        <v>1</v>
      </c>
      <c r="G84" s="31">
        <f t="shared" ref="G84" si="148">IF(G83=0,0,G83/$F83)</f>
        <v>4.7619047619047616E-2</v>
      </c>
      <c r="H84" s="31">
        <f t="shared" si="121"/>
        <v>1</v>
      </c>
      <c r="I84" s="31">
        <f t="shared" ref="I84:J84" si="149">IF(I83=0,0,I83/$H83)</f>
        <v>0</v>
      </c>
      <c r="J84" s="31">
        <f t="shared" si="149"/>
        <v>1</v>
      </c>
      <c r="K84" s="31">
        <f t="shared" ref="K84:L84" si="150">IF(K83=0,0,K83/$F83)</f>
        <v>0.90476190476190477</v>
      </c>
      <c r="L84" s="31">
        <f t="shared" si="150"/>
        <v>4.7619047619047616E-2</v>
      </c>
      <c r="M84" s="259"/>
    </row>
    <row r="85" spans="1:14" ht="12" customHeight="1">
      <c r="A85" s="139"/>
      <c r="B85" s="139"/>
      <c r="C85" s="37"/>
      <c r="D85" s="211" t="s">
        <v>7</v>
      </c>
      <c r="E85" s="36"/>
      <c r="F85" s="35">
        <f t="shared" si="123"/>
        <v>12</v>
      </c>
      <c r="G85" s="35">
        <v>0</v>
      </c>
      <c r="H85" s="35">
        <f t="shared" si="121"/>
        <v>0</v>
      </c>
      <c r="I85" s="35">
        <v>0</v>
      </c>
      <c r="J85" s="35">
        <v>0</v>
      </c>
      <c r="K85" s="35">
        <v>12</v>
      </c>
      <c r="L85" s="35">
        <v>0</v>
      </c>
      <c r="M85" s="258">
        <f t="shared" ref="M85" si="151">IF(H85=0,0,H85/N85*100)</f>
        <v>0</v>
      </c>
      <c r="N85" s="79">
        <v>118</v>
      </c>
    </row>
    <row r="86" spans="1:14" ht="12" customHeight="1">
      <c r="A86" s="139"/>
      <c r="B86" s="139"/>
      <c r="C86" s="34"/>
      <c r="D86" s="212"/>
      <c r="E86" s="33"/>
      <c r="F86" s="38">
        <f t="shared" si="123"/>
        <v>1</v>
      </c>
      <c r="G86" s="31">
        <f t="shared" ref="G86" si="152">IF(G85=0,0,G85/$F85)</f>
        <v>0</v>
      </c>
      <c r="H86" s="31">
        <f t="shared" si="121"/>
        <v>0</v>
      </c>
      <c r="I86" s="31">
        <f t="shared" ref="I86:J86" si="153">IF(I85=0,0,I85/$H85)</f>
        <v>0</v>
      </c>
      <c r="J86" s="31">
        <f t="shared" si="153"/>
        <v>0</v>
      </c>
      <c r="K86" s="31">
        <f t="shared" ref="K86:L86" si="154">IF(K85=0,0,K85/$F85)</f>
        <v>1</v>
      </c>
      <c r="L86" s="31">
        <f t="shared" si="154"/>
        <v>0</v>
      </c>
      <c r="M86" s="259"/>
    </row>
    <row r="87" spans="1:14" ht="13.5" customHeight="1">
      <c r="A87" s="139"/>
      <c r="B87" s="139"/>
      <c r="C87" s="37"/>
      <c r="D87" s="228" t="s">
        <v>116</v>
      </c>
      <c r="E87" s="36"/>
      <c r="F87" s="35">
        <f t="shared" si="123"/>
        <v>9</v>
      </c>
      <c r="G87" s="35">
        <v>1</v>
      </c>
      <c r="H87" s="35">
        <f t="shared" si="121"/>
        <v>1</v>
      </c>
      <c r="I87" s="35">
        <v>1</v>
      </c>
      <c r="J87" s="35">
        <v>0</v>
      </c>
      <c r="K87" s="35">
        <v>8</v>
      </c>
      <c r="L87" s="35">
        <v>0</v>
      </c>
      <c r="M87" s="258">
        <f t="shared" ref="M87" si="155">IF(H87=0,0,H87/N87*100)</f>
        <v>0.28653295128939826</v>
      </c>
      <c r="N87" s="79">
        <v>349</v>
      </c>
    </row>
    <row r="88" spans="1:14" ht="13.5" customHeight="1">
      <c r="A88" s="139"/>
      <c r="B88" s="139"/>
      <c r="C88" s="34"/>
      <c r="D88" s="212"/>
      <c r="E88" s="33"/>
      <c r="F88" s="38">
        <f t="shared" si="123"/>
        <v>1</v>
      </c>
      <c r="G88" s="31">
        <f t="shared" ref="G88" si="156">IF(G87=0,0,G87/$F87)</f>
        <v>0.1111111111111111</v>
      </c>
      <c r="H88" s="31">
        <f t="shared" si="121"/>
        <v>1</v>
      </c>
      <c r="I88" s="31">
        <f t="shared" ref="I88:J88" si="157">IF(I87=0,0,I87/$H87)</f>
        <v>1</v>
      </c>
      <c r="J88" s="31">
        <f t="shared" si="157"/>
        <v>0</v>
      </c>
      <c r="K88" s="31">
        <f t="shared" ref="K88:L88" si="158">IF(K87=0,0,K87/$F87)</f>
        <v>0.88888888888888884</v>
      </c>
      <c r="L88" s="31">
        <f t="shared" si="158"/>
        <v>0</v>
      </c>
      <c r="M88" s="259"/>
    </row>
    <row r="89" spans="1:14" ht="12" customHeight="1">
      <c r="A89" s="139"/>
      <c r="B89" s="139"/>
      <c r="C89" s="37"/>
      <c r="D89" s="211" t="s">
        <v>5</v>
      </c>
      <c r="E89" s="36"/>
      <c r="F89" s="35">
        <f t="shared" si="123"/>
        <v>25</v>
      </c>
      <c r="G89" s="35">
        <v>2</v>
      </c>
      <c r="H89" s="35">
        <f t="shared" si="121"/>
        <v>3</v>
      </c>
      <c r="I89" s="35">
        <v>2</v>
      </c>
      <c r="J89" s="35">
        <v>1</v>
      </c>
      <c r="K89" s="35">
        <v>22</v>
      </c>
      <c r="L89" s="35">
        <v>1</v>
      </c>
      <c r="M89" s="258">
        <f t="shared" ref="M89" si="159">IF(H89=0,0,H89/N89*100)</f>
        <v>0.29673590504451042</v>
      </c>
      <c r="N89" s="79">
        <v>1011</v>
      </c>
    </row>
    <row r="90" spans="1:14" ht="12" customHeight="1">
      <c r="A90" s="139"/>
      <c r="B90" s="139"/>
      <c r="C90" s="34"/>
      <c r="D90" s="212"/>
      <c r="E90" s="33"/>
      <c r="F90" s="38">
        <f t="shared" si="123"/>
        <v>1</v>
      </c>
      <c r="G90" s="31">
        <f t="shared" ref="G90" si="160">IF(G89=0,0,G89/$F89)</f>
        <v>0.08</v>
      </c>
      <c r="H90" s="31">
        <f t="shared" si="121"/>
        <v>1</v>
      </c>
      <c r="I90" s="31">
        <f t="shared" ref="I90:J90" si="161">IF(I89=0,0,I89/$H89)</f>
        <v>0.66666666666666663</v>
      </c>
      <c r="J90" s="31">
        <f t="shared" si="161"/>
        <v>0.33333333333333331</v>
      </c>
      <c r="K90" s="31">
        <f t="shared" ref="K90:L90" si="162">IF(K89=0,0,K89/$F89)</f>
        <v>0.88</v>
      </c>
      <c r="L90" s="31">
        <f t="shared" si="162"/>
        <v>0.04</v>
      </c>
      <c r="M90" s="259"/>
    </row>
    <row r="91" spans="1:14" ht="12" customHeight="1">
      <c r="A91" s="139"/>
      <c r="B91" s="139"/>
      <c r="C91" s="37"/>
      <c r="D91" s="211" t="s">
        <v>4</v>
      </c>
      <c r="E91" s="36"/>
      <c r="F91" s="35">
        <f t="shared" si="123"/>
        <v>16</v>
      </c>
      <c r="G91" s="35">
        <v>0</v>
      </c>
      <c r="H91" s="35">
        <f t="shared" si="121"/>
        <v>0</v>
      </c>
      <c r="I91" s="35">
        <v>0</v>
      </c>
      <c r="J91" s="35">
        <v>0</v>
      </c>
      <c r="K91" s="35">
        <v>14</v>
      </c>
      <c r="L91" s="35">
        <v>2</v>
      </c>
      <c r="M91" s="258">
        <f t="shared" ref="M91" si="163">IF(H91=0,0,H91/N91*100)</f>
        <v>0</v>
      </c>
      <c r="N91" s="79">
        <v>341</v>
      </c>
    </row>
    <row r="92" spans="1:14" ht="12" customHeight="1">
      <c r="A92" s="139"/>
      <c r="B92" s="139"/>
      <c r="C92" s="34"/>
      <c r="D92" s="212"/>
      <c r="E92" s="33"/>
      <c r="F92" s="38">
        <f t="shared" si="123"/>
        <v>1</v>
      </c>
      <c r="G92" s="31">
        <f t="shared" ref="G92" si="164">IF(G91=0,0,G91/$F91)</f>
        <v>0</v>
      </c>
      <c r="H92" s="31">
        <f t="shared" si="121"/>
        <v>0</v>
      </c>
      <c r="I92" s="31">
        <f t="shared" ref="I92:J92" si="165">IF(I91=0,0,I91/$H91)</f>
        <v>0</v>
      </c>
      <c r="J92" s="31">
        <f t="shared" si="165"/>
        <v>0</v>
      </c>
      <c r="K92" s="31">
        <f t="shared" ref="K92:L92" si="166">IF(K91=0,0,K91/$F91)</f>
        <v>0.875</v>
      </c>
      <c r="L92" s="31">
        <f t="shared" si="166"/>
        <v>0.125</v>
      </c>
      <c r="M92" s="259"/>
    </row>
    <row r="93" spans="1:14" ht="12" customHeight="1">
      <c r="A93" s="139"/>
      <c r="B93" s="139"/>
      <c r="C93" s="37"/>
      <c r="D93" s="211" t="s">
        <v>3</v>
      </c>
      <c r="E93" s="36"/>
      <c r="F93" s="35">
        <f t="shared" si="123"/>
        <v>18</v>
      </c>
      <c r="G93" s="35">
        <v>1</v>
      </c>
      <c r="H93" s="35">
        <f t="shared" si="121"/>
        <v>1</v>
      </c>
      <c r="I93" s="35">
        <v>0</v>
      </c>
      <c r="J93" s="35">
        <v>1</v>
      </c>
      <c r="K93" s="35">
        <v>17</v>
      </c>
      <c r="L93" s="35">
        <v>0</v>
      </c>
      <c r="M93" s="258">
        <f t="shared" ref="M93" si="167">IF(H93=0,0,H93/N93*100)</f>
        <v>5.938242280285036E-2</v>
      </c>
      <c r="N93" s="79">
        <v>1684</v>
      </c>
    </row>
    <row r="94" spans="1:14" ht="12" customHeight="1">
      <c r="A94" s="139"/>
      <c r="B94" s="139"/>
      <c r="C94" s="34"/>
      <c r="D94" s="212"/>
      <c r="E94" s="33"/>
      <c r="F94" s="38">
        <f t="shared" si="123"/>
        <v>1</v>
      </c>
      <c r="G94" s="31">
        <f t="shared" ref="G94" si="168">IF(G93=0,0,G93/$F93)</f>
        <v>5.5555555555555552E-2</v>
      </c>
      <c r="H94" s="31">
        <f t="shared" si="121"/>
        <v>1</v>
      </c>
      <c r="I94" s="31">
        <f t="shared" ref="I94:J94" si="169">IF(I93=0,0,I93/$H93)</f>
        <v>0</v>
      </c>
      <c r="J94" s="31">
        <f t="shared" si="169"/>
        <v>1</v>
      </c>
      <c r="K94" s="31">
        <f t="shared" ref="K94:L94" si="170">IF(K93=0,0,K93/$F93)</f>
        <v>0.94444444444444442</v>
      </c>
      <c r="L94" s="31">
        <f t="shared" si="170"/>
        <v>0</v>
      </c>
      <c r="M94" s="259"/>
    </row>
    <row r="95" spans="1:14" ht="12" customHeight="1">
      <c r="A95" s="139"/>
      <c r="B95" s="139"/>
      <c r="C95" s="37"/>
      <c r="D95" s="211" t="s">
        <v>2</v>
      </c>
      <c r="E95" s="36"/>
      <c r="F95" s="35">
        <f t="shared" si="123"/>
        <v>135</v>
      </c>
      <c r="G95" s="35">
        <v>21</v>
      </c>
      <c r="H95" s="35">
        <f t="shared" si="121"/>
        <v>32</v>
      </c>
      <c r="I95" s="35">
        <v>4</v>
      </c>
      <c r="J95" s="35">
        <v>28</v>
      </c>
      <c r="K95" s="35">
        <v>112</v>
      </c>
      <c r="L95" s="35">
        <v>2</v>
      </c>
      <c r="M95" s="258">
        <f t="shared" ref="M95" si="171">IF(H95=0,0,H95/N95*100)</f>
        <v>0.23744156711434294</v>
      </c>
      <c r="N95" s="79">
        <v>13477</v>
      </c>
    </row>
    <row r="96" spans="1:14" ht="12" customHeight="1">
      <c r="A96" s="139"/>
      <c r="B96" s="139"/>
      <c r="C96" s="34"/>
      <c r="D96" s="212"/>
      <c r="E96" s="33"/>
      <c r="F96" s="38">
        <f t="shared" si="123"/>
        <v>1</v>
      </c>
      <c r="G96" s="31">
        <f t="shared" ref="G96" si="172">IF(G95=0,0,G95/$F95)</f>
        <v>0.15555555555555556</v>
      </c>
      <c r="H96" s="31">
        <f t="shared" si="121"/>
        <v>1</v>
      </c>
      <c r="I96" s="31">
        <f t="shared" ref="I96:J96" si="173">IF(I95=0,0,I95/$H95)</f>
        <v>0.125</v>
      </c>
      <c r="J96" s="31">
        <f t="shared" si="173"/>
        <v>0.875</v>
      </c>
      <c r="K96" s="31">
        <f t="shared" ref="K96:L96" si="174">IF(K95=0,0,K95/$F95)</f>
        <v>0.82962962962962961</v>
      </c>
      <c r="L96" s="31">
        <f t="shared" si="174"/>
        <v>1.4814814814814815E-2</v>
      </c>
      <c r="M96" s="259"/>
    </row>
    <row r="97" spans="1:14" ht="12" customHeight="1">
      <c r="A97" s="139"/>
      <c r="B97" s="139"/>
      <c r="C97" s="37"/>
      <c r="D97" s="211" t="s">
        <v>1</v>
      </c>
      <c r="E97" s="36"/>
      <c r="F97" s="35">
        <f t="shared" si="123"/>
        <v>17</v>
      </c>
      <c r="G97" s="35">
        <v>2</v>
      </c>
      <c r="H97" s="35">
        <f t="shared" si="121"/>
        <v>2</v>
      </c>
      <c r="I97" s="35">
        <v>1</v>
      </c>
      <c r="J97" s="35">
        <v>1</v>
      </c>
      <c r="K97" s="35">
        <v>15</v>
      </c>
      <c r="L97" s="35">
        <v>0</v>
      </c>
      <c r="M97" s="258">
        <f t="shared" ref="M97" si="175">IF(H97=0,0,H97/N97*100)</f>
        <v>0.10075566750629722</v>
      </c>
      <c r="N97" s="79">
        <v>1985</v>
      </c>
    </row>
    <row r="98" spans="1:14" ht="12" customHeight="1">
      <c r="A98" s="139"/>
      <c r="B98" s="139"/>
      <c r="C98" s="34"/>
      <c r="D98" s="212"/>
      <c r="E98" s="33"/>
      <c r="F98" s="38">
        <f t="shared" si="123"/>
        <v>1</v>
      </c>
      <c r="G98" s="31">
        <f t="shared" ref="G98" si="176">IF(G97=0,0,G97/$F97)</f>
        <v>0.11764705882352941</v>
      </c>
      <c r="H98" s="31">
        <f t="shared" si="121"/>
        <v>1</v>
      </c>
      <c r="I98" s="31">
        <f t="shared" ref="I98:J98" si="177">IF(I97=0,0,I97/$H97)</f>
        <v>0.5</v>
      </c>
      <c r="J98" s="31">
        <f t="shared" si="177"/>
        <v>0.5</v>
      </c>
      <c r="K98" s="31">
        <f t="shared" ref="K98:L98" si="178">IF(K97=0,0,K97/$F97)</f>
        <v>0.88235294117647056</v>
      </c>
      <c r="L98" s="31">
        <f t="shared" si="178"/>
        <v>0</v>
      </c>
      <c r="M98" s="259"/>
    </row>
    <row r="99" spans="1:14" ht="12.75" customHeight="1">
      <c r="A99" s="139"/>
      <c r="B99" s="139"/>
      <c r="C99" s="37"/>
      <c r="D99" s="211" t="s">
        <v>0</v>
      </c>
      <c r="E99" s="36"/>
      <c r="F99" s="35">
        <f t="shared" si="123"/>
        <v>44</v>
      </c>
      <c r="G99" s="35">
        <v>2</v>
      </c>
      <c r="H99" s="35">
        <f t="shared" si="121"/>
        <v>2</v>
      </c>
      <c r="I99" s="35">
        <v>0</v>
      </c>
      <c r="J99" s="35">
        <v>2</v>
      </c>
      <c r="K99" s="35">
        <v>41</v>
      </c>
      <c r="L99" s="35">
        <v>1</v>
      </c>
      <c r="M99" s="258">
        <f t="shared" ref="M99" si="179">IF(H99=0,0,H99/N99*100)</f>
        <v>5.3590568060021437E-2</v>
      </c>
      <c r="N99" s="79">
        <v>3732</v>
      </c>
    </row>
    <row r="100" spans="1:14" ht="12.75" customHeight="1">
      <c r="A100" s="140"/>
      <c r="B100" s="140"/>
      <c r="C100" s="34"/>
      <c r="D100" s="212"/>
      <c r="E100" s="33"/>
      <c r="F100" s="32">
        <f t="shared" si="123"/>
        <v>0.99999999999999989</v>
      </c>
      <c r="G100" s="31">
        <f t="shared" ref="G100" si="180">IF(G99=0,0,G99/$F99)</f>
        <v>4.5454545454545456E-2</v>
      </c>
      <c r="H100" s="31">
        <f t="shared" si="121"/>
        <v>1</v>
      </c>
      <c r="I100" s="31">
        <f t="shared" ref="I100:J100" si="181">IF(I99=0,0,I99/$H99)</f>
        <v>0</v>
      </c>
      <c r="J100" s="31">
        <f t="shared" si="181"/>
        <v>1</v>
      </c>
      <c r="K100" s="31">
        <f t="shared" ref="K100:L100" si="182">IF(K99=0,0,K99/$F99)</f>
        <v>0.93181818181818177</v>
      </c>
      <c r="L100" s="31">
        <f t="shared" si="182"/>
        <v>2.2727272727272728E-2</v>
      </c>
      <c r="M100" s="259"/>
    </row>
  </sheetData>
  <mergeCells count="107">
    <mergeCell ref="M95:M96"/>
    <mergeCell ref="D97:D98"/>
    <mergeCell ref="M97:M98"/>
    <mergeCell ref="D99:D100"/>
    <mergeCell ref="M99:M100"/>
    <mergeCell ref="D89:D90"/>
    <mergeCell ref="M89:M90"/>
    <mergeCell ref="D91:D92"/>
    <mergeCell ref="M91:M92"/>
    <mergeCell ref="D93:D94"/>
    <mergeCell ref="M93:M94"/>
    <mergeCell ref="D67:D68"/>
    <mergeCell ref="M67:M68"/>
    <mergeCell ref="B69:B100"/>
    <mergeCell ref="D69:D70"/>
    <mergeCell ref="M69:M70"/>
    <mergeCell ref="D71:D72"/>
    <mergeCell ref="M71:M72"/>
    <mergeCell ref="D73:D74"/>
    <mergeCell ref="M73:M74"/>
    <mergeCell ref="D75:D76"/>
    <mergeCell ref="D83:D84"/>
    <mergeCell ref="M83:M84"/>
    <mergeCell ref="D85:D86"/>
    <mergeCell ref="M85:M86"/>
    <mergeCell ref="D87:D88"/>
    <mergeCell ref="M87:M88"/>
    <mergeCell ref="M75:M76"/>
    <mergeCell ref="D77:D78"/>
    <mergeCell ref="M77:M78"/>
    <mergeCell ref="D79:D80"/>
    <mergeCell ref="M79:M80"/>
    <mergeCell ref="D81:D82"/>
    <mergeCell ref="M81:M82"/>
    <mergeCell ref="D95:D96"/>
    <mergeCell ref="D61:D62"/>
    <mergeCell ref="M61:M62"/>
    <mergeCell ref="D63:D64"/>
    <mergeCell ref="M63:M64"/>
    <mergeCell ref="D65:D66"/>
    <mergeCell ref="M65:M66"/>
    <mergeCell ref="D55:D56"/>
    <mergeCell ref="M55:M56"/>
    <mergeCell ref="D57:D58"/>
    <mergeCell ref="M57:M58"/>
    <mergeCell ref="D59:D60"/>
    <mergeCell ref="M59:M60"/>
    <mergeCell ref="D49:D50"/>
    <mergeCell ref="M49:M50"/>
    <mergeCell ref="D51:D52"/>
    <mergeCell ref="M51:M52"/>
    <mergeCell ref="D53:D54"/>
    <mergeCell ref="M53:M54"/>
    <mergeCell ref="D43:D44"/>
    <mergeCell ref="M43:M44"/>
    <mergeCell ref="D45:D46"/>
    <mergeCell ref="M45:M46"/>
    <mergeCell ref="D47:D48"/>
    <mergeCell ref="M47:M48"/>
    <mergeCell ref="M15:M16"/>
    <mergeCell ref="B17:E18"/>
    <mergeCell ref="M17:M18"/>
    <mergeCell ref="D37:D38"/>
    <mergeCell ref="M37:M38"/>
    <mergeCell ref="D39:D40"/>
    <mergeCell ref="M39:M40"/>
    <mergeCell ref="D41:D42"/>
    <mergeCell ref="M41:M42"/>
    <mergeCell ref="D31:D32"/>
    <mergeCell ref="M31:M32"/>
    <mergeCell ref="D33:D34"/>
    <mergeCell ref="M33:M34"/>
    <mergeCell ref="D35:D36"/>
    <mergeCell ref="M35:M36"/>
    <mergeCell ref="A19:A100"/>
    <mergeCell ref="B19:B68"/>
    <mergeCell ref="D19:D20"/>
    <mergeCell ref="M19:M20"/>
    <mergeCell ref="D21:D22"/>
    <mergeCell ref="M21:M22"/>
    <mergeCell ref="D23:D24"/>
    <mergeCell ref="A7:E8"/>
    <mergeCell ref="M7:M8"/>
    <mergeCell ref="A9:A18"/>
    <mergeCell ref="B9:E10"/>
    <mergeCell ref="M9:M10"/>
    <mergeCell ref="B11:E12"/>
    <mergeCell ref="M11:M12"/>
    <mergeCell ref="B13:E14"/>
    <mergeCell ref="M13:M14"/>
    <mergeCell ref="B15:E16"/>
    <mergeCell ref="M23:M24"/>
    <mergeCell ref="D25:D26"/>
    <mergeCell ref="M25:M26"/>
    <mergeCell ref="D27:D28"/>
    <mergeCell ref="M27:M28"/>
    <mergeCell ref="D29:D30"/>
    <mergeCell ref="M29:M30"/>
    <mergeCell ref="A3:E6"/>
    <mergeCell ref="F3:F6"/>
    <mergeCell ref="G3:G6"/>
    <mergeCell ref="K3:K6"/>
    <mergeCell ref="L3:L6"/>
    <mergeCell ref="M3:M6"/>
    <mergeCell ref="H4:H6"/>
    <mergeCell ref="I5:I6"/>
    <mergeCell ref="J5:J6"/>
  </mergeCells>
  <phoneticPr fontId="4"/>
  <pageMargins left="0.59055118110236227" right="0.19685039370078741" top="0.39370078740157483" bottom="0.39370078740157483" header="0.51181102362204722" footer="0.51181102362204722"/>
  <pageSetup paperSize="9" scale="69" firstPageNumber="40" orientation="portrait" useFirstPageNumber="1"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76"/>
  <sheetViews>
    <sheetView showGridLines="0" view="pageBreakPreview" zoomScaleNormal="100" zoomScaleSheetLayoutView="100" workbookViewId="0">
      <selection activeCell="I3" sqref="I3:J6"/>
    </sheetView>
  </sheetViews>
  <sheetFormatPr defaultRowHeight="13.5"/>
  <cols>
    <col min="1" max="2" width="2.625" style="4" customWidth="1"/>
    <col min="3" max="3" width="1.375" style="4" customWidth="1"/>
    <col min="4" max="4" width="27.625" style="4" customWidth="1"/>
    <col min="5" max="5" width="1.375" style="4" customWidth="1"/>
    <col min="6" max="6" width="8.125" style="3" customWidth="1"/>
    <col min="7" max="18" width="8" style="3" customWidth="1"/>
    <col min="19" max="16384" width="9" style="3"/>
  </cols>
  <sheetData>
    <row r="1" spans="1:18" ht="14.25">
      <c r="A1" s="18" t="s">
        <v>470</v>
      </c>
    </row>
    <row r="3" spans="1:18" ht="14.25" customHeight="1">
      <c r="A3" s="152" t="s">
        <v>63</v>
      </c>
      <c r="B3" s="153"/>
      <c r="C3" s="153"/>
      <c r="D3" s="153"/>
      <c r="E3" s="154"/>
      <c r="F3" s="161" t="s">
        <v>126</v>
      </c>
      <c r="G3" s="176" t="s">
        <v>466</v>
      </c>
      <c r="H3" s="177"/>
      <c r="I3" s="176" t="s">
        <v>467</v>
      </c>
      <c r="J3" s="177"/>
      <c r="K3" s="176" t="s">
        <v>468</v>
      </c>
      <c r="L3" s="177"/>
      <c r="M3" s="176" t="s">
        <v>469</v>
      </c>
      <c r="N3" s="177"/>
      <c r="O3" s="176" t="s">
        <v>465</v>
      </c>
      <c r="P3" s="177"/>
      <c r="Q3" s="200" t="s">
        <v>127</v>
      </c>
      <c r="R3" s="200"/>
    </row>
    <row r="4" spans="1:18" ht="51.75" customHeight="1">
      <c r="A4" s="155"/>
      <c r="B4" s="156"/>
      <c r="C4" s="156"/>
      <c r="D4" s="156"/>
      <c r="E4" s="157"/>
      <c r="F4" s="165"/>
      <c r="G4" s="178"/>
      <c r="H4" s="179"/>
      <c r="I4" s="178"/>
      <c r="J4" s="179"/>
      <c r="K4" s="178"/>
      <c r="L4" s="179"/>
      <c r="M4" s="178"/>
      <c r="N4" s="179"/>
      <c r="O4" s="178"/>
      <c r="P4" s="179"/>
      <c r="Q4" s="200"/>
      <c r="R4" s="200"/>
    </row>
    <row r="5" spans="1:18" ht="15" customHeight="1">
      <c r="A5" s="155"/>
      <c r="B5" s="156"/>
      <c r="C5" s="156"/>
      <c r="D5" s="156"/>
      <c r="E5" s="157"/>
      <c r="F5" s="162"/>
      <c r="G5" s="163" t="s">
        <v>51</v>
      </c>
      <c r="H5" s="150" t="s">
        <v>50</v>
      </c>
      <c r="I5" s="163" t="s">
        <v>51</v>
      </c>
      <c r="J5" s="150" t="s">
        <v>50</v>
      </c>
      <c r="K5" s="163" t="s">
        <v>51</v>
      </c>
      <c r="L5" s="150" t="s">
        <v>50</v>
      </c>
      <c r="M5" s="163" t="s">
        <v>51</v>
      </c>
      <c r="N5" s="150" t="s">
        <v>50</v>
      </c>
      <c r="O5" s="163" t="s">
        <v>51</v>
      </c>
      <c r="P5" s="150" t="s">
        <v>50</v>
      </c>
      <c r="Q5" s="163" t="s">
        <v>51</v>
      </c>
      <c r="R5" s="150" t="s">
        <v>50</v>
      </c>
    </row>
    <row r="6" spans="1:18" ht="15" customHeight="1">
      <c r="A6" s="158"/>
      <c r="B6" s="159"/>
      <c r="C6" s="159"/>
      <c r="D6" s="159"/>
      <c r="E6" s="160"/>
      <c r="F6" s="162"/>
      <c r="G6" s="164"/>
      <c r="H6" s="151"/>
      <c r="I6" s="164"/>
      <c r="J6" s="151"/>
      <c r="K6" s="164"/>
      <c r="L6" s="151"/>
      <c r="M6" s="164"/>
      <c r="N6" s="151"/>
      <c r="O6" s="164"/>
      <c r="P6" s="151"/>
      <c r="Q6" s="164"/>
      <c r="R6" s="151"/>
    </row>
    <row r="7" spans="1:18" ht="23.1" customHeight="1">
      <c r="A7" s="147" t="s">
        <v>49</v>
      </c>
      <c r="B7" s="148"/>
      <c r="C7" s="148"/>
      <c r="D7" s="148"/>
      <c r="E7" s="149"/>
      <c r="F7" s="10">
        <v>916</v>
      </c>
      <c r="G7" s="9">
        <f>SUM(G8:G12)</f>
        <v>619</v>
      </c>
      <c r="H7" s="8">
        <f t="shared" ref="H7:H38" si="0">IF(G7=0,0,G7/$F7*100)</f>
        <v>67.576419213973807</v>
      </c>
      <c r="I7" s="9">
        <f>SUM(I8:I12)</f>
        <v>325</v>
      </c>
      <c r="J7" s="8">
        <f t="shared" ref="J7:J38" si="1">IF(I7=0,0,I7/$F7*100)</f>
        <v>35.480349344978166</v>
      </c>
      <c r="K7" s="9">
        <f>SUM(K8:K12)</f>
        <v>114</v>
      </c>
      <c r="L7" s="8">
        <f t="shared" ref="L7:L38" si="2">IF(K7=0,0,K7/$F7*100)</f>
        <v>12.445414847161572</v>
      </c>
      <c r="M7" s="9">
        <f>SUM(M8:M12)</f>
        <v>350</v>
      </c>
      <c r="N7" s="8">
        <f t="shared" ref="N7:N38" si="3">IF(M7=0,0,M7/$F7*100)</f>
        <v>38.209606986899566</v>
      </c>
      <c r="O7" s="9">
        <f>SUM(O8:O12)</f>
        <v>34</v>
      </c>
      <c r="P7" s="8">
        <f t="shared" ref="P7:P38" si="4">IF(O7=0,0,O7/$F7*100)</f>
        <v>3.7117903930131009</v>
      </c>
      <c r="Q7" s="9">
        <f>SUM(Q8:Q12)</f>
        <v>49</v>
      </c>
      <c r="R7" s="8">
        <f t="shared" ref="R7:R38" si="5">IF(Q7=0,0,Q7/$F7*100)</f>
        <v>5.3493449781659388</v>
      </c>
    </row>
    <row r="8" spans="1:18" ht="23.1" customHeight="1">
      <c r="A8" s="141" t="s">
        <v>48</v>
      </c>
      <c r="B8" s="144" t="s">
        <v>47</v>
      </c>
      <c r="C8" s="145"/>
      <c r="D8" s="145"/>
      <c r="E8" s="146"/>
      <c r="F8" s="10">
        <v>289</v>
      </c>
      <c r="G8" s="9">
        <v>170</v>
      </c>
      <c r="H8" s="8">
        <f t="shared" si="0"/>
        <v>58.82352941176471</v>
      </c>
      <c r="I8" s="9">
        <v>42</v>
      </c>
      <c r="J8" s="8">
        <f t="shared" si="1"/>
        <v>14.53287197231834</v>
      </c>
      <c r="K8" s="9">
        <v>30</v>
      </c>
      <c r="L8" s="8">
        <f t="shared" si="2"/>
        <v>10.380622837370241</v>
      </c>
      <c r="M8" s="9">
        <v>89</v>
      </c>
      <c r="N8" s="8">
        <f t="shared" si="3"/>
        <v>30.79584775086505</v>
      </c>
      <c r="O8" s="9">
        <v>11</v>
      </c>
      <c r="P8" s="8">
        <f t="shared" si="4"/>
        <v>3.8062283737024223</v>
      </c>
      <c r="Q8" s="9">
        <v>33</v>
      </c>
      <c r="R8" s="8">
        <f t="shared" si="5"/>
        <v>11.418685121107266</v>
      </c>
    </row>
    <row r="9" spans="1:18" ht="23.1" customHeight="1">
      <c r="A9" s="142"/>
      <c r="B9" s="144" t="s">
        <v>46</v>
      </c>
      <c r="C9" s="145"/>
      <c r="D9" s="145"/>
      <c r="E9" s="146"/>
      <c r="F9" s="10">
        <v>129</v>
      </c>
      <c r="G9" s="9">
        <v>88</v>
      </c>
      <c r="H9" s="8">
        <f t="shared" ref="H9:H12" si="6">IF(G9=0,0,G9/$F9*100)</f>
        <v>68.217054263565885</v>
      </c>
      <c r="I9" s="9">
        <v>47</v>
      </c>
      <c r="J9" s="8">
        <f t="shared" ref="J9:J12" si="7">IF(I9=0,0,I9/$F9*100)</f>
        <v>36.434108527131784</v>
      </c>
      <c r="K9" s="9">
        <v>24</v>
      </c>
      <c r="L9" s="8">
        <f t="shared" ref="L9:L12" si="8">IF(K9=0,0,K9/$F9*100)</f>
        <v>18.604651162790699</v>
      </c>
      <c r="M9" s="9">
        <v>42</v>
      </c>
      <c r="N9" s="8">
        <f t="shared" ref="N9:N12" si="9">IF(M9=0,0,M9/$F9*100)</f>
        <v>32.558139534883722</v>
      </c>
      <c r="O9" s="9">
        <v>6</v>
      </c>
      <c r="P9" s="8">
        <f t="shared" ref="P9:P12" si="10">IF(O9=0,0,O9/$F9*100)</f>
        <v>4.6511627906976747</v>
      </c>
      <c r="Q9" s="9">
        <v>6</v>
      </c>
      <c r="R9" s="8">
        <f t="shared" ref="R9:R12" si="11">IF(Q9=0,0,Q9/$F9*100)</f>
        <v>4.6511627906976747</v>
      </c>
    </row>
    <row r="10" spans="1:18" ht="23.1" customHeight="1">
      <c r="A10" s="142"/>
      <c r="B10" s="144" t="s">
        <v>45</v>
      </c>
      <c r="C10" s="145"/>
      <c r="D10" s="145"/>
      <c r="E10" s="146"/>
      <c r="F10" s="10">
        <v>220</v>
      </c>
      <c r="G10" s="9">
        <v>168</v>
      </c>
      <c r="H10" s="8">
        <f t="shared" si="6"/>
        <v>76.363636363636374</v>
      </c>
      <c r="I10" s="9">
        <v>111</v>
      </c>
      <c r="J10" s="8">
        <f t="shared" si="7"/>
        <v>50.454545454545453</v>
      </c>
      <c r="K10" s="9">
        <v>31</v>
      </c>
      <c r="L10" s="8">
        <f t="shared" si="8"/>
        <v>14.09090909090909</v>
      </c>
      <c r="M10" s="9">
        <v>88</v>
      </c>
      <c r="N10" s="8">
        <f t="shared" si="9"/>
        <v>40</v>
      </c>
      <c r="O10" s="9">
        <v>8</v>
      </c>
      <c r="P10" s="8">
        <f t="shared" si="10"/>
        <v>3.6363636363636362</v>
      </c>
      <c r="Q10" s="9">
        <v>3</v>
      </c>
      <c r="R10" s="8">
        <f t="shared" si="11"/>
        <v>1.3636363636363635</v>
      </c>
    </row>
    <row r="11" spans="1:18" ht="23.1" customHeight="1">
      <c r="A11" s="142"/>
      <c r="B11" s="144" t="s">
        <v>44</v>
      </c>
      <c r="C11" s="145"/>
      <c r="D11" s="145"/>
      <c r="E11" s="146"/>
      <c r="F11" s="10">
        <v>57</v>
      </c>
      <c r="G11" s="9">
        <v>41</v>
      </c>
      <c r="H11" s="8">
        <f t="shared" si="6"/>
        <v>71.929824561403507</v>
      </c>
      <c r="I11" s="9">
        <v>28</v>
      </c>
      <c r="J11" s="8">
        <f t="shared" si="7"/>
        <v>49.122807017543856</v>
      </c>
      <c r="K11" s="9">
        <v>8</v>
      </c>
      <c r="L11" s="8">
        <f t="shared" si="8"/>
        <v>14.035087719298245</v>
      </c>
      <c r="M11" s="9">
        <v>33</v>
      </c>
      <c r="N11" s="8">
        <f t="shared" si="9"/>
        <v>57.894736842105267</v>
      </c>
      <c r="O11" s="9">
        <v>4</v>
      </c>
      <c r="P11" s="8">
        <f t="shared" si="10"/>
        <v>7.0175438596491224</v>
      </c>
      <c r="Q11" s="9">
        <v>1</v>
      </c>
      <c r="R11" s="8">
        <f t="shared" si="11"/>
        <v>1.7543859649122806</v>
      </c>
    </row>
    <row r="12" spans="1:18" ht="23.1" customHeight="1">
      <c r="A12" s="143"/>
      <c r="B12" s="144" t="s">
        <v>43</v>
      </c>
      <c r="C12" s="145"/>
      <c r="D12" s="145"/>
      <c r="E12" s="146"/>
      <c r="F12" s="10">
        <v>221</v>
      </c>
      <c r="G12" s="9">
        <v>152</v>
      </c>
      <c r="H12" s="8">
        <f t="shared" si="6"/>
        <v>68.778280542986423</v>
      </c>
      <c r="I12" s="9">
        <v>97</v>
      </c>
      <c r="J12" s="8">
        <f t="shared" si="7"/>
        <v>43.891402714932127</v>
      </c>
      <c r="K12" s="9">
        <v>21</v>
      </c>
      <c r="L12" s="8">
        <f t="shared" si="8"/>
        <v>9.502262443438914</v>
      </c>
      <c r="M12" s="9">
        <v>98</v>
      </c>
      <c r="N12" s="8">
        <f t="shared" si="9"/>
        <v>44.343891402714931</v>
      </c>
      <c r="O12" s="9">
        <v>5</v>
      </c>
      <c r="P12" s="8">
        <f t="shared" si="10"/>
        <v>2.2624434389140271</v>
      </c>
      <c r="Q12" s="9">
        <v>6</v>
      </c>
      <c r="R12" s="8">
        <f t="shared" si="11"/>
        <v>2.7149321266968327</v>
      </c>
    </row>
    <row r="13" spans="1:18" ht="23.1" customHeight="1">
      <c r="A13" s="138" t="s">
        <v>42</v>
      </c>
      <c r="B13" s="138" t="s">
        <v>41</v>
      </c>
      <c r="C13" s="13"/>
      <c r="D13" s="14" t="s">
        <v>15</v>
      </c>
      <c r="E13" s="11"/>
      <c r="F13" s="10">
        <v>224</v>
      </c>
      <c r="G13" s="9">
        <f>SUM(G14:G37)</f>
        <v>181</v>
      </c>
      <c r="H13" s="8">
        <f t="shared" si="0"/>
        <v>80.803571428571431</v>
      </c>
      <c r="I13" s="9">
        <f>SUM(I14:I37)</f>
        <v>94</v>
      </c>
      <c r="J13" s="8">
        <f t="shared" si="1"/>
        <v>41.964285714285715</v>
      </c>
      <c r="K13" s="9">
        <f>SUM(K14:K37)</f>
        <v>26</v>
      </c>
      <c r="L13" s="8">
        <f t="shared" si="2"/>
        <v>11.607142857142858</v>
      </c>
      <c r="M13" s="9">
        <f>SUM(M14:M37)</f>
        <v>85</v>
      </c>
      <c r="N13" s="8">
        <f t="shared" si="3"/>
        <v>37.946428571428569</v>
      </c>
      <c r="O13" s="9">
        <f>SUM(O14:O37)</f>
        <v>5</v>
      </c>
      <c r="P13" s="8">
        <f t="shared" si="4"/>
        <v>2.2321428571428572</v>
      </c>
      <c r="Q13" s="9">
        <f>SUM(Q14:Q37)</f>
        <v>3</v>
      </c>
      <c r="R13" s="8">
        <f t="shared" si="5"/>
        <v>1.3392857142857142</v>
      </c>
    </row>
    <row r="14" spans="1:18" ht="23.1" customHeight="1">
      <c r="A14" s="139"/>
      <c r="B14" s="139"/>
      <c r="C14" s="13"/>
      <c r="D14" s="14" t="s">
        <v>40</v>
      </c>
      <c r="E14" s="11"/>
      <c r="F14" s="10">
        <v>38</v>
      </c>
      <c r="G14" s="9">
        <v>29</v>
      </c>
      <c r="H14" s="8">
        <f t="shared" ref="H14:H37" si="12">IF(G14=0,0,G14/$F14*100)</f>
        <v>76.31578947368422</v>
      </c>
      <c r="I14" s="9">
        <v>16</v>
      </c>
      <c r="J14" s="8">
        <f t="shared" ref="J14:J37" si="13">IF(I14=0,0,I14/$F14*100)</f>
        <v>42.105263157894733</v>
      </c>
      <c r="K14" s="9">
        <v>5</v>
      </c>
      <c r="L14" s="8">
        <f t="shared" ref="L14:L37" si="14">IF(K14=0,0,K14/$F14*100)</f>
        <v>13.157894736842104</v>
      </c>
      <c r="M14" s="9">
        <v>13</v>
      </c>
      <c r="N14" s="8">
        <f t="shared" ref="N14:N37" si="15">IF(M14=0,0,M14/$F14*100)</f>
        <v>34.210526315789473</v>
      </c>
      <c r="O14" s="9">
        <v>1</v>
      </c>
      <c r="P14" s="8">
        <f t="shared" ref="P14:P37" si="16">IF(O14=0,0,O14/$F14*100)</f>
        <v>2.6315789473684208</v>
      </c>
      <c r="Q14" s="9">
        <v>0</v>
      </c>
      <c r="R14" s="8">
        <f t="shared" ref="R14:R37" si="17">IF(Q14=0,0,Q14/$F14*100)</f>
        <v>0</v>
      </c>
    </row>
    <row r="15" spans="1:18" ht="23.1" customHeight="1">
      <c r="A15" s="139"/>
      <c r="B15" s="139"/>
      <c r="C15" s="13"/>
      <c r="D15" s="14" t="s">
        <v>39</v>
      </c>
      <c r="E15" s="11"/>
      <c r="F15" s="10">
        <v>5</v>
      </c>
      <c r="G15" s="9">
        <v>3</v>
      </c>
      <c r="H15" s="8">
        <f t="shared" si="12"/>
        <v>60</v>
      </c>
      <c r="I15" s="9">
        <v>3</v>
      </c>
      <c r="J15" s="8">
        <f t="shared" si="13"/>
        <v>60</v>
      </c>
      <c r="K15" s="9">
        <v>1</v>
      </c>
      <c r="L15" s="8">
        <f t="shared" si="14"/>
        <v>20</v>
      </c>
      <c r="M15" s="9">
        <v>2</v>
      </c>
      <c r="N15" s="8">
        <f t="shared" si="15"/>
        <v>40</v>
      </c>
      <c r="O15" s="9">
        <v>0</v>
      </c>
      <c r="P15" s="8">
        <f t="shared" si="16"/>
        <v>0</v>
      </c>
      <c r="Q15" s="9">
        <v>0</v>
      </c>
      <c r="R15" s="8">
        <f t="shared" si="17"/>
        <v>0</v>
      </c>
    </row>
    <row r="16" spans="1:18" ht="23.1" customHeight="1">
      <c r="A16" s="139"/>
      <c r="B16" s="139"/>
      <c r="C16" s="13"/>
      <c r="D16" s="14" t="s">
        <v>38</v>
      </c>
      <c r="E16" s="11"/>
      <c r="F16" s="10">
        <v>14</v>
      </c>
      <c r="G16" s="9">
        <v>13</v>
      </c>
      <c r="H16" s="8">
        <f t="shared" si="12"/>
        <v>92.857142857142861</v>
      </c>
      <c r="I16" s="9">
        <v>5</v>
      </c>
      <c r="J16" s="8">
        <f t="shared" si="13"/>
        <v>35.714285714285715</v>
      </c>
      <c r="K16" s="9">
        <v>4</v>
      </c>
      <c r="L16" s="8">
        <f t="shared" si="14"/>
        <v>28.571428571428569</v>
      </c>
      <c r="M16" s="9">
        <v>3</v>
      </c>
      <c r="N16" s="8">
        <f t="shared" si="15"/>
        <v>21.428571428571427</v>
      </c>
      <c r="O16" s="9">
        <v>0</v>
      </c>
      <c r="P16" s="8">
        <f t="shared" si="16"/>
        <v>0</v>
      </c>
      <c r="Q16" s="9">
        <v>0</v>
      </c>
      <c r="R16" s="8">
        <f t="shared" si="17"/>
        <v>0</v>
      </c>
    </row>
    <row r="17" spans="1:18" ht="23.1" customHeight="1">
      <c r="A17" s="139"/>
      <c r="B17" s="139"/>
      <c r="C17" s="13"/>
      <c r="D17" s="14" t="s">
        <v>37</v>
      </c>
      <c r="E17" s="11"/>
      <c r="F17" s="10">
        <v>1</v>
      </c>
      <c r="G17" s="9">
        <v>0</v>
      </c>
      <c r="H17" s="8">
        <f t="shared" si="12"/>
        <v>0</v>
      </c>
      <c r="I17" s="9">
        <v>0</v>
      </c>
      <c r="J17" s="8">
        <f t="shared" si="13"/>
        <v>0</v>
      </c>
      <c r="K17" s="9">
        <v>0</v>
      </c>
      <c r="L17" s="8">
        <f t="shared" si="14"/>
        <v>0</v>
      </c>
      <c r="M17" s="9">
        <v>1</v>
      </c>
      <c r="N17" s="8">
        <f t="shared" si="15"/>
        <v>100</v>
      </c>
      <c r="O17" s="9">
        <v>0</v>
      </c>
      <c r="P17" s="8">
        <f t="shared" si="16"/>
        <v>0</v>
      </c>
      <c r="Q17" s="9">
        <v>0</v>
      </c>
      <c r="R17" s="8">
        <f t="shared" si="17"/>
        <v>0</v>
      </c>
    </row>
    <row r="18" spans="1:18" ht="23.1" customHeight="1">
      <c r="A18" s="139"/>
      <c r="B18" s="139"/>
      <c r="C18" s="13"/>
      <c r="D18" s="14" t="s">
        <v>36</v>
      </c>
      <c r="E18" s="11"/>
      <c r="F18" s="10">
        <v>6</v>
      </c>
      <c r="G18" s="9">
        <v>5</v>
      </c>
      <c r="H18" s="8">
        <f t="shared" si="12"/>
        <v>83.333333333333343</v>
      </c>
      <c r="I18" s="9">
        <v>1</v>
      </c>
      <c r="J18" s="8">
        <f t="shared" si="13"/>
        <v>16.666666666666664</v>
      </c>
      <c r="K18" s="9">
        <v>1</v>
      </c>
      <c r="L18" s="8">
        <f t="shared" si="14"/>
        <v>16.666666666666664</v>
      </c>
      <c r="M18" s="9">
        <v>1</v>
      </c>
      <c r="N18" s="8">
        <f t="shared" si="15"/>
        <v>16.666666666666664</v>
      </c>
      <c r="O18" s="9">
        <v>1</v>
      </c>
      <c r="P18" s="8">
        <f t="shared" si="16"/>
        <v>16.666666666666664</v>
      </c>
      <c r="Q18" s="9">
        <v>0</v>
      </c>
      <c r="R18" s="8">
        <f t="shared" si="17"/>
        <v>0</v>
      </c>
    </row>
    <row r="19" spans="1:18" ht="23.1" customHeight="1">
      <c r="A19" s="139"/>
      <c r="B19" s="139"/>
      <c r="C19" s="13"/>
      <c r="D19" s="14" t="s">
        <v>35</v>
      </c>
      <c r="E19" s="11"/>
      <c r="F19" s="10">
        <v>3</v>
      </c>
      <c r="G19" s="9">
        <v>3</v>
      </c>
      <c r="H19" s="8">
        <f t="shared" si="12"/>
        <v>100</v>
      </c>
      <c r="I19" s="9">
        <v>0</v>
      </c>
      <c r="J19" s="8">
        <f t="shared" si="13"/>
        <v>0</v>
      </c>
      <c r="K19" s="9">
        <v>0</v>
      </c>
      <c r="L19" s="8">
        <f t="shared" si="14"/>
        <v>0</v>
      </c>
      <c r="M19" s="9">
        <v>1</v>
      </c>
      <c r="N19" s="8">
        <f t="shared" si="15"/>
        <v>33.333333333333329</v>
      </c>
      <c r="O19" s="9">
        <v>0</v>
      </c>
      <c r="P19" s="8">
        <f t="shared" si="16"/>
        <v>0</v>
      </c>
      <c r="Q19" s="9">
        <v>0</v>
      </c>
      <c r="R19" s="8">
        <f t="shared" si="17"/>
        <v>0</v>
      </c>
    </row>
    <row r="20" spans="1:18" ht="23.1" customHeight="1">
      <c r="A20" s="139"/>
      <c r="B20" s="139"/>
      <c r="C20" s="13"/>
      <c r="D20" s="14" t="s">
        <v>34</v>
      </c>
      <c r="E20" s="11"/>
      <c r="F20" s="10">
        <v>3</v>
      </c>
      <c r="G20" s="9">
        <v>3</v>
      </c>
      <c r="H20" s="8">
        <f t="shared" si="12"/>
        <v>100</v>
      </c>
      <c r="I20" s="9">
        <v>0</v>
      </c>
      <c r="J20" s="8">
        <f t="shared" si="13"/>
        <v>0</v>
      </c>
      <c r="K20" s="9">
        <v>0</v>
      </c>
      <c r="L20" s="8">
        <f t="shared" si="14"/>
        <v>0</v>
      </c>
      <c r="M20" s="9">
        <v>1</v>
      </c>
      <c r="N20" s="8">
        <f t="shared" si="15"/>
        <v>33.333333333333329</v>
      </c>
      <c r="O20" s="9">
        <v>0</v>
      </c>
      <c r="P20" s="8">
        <f t="shared" si="16"/>
        <v>0</v>
      </c>
      <c r="Q20" s="9">
        <v>0</v>
      </c>
      <c r="R20" s="8">
        <f t="shared" si="17"/>
        <v>0</v>
      </c>
    </row>
    <row r="21" spans="1:18" ht="23.1" customHeight="1">
      <c r="A21" s="139"/>
      <c r="B21" s="139"/>
      <c r="C21" s="13"/>
      <c r="D21" s="14" t="s">
        <v>33</v>
      </c>
      <c r="E21" s="11"/>
      <c r="F21" s="10">
        <v>10</v>
      </c>
      <c r="G21" s="9">
        <v>8</v>
      </c>
      <c r="H21" s="8">
        <f t="shared" si="12"/>
        <v>80</v>
      </c>
      <c r="I21" s="9">
        <v>4</v>
      </c>
      <c r="J21" s="8">
        <f t="shared" si="13"/>
        <v>40</v>
      </c>
      <c r="K21" s="9">
        <v>0</v>
      </c>
      <c r="L21" s="8">
        <f t="shared" si="14"/>
        <v>0</v>
      </c>
      <c r="M21" s="9">
        <v>6</v>
      </c>
      <c r="N21" s="8">
        <f t="shared" si="15"/>
        <v>60</v>
      </c>
      <c r="O21" s="9">
        <v>0</v>
      </c>
      <c r="P21" s="8">
        <f t="shared" si="16"/>
        <v>0</v>
      </c>
      <c r="Q21" s="9">
        <v>0</v>
      </c>
      <c r="R21" s="8">
        <f t="shared" si="17"/>
        <v>0</v>
      </c>
    </row>
    <row r="22" spans="1:18" ht="23.1" customHeight="1">
      <c r="A22" s="139"/>
      <c r="B22" s="139"/>
      <c r="C22" s="13"/>
      <c r="D22" s="14" t="s">
        <v>32</v>
      </c>
      <c r="E22" s="11"/>
      <c r="F22" s="10">
        <v>1</v>
      </c>
      <c r="G22" s="9">
        <v>0</v>
      </c>
      <c r="H22" s="8">
        <f t="shared" si="12"/>
        <v>0</v>
      </c>
      <c r="I22" s="9">
        <v>1</v>
      </c>
      <c r="J22" s="8">
        <f t="shared" si="13"/>
        <v>100</v>
      </c>
      <c r="K22" s="9">
        <v>1</v>
      </c>
      <c r="L22" s="8">
        <f t="shared" si="14"/>
        <v>100</v>
      </c>
      <c r="M22" s="9">
        <v>1</v>
      </c>
      <c r="N22" s="8">
        <f t="shared" si="15"/>
        <v>100</v>
      </c>
      <c r="O22" s="9">
        <v>0</v>
      </c>
      <c r="P22" s="8">
        <f t="shared" si="16"/>
        <v>0</v>
      </c>
      <c r="Q22" s="9">
        <v>0</v>
      </c>
      <c r="R22" s="8">
        <f t="shared" si="17"/>
        <v>0</v>
      </c>
    </row>
    <row r="23" spans="1:18" ht="23.1" customHeight="1">
      <c r="A23" s="139"/>
      <c r="B23" s="139"/>
      <c r="C23" s="13"/>
      <c r="D23" s="14" t="s">
        <v>31</v>
      </c>
      <c r="E23" s="11"/>
      <c r="F23" s="10">
        <v>6</v>
      </c>
      <c r="G23" s="9">
        <v>3</v>
      </c>
      <c r="H23" s="8">
        <f t="shared" si="12"/>
        <v>50</v>
      </c>
      <c r="I23" s="9">
        <v>3</v>
      </c>
      <c r="J23" s="8">
        <f t="shared" si="13"/>
        <v>50</v>
      </c>
      <c r="K23" s="9">
        <v>0</v>
      </c>
      <c r="L23" s="8">
        <f t="shared" si="14"/>
        <v>0</v>
      </c>
      <c r="M23" s="9">
        <v>4</v>
      </c>
      <c r="N23" s="8">
        <f t="shared" si="15"/>
        <v>66.666666666666657</v>
      </c>
      <c r="O23" s="9">
        <v>0</v>
      </c>
      <c r="P23" s="8">
        <f t="shared" si="16"/>
        <v>0</v>
      </c>
      <c r="Q23" s="9">
        <v>0</v>
      </c>
      <c r="R23" s="8">
        <f t="shared" si="17"/>
        <v>0</v>
      </c>
    </row>
    <row r="24" spans="1:18" ht="23.1" customHeight="1">
      <c r="A24" s="139"/>
      <c r="B24" s="139"/>
      <c r="C24" s="13"/>
      <c r="D24" s="14" t="s">
        <v>30</v>
      </c>
      <c r="E24" s="11"/>
      <c r="F24" s="10">
        <v>1</v>
      </c>
      <c r="G24" s="9">
        <v>0</v>
      </c>
      <c r="H24" s="8">
        <f t="shared" si="12"/>
        <v>0</v>
      </c>
      <c r="I24" s="9">
        <v>0</v>
      </c>
      <c r="J24" s="8">
        <f t="shared" si="13"/>
        <v>0</v>
      </c>
      <c r="K24" s="9">
        <v>0</v>
      </c>
      <c r="L24" s="8">
        <f t="shared" si="14"/>
        <v>0</v>
      </c>
      <c r="M24" s="9">
        <v>0</v>
      </c>
      <c r="N24" s="8">
        <f t="shared" si="15"/>
        <v>0</v>
      </c>
      <c r="O24" s="9">
        <v>0</v>
      </c>
      <c r="P24" s="8">
        <f t="shared" si="16"/>
        <v>0</v>
      </c>
      <c r="Q24" s="9">
        <v>1</v>
      </c>
      <c r="R24" s="8">
        <f t="shared" si="17"/>
        <v>100</v>
      </c>
    </row>
    <row r="25" spans="1:18" ht="23.1" customHeight="1">
      <c r="A25" s="139"/>
      <c r="B25" s="139"/>
      <c r="C25" s="13"/>
      <c r="D25" s="12" t="s">
        <v>29</v>
      </c>
      <c r="E25" s="11"/>
      <c r="F25" s="10">
        <v>3</v>
      </c>
      <c r="G25" s="9">
        <v>3</v>
      </c>
      <c r="H25" s="8">
        <f t="shared" si="12"/>
        <v>100</v>
      </c>
      <c r="I25" s="9">
        <v>0</v>
      </c>
      <c r="J25" s="8">
        <f t="shared" si="13"/>
        <v>0</v>
      </c>
      <c r="K25" s="9">
        <v>0</v>
      </c>
      <c r="L25" s="8">
        <f t="shared" si="14"/>
        <v>0</v>
      </c>
      <c r="M25" s="9">
        <v>0</v>
      </c>
      <c r="N25" s="8">
        <f t="shared" si="15"/>
        <v>0</v>
      </c>
      <c r="O25" s="9">
        <v>0</v>
      </c>
      <c r="P25" s="8">
        <f t="shared" si="16"/>
        <v>0</v>
      </c>
      <c r="Q25" s="9">
        <v>0</v>
      </c>
      <c r="R25" s="8">
        <f t="shared" si="17"/>
        <v>0</v>
      </c>
    </row>
    <row r="26" spans="1:18" ht="23.1" customHeight="1">
      <c r="A26" s="139"/>
      <c r="B26" s="139"/>
      <c r="C26" s="13"/>
      <c r="D26" s="14" t="s">
        <v>28</v>
      </c>
      <c r="E26" s="11"/>
      <c r="F26" s="10">
        <v>8</v>
      </c>
      <c r="G26" s="9">
        <v>6</v>
      </c>
      <c r="H26" s="8">
        <f t="shared" si="12"/>
        <v>75</v>
      </c>
      <c r="I26" s="9">
        <v>0</v>
      </c>
      <c r="J26" s="8">
        <f t="shared" si="13"/>
        <v>0</v>
      </c>
      <c r="K26" s="9">
        <v>0</v>
      </c>
      <c r="L26" s="8">
        <f t="shared" si="14"/>
        <v>0</v>
      </c>
      <c r="M26" s="9">
        <v>3</v>
      </c>
      <c r="N26" s="8">
        <f t="shared" si="15"/>
        <v>37.5</v>
      </c>
      <c r="O26" s="9">
        <v>0</v>
      </c>
      <c r="P26" s="8">
        <f t="shared" si="16"/>
        <v>0</v>
      </c>
      <c r="Q26" s="9">
        <v>0</v>
      </c>
      <c r="R26" s="8">
        <f t="shared" si="17"/>
        <v>0</v>
      </c>
    </row>
    <row r="27" spans="1:18" ht="23.1" customHeight="1">
      <c r="A27" s="139"/>
      <c r="B27" s="139"/>
      <c r="C27" s="13"/>
      <c r="D27" s="14" t="s">
        <v>27</v>
      </c>
      <c r="E27" s="11"/>
      <c r="F27" s="10">
        <v>3</v>
      </c>
      <c r="G27" s="9">
        <v>1</v>
      </c>
      <c r="H27" s="8">
        <f t="shared" si="12"/>
        <v>33.333333333333329</v>
      </c>
      <c r="I27" s="9">
        <v>1</v>
      </c>
      <c r="J27" s="8">
        <f t="shared" si="13"/>
        <v>33.333333333333329</v>
      </c>
      <c r="K27" s="9">
        <v>1</v>
      </c>
      <c r="L27" s="8">
        <f t="shared" si="14"/>
        <v>33.333333333333329</v>
      </c>
      <c r="M27" s="9">
        <v>1</v>
      </c>
      <c r="N27" s="8">
        <f t="shared" si="15"/>
        <v>33.333333333333329</v>
      </c>
      <c r="O27" s="9">
        <v>0</v>
      </c>
      <c r="P27" s="8">
        <f t="shared" si="16"/>
        <v>0</v>
      </c>
      <c r="Q27" s="9">
        <v>0</v>
      </c>
      <c r="R27" s="8">
        <f t="shared" si="17"/>
        <v>0</v>
      </c>
    </row>
    <row r="28" spans="1:18" ht="23.1" customHeight="1">
      <c r="A28" s="139"/>
      <c r="B28" s="139"/>
      <c r="C28" s="13"/>
      <c r="D28" s="14" t="s">
        <v>26</v>
      </c>
      <c r="E28" s="11"/>
      <c r="F28" s="10">
        <v>2</v>
      </c>
      <c r="G28" s="9">
        <v>2</v>
      </c>
      <c r="H28" s="8">
        <f t="shared" si="12"/>
        <v>100</v>
      </c>
      <c r="I28" s="9">
        <v>2</v>
      </c>
      <c r="J28" s="8">
        <f t="shared" si="13"/>
        <v>100</v>
      </c>
      <c r="K28" s="9">
        <v>1</v>
      </c>
      <c r="L28" s="8">
        <f t="shared" si="14"/>
        <v>50</v>
      </c>
      <c r="M28" s="9">
        <v>2</v>
      </c>
      <c r="N28" s="8">
        <f t="shared" si="15"/>
        <v>100</v>
      </c>
      <c r="O28" s="9">
        <v>0</v>
      </c>
      <c r="P28" s="8">
        <f t="shared" si="16"/>
        <v>0</v>
      </c>
      <c r="Q28" s="9">
        <v>0</v>
      </c>
      <c r="R28" s="8">
        <f t="shared" si="17"/>
        <v>0</v>
      </c>
    </row>
    <row r="29" spans="1:18" ht="23.1" customHeight="1">
      <c r="A29" s="139"/>
      <c r="B29" s="139"/>
      <c r="C29" s="13"/>
      <c r="D29" s="14" t="s">
        <v>25</v>
      </c>
      <c r="E29" s="11"/>
      <c r="F29" s="10">
        <v>15</v>
      </c>
      <c r="G29" s="9">
        <v>12</v>
      </c>
      <c r="H29" s="8">
        <f t="shared" si="12"/>
        <v>80</v>
      </c>
      <c r="I29" s="9">
        <v>6</v>
      </c>
      <c r="J29" s="8">
        <f t="shared" si="13"/>
        <v>40</v>
      </c>
      <c r="K29" s="9">
        <v>2</v>
      </c>
      <c r="L29" s="8">
        <f t="shared" si="14"/>
        <v>13.333333333333334</v>
      </c>
      <c r="M29" s="9">
        <v>3</v>
      </c>
      <c r="N29" s="8">
        <f t="shared" si="15"/>
        <v>20</v>
      </c>
      <c r="O29" s="9">
        <v>1</v>
      </c>
      <c r="P29" s="8">
        <f t="shared" si="16"/>
        <v>6.666666666666667</v>
      </c>
      <c r="Q29" s="9">
        <v>0</v>
      </c>
      <c r="R29" s="8">
        <f t="shared" si="17"/>
        <v>0</v>
      </c>
    </row>
    <row r="30" spans="1:18" ht="23.1" customHeight="1">
      <c r="A30" s="139"/>
      <c r="B30" s="139"/>
      <c r="C30" s="13"/>
      <c r="D30" s="14" t="s">
        <v>24</v>
      </c>
      <c r="E30" s="11"/>
      <c r="F30" s="10">
        <v>4</v>
      </c>
      <c r="G30" s="9">
        <v>4</v>
      </c>
      <c r="H30" s="8">
        <f t="shared" si="12"/>
        <v>100</v>
      </c>
      <c r="I30" s="9">
        <v>2</v>
      </c>
      <c r="J30" s="8">
        <f t="shared" si="13"/>
        <v>50</v>
      </c>
      <c r="K30" s="9">
        <v>0</v>
      </c>
      <c r="L30" s="8">
        <f t="shared" si="14"/>
        <v>0</v>
      </c>
      <c r="M30" s="9">
        <v>1</v>
      </c>
      <c r="N30" s="8">
        <f t="shared" si="15"/>
        <v>25</v>
      </c>
      <c r="O30" s="9">
        <v>0</v>
      </c>
      <c r="P30" s="8">
        <f t="shared" si="16"/>
        <v>0</v>
      </c>
      <c r="Q30" s="9">
        <v>0</v>
      </c>
      <c r="R30" s="8">
        <f t="shared" si="17"/>
        <v>0</v>
      </c>
    </row>
    <row r="31" spans="1:18" ht="23.1" customHeight="1">
      <c r="A31" s="139"/>
      <c r="B31" s="139"/>
      <c r="C31" s="13"/>
      <c r="D31" s="14" t="s">
        <v>23</v>
      </c>
      <c r="E31" s="11"/>
      <c r="F31" s="10">
        <v>26</v>
      </c>
      <c r="G31" s="9">
        <v>22</v>
      </c>
      <c r="H31" s="8">
        <f t="shared" si="12"/>
        <v>84.615384615384613</v>
      </c>
      <c r="I31" s="9">
        <v>8</v>
      </c>
      <c r="J31" s="8">
        <f t="shared" si="13"/>
        <v>30.76923076923077</v>
      </c>
      <c r="K31" s="9">
        <v>3</v>
      </c>
      <c r="L31" s="8">
        <f t="shared" si="14"/>
        <v>11.538461538461538</v>
      </c>
      <c r="M31" s="9">
        <v>8</v>
      </c>
      <c r="N31" s="8">
        <f t="shared" si="15"/>
        <v>30.76923076923077</v>
      </c>
      <c r="O31" s="9">
        <v>0</v>
      </c>
      <c r="P31" s="8">
        <f t="shared" si="16"/>
        <v>0</v>
      </c>
      <c r="Q31" s="9">
        <v>1</v>
      </c>
      <c r="R31" s="8">
        <f t="shared" si="17"/>
        <v>3.8461538461538463</v>
      </c>
    </row>
    <row r="32" spans="1:18" ht="23.1" customHeight="1">
      <c r="A32" s="139"/>
      <c r="B32" s="139"/>
      <c r="C32" s="13"/>
      <c r="D32" s="14" t="s">
        <v>22</v>
      </c>
      <c r="E32" s="11"/>
      <c r="F32" s="10">
        <v>5</v>
      </c>
      <c r="G32" s="9">
        <v>5</v>
      </c>
      <c r="H32" s="8">
        <f t="shared" si="12"/>
        <v>100</v>
      </c>
      <c r="I32" s="9">
        <v>5</v>
      </c>
      <c r="J32" s="8">
        <f t="shared" si="13"/>
        <v>100</v>
      </c>
      <c r="K32" s="9">
        <v>0</v>
      </c>
      <c r="L32" s="8">
        <f t="shared" si="14"/>
        <v>0</v>
      </c>
      <c r="M32" s="9">
        <v>0</v>
      </c>
      <c r="N32" s="8">
        <f t="shared" si="15"/>
        <v>0</v>
      </c>
      <c r="O32" s="9">
        <v>0</v>
      </c>
      <c r="P32" s="8">
        <f t="shared" si="16"/>
        <v>0</v>
      </c>
      <c r="Q32" s="9">
        <v>0</v>
      </c>
      <c r="R32" s="8">
        <f t="shared" si="17"/>
        <v>0</v>
      </c>
    </row>
    <row r="33" spans="1:18" ht="24" customHeight="1">
      <c r="A33" s="139"/>
      <c r="B33" s="139"/>
      <c r="C33" s="13"/>
      <c r="D33" s="14" t="s">
        <v>21</v>
      </c>
      <c r="E33" s="11"/>
      <c r="F33" s="10">
        <v>23</v>
      </c>
      <c r="G33" s="9">
        <v>21</v>
      </c>
      <c r="H33" s="8">
        <f t="shared" si="12"/>
        <v>91.304347826086953</v>
      </c>
      <c r="I33" s="9">
        <v>12</v>
      </c>
      <c r="J33" s="8">
        <f t="shared" si="13"/>
        <v>52.173913043478258</v>
      </c>
      <c r="K33" s="9">
        <v>0</v>
      </c>
      <c r="L33" s="8">
        <f t="shared" si="14"/>
        <v>0</v>
      </c>
      <c r="M33" s="9">
        <v>12</v>
      </c>
      <c r="N33" s="8">
        <f t="shared" si="15"/>
        <v>52.173913043478258</v>
      </c>
      <c r="O33" s="9">
        <v>2</v>
      </c>
      <c r="P33" s="8">
        <f t="shared" si="16"/>
        <v>8.695652173913043</v>
      </c>
      <c r="Q33" s="9">
        <v>0</v>
      </c>
      <c r="R33" s="8">
        <f t="shared" si="17"/>
        <v>0</v>
      </c>
    </row>
    <row r="34" spans="1:18" ht="23.1" customHeight="1">
      <c r="A34" s="139"/>
      <c r="B34" s="139"/>
      <c r="C34" s="13"/>
      <c r="D34" s="14" t="s">
        <v>20</v>
      </c>
      <c r="E34" s="11"/>
      <c r="F34" s="10">
        <v>14</v>
      </c>
      <c r="G34" s="9">
        <v>14</v>
      </c>
      <c r="H34" s="8">
        <f t="shared" si="12"/>
        <v>100</v>
      </c>
      <c r="I34" s="9">
        <v>5</v>
      </c>
      <c r="J34" s="8">
        <f t="shared" si="13"/>
        <v>35.714285714285715</v>
      </c>
      <c r="K34" s="9">
        <v>2</v>
      </c>
      <c r="L34" s="8">
        <f t="shared" si="14"/>
        <v>14.285714285714285</v>
      </c>
      <c r="M34" s="9">
        <v>4</v>
      </c>
      <c r="N34" s="8">
        <f t="shared" si="15"/>
        <v>28.571428571428569</v>
      </c>
      <c r="O34" s="9">
        <v>0</v>
      </c>
      <c r="P34" s="8">
        <f t="shared" si="16"/>
        <v>0</v>
      </c>
      <c r="Q34" s="9">
        <v>0</v>
      </c>
      <c r="R34" s="8">
        <f t="shared" si="17"/>
        <v>0</v>
      </c>
    </row>
    <row r="35" spans="1:18" ht="23.1" customHeight="1">
      <c r="A35" s="139"/>
      <c r="B35" s="139"/>
      <c r="C35" s="13"/>
      <c r="D35" s="14" t="s">
        <v>19</v>
      </c>
      <c r="E35" s="11"/>
      <c r="F35" s="10">
        <v>10</v>
      </c>
      <c r="G35" s="9">
        <v>10</v>
      </c>
      <c r="H35" s="8">
        <f t="shared" si="12"/>
        <v>100</v>
      </c>
      <c r="I35" s="9">
        <v>6</v>
      </c>
      <c r="J35" s="8">
        <f t="shared" si="13"/>
        <v>60</v>
      </c>
      <c r="K35" s="9">
        <v>1</v>
      </c>
      <c r="L35" s="8">
        <f t="shared" si="14"/>
        <v>10</v>
      </c>
      <c r="M35" s="9">
        <v>4</v>
      </c>
      <c r="N35" s="8">
        <f t="shared" si="15"/>
        <v>40</v>
      </c>
      <c r="O35" s="9">
        <v>0</v>
      </c>
      <c r="P35" s="8">
        <f t="shared" si="16"/>
        <v>0</v>
      </c>
      <c r="Q35" s="9">
        <v>0</v>
      </c>
      <c r="R35" s="8">
        <f t="shared" si="17"/>
        <v>0</v>
      </c>
    </row>
    <row r="36" spans="1:18" ht="23.1" customHeight="1">
      <c r="A36" s="139"/>
      <c r="B36" s="139"/>
      <c r="C36" s="13"/>
      <c r="D36" s="14" t="s">
        <v>18</v>
      </c>
      <c r="E36" s="11"/>
      <c r="F36" s="10">
        <v>19</v>
      </c>
      <c r="G36" s="9">
        <v>10</v>
      </c>
      <c r="H36" s="8">
        <f t="shared" si="12"/>
        <v>52.631578947368418</v>
      </c>
      <c r="I36" s="9">
        <v>11</v>
      </c>
      <c r="J36" s="8">
        <f t="shared" si="13"/>
        <v>57.894736842105267</v>
      </c>
      <c r="K36" s="9">
        <v>4</v>
      </c>
      <c r="L36" s="8">
        <f t="shared" si="14"/>
        <v>21.052631578947366</v>
      </c>
      <c r="M36" s="9">
        <v>11</v>
      </c>
      <c r="N36" s="8">
        <f t="shared" si="15"/>
        <v>57.894736842105267</v>
      </c>
      <c r="O36" s="9">
        <v>0</v>
      </c>
      <c r="P36" s="8">
        <f t="shared" si="16"/>
        <v>0</v>
      </c>
      <c r="Q36" s="9">
        <v>1</v>
      </c>
      <c r="R36" s="8">
        <f t="shared" si="17"/>
        <v>5.2631578947368416</v>
      </c>
    </row>
    <row r="37" spans="1:18" ht="23.1" customHeight="1">
      <c r="A37" s="139"/>
      <c r="B37" s="140"/>
      <c r="C37" s="13"/>
      <c r="D37" s="14" t="s">
        <v>17</v>
      </c>
      <c r="E37" s="11"/>
      <c r="F37" s="10">
        <v>4</v>
      </c>
      <c r="G37" s="9">
        <v>4</v>
      </c>
      <c r="H37" s="8">
        <f t="shared" si="12"/>
        <v>100</v>
      </c>
      <c r="I37" s="9">
        <v>3</v>
      </c>
      <c r="J37" s="8">
        <f t="shared" si="13"/>
        <v>75</v>
      </c>
      <c r="K37" s="9">
        <v>0</v>
      </c>
      <c r="L37" s="8">
        <f t="shared" si="14"/>
        <v>0</v>
      </c>
      <c r="M37" s="9">
        <v>3</v>
      </c>
      <c r="N37" s="8">
        <f t="shared" si="15"/>
        <v>75</v>
      </c>
      <c r="O37" s="9">
        <v>0</v>
      </c>
      <c r="P37" s="8">
        <f t="shared" si="16"/>
        <v>0</v>
      </c>
      <c r="Q37" s="9">
        <v>0</v>
      </c>
      <c r="R37" s="8">
        <f t="shared" si="17"/>
        <v>0</v>
      </c>
    </row>
    <row r="38" spans="1:18" ht="23.1" customHeight="1">
      <c r="A38" s="139"/>
      <c r="B38" s="138" t="s">
        <v>16</v>
      </c>
      <c r="C38" s="13"/>
      <c r="D38" s="14" t="s">
        <v>15</v>
      </c>
      <c r="E38" s="11"/>
      <c r="F38" s="10">
        <v>692</v>
      </c>
      <c r="G38" s="9">
        <f>SUM(G39:G53)</f>
        <v>438</v>
      </c>
      <c r="H38" s="8">
        <f t="shared" si="0"/>
        <v>63.294797687861269</v>
      </c>
      <c r="I38" s="9">
        <f>SUM(I39:I53)</f>
        <v>231</v>
      </c>
      <c r="J38" s="8">
        <f t="shared" si="1"/>
        <v>33.381502890173408</v>
      </c>
      <c r="K38" s="9">
        <f>SUM(K39:K53)</f>
        <v>88</v>
      </c>
      <c r="L38" s="8">
        <f t="shared" si="2"/>
        <v>12.716763005780345</v>
      </c>
      <c r="M38" s="9">
        <f>SUM(M39:M53)</f>
        <v>265</v>
      </c>
      <c r="N38" s="8">
        <f t="shared" si="3"/>
        <v>38.294797687861269</v>
      </c>
      <c r="O38" s="9">
        <f>SUM(O39:O53)</f>
        <v>29</v>
      </c>
      <c r="P38" s="8">
        <f t="shared" si="4"/>
        <v>4.1907514450867049</v>
      </c>
      <c r="Q38" s="9">
        <f>SUM(Q39:Q53)</f>
        <v>46</v>
      </c>
      <c r="R38" s="8">
        <f t="shared" si="5"/>
        <v>6.6473988439306355</v>
      </c>
    </row>
    <row r="39" spans="1:18" ht="23.1" customHeight="1">
      <c r="A39" s="139"/>
      <c r="B39" s="139"/>
      <c r="C39" s="13"/>
      <c r="D39" s="14" t="s">
        <v>14</v>
      </c>
      <c r="E39" s="11"/>
      <c r="F39" s="10">
        <v>5</v>
      </c>
      <c r="G39" s="9">
        <v>3</v>
      </c>
      <c r="H39" s="8">
        <f t="shared" ref="H39:H53" si="18">IF(G39=0,0,G39/$F39*100)</f>
        <v>60</v>
      </c>
      <c r="I39" s="9">
        <v>0</v>
      </c>
      <c r="J39" s="8">
        <f t="shared" ref="J39:J53" si="19">IF(I39=0,0,I39/$F39*100)</f>
        <v>0</v>
      </c>
      <c r="K39" s="9">
        <v>0</v>
      </c>
      <c r="L39" s="8">
        <f t="shared" ref="L39:L53" si="20">IF(K39=0,0,K39/$F39*100)</f>
        <v>0</v>
      </c>
      <c r="M39" s="9">
        <v>2</v>
      </c>
      <c r="N39" s="8">
        <f t="shared" ref="N39:N53" si="21">IF(M39=0,0,M39/$F39*100)</f>
        <v>40</v>
      </c>
      <c r="O39" s="9">
        <v>0</v>
      </c>
      <c r="P39" s="8">
        <f t="shared" ref="P39:P53" si="22">IF(O39=0,0,O39/$F39*100)</f>
        <v>0</v>
      </c>
      <c r="Q39" s="9">
        <v>1</v>
      </c>
      <c r="R39" s="8">
        <f t="shared" ref="R39:R53" si="23">IF(Q39=0,0,Q39/$F39*100)</f>
        <v>20</v>
      </c>
    </row>
    <row r="40" spans="1:18" ht="23.1" customHeight="1">
      <c r="A40" s="139"/>
      <c r="B40" s="139"/>
      <c r="C40" s="13"/>
      <c r="D40" s="14" t="s">
        <v>13</v>
      </c>
      <c r="E40" s="11"/>
      <c r="F40" s="10">
        <v>83</v>
      </c>
      <c r="G40" s="9">
        <v>55</v>
      </c>
      <c r="H40" s="8">
        <f t="shared" si="18"/>
        <v>66.265060240963862</v>
      </c>
      <c r="I40" s="9">
        <v>12</v>
      </c>
      <c r="J40" s="8">
        <f t="shared" si="19"/>
        <v>14.457831325301203</v>
      </c>
      <c r="K40" s="9">
        <v>9</v>
      </c>
      <c r="L40" s="8">
        <f t="shared" si="20"/>
        <v>10.843373493975903</v>
      </c>
      <c r="M40" s="9">
        <v>22</v>
      </c>
      <c r="N40" s="8">
        <f t="shared" si="21"/>
        <v>26.506024096385545</v>
      </c>
      <c r="O40" s="9">
        <v>3</v>
      </c>
      <c r="P40" s="8">
        <f t="shared" si="22"/>
        <v>3.6144578313253009</v>
      </c>
      <c r="Q40" s="9">
        <v>8</v>
      </c>
      <c r="R40" s="8">
        <f t="shared" si="23"/>
        <v>9.6385542168674707</v>
      </c>
    </row>
    <row r="41" spans="1:18" ht="23.1" customHeight="1">
      <c r="A41" s="139"/>
      <c r="B41" s="139"/>
      <c r="C41" s="13"/>
      <c r="D41" s="14" t="s">
        <v>12</v>
      </c>
      <c r="E41" s="11"/>
      <c r="F41" s="10">
        <v>18</v>
      </c>
      <c r="G41" s="9">
        <v>11</v>
      </c>
      <c r="H41" s="8">
        <f t="shared" si="18"/>
        <v>61.111111111111114</v>
      </c>
      <c r="I41" s="9">
        <v>2</v>
      </c>
      <c r="J41" s="8">
        <f t="shared" si="19"/>
        <v>11.111111111111111</v>
      </c>
      <c r="K41" s="9">
        <v>0</v>
      </c>
      <c r="L41" s="8">
        <f t="shared" si="20"/>
        <v>0</v>
      </c>
      <c r="M41" s="9">
        <v>8</v>
      </c>
      <c r="N41" s="8">
        <f t="shared" si="21"/>
        <v>44.444444444444443</v>
      </c>
      <c r="O41" s="9">
        <v>0</v>
      </c>
      <c r="P41" s="8">
        <f t="shared" si="22"/>
        <v>0</v>
      </c>
      <c r="Q41" s="9">
        <v>0</v>
      </c>
      <c r="R41" s="8">
        <f t="shared" si="23"/>
        <v>0</v>
      </c>
    </row>
    <row r="42" spans="1:18" ht="23.1" customHeight="1">
      <c r="A42" s="139"/>
      <c r="B42" s="139"/>
      <c r="C42" s="13"/>
      <c r="D42" s="14" t="s">
        <v>11</v>
      </c>
      <c r="E42" s="11"/>
      <c r="F42" s="10">
        <v>16</v>
      </c>
      <c r="G42" s="9">
        <v>10</v>
      </c>
      <c r="H42" s="8">
        <f t="shared" si="18"/>
        <v>62.5</v>
      </c>
      <c r="I42" s="9">
        <v>6</v>
      </c>
      <c r="J42" s="8">
        <f t="shared" si="19"/>
        <v>37.5</v>
      </c>
      <c r="K42" s="9">
        <v>4</v>
      </c>
      <c r="L42" s="8">
        <f t="shared" si="20"/>
        <v>25</v>
      </c>
      <c r="M42" s="9">
        <v>9</v>
      </c>
      <c r="N42" s="8">
        <f t="shared" si="21"/>
        <v>56.25</v>
      </c>
      <c r="O42" s="9">
        <v>1</v>
      </c>
      <c r="P42" s="8">
        <f t="shared" si="22"/>
        <v>6.25</v>
      </c>
      <c r="Q42" s="9">
        <v>0</v>
      </c>
      <c r="R42" s="8">
        <f t="shared" si="23"/>
        <v>0</v>
      </c>
    </row>
    <row r="43" spans="1:18" ht="23.1" customHeight="1">
      <c r="A43" s="139"/>
      <c r="B43" s="139"/>
      <c r="C43" s="13"/>
      <c r="D43" s="14" t="s">
        <v>10</v>
      </c>
      <c r="E43" s="11"/>
      <c r="F43" s="10">
        <v>34</v>
      </c>
      <c r="G43" s="9">
        <v>24</v>
      </c>
      <c r="H43" s="8">
        <f t="shared" si="18"/>
        <v>70.588235294117652</v>
      </c>
      <c r="I43" s="9">
        <v>12</v>
      </c>
      <c r="J43" s="8">
        <f t="shared" si="19"/>
        <v>35.294117647058826</v>
      </c>
      <c r="K43" s="9">
        <v>3</v>
      </c>
      <c r="L43" s="8">
        <f t="shared" si="20"/>
        <v>8.8235294117647065</v>
      </c>
      <c r="M43" s="9">
        <v>11</v>
      </c>
      <c r="N43" s="8">
        <f t="shared" si="21"/>
        <v>32.352941176470587</v>
      </c>
      <c r="O43" s="9">
        <v>0</v>
      </c>
      <c r="P43" s="8">
        <f t="shared" si="22"/>
        <v>0</v>
      </c>
      <c r="Q43" s="9">
        <v>3</v>
      </c>
      <c r="R43" s="8">
        <f t="shared" si="23"/>
        <v>8.8235294117647065</v>
      </c>
    </row>
    <row r="44" spans="1:18" ht="23.1" customHeight="1">
      <c r="A44" s="139"/>
      <c r="B44" s="139"/>
      <c r="C44" s="13"/>
      <c r="D44" s="14" t="s">
        <v>9</v>
      </c>
      <c r="E44" s="11"/>
      <c r="F44" s="10">
        <v>180</v>
      </c>
      <c r="G44" s="9">
        <v>123</v>
      </c>
      <c r="H44" s="8">
        <f t="shared" si="18"/>
        <v>68.333333333333329</v>
      </c>
      <c r="I44" s="9">
        <v>79</v>
      </c>
      <c r="J44" s="8">
        <f t="shared" si="19"/>
        <v>43.888888888888886</v>
      </c>
      <c r="K44" s="9">
        <v>23</v>
      </c>
      <c r="L44" s="8">
        <f t="shared" si="20"/>
        <v>12.777777777777777</v>
      </c>
      <c r="M44" s="9">
        <v>79</v>
      </c>
      <c r="N44" s="8">
        <f t="shared" si="21"/>
        <v>43.888888888888886</v>
      </c>
      <c r="O44" s="9">
        <v>7</v>
      </c>
      <c r="P44" s="8">
        <f t="shared" si="22"/>
        <v>3.8888888888888888</v>
      </c>
      <c r="Q44" s="9">
        <v>8</v>
      </c>
      <c r="R44" s="8">
        <f t="shared" si="23"/>
        <v>4.4444444444444446</v>
      </c>
    </row>
    <row r="45" spans="1:18" ht="23.1" customHeight="1">
      <c r="A45" s="139"/>
      <c r="B45" s="139"/>
      <c r="C45" s="13"/>
      <c r="D45" s="14" t="s">
        <v>8</v>
      </c>
      <c r="E45" s="11"/>
      <c r="F45" s="10">
        <v>21</v>
      </c>
      <c r="G45" s="9">
        <v>14</v>
      </c>
      <c r="H45" s="8">
        <f t="shared" si="18"/>
        <v>66.666666666666657</v>
      </c>
      <c r="I45" s="9">
        <v>11</v>
      </c>
      <c r="J45" s="8">
        <f t="shared" si="19"/>
        <v>52.380952380952387</v>
      </c>
      <c r="K45" s="9">
        <v>0</v>
      </c>
      <c r="L45" s="8">
        <f t="shared" si="20"/>
        <v>0</v>
      </c>
      <c r="M45" s="9">
        <v>0</v>
      </c>
      <c r="N45" s="8">
        <f t="shared" si="21"/>
        <v>0</v>
      </c>
      <c r="O45" s="9">
        <v>1</v>
      </c>
      <c r="P45" s="8">
        <f t="shared" si="22"/>
        <v>4.7619047619047619</v>
      </c>
      <c r="Q45" s="9">
        <v>1</v>
      </c>
      <c r="R45" s="8">
        <f t="shared" si="23"/>
        <v>4.7619047619047619</v>
      </c>
    </row>
    <row r="46" spans="1:18" ht="23.1" customHeight="1">
      <c r="A46" s="139"/>
      <c r="B46" s="139"/>
      <c r="C46" s="13"/>
      <c r="D46" s="14" t="s">
        <v>7</v>
      </c>
      <c r="E46" s="11"/>
      <c r="F46" s="10">
        <v>14</v>
      </c>
      <c r="G46" s="9">
        <v>9</v>
      </c>
      <c r="H46" s="8">
        <f t="shared" si="18"/>
        <v>64.285714285714292</v>
      </c>
      <c r="I46" s="9">
        <v>9</v>
      </c>
      <c r="J46" s="8">
        <f t="shared" si="19"/>
        <v>64.285714285714292</v>
      </c>
      <c r="K46" s="9">
        <v>2</v>
      </c>
      <c r="L46" s="8">
        <f t="shared" si="20"/>
        <v>14.285714285714285</v>
      </c>
      <c r="M46" s="9">
        <v>6</v>
      </c>
      <c r="N46" s="8">
        <f t="shared" si="21"/>
        <v>42.857142857142854</v>
      </c>
      <c r="O46" s="9">
        <v>2</v>
      </c>
      <c r="P46" s="8">
        <f t="shared" si="22"/>
        <v>14.285714285714285</v>
      </c>
      <c r="Q46" s="9">
        <v>1</v>
      </c>
      <c r="R46" s="8">
        <f t="shared" si="23"/>
        <v>7.1428571428571423</v>
      </c>
    </row>
    <row r="47" spans="1:18" ht="24" customHeight="1">
      <c r="A47" s="139"/>
      <c r="B47" s="139"/>
      <c r="C47" s="13"/>
      <c r="D47" s="12" t="s">
        <v>6</v>
      </c>
      <c r="E47" s="11"/>
      <c r="F47" s="10">
        <v>13</v>
      </c>
      <c r="G47" s="9">
        <v>10</v>
      </c>
      <c r="H47" s="8">
        <f t="shared" si="18"/>
        <v>76.923076923076934</v>
      </c>
      <c r="I47" s="9">
        <v>2</v>
      </c>
      <c r="J47" s="8">
        <f t="shared" si="19"/>
        <v>15.384615384615385</v>
      </c>
      <c r="K47" s="9">
        <v>2</v>
      </c>
      <c r="L47" s="8">
        <f t="shared" si="20"/>
        <v>15.384615384615385</v>
      </c>
      <c r="M47" s="9">
        <v>4</v>
      </c>
      <c r="N47" s="8">
        <f t="shared" si="21"/>
        <v>30.76923076923077</v>
      </c>
      <c r="O47" s="9">
        <v>1</v>
      </c>
      <c r="P47" s="8">
        <f t="shared" si="22"/>
        <v>7.6923076923076925</v>
      </c>
      <c r="Q47" s="9">
        <v>1</v>
      </c>
      <c r="R47" s="8">
        <f t="shared" si="23"/>
        <v>7.6923076923076925</v>
      </c>
    </row>
    <row r="48" spans="1:18" ht="23.1" customHeight="1">
      <c r="A48" s="139"/>
      <c r="B48" s="139"/>
      <c r="C48" s="13"/>
      <c r="D48" s="14" t="s">
        <v>5</v>
      </c>
      <c r="E48" s="11"/>
      <c r="F48" s="10">
        <v>41</v>
      </c>
      <c r="G48" s="9">
        <v>18</v>
      </c>
      <c r="H48" s="8">
        <f t="shared" si="18"/>
        <v>43.902439024390247</v>
      </c>
      <c r="I48" s="9">
        <v>17</v>
      </c>
      <c r="J48" s="8">
        <f t="shared" si="19"/>
        <v>41.463414634146339</v>
      </c>
      <c r="K48" s="9">
        <v>3</v>
      </c>
      <c r="L48" s="8">
        <f t="shared" si="20"/>
        <v>7.3170731707317067</v>
      </c>
      <c r="M48" s="9">
        <v>19</v>
      </c>
      <c r="N48" s="8">
        <f t="shared" si="21"/>
        <v>46.341463414634148</v>
      </c>
      <c r="O48" s="9">
        <v>0</v>
      </c>
      <c r="P48" s="8">
        <f t="shared" si="22"/>
        <v>0</v>
      </c>
      <c r="Q48" s="9">
        <v>8</v>
      </c>
      <c r="R48" s="8">
        <f t="shared" si="23"/>
        <v>19.512195121951219</v>
      </c>
    </row>
    <row r="49" spans="1:18" ht="23.1" customHeight="1">
      <c r="A49" s="139"/>
      <c r="B49" s="139"/>
      <c r="C49" s="13"/>
      <c r="D49" s="14" t="s">
        <v>4</v>
      </c>
      <c r="E49" s="11"/>
      <c r="F49" s="10">
        <v>22</v>
      </c>
      <c r="G49" s="9">
        <v>18</v>
      </c>
      <c r="H49" s="8">
        <f t="shared" si="18"/>
        <v>81.818181818181827</v>
      </c>
      <c r="I49" s="9">
        <v>3</v>
      </c>
      <c r="J49" s="8">
        <f t="shared" si="19"/>
        <v>13.636363636363635</v>
      </c>
      <c r="K49" s="9">
        <v>1</v>
      </c>
      <c r="L49" s="8">
        <f t="shared" si="20"/>
        <v>4.5454545454545459</v>
      </c>
      <c r="M49" s="9">
        <v>6</v>
      </c>
      <c r="N49" s="8">
        <f t="shared" si="21"/>
        <v>27.27272727272727</v>
      </c>
      <c r="O49" s="9">
        <v>1</v>
      </c>
      <c r="P49" s="8">
        <f t="shared" si="22"/>
        <v>4.5454545454545459</v>
      </c>
      <c r="Q49" s="9">
        <v>1</v>
      </c>
      <c r="R49" s="8">
        <f t="shared" si="23"/>
        <v>4.5454545454545459</v>
      </c>
    </row>
    <row r="50" spans="1:18" ht="23.1" customHeight="1">
      <c r="A50" s="139"/>
      <c r="B50" s="139"/>
      <c r="C50" s="13"/>
      <c r="D50" s="14" t="s">
        <v>3</v>
      </c>
      <c r="E50" s="11"/>
      <c r="F50" s="10">
        <v>20</v>
      </c>
      <c r="G50" s="9">
        <v>9</v>
      </c>
      <c r="H50" s="8">
        <f t="shared" si="18"/>
        <v>45</v>
      </c>
      <c r="I50" s="9">
        <v>5</v>
      </c>
      <c r="J50" s="8">
        <f t="shared" si="19"/>
        <v>25</v>
      </c>
      <c r="K50" s="9">
        <v>6</v>
      </c>
      <c r="L50" s="8">
        <f t="shared" si="20"/>
        <v>30</v>
      </c>
      <c r="M50" s="9">
        <v>6</v>
      </c>
      <c r="N50" s="8">
        <f t="shared" si="21"/>
        <v>30</v>
      </c>
      <c r="O50" s="9">
        <v>1</v>
      </c>
      <c r="P50" s="8">
        <f t="shared" si="22"/>
        <v>5</v>
      </c>
      <c r="Q50" s="9">
        <v>0</v>
      </c>
      <c r="R50" s="8">
        <f t="shared" si="23"/>
        <v>0</v>
      </c>
    </row>
    <row r="51" spans="1:18" ht="23.1" customHeight="1">
      <c r="A51" s="139"/>
      <c r="B51" s="139"/>
      <c r="C51" s="13"/>
      <c r="D51" s="14" t="s">
        <v>2</v>
      </c>
      <c r="E51" s="11"/>
      <c r="F51" s="10">
        <v>150</v>
      </c>
      <c r="G51" s="9">
        <v>85</v>
      </c>
      <c r="H51" s="8">
        <f t="shared" si="18"/>
        <v>56.666666666666664</v>
      </c>
      <c r="I51" s="9">
        <v>55</v>
      </c>
      <c r="J51" s="8">
        <f t="shared" si="19"/>
        <v>36.666666666666664</v>
      </c>
      <c r="K51" s="9">
        <v>27</v>
      </c>
      <c r="L51" s="8">
        <f t="shared" si="20"/>
        <v>18</v>
      </c>
      <c r="M51" s="9">
        <v>68</v>
      </c>
      <c r="N51" s="8">
        <f t="shared" si="21"/>
        <v>45.333333333333329</v>
      </c>
      <c r="O51" s="9">
        <v>11</v>
      </c>
      <c r="P51" s="8">
        <f t="shared" si="22"/>
        <v>7.333333333333333</v>
      </c>
      <c r="Q51" s="9">
        <v>7</v>
      </c>
      <c r="R51" s="8">
        <f t="shared" si="23"/>
        <v>4.666666666666667</v>
      </c>
    </row>
    <row r="52" spans="1:18" ht="23.1" customHeight="1">
      <c r="A52" s="139"/>
      <c r="B52" s="139"/>
      <c r="C52" s="13"/>
      <c r="D52" s="14" t="s">
        <v>1</v>
      </c>
      <c r="E52" s="11"/>
      <c r="F52" s="10">
        <v>20</v>
      </c>
      <c r="G52" s="9">
        <v>14</v>
      </c>
      <c r="H52" s="8">
        <f t="shared" si="18"/>
        <v>70</v>
      </c>
      <c r="I52" s="9">
        <v>4</v>
      </c>
      <c r="J52" s="8">
        <f t="shared" si="19"/>
        <v>20</v>
      </c>
      <c r="K52" s="9">
        <v>0</v>
      </c>
      <c r="L52" s="8">
        <f t="shared" si="20"/>
        <v>0</v>
      </c>
      <c r="M52" s="9">
        <v>6</v>
      </c>
      <c r="N52" s="8">
        <f t="shared" si="21"/>
        <v>30</v>
      </c>
      <c r="O52" s="9">
        <v>0</v>
      </c>
      <c r="P52" s="8">
        <f t="shared" si="22"/>
        <v>0</v>
      </c>
      <c r="Q52" s="9">
        <v>3</v>
      </c>
      <c r="R52" s="8">
        <f t="shared" si="23"/>
        <v>15</v>
      </c>
    </row>
    <row r="53" spans="1:18" ht="24" customHeight="1">
      <c r="A53" s="140"/>
      <c r="B53" s="140"/>
      <c r="C53" s="13"/>
      <c r="D53" s="12" t="s">
        <v>0</v>
      </c>
      <c r="E53" s="11"/>
      <c r="F53" s="10">
        <v>55</v>
      </c>
      <c r="G53" s="9">
        <v>35</v>
      </c>
      <c r="H53" s="8">
        <f t="shared" si="18"/>
        <v>63.636363636363633</v>
      </c>
      <c r="I53" s="9">
        <v>14</v>
      </c>
      <c r="J53" s="8">
        <f t="shared" si="19"/>
        <v>25.454545454545453</v>
      </c>
      <c r="K53" s="9">
        <v>8</v>
      </c>
      <c r="L53" s="8">
        <f t="shared" si="20"/>
        <v>14.545454545454545</v>
      </c>
      <c r="M53" s="9">
        <v>19</v>
      </c>
      <c r="N53" s="8">
        <f t="shared" si="21"/>
        <v>34.545454545454547</v>
      </c>
      <c r="O53" s="9">
        <v>1</v>
      </c>
      <c r="P53" s="8">
        <f t="shared" si="22"/>
        <v>1.8181818181818181</v>
      </c>
      <c r="Q53" s="9">
        <v>4</v>
      </c>
      <c r="R53" s="8">
        <f t="shared" si="23"/>
        <v>7.2727272727272725</v>
      </c>
    </row>
    <row r="55" spans="1:18" ht="12.75" customHeight="1"/>
    <row r="56" spans="1:18" ht="12.75" customHeight="1"/>
    <row r="57" spans="1:18">
      <c r="D57" s="5"/>
    </row>
    <row r="60" spans="1:18">
      <c r="D60" s="5"/>
    </row>
    <row r="62" spans="1:18">
      <c r="D62" s="5"/>
    </row>
    <row r="64" spans="1:18">
      <c r="D64" s="5"/>
    </row>
    <row r="66" spans="4:4">
      <c r="D66" s="5"/>
    </row>
    <row r="68" spans="4:4" ht="13.5" customHeight="1">
      <c r="D68" s="6"/>
    </row>
    <row r="69" spans="4:4" ht="13.5" customHeight="1"/>
    <row r="70" spans="4:4">
      <c r="D70" s="5"/>
    </row>
    <row r="72" spans="4:4">
      <c r="D72" s="5"/>
    </row>
    <row r="74" spans="4:4">
      <c r="D74" s="5"/>
    </row>
    <row r="76" spans="4:4">
      <c r="D76" s="5"/>
    </row>
  </sheetData>
  <mergeCells count="30">
    <mergeCell ref="Q3:R4"/>
    <mergeCell ref="G5:G6"/>
    <mergeCell ref="H5:H6"/>
    <mergeCell ref="I5:I6"/>
    <mergeCell ref="J5:J6"/>
    <mergeCell ref="K5:K6"/>
    <mergeCell ref="L5:L6"/>
    <mergeCell ref="M5:M6"/>
    <mergeCell ref="N5:N6"/>
    <mergeCell ref="Q5:Q6"/>
    <mergeCell ref="G3:H4"/>
    <mergeCell ref="I3:J4"/>
    <mergeCell ref="K3:L4"/>
    <mergeCell ref="M3:N4"/>
    <mergeCell ref="R5:R6"/>
    <mergeCell ref="O3:P4"/>
    <mergeCell ref="O5:O6"/>
    <mergeCell ref="P5:P6"/>
    <mergeCell ref="A3:E6"/>
    <mergeCell ref="F3:F6"/>
    <mergeCell ref="A13:A53"/>
    <mergeCell ref="B13:B37"/>
    <mergeCell ref="B38:B53"/>
    <mergeCell ref="A7:E7"/>
    <mergeCell ref="A8:A12"/>
    <mergeCell ref="B8:E8"/>
    <mergeCell ref="B9:E9"/>
    <mergeCell ref="B10:E10"/>
    <mergeCell ref="B11:E11"/>
    <mergeCell ref="B12:E12"/>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76"/>
  <sheetViews>
    <sheetView showGridLines="0" view="pageBreakPreview" zoomScaleNormal="100" zoomScaleSheetLayoutView="100" workbookViewId="0">
      <selection activeCell="I3" sqref="I3:J6"/>
    </sheetView>
  </sheetViews>
  <sheetFormatPr defaultRowHeight="13.5"/>
  <cols>
    <col min="1" max="2" width="2.625" style="4" customWidth="1"/>
    <col min="3" max="3" width="1.375" style="4" customWidth="1"/>
    <col min="4" max="4" width="27.625" style="4" customWidth="1"/>
    <col min="5" max="5" width="1.375" style="4" customWidth="1"/>
    <col min="6" max="6" width="8.125" style="3" customWidth="1"/>
    <col min="7" max="18" width="8" style="3" customWidth="1"/>
    <col min="19" max="16384" width="9" style="3"/>
  </cols>
  <sheetData>
    <row r="1" spans="1:18" ht="14.25">
      <c r="A1" s="18" t="s">
        <v>471</v>
      </c>
    </row>
    <row r="3" spans="1:18" ht="14.25" customHeight="1">
      <c r="A3" s="152" t="s">
        <v>63</v>
      </c>
      <c r="B3" s="153"/>
      <c r="C3" s="153"/>
      <c r="D3" s="153"/>
      <c r="E3" s="154"/>
      <c r="F3" s="161" t="s">
        <v>126</v>
      </c>
      <c r="G3" s="176" t="s">
        <v>466</v>
      </c>
      <c r="H3" s="177"/>
      <c r="I3" s="176" t="s">
        <v>467</v>
      </c>
      <c r="J3" s="177"/>
      <c r="K3" s="176" t="s">
        <v>468</v>
      </c>
      <c r="L3" s="177"/>
      <c r="M3" s="176" t="s">
        <v>469</v>
      </c>
      <c r="N3" s="177"/>
      <c r="O3" s="176" t="s">
        <v>465</v>
      </c>
      <c r="P3" s="177"/>
      <c r="Q3" s="176" t="s">
        <v>127</v>
      </c>
      <c r="R3" s="177"/>
    </row>
    <row r="4" spans="1:18" ht="51.75" customHeight="1">
      <c r="A4" s="155"/>
      <c r="B4" s="156"/>
      <c r="C4" s="156"/>
      <c r="D4" s="156"/>
      <c r="E4" s="157"/>
      <c r="F4" s="165"/>
      <c r="G4" s="178"/>
      <c r="H4" s="179"/>
      <c r="I4" s="178"/>
      <c r="J4" s="179"/>
      <c r="K4" s="178"/>
      <c r="L4" s="179"/>
      <c r="M4" s="178"/>
      <c r="N4" s="179"/>
      <c r="O4" s="178"/>
      <c r="P4" s="179"/>
      <c r="Q4" s="178"/>
      <c r="R4" s="179"/>
    </row>
    <row r="5" spans="1:18" ht="15" customHeight="1">
      <c r="A5" s="155"/>
      <c r="B5" s="156"/>
      <c r="C5" s="156"/>
      <c r="D5" s="156"/>
      <c r="E5" s="157"/>
      <c r="F5" s="162"/>
      <c r="G5" s="163" t="s">
        <v>51</v>
      </c>
      <c r="H5" s="150" t="s">
        <v>50</v>
      </c>
      <c r="I5" s="163" t="s">
        <v>51</v>
      </c>
      <c r="J5" s="150" t="s">
        <v>50</v>
      </c>
      <c r="K5" s="163" t="s">
        <v>51</v>
      </c>
      <c r="L5" s="150" t="s">
        <v>50</v>
      </c>
      <c r="M5" s="232" t="s">
        <v>51</v>
      </c>
      <c r="N5" s="150" t="s">
        <v>50</v>
      </c>
      <c r="O5" s="163" t="s">
        <v>51</v>
      </c>
      <c r="P5" s="150" t="s">
        <v>50</v>
      </c>
      <c r="Q5" s="232" t="s">
        <v>51</v>
      </c>
      <c r="R5" s="150" t="s">
        <v>50</v>
      </c>
    </row>
    <row r="6" spans="1:18" ht="15" customHeight="1">
      <c r="A6" s="158"/>
      <c r="B6" s="159"/>
      <c r="C6" s="159"/>
      <c r="D6" s="159"/>
      <c r="E6" s="160"/>
      <c r="F6" s="162"/>
      <c r="G6" s="164"/>
      <c r="H6" s="151"/>
      <c r="I6" s="164"/>
      <c r="J6" s="151"/>
      <c r="K6" s="164"/>
      <c r="L6" s="151"/>
      <c r="M6" s="233"/>
      <c r="N6" s="151"/>
      <c r="O6" s="164"/>
      <c r="P6" s="151"/>
      <c r="Q6" s="233"/>
      <c r="R6" s="151"/>
    </row>
    <row r="7" spans="1:18" ht="23.1" customHeight="1">
      <c r="A7" s="147" t="s">
        <v>49</v>
      </c>
      <c r="B7" s="148"/>
      <c r="C7" s="148"/>
      <c r="D7" s="148"/>
      <c r="E7" s="149"/>
      <c r="F7" s="10">
        <v>916</v>
      </c>
      <c r="G7" s="9">
        <f>SUM(G8:G12)</f>
        <v>636</v>
      </c>
      <c r="H7" s="8">
        <f t="shared" ref="H7:H53" si="0">IF(G7=0,0,G7/$F7*100)</f>
        <v>69.432314410480345</v>
      </c>
      <c r="I7" s="9">
        <f>SUM(I8:I12)</f>
        <v>298</v>
      </c>
      <c r="J7" s="8">
        <f t="shared" ref="J7:J53" si="1">IF(I7=0,0,I7/$F7*100)</f>
        <v>32.532751091703055</v>
      </c>
      <c r="K7" s="9">
        <f>SUM(K8:K12)</f>
        <v>89</v>
      </c>
      <c r="L7" s="8">
        <f t="shared" ref="L7:L53" si="2">IF(K7=0,0,K7/$F7*100)</f>
        <v>9.7161572052401759</v>
      </c>
      <c r="M7" s="9">
        <f>SUM(M8:M12)</f>
        <v>298</v>
      </c>
      <c r="N7" s="8">
        <f t="shared" ref="N7:N53" si="3">IF(M7=0,0,M7/$F7*100)</f>
        <v>32.532751091703055</v>
      </c>
      <c r="O7" s="9">
        <f>SUM(O8:O12)</f>
        <v>37</v>
      </c>
      <c r="P7" s="8">
        <f t="shared" ref="P7:P53" si="4">IF(O7=0,0,O7/$F7*100)</f>
        <v>4.0393013100436681</v>
      </c>
      <c r="Q7" s="9">
        <f>SUM(Q8:Q12)</f>
        <v>65</v>
      </c>
      <c r="R7" s="8">
        <f t="shared" ref="R7:R53" si="5">IF(Q7=0,0,Q7/$F7*100)</f>
        <v>7.0960698689956327</v>
      </c>
    </row>
    <row r="8" spans="1:18" ht="23.1" customHeight="1">
      <c r="A8" s="141" t="s">
        <v>48</v>
      </c>
      <c r="B8" s="144" t="s">
        <v>47</v>
      </c>
      <c r="C8" s="145"/>
      <c r="D8" s="145"/>
      <c r="E8" s="146"/>
      <c r="F8" s="10">
        <v>289</v>
      </c>
      <c r="G8" s="9">
        <v>177</v>
      </c>
      <c r="H8" s="8">
        <f t="shared" si="0"/>
        <v>61.245674740484425</v>
      </c>
      <c r="I8" s="9">
        <v>43</v>
      </c>
      <c r="J8" s="8">
        <f t="shared" si="1"/>
        <v>14.878892733564014</v>
      </c>
      <c r="K8" s="9">
        <v>29</v>
      </c>
      <c r="L8" s="8">
        <f t="shared" si="2"/>
        <v>10.034602076124568</v>
      </c>
      <c r="M8" s="9">
        <v>81</v>
      </c>
      <c r="N8" s="8">
        <f t="shared" si="3"/>
        <v>28.027681660899656</v>
      </c>
      <c r="O8" s="9">
        <v>10</v>
      </c>
      <c r="P8" s="8">
        <f t="shared" si="4"/>
        <v>3.4602076124567476</v>
      </c>
      <c r="Q8" s="9">
        <v>37</v>
      </c>
      <c r="R8" s="8">
        <f t="shared" si="5"/>
        <v>12.802768166089965</v>
      </c>
    </row>
    <row r="9" spans="1:18" ht="23.1" customHeight="1">
      <c r="A9" s="142"/>
      <c r="B9" s="144" t="s">
        <v>46</v>
      </c>
      <c r="C9" s="145"/>
      <c r="D9" s="145"/>
      <c r="E9" s="146"/>
      <c r="F9" s="10">
        <v>129</v>
      </c>
      <c r="G9" s="9">
        <v>87</v>
      </c>
      <c r="H9" s="8">
        <f t="shared" si="0"/>
        <v>67.441860465116278</v>
      </c>
      <c r="I9" s="9">
        <v>44</v>
      </c>
      <c r="J9" s="8">
        <f t="shared" si="1"/>
        <v>34.108527131782942</v>
      </c>
      <c r="K9" s="9">
        <v>17</v>
      </c>
      <c r="L9" s="8">
        <f t="shared" si="2"/>
        <v>13.178294573643413</v>
      </c>
      <c r="M9" s="9">
        <v>35</v>
      </c>
      <c r="N9" s="8">
        <f t="shared" si="3"/>
        <v>27.131782945736433</v>
      </c>
      <c r="O9" s="9">
        <v>7</v>
      </c>
      <c r="P9" s="8">
        <f t="shared" si="4"/>
        <v>5.4263565891472867</v>
      </c>
      <c r="Q9" s="9">
        <v>11</v>
      </c>
      <c r="R9" s="8">
        <f t="shared" si="5"/>
        <v>8.5271317829457356</v>
      </c>
    </row>
    <row r="10" spans="1:18" ht="23.1" customHeight="1">
      <c r="A10" s="142"/>
      <c r="B10" s="144" t="s">
        <v>45</v>
      </c>
      <c r="C10" s="145"/>
      <c r="D10" s="145"/>
      <c r="E10" s="146"/>
      <c r="F10" s="10">
        <v>220</v>
      </c>
      <c r="G10" s="9">
        <v>169</v>
      </c>
      <c r="H10" s="8">
        <f t="shared" si="0"/>
        <v>76.818181818181813</v>
      </c>
      <c r="I10" s="9">
        <v>102</v>
      </c>
      <c r="J10" s="8">
        <f t="shared" si="1"/>
        <v>46.36363636363636</v>
      </c>
      <c r="K10" s="9">
        <v>23</v>
      </c>
      <c r="L10" s="8">
        <f t="shared" si="2"/>
        <v>10.454545454545453</v>
      </c>
      <c r="M10" s="9">
        <v>69</v>
      </c>
      <c r="N10" s="8">
        <f t="shared" si="3"/>
        <v>31.363636363636367</v>
      </c>
      <c r="O10" s="9">
        <v>11</v>
      </c>
      <c r="P10" s="8">
        <f t="shared" si="4"/>
        <v>5</v>
      </c>
      <c r="Q10" s="9">
        <v>6</v>
      </c>
      <c r="R10" s="8">
        <f t="shared" si="5"/>
        <v>2.7272727272727271</v>
      </c>
    </row>
    <row r="11" spans="1:18" ht="23.1" customHeight="1">
      <c r="A11" s="142"/>
      <c r="B11" s="144" t="s">
        <v>44</v>
      </c>
      <c r="C11" s="145"/>
      <c r="D11" s="145"/>
      <c r="E11" s="146"/>
      <c r="F11" s="10">
        <v>57</v>
      </c>
      <c r="G11" s="9">
        <v>44</v>
      </c>
      <c r="H11" s="8">
        <f t="shared" si="0"/>
        <v>77.192982456140342</v>
      </c>
      <c r="I11" s="9">
        <v>25</v>
      </c>
      <c r="J11" s="8">
        <f t="shared" si="1"/>
        <v>43.859649122807014</v>
      </c>
      <c r="K11" s="9">
        <v>5</v>
      </c>
      <c r="L11" s="8">
        <f t="shared" si="2"/>
        <v>8.7719298245614024</v>
      </c>
      <c r="M11" s="9">
        <v>30</v>
      </c>
      <c r="N11" s="8">
        <f t="shared" si="3"/>
        <v>52.631578947368418</v>
      </c>
      <c r="O11" s="9">
        <v>4</v>
      </c>
      <c r="P11" s="8">
        <f t="shared" si="4"/>
        <v>7.0175438596491224</v>
      </c>
      <c r="Q11" s="9">
        <v>2</v>
      </c>
      <c r="R11" s="8">
        <f t="shared" si="5"/>
        <v>3.5087719298245612</v>
      </c>
    </row>
    <row r="12" spans="1:18" ht="23.1" customHeight="1">
      <c r="A12" s="143"/>
      <c r="B12" s="144" t="s">
        <v>43</v>
      </c>
      <c r="C12" s="145"/>
      <c r="D12" s="145"/>
      <c r="E12" s="146"/>
      <c r="F12" s="10">
        <v>221</v>
      </c>
      <c r="G12" s="9">
        <v>159</v>
      </c>
      <c r="H12" s="8">
        <f t="shared" si="0"/>
        <v>71.945701357466064</v>
      </c>
      <c r="I12" s="9">
        <v>84</v>
      </c>
      <c r="J12" s="8">
        <f t="shared" si="1"/>
        <v>38.009049773755656</v>
      </c>
      <c r="K12" s="9">
        <v>15</v>
      </c>
      <c r="L12" s="8">
        <f t="shared" si="2"/>
        <v>6.7873303167420813</v>
      </c>
      <c r="M12" s="9">
        <v>83</v>
      </c>
      <c r="N12" s="8">
        <f t="shared" si="3"/>
        <v>37.556561085972852</v>
      </c>
      <c r="O12" s="9">
        <v>5</v>
      </c>
      <c r="P12" s="8">
        <f t="shared" si="4"/>
        <v>2.2624434389140271</v>
      </c>
      <c r="Q12" s="9">
        <v>9</v>
      </c>
      <c r="R12" s="8">
        <f t="shared" si="5"/>
        <v>4.0723981900452486</v>
      </c>
    </row>
    <row r="13" spans="1:18" ht="23.1" customHeight="1">
      <c r="A13" s="138" t="s">
        <v>42</v>
      </c>
      <c r="B13" s="138" t="s">
        <v>41</v>
      </c>
      <c r="C13" s="13"/>
      <c r="D13" s="14" t="s">
        <v>15</v>
      </c>
      <c r="E13" s="11"/>
      <c r="F13" s="10">
        <v>224</v>
      </c>
      <c r="G13" s="9">
        <f>SUM(G14:G37)</f>
        <v>176</v>
      </c>
      <c r="H13" s="8">
        <f t="shared" si="0"/>
        <v>78.571428571428569</v>
      </c>
      <c r="I13" s="9">
        <f>SUM(I14:I37)</f>
        <v>85</v>
      </c>
      <c r="J13" s="8">
        <f t="shared" si="1"/>
        <v>37.946428571428569</v>
      </c>
      <c r="K13" s="9">
        <f>SUM(K14:K37)</f>
        <v>21</v>
      </c>
      <c r="L13" s="8">
        <f t="shared" si="2"/>
        <v>9.375</v>
      </c>
      <c r="M13" s="9">
        <f>SUM(M14:M37)</f>
        <v>70</v>
      </c>
      <c r="N13" s="8">
        <f t="shared" si="3"/>
        <v>31.25</v>
      </c>
      <c r="O13" s="9">
        <f>SUM(O14:O37)</f>
        <v>5</v>
      </c>
      <c r="P13" s="8">
        <f t="shared" si="4"/>
        <v>2.2321428571428572</v>
      </c>
      <c r="Q13" s="9">
        <f>SUM(Q14:Q37)</f>
        <v>11</v>
      </c>
      <c r="R13" s="8">
        <f t="shared" si="5"/>
        <v>4.9107142857142856</v>
      </c>
    </row>
    <row r="14" spans="1:18" ht="23.1" customHeight="1">
      <c r="A14" s="139"/>
      <c r="B14" s="139"/>
      <c r="C14" s="13"/>
      <c r="D14" s="14" t="s">
        <v>40</v>
      </c>
      <c r="E14" s="11"/>
      <c r="F14" s="10">
        <v>38</v>
      </c>
      <c r="G14" s="9">
        <v>28</v>
      </c>
      <c r="H14" s="8">
        <f t="shared" si="0"/>
        <v>73.68421052631578</v>
      </c>
      <c r="I14" s="9">
        <v>11</v>
      </c>
      <c r="J14" s="8">
        <f t="shared" si="1"/>
        <v>28.947368421052634</v>
      </c>
      <c r="K14" s="9">
        <v>4</v>
      </c>
      <c r="L14" s="8">
        <f t="shared" si="2"/>
        <v>10.526315789473683</v>
      </c>
      <c r="M14" s="9">
        <v>10</v>
      </c>
      <c r="N14" s="8">
        <f t="shared" si="3"/>
        <v>26.315789473684209</v>
      </c>
      <c r="O14" s="9">
        <v>1</v>
      </c>
      <c r="P14" s="8">
        <f t="shared" si="4"/>
        <v>2.6315789473684208</v>
      </c>
      <c r="Q14" s="9">
        <v>3</v>
      </c>
      <c r="R14" s="8">
        <f t="shared" si="5"/>
        <v>7.8947368421052628</v>
      </c>
    </row>
    <row r="15" spans="1:18" ht="23.1" customHeight="1">
      <c r="A15" s="139"/>
      <c r="B15" s="139"/>
      <c r="C15" s="13"/>
      <c r="D15" s="14" t="s">
        <v>39</v>
      </c>
      <c r="E15" s="11"/>
      <c r="F15" s="10">
        <v>5</v>
      </c>
      <c r="G15" s="9">
        <v>3</v>
      </c>
      <c r="H15" s="8">
        <f t="shared" si="0"/>
        <v>60</v>
      </c>
      <c r="I15" s="9">
        <v>3</v>
      </c>
      <c r="J15" s="8">
        <f t="shared" si="1"/>
        <v>60</v>
      </c>
      <c r="K15" s="9">
        <v>1</v>
      </c>
      <c r="L15" s="8">
        <f t="shared" si="2"/>
        <v>20</v>
      </c>
      <c r="M15" s="9">
        <v>2</v>
      </c>
      <c r="N15" s="8">
        <f t="shared" si="3"/>
        <v>40</v>
      </c>
      <c r="O15" s="9">
        <v>0</v>
      </c>
      <c r="P15" s="8">
        <f t="shared" si="4"/>
        <v>0</v>
      </c>
      <c r="Q15" s="9">
        <v>0</v>
      </c>
      <c r="R15" s="8">
        <f t="shared" si="5"/>
        <v>0</v>
      </c>
    </row>
    <row r="16" spans="1:18" ht="23.1" customHeight="1">
      <c r="A16" s="139"/>
      <c r="B16" s="139"/>
      <c r="C16" s="13"/>
      <c r="D16" s="14" t="s">
        <v>38</v>
      </c>
      <c r="E16" s="11"/>
      <c r="F16" s="10">
        <v>14</v>
      </c>
      <c r="G16" s="9">
        <v>13</v>
      </c>
      <c r="H16" s="8">
        <f t="shared" si="0"/>
        <v>92.857142857142861</v>
      </c>
      <c r="I16" s="9">
        <v>5</v>
      </c>
      <c r="J16" s="8">
        <f t="shared" si="1"/>
        <v>35.714285714285715</v>
      </c>
      <c r="K16" s="9">
        <v>2</v>
      </c>
      <c r="L16" s="8">
        <f t="shared" si="2"/>
        <v>14.285714285714285</v>
      </c>
      <c r="M16" s="9">
        <v>1</v>
      </c>
      <c r="N16" s="8">
        <f t="shared" si="3"/>
        <v>7.1428571428571423</v>
      </c>
      <c r="O16" s="9">
        <v>0</v>
      </c>
      <c r="P16" s="8">
        <f t="shared" si="4"/>
        <v>0</v>
      </c>
      <c r="Q16" s="9">
        <v>0</v>
      </c>
      <c r="R16" s="8">
        <f t="shared" si="5"/>
        <v>0</v>
      </c>
    </row>
    <row r="17" spans="1:18" ht="23.1" customHeight="1">
      <c r="A17" s="139"/>
      <c r="B17" s="139"/>
      <c r="C17" s="13"/>
      <c r="D17" s="14" t="s">
        <v>37</v>
      </c>
      <c r="E17" s="11"/>
      <c r="F17" s="10">
        <v>1</v>
      </c>
      <c r="G17" s="9">
        <v>0</v>
      </c>
      <c r="H17" s="8">
        <f t="shared" si="0"/>
        <v>0</v>
      </c>
      <c r="I17" s="9">
        <v>0</v>
      </c>
      <c r="J17" s="8">
        <f t="shared" si="1"/>
        <v>0</v>
      </c>
      <c r="K17" s="9">
        <v>0</v>
      </c>
      <c r="L17" s="8">
        <f t="shared" si="2"/>
        <v>0</v>
      </c>
      <c r="M17" s="9">
        <v>1</v>
      </c>
      <c r="N17" s="8">
        <f t="shared" si="3"/>
        <v>100</v>
      </c>
      <c r="O17" s="9">
        <v>0</v>
      </c>
      <c r="P17" s="8">
        <f t="shared" si="4"/>
        <v>0</v>
      </c>
      <c r="Q17" s="9">
        <v>0</v>
      </c>
      <c r="R17" s="8">
        <f t="shared" si="5"/>
        <v>0</v>
      </c>
    </row>
    <row r="18" spans="1:18" ht="23.1" customHeight="1">
      <c r="A18" s="139"/>
      <c r="B18" s="139"/>
      <c r="C18" s="13"/>
      <c r="D18" s="14" t="s">
        <v>36</v>
      </c>
      <c r="E18" s="11"/>
      <c r="F18" s="10">
        <v>6</v>
      </c>
      <c r="G18" s="9">
        <v>5</v>
      </c>
      <c r="H18" s="8">
        <f t="shared" si="0"/>
        <v>83.333333333333343</v>
      </c>
      <c r="I18" s="9">
        <v>1</v>
      </c>
      <c r="J18" s="8">
        <f t="shared" si="1"/>
        <v>16.666666666666664</v>
      </c>
      <c r="K18" s="9">
        <v>1</v>
      </c>
      <c r="L18" s="8">
        <f t="shared" si="2"/>
        <v>16.666666666666664</v>
      </c>
      <c r="M18" s="9">
        <v>1</v>
      </c>
      <c r="N18" s="8">
        <f t="shared" si="3"/>
        <v>16.666666666666664</v>
      </c>
      <c r="O18" s="9">
        <v>1</v>
      </c>
      <c r="P18" s="8">
        <f t="shared" si="4"/>
        <v>16.666666666666664</v>
      </c>
      <c r="Q18" s="9">
        <v>0</v>
      </c>
      <c r="R18" s="8">
        <f t="shared" si="5"/>
        <v>0</v>
      </c>
    </row>
    <row r="19" spans="1:18" ht="23.1" customHeight="1">
      <c r="A19" s="139"/>
      <c r="B19" s="139"/>
      <c r="C19" s="13"/>
      <c r="D19" s="14" t="s">
        <v>35</v>
      </c>
      <c r="E19" s="11"/>
      <c r="F19" s="10">
        <v>3</v>
      </c>
      <c r="G19" s="9">
        <v>2</v>
      </c>
      <c r="H19" s="8">
        <f t="shared" si="0"/>
        <v>66.666666666666657</v>
      </c>
      <c r="I19" s="9">
        <v>0</v>
      </c>
      <c r="J19" s="8">
        <f t="shared" si="1"/>
        <v>0</v>
      </c>
      <c r="K19" s="9">
        <v>0</v>
      </c>
      <c r="L19" s="8">
        <f t="shared" si="2"/>
        <v>0</v>
      </c>
      <c r="M19" s="9">
        <v>1</v>
      </c>
      <c r="N19" s="8">
        <f t="shared" si="3"/>
        <v>33.333333333333329</v>
      </c>
      <c r="O19" s="9">
        <v>0</v>
      </c>
      <c r="P19" s="8">
        <f t="shared" si="4"/>
        <v>0</v>
      </c>
      <c r="Q19" s="9">
        <v>1</v>
      </c>
      <c r="R19" s="8">
        <f t="shared" si="5"/>
        <v>33.333333333333329</v>
      </c>
    </row>
    <row r="20" spans="1:18" ht="23.1" customHeight="1">
      <c r="A20" s="139"/>
      <c r="B20" s="139"/>
      <c r="C20" s="13"/>
      <c r="D20" s="14" t="s">
        <v>34</v>
      </c>
      <c r="E20" s="11"/>
      <c r="F20" s="10">
        <v>3</v>
      </c>
      <c r="G20" s="9">
        <v>3</v>
      </c>
      <c r="H20" s="8">
        <f t="shared" si="0"/>
        <v>100</v>
      </c>
      <c r="I20" s="9">
        <v>0</v>
      </c>
      <c r="J20" s="8">
        <f t="shared" si="1"/>
        <v>0</v>
      </c>
      <c r="K20" s="9">
        <v>0</v>
      </c>
      <c r="L20" s="8">
        <f t="shared" si="2"/>
        <v>0</v>
      </c>
      <c r="M20" s="9">
        <v>0</v>
      </c>
      <c r="N20" s="8">
        <f t="shared" si="3"/>
        <v>0</v>
      </c>
      <c r="O20" s="9">
        <v>0</v>
      </c>
      <c r="P20" s="8">
        <f t="shared" si="4"/>
        <v>0</v>
      </c>
      <c r="Q20" s="9">
        <v>0</v>
      </c>
      <c r="R20" s="8">
        <f t="shared" si="5"/>
        <v>0</v>
      </c>
    </row>
    <row r="21" spans="1:18" ht="23.1" customHeight="1">
      <c r="A21" s="139"/>
      <c r="B21" s="139"/>
      <c r="C21" s="13"/>
      <c r="D21" s="14" t="s">
        <v>33</v>
      </c>
      <c r="E21" s="11"/>
      <c r="F21" s="10">
        <v>10</v>
      </c>
      <c r="G21" s="9">
        <v>7</v>
      </c>
      <c r="H21" s="8">
        <f t="shared" si="0"/>
        <v>70</v>
      </c>
      <c r="I21" s="9">
        <v>2</v>
      </c>
      <c r="J21" s="8">
        <f t="shared" si="1"/>
        <v>20</v>
      </c>
      <c r="K21" s="9">
        <v>0</v>
      </c>
      <c r="L21" s="8">
        <f t="shared" si="2"/>
        <v>0</v>
      </c>
      <c r="M21" s="9">
        <v>3</v>
      </c>
      <c r="N21" s="8">
        <f t="shared" si="3"/>
        <v>30</v>
      </c>
      <c r="O21" s="9">
        <v>0</v>
      </c>
      <c r="P21" s="8">
        <f t="shared" si="4"/>
        <v>0</v>
      </c>
      <c r="Q21" s="9">
        <v>1</v>
      </c>
      <c r="R21" s="8">
        <f t="shared" si="5"/>
        <v>10</v>
      </c>
    </row>
    <row r="22" spans="1:18" ht="23.1" customHeight="1">
      <c r="A22" s="139"/>
      <c r="B22" s="139"/>
      <c r="C22" s="13"/>
      <c r="D22" s="14" t="s">
        <v>32</v>
      </c>
      <c r="E22" s="11"/>
      <c r="F22" s="10">
        <v>1</v>
      </c>
      <c r="G22" s="9">
        <v>0</v>
      </c>
      <c r="H22" s="8">
        <f t="shared" si="0"/>
        <v>0</v>
      </c>
      <c r="I22" s="9">
        <v>1</v>
      </c>
      <c r="J22" s="8">
        <f t="shared" si="1"/>
        <v>100</v>
      </c>
      <c r="K22" s="9">
        <v>1</v>
      </c>
      <c r="L22" s="8">
        <f t="shared" si="2"/>
        <v>100</v>
      </c>
      <c r="M22" s="9">
        <v>1</v>
      </c>
      <c r="N22" s="8">
        <f t="shared" si="3"/>
        <v>100</v>
      </c>
      <c r="O22" s="9">
        <v>0</v>
      </c>
      <c r="P22" s="8">
        <f t="shared" si="4"/>
        <v>0</v>
      </c>
      <c r="Q22" s="9">
        <v>0</v>
      </c>
      <c r="R22" s="8">
        <f t="shared" si="5"/>
        <v>0</v>
      </c>
    </row>
    <row r="23" spans="1:18" ht="23.1" customHeight="1">
      <c r="A23" s="139"/>
      <c r="B23" s="139"/>
      <c r="C23" s="13"/>
      <c r="D23" s="14" t="s">
        <v>31</v>
      </c>
      <c r="E23" s="11"/>
      <c r="F23" s="10">
        <v>6</v>
      </c>
      <c r="G23" s="9">
        <v>3</v>
      </c>
      <c r="H23" s="8">
        <f t="shared" si="0"/>
        <v>50</v>
      </c>
      <c r="I23" s="9">
        <v>2</v>
      </c>
      <c r="J23" s="8">
        <f t="shared" si="1"/>
        <v>33.333333333333329</v>
      </c>
      <c r="K23" s="9">
        <v>0</v>
      </c>
      <c r="L23" s="8">
        <f t="shared" si="2"/>
        <v>0</v>
      </c>
      <c r="M23" s="9">
        <v>4</v>
      </c>
      <c r="N23" s="8">
        <f t="shared" si="3"/>
        <v>66.666666666666657</v>
      </c>
      <c r="O23" s="9">
        <v>0</v>
      </c>
      <c r="P23" s="8">
        <f t="shared" si="4"/>
        <v>0</v>
      </c>
      <c r="Q23" s="9">
        <v>0</v>
      </c>
      <c r="R23" s="8">
        <f t="shared" si="5"/>
        <v>0</v>
      </c>
    </row>
    <row r="24" spans="1:18" ht="23.1" customHeight="1">
      <c r="A24" s="139"/>
      <c r="B24" s="139"/>
      <c r="C24" s="13"/>
      <c r="D24" s="14" t="s">
        <v>30</v>
      </c>
      <c r="E24" s="11"/>
      <c r="F24" s="10">
        <v>1</v>
      </c>
      <c r="G24" s="9">
        <v>1</v>
      </c>
      <c r="H24" s="8">
        <f t="shared" si="0"/>
        <v>100</v>
      </c>
      <c r="I24" s="9">
        <v>0</v>
      </c>
      <c r="J24" s="8">
        <f t="shared" si="1"/>
        <v>0</v>
      </c>
      <c r="K24" s="9">
        <v>0</v>
      </c>
      <c r="L24" s="8">
        <f t="shared" si="2"/>
        <v>0</v>
      </c>
      <c r="M24" s="9">
        <v>0</v>
      </c>
      <c r="N24" s="8">
        <f t="shared" si="3"/>
        <v>0</v>
      </c>
      <c r="O24" s="9">
        <v>0</v>
      </c>
      <c r="P24" s="8">
        <f t="shared" si="4"/>
        <v>0</v>
      </c>
      <c r="Q24" s="9">
        <v>0</v>
      </c>
      <c r="R24" s="8">
        <f t="shared" si="5"/>
        <v>0</v>
      </c>
    </row>
    <row r="25" spans="1:18" ht="23.1" customHeight="1">
      <c r="A25" s="139"/>
      <c r="B25" s="139"/>
      <c r="C25" s="13"/>
      <c r="D25" s="12" t="s">
        <v>29</v>
      </c>
      <c r="E25" s="11"/>
      <c r="F25" s="10">
        <v>3</v>
      </c>
      <c r="G25" s="9">
        <v>3</v>
      </c>
      <c r="H25" s="8">
        <f t="shared" si="0"/>
        <v>100</v>
      </c>
      <c r="I25" s="9">
        <v>0</v>
      </c>
      <c r="J25" s="8">
        <f t="shared" si="1"/>
        <v>0</v>
      </c>
      <c r="K25" s="9">
        <v>0</v>
      </c>
      <c r="L25" s="8">
        <f t="shared" si="2"/>
        <v>0</v>
      </c>
      <c r="M25" s="9">
        <v>0</v>
      </c>
      <c r="N25" s="8">
        <f t="shared" si="3"/>
        <v>0</v>
      </c>
      <c r="O25" s="9">
        <v>0</v>
      </c>
      <c r="P25" s="8">
        <f t="shared" si="4"/>
        <v>0</v>
      </c>
      <c r="Q25" s="9">
        <v>0</v>
      </c>
      <c r="R25" s="8">
        <f t="shared" si="5"/>
        <v>0</v>
      </c>
    </row>
    <row r="26" spans="1:18" ht="23.1" customHeight="1">
      <c r="A26" s="139"/>
      <c r="B26" s="139"/>
      <c r="C26" s="13"/>
      <c r="D26" s="14" t="s">
        <v>28</v>
      </c>
      <c r="E26" s="11"/>
      <c r="F26" s="10">
        <v>8</v>
      </c>
      <c r="G26" s="9">
        <v>6</v>
      </c>
      <c r="H26" s="8">
        <f t="shared" si="0"/>
        <v>75</v>
      </c>
      <c r="I26" s="9">
        <v>0</v>
      </c>
      <c r="J26" s="8">
        <f t="shared" si="1"/>
        <v>0</v>
      </c>
      <c r="K26" s="9">
        <v>0</v>
      </c>
      <c r="L26" s="8">
        <f t="shared" si="2"/>
        <v>0</v>
      </c>
      <c r="M26" s="9">
        <v>3</v>
      </c>
      <c r="N26" s="8">
        <f t="shared" si="3"/>
        <v>37.5</v>
      </c>
      <c r="O26" s="9">
        <v>0</v>
      </c>
      <c r="P26" s="8">
        <f t="shared" si="4"/>
        <v>0</v>
      </c>
      <c r="Q26" s="9">
        <v>0</v>
      </c>
      <c r="R26" s="8">
        <f t="shared" si="5"/>
        <v>0</v>
      </c>
    </row>
    <row r="27" spans="1:18" ht="23.1" customHeight="1">
      <c r="A27" s="139"/>
      <c r="B27" s="139"/>
      <c r="C27" s="13"/>
      <c r="D27" s="14" t="s">
        <v>27</v>
      </c>
      <c r="E27" s="11"/>
      <c r="F27" s="10">
        <v>3</v>
      </c>
      <c r="G27" s="9">
        <v>1</v>
      </c>
      <c r="H27" s="8">
        <f t="shared" si="0"/>
        <v>33.333333333333329</v>
      </c>
      <c r="I27" s="9">
        <v>1</v>
      </c>
      <c r="J27" s="8">
        <f t="shared" si="1"/>
        <v>33.333333333333329</v>
      </c>
      <c r="K27" s="9">
        <v>1</v>
      </c>
      <c r="L27" s="8">
        <f t="shared" si="2"/>
        <v>33.333333333333329</v>
      </c>
      <c r="M27" s="9">
        <v>1</v>
      </c>
      <c r="N27" s="8">
        <f t="shared" si="3"/>
        <v>33.333333333333329</v>
      </c>
      <c r="O27" s="9">
        <v>0</v>
      </c>
      <c r="P27" s="8">
        <f t="shared" si="4"/>
        <v>0</v>
      </c>
      <c r="Q27" s="9">
        <v>0</v>
      </c>
      <c r="R27" s="8">
        <f t="shared" si="5"/>
        <v>0</v>
      </c>
    </row>
    <row r="28" spans="1:18" ht="23.1" customHeight="1">
      <c r="A28" s="139"/>
      <c r="B28" s="139"/>
      <c r="C28" s="13"/>
      <c r="D28" s="14" t="s">
        <v>26</v>
      </c>
      <c r="E28" s="11"/>
      <c r="F28" s="10">
        <v>2</v>
      </c>
      <c r="G28" s="9">
        <v>2</v>
      </c>
      <c r="H28" s="8">
        <f t="shared" si="0"/>
        <v>100</v>
      </c>
      <c r="I28" s="9">
        <v>2</v>
      </c>
      <c r="J28" s="8">
        <f t="shared" si="1"/>
        <v>100</v>
      </c>
      <c r="K28" s="9">
        <v>1</v>
      </c>
      <c r="L28" s="8">
        <f t="shared" si="2"/>
        <v>50</v>
      </c>
      <c r="M28" s="9">
        <v>2</v>
      </c>
      <c r="N28" s="8">
        <f t="shared" si="3"/>
        <v>100</v>
      </c>
      <c r="O28" s="9">
        <v>0</v>
      </c>
      <c r="P28" s="8">
        <f t="shared" si="4"/>
        <v>0</v>
      </c>
      <c r="Q28" s="9">
        <v>0</v>
      </c>
      <c r="R28" s="8">
        <f t="shared" si="5"/>
        <v>0</v>
      </c>
    </row>
    <row r="29" spans="1:18" ht="23.1" customHeight="1">
      <c r="A29" s="139"/>
      <c r="B29" s="139"/>
      <c r="C29" s="13"/>
      <c r="D29" s="14" t="s">
        <v>25</v>
      </c>
      <c r="E29" s="11"/>
      <c r="F29" s="10">
        <v>15</v>
      </c>
      <c r="G29" s="9">
        <v>11</v>
      </c>
      <c r="H29" s="8">
        <f t="shared" si="0"/>
        <v>73.333333333333329</v>
      </c>
      <c r="I29" s="9">
        <v>6</v>
      </c>
      <c r="J29" s="8">
        <f t="shared" si="1"/>
        <v>40</v>
      </c>
      <c r="K29" s="9">
        <v>2</v>
      </c>
      <c r="L29" s="8">
        <f t="shared" si="2"/>
        <v>13.333333333333334</v>
      </c>
      <c r="M29" s="9">
        <v>3</v>
      </c>
      <c r="N29" s="8">
        <f t="shared" si="3"/>
        <v>20</v>
      </c>
      <c r="O29" s="9">
        <v>1</v>
      </c>
      <c r="P29" s="8">
        <f t="shared" si="4"/>
        <v>6.666666666666667</v>
      </c>
      <c r="Q29" s="9">
        <v>0</v>
      </c>
      <c r="R29" s="8">
        <f t="shared" si="5"/>
        <v>0</v>
      </c>
    </row>
    <row r="30" spans="1:18" ht="23.1" customHeight="1">
      <c r="A30" s="139"/>
      <c r="B30" s="139"/>
      <c r="C30" s="13"/>
      <c r="D30" s="14" t="s">
        <v>24</v>
      </c>
      <c r="E30" s="11"/>
      <c r="F30" s="10">
        <v>4</v>
      </c>
      <c r="G30" s="9">
        <v>4</v>
      </c>
      <c r="H30" s="8">
        <f t="shared" si="0"/>
        <v>100</v>
      </c>
      <c r="I30" s="9">
        <v>2</v>
      </c>
      <c r="J30" s="8">
        <f t="shared" si="1"/>
        <v>50</v>
      </c>
      <c r="K30" s="9">
        <v>0</v>
      </c>
      <c r="L30" s="8">
        <f t="shared" si="2"/>
        <v>0</v>
      </c>
      <c r="M30" s="9">
        <v>1</v>
      </c>
      <c r="N30" s="8">
        <f t="shared" si="3"/>
        <v>25</v>
      </c>
      <c r="O30" s="9">
        <v>0</v>
      </c>
      <c r="P30" s="8">
        <f t="shared" si="4"/>
        <v>0</v>
      </c>
      <c r="Q30" s="9">
        <v>0</v>
      </c>
      <c r="R30" s="8">
        <f t="shared" si="5"/>
        <v>0</v>
      </c>
    </row>
    <row r="31" spans="1:18" ht="23.1" customHeight="1">
      <c r="A31" s="139"/>
      <c r="B31" s="139"/>
      <c r="C31" s="13"/>
      <c r="D31" s="14" t="s">
        <v>23</v>
      </c>
      <c r="E31" s="11"/>
      <c r="F31" s="10">
        <v>26</v>
      </c>
      <c r="G31" s="9">
        <v>20</v>
      </c>
      <c r="H31" s="8">
        <f t="shared" si="0"/>
        <v>76.923076923076934</v>
      </c>
      <c r="I31" s="9">
        <v>8</v>
      </c>
      <c r="J31" s="8">
        <f t="shared" si="1"/>
        <v>30.76923076923077</v>
      </c>
      <c r="K31" s="9">
        <v>3</v>
      </c>
      <c r="L31" s="8">
        <f t="shared" si="2"/>
        <v>11.538461538461538</v>
      </c>
      <c r="M31" s="9">
        <v>5</v>
      </c>
      <c r="N31" s="8">
        <f t="shared" si="3"/>
        <v>19.230769230769234</v>
      </c>
      <c r="O31" s="9">
        <v>0</v>
      </c>
      <c r="P31" s="8">
        <f t="shared" si="4"/>
        <v>0</v>
      </c>
      <c r="Q31" s="9">
        <v>3</v>
      </c>
      <c r="R31" s="8">
        <f t="shared" si="5"/>
        <v>11.538461538461538</v>
      </c>
    </row>
    <row r="32" spans="1:18" ht="23.1" customHeight="1">
      <c r="A32" s="139"/>
      <c r="B32" s="139"/>
      <c r="C32" s="13"/>
      <c r="D32" s="14" t="s">
        <v>22</v>
      </c>
      <c r="E32" s="11"/>
      <c r="F32" s="10">
        <v>5</v>
      </c>
      <c r="G32" s="9">
        <v>5</v>
      </c>
      <c r="H32" s="8">
        <f t="shared" si="0"/>
        <v>100</v>
      </c>
      <c r="I32" s="9">
        <v>5</v>
      </c>
      <c r="J32" s="8">
        <f t="shared" si="1"/>
        <v>100</v>
      </c>
      <c r="K32" s="9">
        <v>0</v>
      </c>
      <c r="L32" s="8">
        <f t="shared" si="2"/>
        <v>0</v>
      </c>
      <c r="M32" s="9">
        <v>0</v>
      </c>
      <c r="N32" s="8">
        <f t="shared" si="3"/>
        <v>0</v>
      </c>
      <c r="O32" s="9">
        <v>0</v>
      </c>
      <c r="P32" s="8">
        <f t="shared" si="4"/>
        <v>0</v>
      </c>
      <c r="Q32" s="9">
        <v>0</v>
      </c>
      <c r="R32" s="8">
        <f t="shared" si="5"/>
        <v>0</v>
      </c>
    </row>
    <row r="33" spans="1:18" ht="24" customHeight="1">
      <c r="A33" s="139"/>
      <c r="B33" s="139"/>
      <c r="C33" s="13"/>
      <c r="D33" s="14" t="s">
        <v>21</v>
      </c>
      <c r="E33" s="11"/>
      <c r="F33" s="10">
        <v>23</v>
      </c>
      <c r="G33" s="9">
        <v>22</v>
      </c>
      <c r="H33" s="8">
        <f t="shared" si="0"/>
        <v>95.652173913043484</v>
      </c>
      <c r="I33" s="9">
        <v>11</v>
      </c>
      <c r="J33" s="8">
        <f t="shared" si="1"/>
        <v>47.826086956521742</v>
      </c>
      <c r="K33" s="9">
        <v>0</v>
      </c>
      <c r="L33" s="8">
        <f t="shared" si="2"/>
        <v>0</v>
      </c>
      <c r="M33" s="9">
        <v>11</v>
      </c>
      <c r="N33" s="8">
        <f t="shared" si="3"/>
        <v>47.826086956521742</v>
      </c>
      <c r="O33" s="9">
        <v>2</v>
      </c>
      <c r="P33" s="8">
        <f t="shared" si="4"/>
        <v>8.695652173913043</v>
      </c>
      <c r="Q33" s="9">
        <v>0</v>
      </c>
      <c r="R33" s="8">
        <f t="shared" si="5"/>
        <v>0</v>
      </c>
    </row>
    <row r="34" spans="1:18" ht="23.1" customHeight="1">
      <c r="A34" s="139"/>
      <c r="B34" s="139"/>
      <c r="C34" s="13"/>
      <c r="D34" s="14" t="s">
        <v>20</v>
      </c>
      <c r="E34" s="11"/>
      <c r="F34" s="10">
        <v>14</v>
      </c>
      <c r="G34" s="9">
        <v>14</v>
      </c>
      <c r="H34" s="8">
        <f t="shared" si="0"/>
        <v>100</v>
      </c>
      <c r="I34" s="9">
        <v>5</v>
      </c>
      <c r="J34" s="8">
        <f t="shared" si="1"/>
        <v>35.714285714285715</v>
      </c>
      <c r="K34" s="9">
        <v>2</v>
      </c>
      <c r="L34" s="8">
        <f t="shared" si="2"/>
        <v>14.285714285714285</v>
      </c>
      <c r="M34" s="9">
        <v>3</v>
      </c>
      <c r="N34" s="8">
        <f t="shared" si="3"/>
        <v>21.428571428571427</v>
      </c>
      <c r="O34" s="9">
        <v>0</v>
      </c>
      <c r="P34" s="8">
        <f t="shared" si="4"/>
        <v>0</v>
      </c>
      <c r="Q34" s="9">
        <v>0</v>
      </c>
      <c r="R34" s="8">
        <f t="shared" si="5"/>
        <v>0</v>
      </c>
    </row>
    <row r="35" spans="1:18" ht="23.1" customHeight="1">
      <c r="A35" s="139"/>
      <c r="B35" s="139"/>
      <c r="C35" s="13"/>
      <c r="D35" s="14" t="s">
        <v>19</v>
      </c>
      <c r="E35" s="11"/>
      <c r="F35" s="10">
        <v>10</v>
      </c>
      <c r="G35" s="9">
        <v>9</v>
      </c>
      <c r="H35" s="8">
        <f t="shared" si="0"/>
        <v>90</v>
      </c>
      <c r="I35" s="9">
        <v>6</v>
      </c>
      <c r="J35" s="8">
        <f t="shared" si="1"/>
        <v>60</v>
      </c>
      <c r="K35" s="9">
        <v>0</v>
      </c>
      <c r="L35" s="8">
        <f t="shared" si="2"/>
        <v>0</v>
      </c>
      <c r="M35" s="9">
        <v>4</v>
      </c>
      <c r="N35" s="8">
        <f t="shared" si="3"/>
        <v>40</v>
      </c>
      <c r="O35" s="9">
        <v>0</v>
      </c>
      <c r="P35" s="8">
        <f t="shared" si="4"/>
        <v>0</v>
      </c>
      <c r="Q35" s="9">
        <v>1</v>
      </c>
      <c r="R35" s="8">
        <f t="shared" si="5"/>
        <v>10</v>
      </c>
    </row>
    <row r="36" spans="1:18" ht="23.1" customHeight="1">
      <c r="A36" s="139"/>
      <c r="B36" s="139"/>
      <c r="C36" s="13"/>
      <c r="D36" s="14" t="s">
        <v>18</v>
      </c>
      <c r="E36" s="11"/>
      <c r="F36" s="10">
        <v>19</v>
      </c>
      <c r="G36" s="9">
        <v>10</v>
      </c>
      <c r="H36" s="8">
        <f t="shared" si="0"/>
        <v>52.631578947368418</v>
      </c>
      <c r="I36" s="9">
        <v>11</v>
      </c>
      <c r="J36" s="8">
        <f t="shared" si="1"/>
        <v>57.894736842105267</v>
      </c>
      <c r="K36" s="9">
        <v>3</v>
      </c>
      <c r="L36" s="8">
        <f t="shared" si="2"/>
        <v>15.789473684210526</v>
      </c>
      <c r="M36" s="9">
        <v>10</v>
      </c>
      <c r="N36" s="8">
        <f t="shared" si="3"/>
        <v>52.631578947368418</v>
      </c>
      <c r="O36" s="9">
        <v>0</v>
      </c>
      <c r="P36" s="8">
        <f t="shared" si="4"/>
        <v>0</v>
      </c>
      <c r="Q36" s="9">
        <v>2</v>
      </c>
      <c r="R36" s="8">
        <f t="shared" si="5"/>
        <v>10.526315789473683</v>
      </c>
    </row>
    <row r="37" spans="1:18" ht="23.1" customHeight="1">
      <c r="A37" s="139"/>
      <c r="B37" s="140"/>
      <c r="C37" s="13"/>
      <c r="D37" s="14" t="s">
        <v>17</v>
      </c>
      <c r="E37" s="11"/>
      <c r="F37" s="10">
        <v>4</v>
      </c>
      <c r="G37" s="9">
        <v>4</v>
      </c>
      <c r="H37" s="8">
        <f t="shared" si="0"/>
        <v>100</v>
      </c>
      <c r="I37" s="9">
        <v>3</v>
      </c>
      <c r="J37" s="8">
        <f t="shared" si="1"/>
        <v>75</v>
      </c>
      <c r="K37" s="9">
        <v>0</v>
      </c>
      <c r="L37" s="8">
        <f t="shared" si="2"/>
        <v>0</v>
      </c>
      <c r="M37" s="9">
        <v>3</v>
      </c>
      <c r="N37" s="8">
        <f t="shared" si="3"/>
        <v>75</v>
      </c>
      <c r="O37" s="9">
        <v>0</v>
      </c>
      <c r="P37" s="8">
        <f t="shared" si="4"/>
        <v>0</v>
      </c>
      <c r="Q37" s="9">
        <v>0</v>
      </c>
      <c r="R37" s="8">
        <f t="shared" si="5"/>
        <v>0</v>
      </c>
    </row>
    <row r="38" spans="1:18" ht="23.1" customHeight="1">
      <c r="A38" s="139"/>
      <c r="B38" s="138" t="s">
        <v>16</v>
      </c>
      <c r="C38" s="13"/>
      <c r="D38" s="14" t="s">
        <v>15</v>
      </c>
      <c r="E38" s="11"/>
      <c r="F38" s="10">
        <v>692</v>
      </c>
      <c r="G38" s="9">
        <f>SUM(G39:G53)</f>
        <v>460</v>
      </c>
      <c r="H38" s="8">
        <f t="shared" si="0"/>
        <v>66.473988439306353</v>
      </c>
      <c r="I38" s="9">
        <f>SUM(I39:I53)</f>
        <v>213</v>
      </c>
      <c r="J38" s="8">
        <f t="shared" si="1"/>
        <v>30.78034682080925</v>
      </c>
      <c r="K38" s="9">
        <f>SUM(K39:K53)</f>
        <v>68</v>
      </c>
      <c r="L38" s="8">
        <f t="shared" si="2"/>
        <v>9.8265895953757223</v>
      </c>
      <c r="M38" s="9">
        <f>SUM(M39:M53)</f>
        <v>228</v>
      </c>
      <c r="N38" s="8">
        <f t="shared" si="3"/>
        <v>32.947976878612714</v>
      </c>
      <c r="O38" s="9">
        <f>SUM(O39:O53)</f>
        <v>32</v>
      </c>
      <c r="P38" s="8">
        <f t="shared" si="4"/>
        <v>4.6242774566473983</v>
      </c>
      <c r="Q38" s="9">
        <f>SUM(Q39:Q53)</f>
        <v>54</v>
      </c>
      <c r="R38" s="8">
        <f t="shared" si="5"/>
        <v>7.803468208092486</v>
      </c>
    </row>
    <row r="39" spans="1:18" ht="23.1" customHeight="1">
      <c r="A39" s="139"/>
      <c r="B39" s="139"/>
      <c r="C39" s="13"/>
      <c r="D39" s="14" t="s">
        <v>14</v>
      </c>
      <c r="E39" s="11"/>
      <c r="F39" s="10">
        <v>5</v>
      </c>
      <c r="G39" s="9">
        <v>4</v>
      </c>
      <c r="H39" s="8">
        <f t="shared" si="0"/>
        <v>80</v>
      </c>
      <c r="I39" s="9">
        <v>1</v>
      </c>
      <c r="J39" s="8">
        <f t="shared" si="1"/>
        <v>20</v>
      </c>
      <c r="K39" s="9">
        <v>1</v>
      </c>
      <c r="L39" s="8">
        <f t="shared" si="2"/>
        <v>20</v>
      </c>
      <c r="M39" s="9">
        <v>3</v>
      </c>
      <c r="N39" s="8">
        <f t="shared" si="3"/>
        <v>60</v>
      </c>
      <c r="O39" s="9">
        <v>0</v>
      </c>
      <c r="P39" s="8">
        <f t="shared" si="4"/>
        <v>0</v>
      </c>
      <c r="Q39" s="9">
        <v>0</v>
      </c>
      <c r="R39" s="8">
        <f t="shared" si="5"/>
        <v>0</v>
      </c>
    </row>
    <row r="40" spans="1:18" ht="23.1" customHeight="1">
      <c r="A40" s="139"/>
      <c r="B40" s="139"/>
      <c r="C40" s="13"/>
      <c r="D40" s="14" t="s">
        <v>13</v>
      </c>
      <c r="E40" s="11"/>
      <c r="F40" s="10">
        <v>83</v>
      </c>
      <c r="G40" s="9">
        <v>58</v>
      </c>
      <c r="H40" s="8">
        <f t="shared" si="0"/>
        <v>69.879518072289159</v>
      </c>
      <c r="I40" s="9">
        <v>11</v>
      </c>
      <c r="J40" s="8">
        <f t="shared" si="1"/>
        <v>13.253012048192772</v>
      </c>
      <c r="K40" s="9">
        <v>9</v>
      </c>
      <c r="L40" s="8">
        <f t="shared" si="2"/>
        <v>10.843373493975903</v>
      </c>
      <c r="M40" s="9">
        <v>16</v>
      </c>
      <c r="N40" s="8">
        <f t="shared" si="3"/>
        <v>19.277108433734941</v>
      </c>
      <c r="O40" s="9">
        <v>3</v>
      </c>
      <c r="P40" s="8">
        <f t="shared" si="4"/>
        <v>3.6144578313253009</v>
      </c>
      <c r="Q40" s="9">
        <v>10</v>
      </c>
      <c r="R40" s="8">
        <f t="shared" si="5"/>
        <v>12.048192771084338</v>
      </c>
    </row>
    <row r="41" spans="1:18" ht="23.1" customHeight="1">
      <c r="A41" s="139"/>
      <c r="B41" s="139"/>
      <c r="C41" s="13"/>
      <c r="D41" s="14" t="s">
        <v>12</v>
      </c>
      <c r="E41" s="11"/>
      <c r="F41" s="10">
        <v>18</v>
      </c>
      <c r="G41" s="9">
        <v>14</v>
      </c>
      <c r="H41" s="8">
        <f t="shared" si="0"/>
        <v>77.777777777777786</v>
      </c>
      <c r="I41" s="9">
        <v>2</v>
      </c>
      <c r="J41" s="8">
        <f t="shared" si="1"/>
        <v>11.111111111111111</v>
      </c>
      <c r="K41" s="9">
        <v>0</v>
      </c>
      <c r="L41" s="8">
        <f t="shared" si="2"/>
        <v>0</v>
      </c>
      <c r="M41" s="9">
        <v>5</v>
      </c>
      <c r="N41" s="8">
        <f t="shared" si="3"/>
        <v>27.777777777777779</v>
      </c>
      <c r="O41" s="9">
        <v>0</v>
      </c>
      <c r="P41" s="8">
        <f t="shared" si="4"/>
        <v>0</v>
      </c>
      <c r="Q41" s="9">
        <v>0</v>
      </c>
      <c r="R41" s="8">
        <f t="shared" si="5"/>
        <v>0</v>
      </c>
    </row>
    <row r="42" spans="1:18" ht="23.1" customHeight="1">
      <c r="A42" s="139"/>
      <c r="B42" s="139"/>
      <c r="C42" s="13"/>
      <c r="D42" s="14" t="s">
        <v>11</v>
      </c>
      <c r="E42" s="11"/>
      <c r="F42" s="10">
        <v>16</v>
      </c>
      <c r="G42" s="9">
        <v>10</v>
      </c>
      <c r="H42" s="8">
        <f t="shared" si="0"/>
        <v>62.5</v>
      </c>
      <c r="I42" s="9">
        <v>6</v>
      </c>
      <c r="J42" s="8">
        <f t="shared" si="1"/>
        <v>37.5</v>
      </c>
      <c r="K42" s="9">
        <v>2</v>
      </c>
      <c r="L42" s="8">
        <f t="shared" si="2"/>
        <v>12.5</v>
      </c>
      <c r="M42" s="9">
        <v>7</v>
      </c>
      <c r="N42" s="8">
        <f t="shared" si="3"/>
        <v>43.75</v>
      </c>
      <c r="O42" s="9">
        <v>1</v>
      </c>
      <c r="P42" s="8">
        <f t="shared" si="4"/>
        <v>6.25</v>
      </c>
      <c r="Q42" s="9">
        <v>1</v>
      </c>
      <c r="R42" s="8">
        <f t="shared" si="5"/>
        <v>6.25</v>
      </c>
    </row>
    <row r="43" spans="1:18" ht="23.1" customHeight="1">
      <c r="A43" s="139"/>
      <c r="B43" s="139"/>
      <c r="C43" s="13"/>
      <c r="D43" s="14" t="s">
        <v>10</v>
      </c>
      <c r="E43" s="11"/>
      <c r="F43" s="10">
        <v>34</v>
      </c>
      <c r="G43" s="9">
        <v>25</v>
      </c>
      <c r="H43" s="8">
        <f t="shared" si="0"/>
        <v>73.529411764705884</v>
      </c>
      <c r="I43" s="9">
        <v>12</v>
      </c>
      <c r="J43" s="8">
        <f t="shared" si="1"/>
        <v>35.294117647058826</v>
      </c>
      <c r="K43" s="9">
        <v>4</v>
      </c>
      <c r="L43" s="8">
        <f t="shared" si="2"/>
        <v>11.76470588235294</v>
      </c>
      <c r="M43" s="9">
        <v>11</v>
      </c>
      <c r="N43" s="8">
        <f t="shared" si="3"/>
        <v>32.352941176470587</v>
      </c>
      <c r="O43" s="9">
        <v>0</v>
      </c>
      <c r="P43" s="8">
        <f t="shared" si="4"/>
        <v>0</v>
      </c>
      <c r="Q43" s="9">
        <v>2</v>
      </c>
      <c r="R43" s="8">
        <f t="shared" si="5"/>
        <v>5.8823529411764701</v>
      </c>
    </row>
    <row r="44" spans="1:18" ht="23.1" customHeight="1">
      <c r="A44" s="139"/>
      <c r="B44" s="139"/>
      <c r="C44" s="13"/>
      <c r="D44" s="14" t="s">
        <v>9</v>
      </c>
      <c r="E44" s="11"/>
      <c r="F44" s="10">
        <v>180</v>
      </c>
      <c r="G44" s="9">
        <v>121</v>
      </c>
      <c r="H44" s="8">
        <f t="shared" si="0"/>
        <v>67.222222222222229</v>
      </c>
      <c r="I44" s="9">
        <v>71</v>
      </c>
      <c r="J44" s="8">
        <f t="shared" si="1"/>
        <v>39.444444444444443</v>
      </c>
      <c r="K44" s="9">
        <v>19</v>
      </c>
      <c r="L44" s="8">
        <f t="shared" si="2"/>
        <v>10.555555555555555</v>
      </c>
      <c r="M44" s="9">
        <v>67</v>
      </c>
      <c r="N44" s="8">
        <f t="shared" si="3"/>
        <v>37.222222222222221</v>
      </c>
      <c r="O44" s="9">
        <v>7</v>
      </c>
      <c r="P44" s="8">
        <f t="shared" si="4"/>
        <v>3.8888888888888888</v>
      </c>
      <c r="Q44" s="9">
        <v>15</v>
      </c>
      <c r="R44" s="8">
        <f t="shared" si="5"/>
        <v>8.3333333333333321</v>
      </c>
    </row>
    <row r="45" spans="1:18" ht="23.1" customHeight="1">
      <c r="A45" s="139"/>
      <c r="B45" s="139"/>
      <c r="C45" s="13"/>
      <c r="D45" s="14" t="s">
        <v>8</v>
      </c>
      <c r="E45" s="11"/>
      <c r="F45" s="10">
        <v>21</v>
      </c>
      <c r="G45" s="9">
        <v>17</v>
      </c>
      <c r="H45" s="8">
        <f t="shared" si="0"/>
        <v>80.952380952380949</v>
      </c>
      <c r="I45" s="9">
        <v>8</v>
      </c>
      <c r="J45" s="8">
        <f t="shared" si="1"/>
        <v>38.095238095238095</v>
      </c>
      <c r="K45" s="9">
        <v>0</v>
      </c>
      <c r="L45" s="8">
        <f t="shared" si="2"/>
        <v>0</v>
      </c>
      <c r="M45" s="9">
        <v>0</v>
      </c>
      <c r="N45" s="8">
        <f t="shared" si="3"/>
        <v>0</v>
      </c>
      <c r="O45" s="9">
        <v>1</v>
      </c>
      <c r="P45" s="8">
        <f t="shared" si="4"/>
        <v>4.7619047619047619</v>
      </c>
      <c r="Q45" s="9">
        <v>1</v>
      </c>
      <c r="R45" s="8">
        <f t="shared" si="5"/>
        <v>4.7619047619047619</v>
      </c>
    </row>
    <row r="46" spans="1:18" ht="23.1" customHeight="1">
      <c r="A46" s="139"/>
      <c r="B46" s="139"/>
      <c r="C46" s="13"/>
      <c r="D46" s="14" t="s">
        <v>7</v>
      </c>
      <c r="E46" s="11"/>
      <c r="F46" s="10">
        <v>14</v>
      </c>
      <c r="G46" s="9">
        <v>10</v>
      </c>
      <c r="H46" s="8">
        <f t="shared" si="0"/>
        <v>71.428571428571431</v>
      </c>
      <c r="I46" s="9">
        <v>8</v>
      </c>
      <c r="J46" s="8">
        <f t="shared" si="1"/>
        <v>57.142857142857139</v>
      </c>
      <c r="K46" s="9">
        <v>1</v>
      </c>
      <c r="L46" s="8">
        <f t="shared" si="2"/>
        <v>7.1428571428571423</v>
      </c>
      <c r="M46" s="9">
        <v>6</v>
      </c>
      <c r="N46" s="8">
        <f t="shared" si="3"/>
        <v>42.857142857142854</v>
      </c>
      <c r="O46" s="9">
        <v>2</v>
      </c>
      <c r="P46" s="8">
        <f t="shared" si="4"/>
        <v>14.285714285714285</v>
      </c>
      <c r="Q46" s="9">
        <v>0</v>
      </c>
      <c r="R46" s="8">
        <f t="shared" si="5"/>
        <v>0</v>
      </c>
    </row>
    <row r="47" spans="1:18" ht="24" customHeight="1">
      <c r="A47" s="139"/>
      <c r="B47" s="139"/>
      <c r="C47" s="13"/>
      <c r="D47" s="12" t="s">
        <v>6</v>
      </c>
      <c r="E47" s="11"/>
      <c r="F47" s="10">
        <v>13</v>
      </c>
      <c r="G47" s="9">
        <v>10</v>
      </c>
      <c r="H47" s="8">
        <f t="shared" si="0"/>
        <v>76.923076923076934</v>
      </c>
      <c r="I47" s="9">
        <v>2</v>
      </c>
      <c r="J47" s="8">
        <f t="shared" si="1"/>
        <v>15.384615384615385</v>
      </c>
      <c r="K47" s="9">
        <v>2</v>
      </c>
      <c r="L47" s="8">
        <f t="shared" si="2"/>
        <v>15.384615384615385</v>
      </c>
      <c r="M47" s="9">
        <v>4</v>
      </c>
      <c r="N47" s="8">
        <f t="shared" si="3"/>
        <v>30.76923076923077</v>
      </c>
      <c r="O47" s="9">
        <v>1</v>
      </c>
      <c r="P47" s="8">
        <f t="shared" si="4"/>
        <v>7.6923076923076925</v>
      </c>
      <c r="Q47" s="9">
        <v>1</v>
      </c>
      <c r="R47" s="8">
        <f t="shared" si="5"/>
        <v>7.6923076923076925</v>
      </c>
    </row>
    <row r="48" spans="1:18" ht="23.1" customHeight="1">
      <c r="A48" s="139"/>
      <c r="B48" s="139"/>
      <c r="C48" s="13"/>
      <c r="D48" s="14" t="s">
        <v>5</v>
      </c>
      <c r="E48" s="11"/>
      <c r="F48" s="10">
        <v>41</v>
      </c>
      <c r="G48" s="9">
        <v>19</v>
      </c>
      <c r="H48" s="8">
        <f t="shared" si="0"/>
        <v>46.341463414634148</v>
      </c>
      <c r="I48" s="9">
        <v>18</v>
      </c>
      <c r="J48" s="8">
        <f t="shared" si="1"/>
        <v>43.902439024390247</v>
      </c>
      <c r="K48" s="9">
        <v>4</v>
      </c>
      <c r="L48" s="8">
        <f t="shared" si="2"/>
        <v>9.7560975609756095</v>
      </c>
      <c r="M48" s="9">
        <v>20</v>
      </c>
      <c r="N48" s="8">
        <f t="shared" si="3"/>
        <v>48.780487804878049</v>
      </c>
      <c r="O48" s="9">
        <v>0</v>
      </c>
      <c r="P48" s="8">
        <f t="shared" si="4"/>
        <v>0</v>
      </c>
      <c r="Q48" s="9">
        <v>6</v>
      </c>
      <c r="R48" s="8">
        <f t="shared" si="5"/>
        <v>14.634146341463413</v>
      </c>
    </row>
    <row r="49" spans="1:18" ht="23.1" customHeight="1">
      <c r="A49" s="139"/>
      <c r="B49" s="139"/>
      <c r="C49" s="13"/>
      <c r="D49" s="14" t="s">
        <v>4</v>
      </c>
      <c r="E49" s="11"/>
      <c r="F49" s="10">
        <v>22</v>
      </c>
      <c r="G49" s="9">
        <v>18</v>
      </c>
      <c r="H49" s="8">
        <f t="shared" si="0"/>
        <v>81.818181818181827</v>
      </c>
      <c r="I49" s="9">
        <v>3</v>
      </c>
      <c r="J49" s="8">
        <f t="shared" si="1"/>
        <v>13.636363636363635</v>
      </c>
      <c r="K49" s="9">
        <v>1</v>
      </c>
      <c r="L49" s="8">
        <f t="shared" si="2"/>
        <v>4.5454545454545459</v>
      </c>
      <c r="M49" s="9">
        <v>6</v>
      </c>
      <c r="N49" s="8">
        <f t="shared" si="3"/>
        <v>27.27272727272727</v>
      </c>
      <c r="O49" s="9">
        <v>1</v>
      </c>
      <c r="P49" s="8">
        <f t="shared" si="4"/>
        <v>4.5454545454545459</v>
      </c>
      <c r="Q49" s="9">
        <v>1</v>
      </c>
      <c r="R49" s="8">
        <f t="shared" si="5"/>
        <v>4.5454545454545459</v>
      </c>
    </row>
    <row r="50" spans="1:18" ht="23.1" customHeight="1">
      <c r="A50" s="139"/>
      <c r="B50" s="139"/>
      <c r="C50" s="13"/>
      <c r="D50" s="14" t="s">
        <v>3</v>
      </c>
      <c r="E50" s="11"/>
      <c r="F50" s="10">
        <v>20</v>
      </c>
      <c r="G50" s="9">
        <v>8</v>
      </c>
      <c r="H50" s="8">
        <f t="shared" si="0"/>
        <v>40</v>
      </c>
      <c r="I50" s="9">
        <v>4</v>
      </c>
      <c r="J50" s="8">
        <f t="shared" si="1"/>
        <v>20</v>
      </c>
      <c r="K50" s="9">
        <v>4</v>
      </c>
      <c r="L50" s="8">
        <f t="shared" si="2"/>
        <v>20</v>
      </c>
      <c r="M50" s="9">
        <v>5</v>
      </c>
      <c r="N50" s="8">
        <f t="shared" si="3"/>
        <v>25</v>
      </c>
      <c r="O50" s="9">
        <v>2</v>
      </c>
      <c r="P50" s="8">
        <f t="shared" si="4"/>
        <v>10</v>
      </c>
      <c r="Q50" s="9">
        <v>2</v>
      </c>
      <c r="R50" s="8">
        <f t="shared" si="5"/>
        <v>10</v>
      </c>
    </row>
    <row r="51" spans="1:18" ht="23.1" customHeight="1">
      <c r="A51" s="139"/>
      <c r="B51" s="139"/>
      <c r="C51" s="13"/>
      <c r="D51" s="14" t="s">
        <v>2</v>
      </c>
      <c r="E51" s="11"/>
      <c r="F51" s="10">
        <v>150</v>
      </c>
      <c r="G51" s="9">
        <v>94</v>
      </c>
      <c r="H51" s="8">
        <f t="shared" si="0"/>
        <v>62.666666666666671</v>
      </c>
      <c r="I51" s="9">
        <v>49</v>
      </c>
      <c r="J51" s="8">
        <f t="shared" si="1"/>
        <v>32.666666666666664</v>
      </c>
      <c r="K51" s="9">
        <v>14</v>
      </c>
      <c r="L51" s="8">
        <f t="shared" si="2"/>
        <v>9.3333333333333339</v>
      </c>
      <c r="M51" s="9">
        <v>54</v>
      </c>
      <c r="N51" s="8">
        <f t="shared" si="3"/>
        <v>36</v>
      </c>
      <c r="O51" s="9">
        <v>13</v>
      </c>
      <c r="P51" s="8">
        <f t="shared" si="4"/>
        <v>8.6666666666666679</v>
      </c>
      <c r="Q51" s="9">
        <v>9</v>
      </c>
      <c r="R51" s="8">
        <f t="shared" si="5"/>
        <v>6</v>
      </c>
    </row>
    <row r="52" spans="1:18" ht="23.1" customHeight="1">
      <c r="A52" s="139"/>
      <c r="B52" s="139"/>
      <c r="C52" s="13"/>
      <c r="D52" s="14" t="s">
        <v>1</v>
      </c>
      <c r="E52" s="11"/>
      <c r="F52" s="10">
        <v>20</v>
      </c>
      <c r="G52" s="9">
        <v>14</v>
      </c>
      <c r="H52" s="8">
        <f t="shared" si="0"/>
        <v>70</v>
      </c>
      <c r="I52" s="9">
        <v>4</v>
      </c>
      <c r="J52" s="8">
        <f t="shared" si="1"/>
        <v>20</v>
      </c>
      <c r="K52" s="9">
        <v>0</v>
      </c>
      <c r="L52" s="8">
        <f t="shared" si="2"/>
        <v>0</v>
      </c>
      <c r="M52" s="9">
        <v>5</v>
      </c>
      <c r="N52" s="8">
        <f t="shared" si="3"/>
        <v>25</v>
      </c>
      <c r="O52" s="9">
        <v>0</v>
      </c>
      <c r="P52" s="8">
        <f t="shared" si="4"/>
        <v>0</v>
      </c>
      <c r="Q52" s="9">
        <v>3</v>
      </c>
      <c r="R52" s="8">
        <f t="shared" si="5"/>
        <v>15</v>
      </c>
    </row>
    <row r="53" spans="1:18" ht="24" customHeight="1">
      <c r="A53" s="140"/>
      <c r="B53" s="140"/>
      <c r="C53" s="13"/>
      <c r="D53" s="12" t="s">
        <v>0</v>
      </c>
      <c r="E53" s="11"/>
      <c r="F53" s="10">
        <v>55</v>
      </c>
      <c r="G53" s="9">
        <v>38</v>
      </c>
      <c r="H53" s="8">
        <f t="shared" si="0"/>
        <v>69.090909090909093</v>
      </c>
      <c r="I53" s="9">
        <v>14</v>
      </c>
      <c r="J53" s="8">
        <f t="shared" si="1"/>
        <v>25.454545454545453</v>
      </c>
      <c r="K53" s="9">
        <v>7</v>
      </c>
      <c r="L53" s="8">
        <f t="shared" si="2"/>
        <v>12.727272727272727</v>
      </c>
      <c r="M53" s="9">
        <v>19</v>
      </c>
      <c r="N53" s="8">
        <f t="shared" si="3"/>
        <v>34.545454545454547</v>
      </c>
      <c r="O53" s="9">
        <v>1</v>
      </c>
      <c r="P53" s="8">
        <f t="shared" si="4"/>
        <v>1.8181818181818181</v>
      </c>
      <c r="Q53" s="9">
        <v>3</v>
      </c>
      <c r="R53" s="8">
        <f t="shared" si="5"/>
        <v>5.4545454545454541</v>
      </c>
    </row>
    <row r="55" spans="1:18" ht="12.75" customHeight="1"/>
    <row r="56" spans="1:18" ht="12.75" customHeight="1"/>
    <row r="57" spans="1:18">
      <c r="D57" s="5"/>
    </row>
    <row r="60" spans="1:18">
      <c r="D60" s="5"/>
    </row>
    <row r="62" spans="1:18">
      <c r="D62" s="5"/>
    </row>
    <row r="64" spans="1:18">
      <c r="D64" s="5"/>
    </row>
    <row r="66" spans="4:4">
      <c r="D66" s="5"/>
    </row>
    <row r="68" spans="4:4" ht="13.5" customHeight="1">
      <c r="D68" s="6"/>
    </row>
    <row r="69" spans="4:4" ht="13.5" customHeight="1"/>
    <row r="70" spans="4:4">
      <c r="D70" s="5"/>
    </row>
    <row r="72" spans="4:4">
      <c r="D72" s="5"/>
    </row>
    <row r="74" spans="4:4">
      <c r="D74" s="5"/>
    </row>
    <row r="76" spans="4:4">
      <c r="D76" s="5"/>
    </row>
  </sheetData>
  <mergeCells count="30">
    <mergeCell ref="L5:L6"/>
    <mergeCell ref="M5:M6"/>
    <mergeCell ref="N5:N6"/>
    <mergeCell ref="A3:E6"/>
    <mergeCell ref="F3:F6"/>
    <mergeCell ref="G3:H4"/>
    <mergeCell ref="I3:J4"/>
    <mergeCell ref="K3:L4"/>
    <mergeCell ref="R5:R6"/>
    <mergeCell ref="Q5:Q6"/>
    <mergeCell ref="Q3:R4"/>
    <mergeCell ref="O5:O6"/>
    <mergeCell ref="P5:P6"/>
    <mergeCell ref="O3:P4"/>
    <mergeCell ref="B12:E12"/>
    <mergeCell ref="A13:A53"/>
    <mergeCell ref="B13:B37"/>
    <mergeCell ref="B38:B53"/>
    <mergeCell ref="M3:N4"/>
    <mergeCell ref="A7:E7"/>
    <mergeCell ref="A8:A12"/>
    <mergeCell ref="B8:E8"/>
    <mergeCell ref="B9:E9"/>
    <mergeCell ref="B10:E10"/>
    <mergeCell ref="B11:E11"/>
    <mergeCell ref="G5:G6"/>
    <mergeCell ref="H5:H6"/>
    <mergeCell ref="I5:I6"/>
    <mergeCell ref="J5:J6"/>
    <mergeCell ref="K5:K6"/>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76"/>
  <sheetViews>
    <sheetView showGridLines="0" view="pageBreakPreview" zoomScaleNormal="100" zoomScaleSheetLayoutView="100" workbookViewId="0">
      <selection activeCell="I3" sqref="I3:J6"/>
    </sheetView>
  </sheetViews>
  <sheetFormatPr defaultRowHeight="13.5"/>
  <cols>
    <col min="1" max="2" width="2.625" style="4" customWidth="1"/>
    <col min="3" max="3" width="1.375" style="4" customWidth="1"/>
    <col min="4" max="4" width="27.625" style="4" customWidth="1"/>
    <col min="5" max="5" width="1.375" style="4" customWidth="1"/>
    <col min="6" max="16" width="9.125" style="3" customWidth="1"/>
    <col min="17" max="16384" width="9" style="3"/>
  </cols>
  <sheetData>
    <row r="1" spans="1:16" ht="14.25">
      <c r="A1" s="18" t="s">
        <v>516</v>
      </c>
    </row>
    <row r="3" spans="1:16" ht="14.25" customHeight="1">
      <c r="A3" s="152" t="s">
        <v>63</v>
      </c>
      <c r="B3" s="153"/>
      <c r="C3" s="153"/>
      <c r="D3" s="153"/>
      <c r="E3" s="154"/>
      <c r="F3" s="161" t="s">
        <v>126</v>
      </c>
      <c r="G3" s="176" t="s">
        <v>472</v>
      </c>
      <c r="H3" s="177"/>
      <c r="I3" s="176" t="s">
        <v>473</v>
      </c>
      <c r="J3" s="177"/>
      <c r="K3" s="176" t="s">
        <v>465</v>
      </c>
      <c r="L3" s="177"/>
      <c r="M3" s="176" t="s">
        <v>606</v>
      </c>
      <c r="N3" s="177"/>
      <c r="O3" s="200" t="s">
        <v>127</v>
      </c>
      <c r="P3" s="200"/>
    </row>
    <row r="4" spans="1:16" ht="51.75" customHeight="1">
      <c r="A4" s="155"/>
      <c r="B4" s="156"/>
      <c r="C4" s="156"/>
      <c r="D4" s="156"/>
      <c r="E4" s="157"/>
      <c r="F4" s="165"/>
      <c r="G4" s="178"/>
      <c r="H4" s="179"/>
      <c r="I4" s="178"/>
      <c r="J4" s="179"/>
      <c r="K4" s="178"/>
      <c r="L4" s="179"/>
      <c r="M4" s="178"/>
      <c r="N4" s="179"/>
      <c r="O4" s="200"/>
      <c r="P4" s="200"/>
    </row>
    <row r="5" spans="1:16" ht="15" customHeight="1">
      <c r="A5" s="155"/>
      <c r="B5" s="156"/>
      <c r="C5" s="156"/>
      <c r="D5" s="156"/>
      <c r="E5" s="157"/>
      <c r="F5" s="162"/>
      <c r="G5" s="163" t="s">
        <v>51</v>
      </c>
      <c r="H5" s="150" t="s">
        <v>50</v>
      </c>
      <c r="I5" s="163" t="s">
        <v>51</v>
      </c>
      <c r="J5" s="150" t="s">
        <v>50</v>
      </c>
      <c r="K5" s="163" t="s">
        <v>51</v>
      </c>
      <c r="L5" s="150" t="s">
        <v>50</v>
      </c>
      <c r="M5" s="163" t="s">
        <v>51</v>
      </c>
      <c r="N5" s="150" t="s">
        <v>50</v>
      </c>
      <c r="O5" s="163" t="s">
        <v>51</v>
      </c>
      <c r="P5" s="150" t="s">
        <v>50</v>
      </c>
    </row>
    <row r="6" spans="1:16" ht="15" customHeight="1">
      <c r="A6" s="158"/>
      <c r="B6" s="159"/>
      <c r="C6" s="159"/>
      <c r="D6" s="159"/>
      <c r="E6" s="160"/>
      <c r="F6" s="162"/>
      <c r="G6" s="164"/>
      <c r="H6" s="151"/>
      <c r="I6" s="164"/>
      <c r="J6" s="151"/>
      <c r="K6" s="164"/>
      <c r="L6" s="151"/>
      <c r="M6" s="164"/>
      <c r="N6" s="151"/>
      <c r="O6" s="164"/>
      <c r="P6" s="151"/>
    </row>
    <row r="7" spans="1:16" ht="23.1" customHeight="1">
      <c r="A7" s="147" t="s">
        <v>49</v>
      </c>
      <c r="B7" s="148"/>
      <c r="C7" s="148"/>
      <c r="D7" s="148"/>
      <c r="E7" s="149"/>
      <c r="F7" s="10">
        <v>916</v>
      </c>
      <c r="G7" s="9">
        <f>SUM(G8:G12)</f>
        <v>242</v>
      </c>
      <c r="H7" s="8">
        <f t="shared" ref="H7:H38" si="0">IF(G7=0,0,G7/$F7*100)</f>
        <v>26.419213973799128</v>
      </c>
      <c r="I7" s="9">
        <f>SUM(I8:I12)</f>
        <v>98</v>
      </c>
      <c r="J7" s="8">
        <f t="shared" ref="J7:J38" si="1">IF(I7=0,0,I7/$F7*100)</f>
        <v>10.698689956331878</v>
      </c>
      <c r="K7" s="9">
        <f>SUM(K8:K12)</f>
        <v>61</v>
      </c>
      <c r="L7" s="8">
        <f t="shared" ref="L7:L38" si="2">IF(K7=0,0,K7/$F7*100)</f>
        <v>6.6593886462882095</v>
      </c>
      <c r="M7" s="9">
        <f>SUM(M8:M12)</f>
        <v>534</v>
      </c>
      <c r="N7" s="8">
        <f t="shared" ref="N7:N38" si="3">IF(M7=0,0,M7/$F7*100)</f>
        <v>58.296943231441048</v>
      </c>
      <c r="O7" s="9">
        <f>SUM(O8:O12)</f>
        <v>42</v>
      </c>
      <c r="P7" s="8">
        <f t="shared" ref="P7:P38" si="4">IF(O7=0,0,O7/$F7*100)</f>
        <v>4.5851528384279483</v>
      </c>
    </row>
    <row r="8" spans="1:16" ht="23.1" customHeight="1">
      <c r="A8" s="141" t="s">
        <v>48</v>
      </c>
      <c r="B8" s="144" t="s">
        <v>47</v>
      </c>
      <c r="C8" s="145"/>
      <c r="D8" s="145"/>
      <c r="E8" s="146"/>
      <c r="F8" s="10">
        <v>289</v>
      </c>
      <c r="G8" s="9">
        <v>33</v>
      </c>
      <c r="H8" s="8">
        <f t="shared" si="0"/>
        <v>11.418685121107266</v>
      </c>
      <c r="I8" s="9">
        <v>12</v>
      </c>
      <c r="J8" s="8">
        <f t="shared" si="1"/>
        <v>4.1522491349480966</v>
      </c>
      <c r="K8" s="9">
        <v>12</v>
      </c>
      <c r="L8" s="8">
        <f t="shared" si="2"/>
        <v>4.1522491349480966</v>
      </c>
      <c r="M8" s="9">
        <v>206</v>
      </c>
      <c r="N8" s="8">
        <f t="shared" si="3"/>
        <v>71.280276816609003</v>
      </c>
      <c r="O8" s="9">
        <v>31</v>
      </c>
      <c r="P8" s="8">
        <f t="shared" si="4"/>
        <v>10.726643598615917</v>
      </c>
    </row>
    <row r="9" spans="1:16" ht="23.1" customHeight="1">
      <c r="A9" s="142"/>
      <c r="B9" s="144" t="s">
        <v>46</v>
      </c>
      <c r="C9" s="145"/>
      <c r="D9" s="145"/>
      <c r="E9" s="146"/>
      <c r="F9" s="10">
        <v>129</v>
      </c>
      <c r="G9" s="9">
        <v>36</v>
      </c>
      <c r="H9" s="8">
        <f t="shared" ref="H9:H12" si="5">IF(G9=0,0,G9/$F9*100)</f>
        <v>27.906976744186046</v>
      </c>
      <c r="I9" s="9">
        <v>8</v>
      </c>
      <c r="J9" s="8">
        <f t="shared" ref="J9:J12" si="6">IF(I9=0,0,I9/$F9*100)</f>
        <v>6.2015503875968996</v>
      </c>
      <c r="K9" s="9">
        <v>4</v>
      </c>
      <c r="L9" s="8">
        <f t="shared" ref="L9:L12" si="7">IF(K9=0,0,K9/$F9*100)</f>
        <v>3.1007751937984498</v>
      </c>
      <c r="M9" s="9">
        <v>80</v>
      </c>
      <c r="N9" s="8">
        <f t="shared" ref="N9:N12" si="8">IF(M9=0,0,M9/$F9*100)</f>
        <v>62.015503875968989</v>
      </c>
      <c r="O9" s="9">
        <v>4</v>
      </c>
      <c r="P9" s="8">
        <f t="shared" ref="P9:P12" si="9">IF(O9=0,0,O9/$F9*100)</f>
        <v>3.1007751937984498</v>
      </c>
    </row>
    <row r="10" spans="1:16" ht="23.1" customHeight="1">
      <c r="A10" s="142"/>
      <c r="B10" s="144" t="s">
        <v>45</v>
      </c>
      <c r="C10" s="145"/>
      <c r="D10" s="145"/>
      <c r="E10" s="146"/>
      <c r="F10" s="10">
        <v>220</v>
      </c>
      <c r="G10" s="9">
        <v>70</v>
      </c>
      <c r="H10" s="8">
        <f t="shared" si="5"/>
        <v>31.818181818181817</v>
      </c>
      <c r="I10" s="9">
        <v>31</v>
      </c>
      <c r="J10" s="8">
        <f t="shared" si="6"/>
        <v>14.09090909090909</v>
      </c>
      <c r="K10" s="9">
        <v>20</v>
      </c>
      <c r="L10" s="8">
        <f t="shared" si="7"/>
        <v>9.0909090909090917</v>
      </c>
      <c r="M10" s="9">
        <v>117</v>
      </c>
      <c r="N10" s="8">
        <f t="shared" si="8"/>
        <v>53.181818181818187</v>
      </c>
      <c r="O10" s="9">
        <v>2</v>
      </c>
      <c r="P10" s="8">
        <f t="shared" si="9"/>
        <v>0.90909090909090906</v>
      </c>
    </row>
    <row r="11" spans="1:16" ht="23.1" customHeight="1">
      <c r="A11" s="142"/>
      <c r="B11" s="144" t="s">
        <v>44</v>
      </c>
      <c r="C11" s="145"/>
      <c r="D11" s="145"/>
      <c r="E11" s="146"/>
      <c r="F11" s="10">
        <v>57</v>
      </c>
      <c r="G11" s="9">
        <v>17</v>
      </c>
      <c r="H11" s="8">
        <f t="shared" si="5"/>
        <v>29.82456140350877</v>
      </c>
      <c r="I11" s="9">
        <v>3</v>
      </c>
      <c r="J11" s="8">
        <f t="shared" si="6"/>
        <v>5.2631578947368416</v>
      </c>
      <c r="K11" s="9">
        <v>5</v>
      </c>
      <c r="L11" s="8">
        <f t="shared" si="7"/>
        <v>8.7719298245614024</v>
      </c>
      <c r="M11" s="9">
        <v>33</v>
      </c>
      <c r="N11" s="8">
        <f t="shared" si="8"/>
        <v>57.894736842105267</v>
      </c>
      <c r="O11" s="9">
        <v>1</v>
      </c>
      <c r="P11" s="8">
        <f t="shared" si="9"/>
        <v>1.7543859649122806</v>
      </c>
    </row>
    <row r="12" spans="1:16" ht="23.1" customHeight="1">
      <c r="A12" s="143"/>
      <c r="B12" s="144" t="s">
        <v>43</v>
      </c>
      <c r="C12" s="145"/>
      <c r="D12" s="145"/>
      <c r="E12" s="146"/>
      <c r="F12" s="10">
        <v>221</v>
      </c>
      <c r="G12" s="9">
        <v>86</v>
      </c>
      <c r="H12" s="8">
        <f t="shared" si="5"/>
        <v>38.914027149321271</v>
      </c>
      <c r="I12" s="9">
        <v>44</v>
      </c>
      <c r="J12" s="8">
        <f t="shared" si="6"/>
        <v>19.909502262443439</v>
      </c>
      <c r="K12" s="9">
        <v>20</v>
      </c>
      <c r="L12" s="8">
        <f t="shared" si="7"/>
        <v>9.0497737556561084</v>
      </c>
      <c r="M12" s="9">
        <v>98</v>
      </c>
      <c r="N12" s="8">
        <f t="shared" si="8"/>
        <v>44.343891402714931</v>
      </c>
      <c r="O12" s="9">
        <v>4</v>
      </c>
      <c r="P12" s="8">
        <f t="shared" si="9"/>
        <v>1.809954751131222</v>
      </c>
    </row>
    <row r="13" spans="1:16" ht="23.1" customHeight="1">
      <c r="A13" s="138" t="s">
        <v>42</v>
      </c>
      <c r="B13" s="138" t="s">
        <v>41</v>
      </c>
      <c r="C13" s="13"/>
      <c r="D13" s="14" t="s">
        <v>15</v>
      </c>
      <c r="E13" s="11"/>
      <c r="F13" s="10">
        <v>224</v>
      </c>
      <c r="G13" s="9">
        <f>SUM(G14:G37)</f>
        <v>56</v>
      </c>
      <c r="H13" s="8">
        <f t="shared" si="0"/>
        <v>25</v>
      </c>
      <c r="I13" s="9">
        <f>SUM(I14:I37)</f>
        <v>26</v>
      </c>
      <c r="J13" s="8">
        <f t="shared" si="1"/>
        <v>11.607142857142858</v>
      </c>
      <c r="K13" s="9">
        <f>SUM(K14:K37)</f>
        <v>19</v>
      </c>
      <c r="L13" s="8">
        <f t="shared" si="2"/>
        <v>8.4821428571428577</v>
      </c>
      <c r="M13" s="9">
        <f>SUM(M14:M37)</f>
        <v>133</v>
      </c>
      <c r="N13" s="8">
        <f t="shared" si="3"/>
        <v>59.375</v>
      </c>
      <c r="O13" s="9">
        <f>SUM(O14:O37)</f>
        <v>5</v>
      </c>
      <c r="P13" s="8">
        <f t="shared" si="4"/>
        <v>2.2321428571428572</v>
      </c>
    </row>
    <row r="14" spans="1:16" ht="23.1" customHeight="1">
      <c r="A14" s="139"/>
      <c r="B14" s="139"/>
      <c r="C14" s="13"/>
      <c r="D14" s="14" t="s">
        <v>40</v>
      </c>
      <c r="E14" s="11"/>
      <c r="F14" s="10">
        <v>38</v>
      </c>
      <c r="G14" s="9">
        <v>6</v>
      </c>
      <c r="H14" s="8">
        <f t="shared" ref="H14:H37" si="10">IF(G14=0,0,G14/$F14*100)</f>
        <v>15.789473684210526</v>
      </c>
      <c r="I14" s="9">
        <v>7</v>
      </c>
      <c r="J14" s="8">
        <f t="shared" ref="J14:J37" si="11">IF(I14=0,0,I14/$F14*100)</f>
        <v>18.421052631578945</v>
      </c>
      <c r="K14" s="9">
        <v>5</v>
      </c>
      <c r="L14" s="8">
        <f t="shared" ref="L14:L37" si="12">IF(K14=0,0,K14/$F14*100)</f>
        <v>13.157894736842104</v>
      </c>
      <c r="M14" s="9">
        <v>23</v>
      </c>
      <c r="N14" s="8">
        <f t="shared" ref="N14:N37" si="13">IF(M14=0,0,M14/$F14*100)</f>
        <v>60.526315789473685</v>
      </c>
      <c r="O14" s="9">
        <v>1</v>
      </c>
      <c r="P14" s="8">
        <f t="shared" ref="P14:P37" si="14">IF(O14=0,0,O14/$F14*100)</f>
        <v>2.6315789473684208</v>
      </c>
    </row>
    <row r="15" spans="1:16" ht="23.1" customHeight="1">
      <c r="A15" s="139"/>
      <c r="B15" s="139"/>
      <c r="C15" s="13"/>
      <c r="D15" s="14" t="s">
        <v>39</v>
      </c>
      <c r="E15" s="11"/>
      <c r="F15" s="10">
        <v>5</v>
      </c>
      <c r="G15" s="9">
        <v>2</v>
      </c>
      <c r="H15" s="8">
        <f t="shared" si="10"/>
        <v>40</v>
      </c>
      <c r="I15" s="9">
        <v>1</v>
      </c>
      <c r="J15" s="8">
        <f t="shared" si="11"/>
        <v>20</v>
      </c>
      <c r="K15" s="9">
        <v>2</v>
      </c>
      <c r="L15" s="8">
        <f t="shared" si="12"/>
        <v>40</v>
      </c>
      <c r="M15" s="9">
        <v>2</v>
      </c>
      <c r="N15" s="8">
        <f t="shared" si="13"/>
        <v>40</v>
      </c>
      <c r="O15" s="9">
        <v>0</v>
      </c>
      <c r="P15" s="8">
        <f t="shared" si="14"/>
        <v>0</v>
      </c>
    </row>
    <row r="16" spans="1:16" ht="23.1" customHeight="1">
      <c r="A16" s="139"/>
      <c r="B16" s="139"/>
      <c r="C16" s="13"/>
      <c r="D16" s="14" t="s">
        <v>38</v>
      </c>
      <c r="E16" s="11"/>
      <c r="F16" s="10">
        <v>14</v>
      </c>
      <c r="G16" s="9">
        <v>2</v>
      </c>
      <c r="H16" s="8">
        <f t="shared" si="10"/>
        <v>14.285714285714285</v>
      </c>
      <c r="I16" s="9">
        <v>2</v>
      </c>
      <c r="J16" s="8">
        <f t="shared" si="11"/>
        <v>14.285714285714285</v>
      </c>
      <c r="K16" s="9">
        <v>3</v>
      </c>
      <c r="L16" s="8">
        <f t="shared" si="12"/>
        <v>21.428571428571427</v>
      </c>
      <c r="M16" s="9">
        <v>8</v>
      </c>
      <c r="N16" s="8">
        <f t="shared" si="13"/>
        <v>57.142857142857139</v>
      </c>
      <c r="O16" s="9">
        <v>0</v>
      </c>
      <c r="P16" s="8">
        <f t="shared" si="14"/>
        <v>0</v>
      </c>
    </row>
    <row r="17" spans="1:16" ht="23.1" customHeight="1">
      <c r="A17" s="139"/>
      <c r="B17" s="139"/>
      <c r="C17" s="13"/>
      <c r="D17" s="14" t="s">
        <v>37</v>
      </c>
      <c r="E17" s="11"/>
      <c r="F17" s="10">
        <v>1</v>
      </c>
      <c r="G17" s="9">
        <v>0</v>
      </c>
      <c r="H17" s="8">
        <f t="shared" si="10"/>
        <v>0</v>
      </c>
      <c r="I17" s="9">
        <v>0</v>
      </c>
      <c r="J17" s="8">
        <f t="shared" si="11"/>
        <v>0</v>
      </c>
      <c r="K17" s="9">
        <v>0</v>
      </c>
      <c r="L17" s="8">
        <f t="shared" si="12"/>
        <v>0</v>
      </c>
      <c r="M17" s="9">
        <v>1</v>
      </c>
      <c r="N17" s="8">
        <f t="shared" si="13"/>
        <v>100</v>
      </c>
      <c r="O17" s="9">
        <v>0</v>
      </c>
      <c r="P17" s="8">
        <f t="shared" si="14"/>
        <v>0</v>
      </c>
    </row>
    <row r="18" spans="1:16" ht="23.1" customHeight="1">
      <c r="A18" s="139"/>
      <c r="B18" s="139"/>
      <c r="C18" s="13"/>
      <c r="D18" s="14" t="s">
        <v>36</v>
      </c>
      <c r="E18" s="11"/>
      <c r="F18" s="10">
        <v>6</v>
      </c>
      <c r="G18" s="9">
        <v>2</v>
      </c>
      <c r="H18" s="8">
        <f t="shared" si="10"/>
        <v>33.333333333333329</v>
      </c>
      <c r="I18" s="9">
        <v>1</v>
      </c>
      <c r="J18" s="8">
        <f t="shared" si="11"/>
        <v>16.666666666666664</v>
      </c>
      <c r="K18" s="9">
        <v>1</v>
      </c>
      <c r="L18" s="8">
        <f t="shared" si="12"/>
        <v>16.666666666666664</v>
      </c>
      <c r="M18" s="9">
        <v>3</v>
      </c>
      <c r="N18" s="8">
        <f t="shared" si="13"/>
        <v>50</v>
      </c>
      <c r="O18" s="9">
        <v>0</v>
      </c>
      <c r="P18" s="8">
        <f t="shared" si="14"/>
        <v>0</v>
      </c>
    </row>
    <row r="19" spans="1:16" ht="23.1" customHeight="1">
      <c r="A19" s="139"/>
      <c r="B19" s="139"/>
      <c r="C19" s="13"/>
      <c r="D19" s="14" t="s">
        <v>35</v>
      </c>
      <c r="E19" s="11"/>
      <c r="F19" s="10">
        <v>3</v>
      </c>
      <c r="G19" s="9">
        <v>0</v>
      </c>
      <c r="H19" s="8">
        <f t="shared" si="10"/>
        <v>0</v>
      </c>
      <c r="I19" s="9">
        <v>0</v>
      </c>
      <c r="J19" s="8">
        <f t="shared" si="11"/>
        <v>0</v>
      </c>
      <c r="K19" s="9">
        <v>0</v>
      </c>
      <c r="L19" s="8">
        <f t="shared" si="12"/>
        <v>0</v>
      </c>
      <c r="M19" s="9">
        <v>3</v>
      </c>
      <c r="N19" s="8">
        <f t="shared" si="13"/>
        <v>100</v>
      </c>
      <c r="O19" s="9">
        <v>0</v>
      </c>
      <c r="P19" s="8">
        <f t="shared" si="14"/>
        <v>0</v>
      </c>
    </row>
    <row r="20" spans="1:16" ht="23.1" customHeight="1">
      <c r="A20" s="139"/>
      <c r="B20" s="139"/>
      <c r="C20" s="13"/>
      <c r="D20" s="14" t="s">
        <v>34</v>
      </c>
      <c r="E20" s="11"/>
      <c r="F20" s="10">
        <v>3</v>
      </c>
      <c r="G20" s="9">
        <v>2</v>
      </c>
      <c r="H20" s="8">
        <f t="shared" si="10"/>
        <v>66.666666666666657</v>
      </c>
      <c r="I20" s="9">
        <v>0</v>
      </c>
      <c r="J20" s="8">
        <f t="shared" si="11"/>
        <v>0</v>
      </c>
      <c r="K20" s="9">
        <v>0</v>
      </c>
      <c r="L20" s="8">
        <f t="shared" si="12"/>
        <v>0</v>
      </c>
      <c r="M20" s="9">
        <v>1</v>
      </c>
      <c r="N20" s="8">
        <f t="shared" si="13"/>
        <v>33.333333333333329</v>
      </c>
      <c r="O20" s="9">
        <v>0</v>
      </c>
      <c r="P20" s="8">
        <f t="shared" si="14"/>
        <v>0</v>
      </c>
    </row>
    <row r="21" spans="1:16" ht="23.1" customHeight="1">
      <c r="A21" s="139"/>
      <c r="B21" s="139"/>
      <c r="C21" s="13"/>
      <c r="D21" s="14" t="s">
        <v>33</v>
      </c>
      <c r="E21" s="11"/>
      <c r="F21" s="10">
        <v>10</v>
      </c>
      <c r="G21" s="9">
        <v>4</v>
      </c>
      <c r="H21" s="8">
        <f t="shared" si="10"/>
        <v>40</v>
      </c>
      <c r="I21" s="9">
        <v>2</v>
      </c>
      <c r="J21" s="8">
        <f t="shared" si="11"/>
        <v>20</v>
      </c>
      <c r="K21" s="9">
        <v>1</v>
      </c>
      <c r="L21" s="8">
        <f t="shared" si="12"/>
        <v>10</v>
      </c>
      <c r="M21" s="9">
        <v>5</v>
      </c>
      <c r="N21" s="8">
        <f t="shared" si="13"/>
        <v>50</v>
      </c>
      <c r="O21" s="9">
        <v>0</v>
      </c>
      <c r="P21" s="8">
        <f t="shared" si="14"/>
        <v>0</v>
      </c>
    </row>
    <row r="22" spans="1:16" ht="23.1" customHeight="1">
      <c r="A22" s="139"/>
      <c r="B22" s="139"/>
      <c r="C22" s="13"/>
      <c r="D22" s="14" t="s">
        <v>32</v>
      </c>
      <c r="E22" s="11"/>
      <c r="F22" s="10">
        <v>1</v>
      </c>
      <c r="G22" s="9">
        <v>0</v>
      </c>
      <c r="H22" s="8">
        <f t="shared" si="10"/>
        <v>0</v>
      </c>
      <c r="I22" s="9">
        <v>0</v>
      </c>
      <c r="J22" s="8">
        <f t="shared" si="11"/>
        <v>0</v>
      </c>
      <c r="K22" s="9">
        <v>0</v>
      </c>
      <c r="L22" s="8">
        <f t="shared" si="12"/>
        <v>0</v>
      </c>
      <c r="M22" s="9">
        <v>1</v>
      </c>
      <c r="N22" s="8">
        <f t="shared" si="13"/>
        <v>100</v>
      </c>
      <c r="O22" s="9">
        <v>0</v>
      </c>
      <c r="P22" s="8">
        <f t="shared" si="14"/>
        <v>0</v>
      </c>
    </row>
    <row r="23" spans="1:16" ht="23.1" customHeight="1">
      <c r="A23" s="139"/>
      <c r="B23" s="139"/>
      <c r="C23" s="13"/>
      <c r="D23" s="14" t="s">
        <v>31</v>
      </c>
      <c r="E23" s="11"/>
      <c r="F23" s="10">
        <v>6</v>
      </c>
      <c r="G23" s="9">
        <v>2</v>
      </c>
      <c r="H23" s="8">
        <f t="shared" si="10"/>
        <v>33.333333333333329</v>
      </c>
      <c r="I23" s="9">
        <v>0</v>
      </c>
      <c r="J23" s="8">
        <f t="shared" si="11"/>
        <v>0</v>
      </c>
      <c r="K23" s="9">
        <v>0</v>
      </c>
      <c r="L23" s="8">
        <f t="shared" si="12"/>
        <v>0</v>
      </c>
      <c r="M23" s="9">
        <v>4</v>
      </c>
      <c r="N23" s="8">
        <f t="shared" si="13"/>
        <v>66.666666666666657</v>
      </c>
      <c r="O23" s="9">
        <v>0</v>
      </c>
      <c r="P23" s="8">
        <f t="shared" si="14"/>
        <v>0</v>
      </c>
    </row>
    <row r="24" spans="1:16" ht="23.1" customHeight="1">
      <c r="A24" s="139"/>
      <c r="B24" s="139"/>
      <c r="C24" s="13"/>
      <c r="D24" s="14" t="s">
        <v>30</v>
      </c>
      <c r="E24" s="11"/>
      <c r="F24" s="10">
        <v>1</v>
      </c>
      <c r="G24" s="9">
        <v>0</v>
      </c>
      <c r="H24" s="8">
        <f t="shared" si="10"/>
        <v>0</v>
      </c>
      <c r="I24" s="9">
        <v>0</v>
      </c>
      <c r="J24" s="8">
        <f t="shared" si="11"/>
        <v>0</v>
      </c>
      <c r="K24" s="9">
        <v>0</v>
      </c>
      <c r="L24" s="8">
        <f t="shared" si="12"/>
        <v>0</v>
      </c>
      <c r="M24" s="9">
        <v>1</v>
      </c>
      <c r="N24" s="8">
        <f t="shared" si="13"/>
        <v>100</v>
      </c>
      <c r="O24" s="9">
        <v>0</v>
      </c>
      <c r="P24" s="8">
        <f t="shared" si="14"/>
        <v>0</v>
      </c>
    </row>
    <row r="25" spans="1:16" ht="23.1" customHeight="1">
      <c r="A25" s="139"/>
      <c r="B25" s="139"/>
      <c r="C25" s="13"/>
      <c r="D25" s="12" t="s">
        <v>29</v>
      </c>
      <c r="E25" s="11"/>
      <c r="F25" s="10">
        <v>3</v>
      </c>
      <c r="G25" s="9">
        <v>0</v>
      </c>
      <c r="H25" s="8">
        <f t="shared" si="10"/>
        <v>0</v>
      </c>
      <c r="I25" s="9">
        <v>0</v>
      </c>
      <c r="J25" s="8">
        <f t="shared" si="11"/>
        <v>0</v>
      </c>
      <c r="K25" s="9">
        <v>0</v>
      </c>
      <c r="L25" s="8">
        <f t="shared" si="12"/>
        <v>0</v>
      </c>
      <c r="M25" s="9">
        <v>3</v>
      </c>
      <c r="N25" s="8">
        <f t="shared" si="13"/>
        <v>100</v>
      </c>
      <c r="O25" s="9">
        <v>0</v>
      </c>
      <c r="P25" s="8">
        <f t="shared" si="14"/>
        <v>0</v>
      </c>
    </row>
    <row r="26" spans="1:16" ht="23.1" customHeight="1">
      <c r="A26" s="139"/>
      <c r="B26" s="139"/>
      <c r="C26" s="13"/>
      <c r="D26" s="14" t="s">
        <v>28</v>
      </c>
      <c r="E26" s="11"/>
      <c r="F26" s="10">
        <v>8</v>
      </c>
      <c r="G26" s="9">
        <v>0</v>
      </c>
      <c r="H26" s="8">
        <f t="shared" si="10"/>
        <v>0</v>
      </c>
      <c r="I26" s="9">
        <v>1</v>
      </c>
      <c r="J26" s="8">
        <f t="shared" si="11"/>
        <v>12.5</v>
      </c>
      <c r="K26" s="9">
        <v>0</v>
      </c>
      <c r="L26" s="8">
        <f t="shared" si="12"/>
        <v>0</v>
      </c>
      <c r="M26" s="9">
        <v>7</v>
      </c>
      <c r="N26" s="8">
        <f t="shared" si="13"/>
        <v>87.5</v>
      </c>
      <c r="O26" s="9">
        <v>0</v>
      </c>
      <c r="P26" s="8">
        <f t="shared" si="14"/>
        <v>0</v>
      </c>
    </row>
    <row r="27" spans="1:16" ht="23.1" customHeight="1">
      <c r="A27" s="139"/>
      <c r="B27" s="139"/>
      <c r="C27" s="13"/>
      <c r="D27" s="14" t="s">
        <v>27</v>
      </c>
      <c r="E27" s="11"/>
      <c r="F27" s="10">
        <v>3</v>
      </c>
      <c r="G27" s="9">
        <v>1</v>
      </c>
      <c r="H27" s="8">
        <f t="shared" si="10"/>
        <v>33.333333333333329</v>
      </c>
      <c r="I27" s="9">
        <v>0</v>
      </c>
      <c r="J27" s="8">
        <f t="shared" si="11"/>
        <v>0</v>
      </c>
      <c r="K27" s="9">
        <v>0</v>
      </c>
      <c r="L27" s="8">
        <f t="shared" si="12"/>
        <v>0</v>
      </c>
      <c r="M27" s="9">
        <v>2</v>
      </c>
      <c r="N27" s="8">
        <f t="shared" si="13"/>
        <v>66.666666666666657</v>
      </c>
      <c r="O27" s="9">
        <v>0</v>
      </c>
      <c r="P27" s="8">
        <f t="shared" si="14"/>
        <v>0</v>
      </c>
    </row>
    <row r="28" spans="1:16" ht="23.1" customHeight="1">
      <c r="A28" s="139"/>
      <c r="B28" s="139"/>
      <c r="C28" s="13"/>
      <c r="D28" s="14" t="s">
        <v>26</v>
      </c>
      <c r="E28" s="11"/>
      <c r="F28" s="10">
        <v>2</v>
      </c>
      <c r="G28" s="9">
        <v>0</v>
      </c>
      <c r="H28" s="8">
        <f t="shared" si="10"/>
        <v>0</v>
      </c>
      <c r="I28" s="9">
        <v>0</v>
      </c>
      <c r="J28" s="8">
        <f t="shared" si="11"/>
        <v>0</v>
      </c>
      <c r="K28" s="9">
        <v>0</v>
      </c>
      <c r="L28" s="8">
        <f t="shared" si="12"/>
        <v>0</v>
      </c>
      <c r="M28" s="9">
        <v>2</v>
      </c>
      <c r="N28" s="8">
        <f t="shared" si="13"/>
        <v>100</v>
      </c>
      <c r="O28" s="9">
        <v>0</v>
      </c>
      <c r="P28" s="8">
        <f t="shared" si="14"/>
        <v>0</v>
      </c>
    </row>
    <row r="29" spans="1:16" ht="23.1" customHeight="1">
      <c r="A29" s="139"/>
      <c r="B29" s="139"/>
      <c r="C29" s="13"/>
      <c r="D29" s="14" t="s">
        <v>25</v>
      </c>
      <c r="E29" s="11"/>
      <c r="F29" s="10">
        <v>15</v>
      </c>
      <c r="G29" s="9">
        <v>4</v>
      </c>
      <c r="H29" s="8">
        <f t="shared" si="10"/>
        <v>26.666666666666668</v>
      </c>
      <c r="I29" s="9">
        <v>1</v>
      </c>
      <c r="J29" s="8">
        <f t="shared" si="11"/>
        <v>6.666666666666667</v>
      </c>
      <c r="K29" s="9">
        <v>0</v>
      </c>
      <c r="L29" s="8">
        <f t="shared" si="12"/>
        <v>0</v>
      </c>
      <c r="M29" s="9">
        <v>10</v>
      </c>
      <c r="N29" s="8">
        <f t="shared" si="13"/>
        <v>66.666666666666657</v>
      </c>
      <c r="O29" s="9">
        <v>0</v>
      </c>
      <c r="P29" s="8">
        <f t="shared" si="14"/>
        <v>0</v>
      </c>
    </row>
    <row r="30" spans="1:16" ht="23.1" customHeight="1">
      <c r="A30" s="139"/>
      <c r="B30" s="139"/>
      <c r="C30" s="13"/>
      <c r="D30" s="14" t="s">
        <v>24</v>
      </c>
      <c r="E30" s="11"/>
      <c r="F30" s="10">
        <v>4</v>
      </c>
      <c r="G30" s="9">
        <v>1</v>
      </c>
      <c r="H30" s="8">
        <f t="shared" si="10"/>
        <v>25</v>
      </c>
      <c r="I30" s="9">
        <v>0</v>
      </c>
      <c r="J30" s="8">
        <f t="shared" si="11"/>
        <v>0</v>
      </c>
      <c r="K30" s="9">
        <v>0</v>
      </c>
      <c r="L30" s="8">
        <f t="shared" si="12"/>
        <v>0</v>
      </c>
      <c r="M30" s="9">
        <v>3</v>
      </c>
      <c r="N30" s="8">
        <f t="shared" si="13"/>
        <v>75</v>
      </c>
      <c r="O30" s="9">
        <v>0</v>
      </c>
      <c r="P30" s="8">
        <f t="shared" si="14"/>
        <v>0</v>
      </c>
    </row>
    <row r="31" spans="1:16" ht="23.1" customHeight="1">
      <c r="A31" s="139"/>
      <c r="B31" s="139"/>
      <c r="C31" s="13"/>
      <c r="D31" s="14" t="s">
        <v>23</v>
      </c>
      <c r="E31" s="11"/>
      <c r="F31" s="10">
        <v>26</v>
      </c>
      <c r="G31" s="9">
        <v>5</v>
      </c>
      <c r="H31" s="8">
        <f t="shared" si="10"/>
        <v>19.230769230769234</v>
      </c>
      <c r="I31" s="9">
        <v>3</v>
      </c>
      <c r="J31" s="8">
        <f t="shared" si="11"/>
        <v>11.538461538461538</v>
      </c>
      <c r="K31" s="9">
        <v>2</v>
      </c>
      <c r="L31" s="8">
        <f t="shared" si="12"/>
        <v>7.6923076923076925</v>
      </c>
      <c r="M31" s="9">
        <v>15</v>
      </c>
      <c r="N31" s="8">
        <f t="shared" si="13"/>
        <v>57.692307692307686</v>
      </c>
      <c r="O31" s="9">
        <v>2</v>
      </c>
      <c r="P31" s="8">
        <f t="shared" si="14"/>
        <v>7.6923076923076925</v>
      </c>
    </row>
    <row r="32" spans="1:16" ht="23.1" customHeight="1">
      <c r="A32" s="139"/>
      <c r="B32" s="139"/>
      <c r="C32" s="13"/>
      <c r="D32" s="14" t="s">
        <v>22</v>
      </c>
      <c r="E32" s="11"/>
      <c r="F32" s="10">
        <v>5</v>
      </c>
      <c r="G32" s="9">
        <v>1</v>
      </c>
      <c r="H32" s="8">
        <f t="shared" si="10"/>
        <v>20</v>
      </c>
      <c r="I32" s="9">
        <v>1</v>
      </c>
      <c r="J32" s="8">
        <f t="shared" si="11"/>
        <v>20</v>
      </c>
      <c r="K32" s="9">
        <v>0</v>
      </c>
      <c r="L32" s="8">
        <f t="shared" si="12"/>
        <v>0</v>
      </c>
      <c r="M32" s="9">
        <v>3</v>
      </c>
      <c r="N32" s="8">
        <f t="shared" si="13"/>
        <v>60</v>
      </c>
      <c r="O32" s="9">
        <v>0</v>
      </c>
      <c r="P32" s="8">
        <f t="shared" si="14"/>
        <v>0</v>
      </c>
    </row>
    <row r="33" spans="1:16" ht="24" customHeight="1">
      <c r="A33" s="139"/>
      <c r="B33" s="139"/>
      <c r="C33" s="13"/>
      <c r="D33" s="14" t="s">
        <v>21</v>
      </c>
      <c r="E33" s="11"/>
      <c r="F33" s="10">
        <v>23</v>
      </c>
      <c r="G33" s="9">
        <v>10</v>
      </c>
      <c r="H33" s="8">
        <f t="shared" si="10"/>
        <v>43.478260869565219</v>
      </c>
      <c r="I33" s="9">
        <v>2</v>
      </c>
      <c r="J33" s="8">
        <f t="shared" si="11"/>
        <v>8.695652173913043</v>
      </c>
      <c r="K33" s="9">
        <v>2</v>
      </c>
      <c r="L33" s="8">
        <f t="shared" si="12"/>
        <v>8.695652173913043</v>
      </c>
      <c r="M33" s="9">
        <v>11</v>
      </c>
      <c r="N33" s="8">
        <f t="shared" si="13"/>
        <v>47.826086956521742</v>
      </c>
      <c r="O33" s="9">
        <v>0</v>
      </c>
      <c r="P33" s="8">
        <f t="shared" si="14"/>
        <v>0</v>
      </c>
    </row>
    <row r="34" spans="1:16" ht="23.1" customHeight="1">
      <c r="A34" s="139"/>
      <c r="B34" s="139"/>
      <c r="C34" s="13"/>
      <c r="D34" s="14" t="s">
        <v>20</v>
      </c>
      <c r="E34" s="11"/>
      <c r="F34" s="10">
        <v>14</v>
      </c>
      <c r="G34" s="9">
        <v>6</v>
      </c>
      <c r="H34" s="8">
        <f t="shared" si="10"/>
        <v>42.857142857142854</v>
      </c>
      <c r="I34" s="9">
        <v>1</v>
      </c>
      <c r="J34" s="8">
        <f t="shared" si="11"/>
        <v>7.1428571428571423</v>
      </c>
      <c r="K34" s="9">
        <v>2</v>
      </c>
      <c r="L34" s="8">
        <f t="shared" si="12"/>
        <v>14.285714285714285</v>
      </c>
      <c r="M34" s="9">
        <v>5</v>
      </c>
      <c r="N34" s="8">
        <f t="shared" si="13"/>
        <v>35.714285714285715</v>
      </c>
      <c r="O34" s="9">
        <v>1</v>
      </c>
      <c r="P34" s="8">
        <f t="shared" si="14"/>
        <v>7.1428571428571423</v>
      </c>
    </row>
    <row r="35" spans="1:16" ht="23.1" customHeight="1">
      <c r="A35" s="139"/>
      <c r="B35" s="139"/>
      <c r="C35" s="13"/>
      <c r="D35" s="14" t="s">
        <v>19</v>
      </c>
      <c r="E35" s="11"/>
      <c r="F35" s="10">
        <v>10</v>
      </c>
      <c r="G35" s="9">
        <v>3</v>
      </c>
      <c r="H35" s="8">
        <f t="shared" si="10"/>
        <v>30</v>
      </c>
      <c r="I35" s="9">
        <v>1</v>
      </c>
      <c r="J35" s="8">
        <f t="shared" si="11"/>
        <v>10</v>
      </c>
      <c r="K35" s="9">
        <v>1</v>
      </c>
      <c r="L35" s="8">
        <f t="shared" si="12"/>
        <v>10</v>
      </c>
      <c r="M35" s="9">
        <v>5</v>
      </c>
      <c r="N35" s="8">
        <f t="shared" si="13"/>
        <v>50</v>
      </c>
      <c r="O35" s="9">
        <v>0</v>
      </c>
      <c r="P35" s="8">
        <f t="shared" si="14"/>
        <v>0</v>
      </c>
    </row>
    <row r="36" spans="1:16" ht="23.1" customHeight="1">
      <c r="A36" s="139"/>
      <c r="B36" s="139"/>
      <c r="C36" s="13"/>
      <c r="D36" s="14" t="s">
        <v>18</v>
      </c>
      <c r="E36" s="11"/>
      <c r="F36" s="10">
        <v>19</v>
      </c>
      <c r="G36" s="9">
        <v>4</v>
      </c>
      <c r="H36" s="8">
        <f t="shared" si="10"/>
        <v>21.052631578947366</v>
      </c>
      <c r="I36" s="9">
        <v>2</v>
      </c>
      <c r="J36" s="8">
        <f t="shared" si="11"/>
        <v>10.526315789473683</v>
      </c>
      <c r="K36" s="9">
        <v>0</v>
      </c>
      <c r="L36" s="8">
        <f t="shared" si="12"/>
        <v>0</v>
      </c>
      <c r="M36" s="9">
        <v>12</v>
      </c>
      <c r="N36" s="8">
        <f t="shared" si="13"/>
        <v>63.157894736842103</v>
      </c>
      <c r="O36" s="9">
        <v>1</v>
      </c>
      <c r="P36" s="8">
        <f t="shared" si="14"/>
        <v>5.2631578947368416</v>
      </c>
    </row>
    <row r="37" spans="1:16" ht="23.1" customHeight="1">
      <c r="A37" s="139"/>
      <c r="B37" s="140"/>
      <c r="C37" s="13"/>
      <c r="D37" s="14" t="s">
        <v>17</v>
      </c>
      <c r="E37" s="11"/>
      <c r="F37" s="10">
        <v>4</v>
      </c>
      <c r="G37" s="9">
        <v>1</v>
      </c>
      <c r="H37" s="8">
        <f t="shared" si="10"/>
        <v>25</v>
      </c>
      <c r="I37" s="9">
        <v>1</v>
      </c>
      <c r="J37" s="8">
        <f t="shared" si="11"/>
        <v>25</v>
      </c>
      <c r="K37" s="9">
        <v>0</v>
      </c>
      <c r="L37" s="8">
        <f t="shared" si="12"/>
        <v>0</v>
      </c>
      <c r="M37" s="9">
        <v>3</v>
      </c>
      <c r="N37" s="8">
        <f t="shared" si="13"/>
        <v>75</v>
      </c>
      <c r="O37" s="9">
        <v>0</v>
      </c>
      <c r="P37" s="8">
        <f t="shared" si="14"/>
        <v>0</v>
      </c>
    </row>
    <row r="38" spans="1:16" ht="23.1" customHeight="1">
      <c r="A38" s="139"/>
      <c r="B38" s="138" t="s">
        <v>16</v>
      </c>
      <c r="C38" s="13"/>
      <c r="D38" s="14" t="s">
        <v>15</v>
      </c>
      <c r="E38" s="11"/>
      <c r="F38" s="10">
        <v>692</v>
      </c>
      <c r="G38" s="9">
        <f>SUM(G39:G53)</f>
        <v>186</v>
      </c>
      <c r="H38" s="8">
        <f t="shared" si="0"/>
        <v>26.878612716763005</v>
      </c>
      <c r="I38" s="9">
        <f>SUM(I39:I53)</f>
        <v>72</v>
      </c>
      <c r="J38" s="8">
        <f t="shared" si="1"/>
        <v>10.404624277456648</v>
      </c>
      <c r="K38" s="9">
        <f>SUM(K39:K53)</f>
        <v>42</v>
      </c>
      <c r="L38" s="8">
        <f t="shared" si="2"/>
        <v>6.0693641618497107</v>
      </c>
      <c r="M38" s="9">
        <f>SUM(M39:M53)</f>
        <v>401</v>
      </c>
      <c r="N38" s="8">
        <f t="shared" si="3"/>
        <v>57.947976878612714</v>
      </c>
      <c r="O38" s="9">
        <f>SUM(O39:O53)</f>
        <v>37</v>
      </c>
      <c r="P38" s="8">
        <f t="shared" si="4"/>
        <v>5.3468208092485554</v>
      </c>
    </row>
    <row r="39" spans="1:16" ht="23.1" customHeight="1">
      <c r="A39" s="139"/>
      <c r="B39" s="139"/>
      <c r="C39" s="13"/>
      <c r="D39" s="14" t="s">
        <v>14</v>
      </c>
      <c r="E39" s="11"/>
      <c r="F39" s="10">
        <v>5</v>
      </c>
      <c r="G39" s="9">
        <v>0</v>
      </c>
      <c r="H39" s="8">
        <f t="shared" ref="H39:H53" si="15">IF(G39=0,0,G39/$F39*100)</f>
        <v>0</v>
      </c>
      <c r="I39" s="9">
        <v>0</v>
      </c>
      <c r="J39" s="8">
        <f t="shared" ref="J39:J53" si="16">IF(I39=0,0,I39/$F39*100)</f>
        <v>0</v>
      </c>
      <c r="K39" s="9">
        <v>0</v>
      </c>
      <c r="L39" s="8">
        <f t="shared" ref="L39:L53" si="17">IF(K39=0,0,K39/$F39*100)</f>
        <v>0</v>
      </c>
      <c r="M39" s="9">
        <v>4</v>
      </c>
      <c r="N39" s="8">
        <f t="shared" ref="N39:N53" si="18">IF(M39=0,0,M39/$F39*100)</f>
        <v>80</v>
      </c>
      <c r="O39" s="9">
        <v>1</v>
      </c>
      <c r="P39" s="8">
        <f t="shared" ref="P39:P53" si="19">IF(O39=0,0,O39/$F39*100)</f>
        <v>20</v>
      </c>
    </row>
    <row r="40" spans="1:16" ht="23.1" customHeight="1">
      <c r="A40" s="139"/>
      <c r="B40" s="139"/>
      <c r="C40" s="13"/>
      <c r="D40" s="14" t="s">
        <v>13</v>
      </c>
      <c r="E40" s="11"/>
      <c r="F40" s="10">
        <v>83</v>
      </c>
      <c r="G40" s="9">
        <v>18</v>
      </c>
      <c r="H40" s="8">
        <f t="shared" si="15"/>
        <v>21.686746987951807</v>
      </c>
      <c r="I40" s="9">
        <v>7</v>
      </c>
      <c r="J40" s="8">
        <f t="shared" si="16"/>
        <v>8.4337349397590362</v>
      </c>
      <c r="K40" s="9">
        <v>3</v>
      </c>
      <c r="L40" s="8">
        <f t="shared" si="17"/>
        <v>3.6144578313253009</v>
      </c>
      <c r="M40" s="9">
        <v>48</v>
      </c>
      <c r="N40" s="8">
        <f t="shared" si="18"/>
        <v>57.831325301204814</v>
      </c>
      <c r="O40" s="9">
        <v>9</v>
      </c>
      <c r="P40" s="8">
        <f t="shared" si="19"/>
        <v>10.843373493975903</v>
      </c>
    </row>
    <row r="41" spans="1:16" ht="23.1" customHeight="1">
      <c r="A41" s="139"/>
      <c r="B41" s="139"/>
      <c r="C41" s="13"/>
      <c r="D41" s="14" t="s">
        <v>12</v>
      </c>
      <c r="E41" s="11"/>
      <c r="F41" s="10">
        <v>18</v>
      </c>
      <c r="G41" s="9">
        <v>6</v>
      </c>
      <c r="H41" s="8">
        <f t="shared" si="15"/>
        <v>33.333333333333329</v>
      </c>
      <c r="I41" s="9">
        <v>1</v>
      </c>
      <c r="J41" s="8">
        <f t="shared" si="16"/>
        <v>5.5555555555555554</v>
      </c>
      <c r="K41" s="9">
        <v>1</v>
      </c>
      <c r="L41" s="8">
        <f t="shared" si="17"/>
        <v>5.5555555555555554</v>
      </c>
      <c r="M41" s="9">
        <v>11</v>
      </c>
      <c r="N41" s="8">
        <f t="shared" si="18"/>
        <v>61.111111111111114</v>
      </c>
      <c r="O41" s="9">
        <v>0</v>
      </c>
      <c r="P41" s="8">
        <f t="shared" si="19"/>
        <v>0</v>
      </c>
    </row>
    <row r="42" spans="1:16" ht="23.1" customHeight="1">
      <c r="A42" s="139"/>
      <c r="B42" s="139"/>
      <c r="C42" s="13"/>
      <c r="D42" s="14" t="s">
        <v>11</v>
      </c>
      <c r="E42" s="11"/>
      <c r="F42" s="10">
        <v>16</v>
      </c>
      <c r="G42" s="9">
        <v>4</v>
      </c>
      <c r="H42" s="8">
        <f t="shared" si="15"/>
        <v>25</v>
      </c>
      <c r="I42" s="9">
        <v>2</v>
      </c>
      <c r="J42" s="8">
        <f t="shared" si="16"/>
        <v>12.5</v>
      </c>
      <c r="K42" s="9">
        <v>2</v>
      </c>
      <c r="L42" s="8">
        <f t="shared" si="17"/>
        <v>12.5</v>
      </c>
      <c r="M42" s="9">
        <v>10</v>
      </c>
      <c r="N42" s="8">
        <f t="shared" si="18"/>
        <v>62.5</v>
      </c>
      <c r="O42" s="9">
        <v>1</v>
      </c>
      <c r="P42" s="8">
        <f t="shared" si="19"/>
        <v>6.25</v>
      </c>
    </row>
    <row r="43" spans="1:16" ht="23.1" customHeight="1">
      <c r="A43" s="139"/>
      <c r="B43" s="139"/>
      <c r="C43" s="13"/>
      <c r="D43" s="14" t="s">
        <v>10</v>
      </c>
      <c r="E43" s="11"/>
      <c r="F43" s="10">
        <v>34</v>
      </c>
      <c r="G43" s="9">
        <v>6</v>
      </c>
      <c r="H43" s="8">
        <f t="shared" si="15"/>
        <v>17.647058823529413</v>
      </c>
      <c r="I43" s="9">
        <v>5</v>
      </c>
      <c r="J43" s="8">
        <f t="shared" si="16"/>
        <v>14.705882352941178</v>
      </c>
      <c r="K43" s="9">
        <v>0</v>
      </c>
      <c r="L43" s="8">
        <f t="shared" si="17"/>
        <v>0</v>
      </c>
      <c r="M43" s="9">
        <v>24</v>
      </c>
      <c r="N43" s="8">
        <f t="shared" si="18"/>
        <v>70.588235294117652</v>
      </c>
      <c r="O43" s="9">
        <v>2</v>
      </c>
      <c r="P43" s="8">
        <f t="shared" si="19"/>
        <v>5.8823529411764701</v>
      </c>
    </row>
    <row r="44" spans="1:16" ht="23.1" customHeight="1">
      <c r="A44" s="139"/>
      <c r="B44" s="139"/>
      <c r="C44" s="13"/>
      <c r="D44" s="14" t="s">
        <v>9</v>
      </c>
      <c r="E44" s="11"/>
      <c r="F44" s="10">
        <v>180</v>
      </c>
      <c r="G44" s="9">
        <v>56</v>
      </c>
      <c r="H44" s="8">
        <f t="shared" si="15"/>
        <v>31.111111111111111</v>
      </c>
      <c r="I44" s="9">
        <v>13</v>
      </c>
      <c r="J44" s="8">
        <f t="shared" si="16"/>
        <v>7.2222222222222214</v>
      </c>
      <c r="K44" s="9">
        <v>8</v>
      </c>
      <c r="L44" s="8">
        <f t="shared" si="17"/>
        <v>4.4444444444444446</v>
      </c>
      <c r="M44" s="9">
        <v>105</v>
      </c>
      <c r="N44" s="8">
        <f t="shared" si="18"/>
        <v>58.333333333333336</v>
      </c>
      <c r="O44" s="9">
        <v>6</v>
      </c>
      <c r="P44" s="8">
        <f t="shared" si="19"/>
        <v>3.3333333333333335</v>
      </c>
    </row>
    <row r="45" spans="1:16" ht="23.1" customHeight="1">
      <c r="A45" s="139"/>
      <c r="B45" s="139"/>
      <c r="C45" s="13"/>
      <c r="D45" s="14" t="s">
        <v>8</v>
      </c>
      <c r="E45" s="11"/>
      <c r="F45" s="10">
        <v>21</v>
      </c>
      <c r="G45" s="9">
        <v>12</v>
      </c>
      <c r="H45" s="8">
        <f t="shared" si="15"/>
        <v>57.142857142857139</v>
      </c>
      <c r="I45" s="9">
        <v>6</v>
      </c>
      <c r="J45" s="8">
        <f t="shared" si="16"/>
        <v>28.571428571428569</v>
      </c>
      <c r="K45" s="9">
        <v>2</v>
      </c>
      <c r="L45" s="8">
        <f t="shared" si="17"/>
        <v>9.5238095238095237</v>
      </c>
      <c r="M45" s="9">
        <v>6</v>
      </c>
      <c r="N45" s="8">
        <f t="shared" si="18"/>
        <v>28.571428571428569</v>
      </c>
      <c r="O45" s="9">
        <v>1</v>
      </c>
      <c r="P45" s="8">
        <f t="shared" si="19"/>
        <v>4.7619047619047619</v>
      </c>
    </row>
    <row r="46" spans="1:16" ht="23.1" customHeight="1">
      <c r="A46" s="139"/>
      <c r="B46" s="139"/>
      <c r="C46" s="13"/>
      <c r="D46" s="14" t="s">
        <v>7</v>
      </c>
      <c r="E46" s="11"/>
      <c r="F46" s="10">
        <v>14</v>
      </c>
      <c r="G46" s="9">
        <v>4</v>
      </c>
      <c r="H46" s="8">
        <f t="shared" si="15"/>
        <v>28.571428571428569</v>
      </c>
      <c r="I46" s="9">
        <v>3</v>
      </c>
      <c r="J46" s="8">
        <f t="shared" si="16"/>
        <v>21.428571428571427</v>
      </c>
      <c r="K46" s="9">
        <v>0</v>
      </c>
      <c r="L46" s="8">
        <f t="shared" si="17"/>
        <v>0</v>
      </c>
      <c r="M46" s="9">
        <v>8</v>
      </c>
      <c r="N46" s="8">
        <f t="shared" si="18"/>
        <v>57.142857142857139</v>
      </c>
      <c r="O46" s="9">
        <v>1</v>
      </c>
      <c r="P46" s="8">
        <f t="shared" si="19"/>
        <v>7.1428571428571423</v>
      </c>
    </row>
    <row r="47" spans="1:16" ht="24" customHeight="1">
      <c r="A47" s="139"/>
      <c r="B47" s="139"/>
      <c r="C47" s="13"/>
      <c r="D47" s="12" t="s">
        <v>6</v>
      </c>
      <c r="E47" s="11"/>
      <c r="F47" s="10">
        <v>13</v>
      </c>
      <c r="G47" s="9">
        <v>1</v>
      </c>
      <c r="H47" s="8">
        <f t="shared" si="15"/>
        <v>7.6923076923076925</v>
      </c>
      <c r="I47" s="9">
        <v>1</v>
      </c>
      <c r="J47" s="8">
        <f t="shared" si="16"/>
        <v>7.6923076923076925</v>
      </c>
      <c r="K47" s="9">
        <v>1</v>
      </c>
      <c r="L47" s="8">
        <f t="shared" si="17"/>
        <v>7.6923076923076925</v>
      </c>
      <c r="M47" s="9">
        <v>9</v>
      </c>
      <c r="N47" s="8">
        <f t="shared" si="18"/>
        <v>69.230769230769226</v>
      </c>
      <c r="O47" s="9">
        <v>1</v>
      </c>
      <c r="P47" s="8">
        <f t="shared" si="19"/>
        <v>7.6923076923076925</v>
      </c>
    </row>
    <row r="48" spans="1:16" ht="23.1" customHeight="1">
      <c r="A48" s="139"/>
      <c r="B48" s="139"/>
      <c r="C48" s="13"/>
      <c r="D48" s="14" t="s">
        <v>5</v>
      </c>
      <c r="E48" s="11"/>
      <c r="F48" s="10">
        <v>41</v>
      </c>
      <c r="G48" s="9">
        <v>10</v>
      </c>
      <c r="H48" s="8">
        <f t="shared" si="15"/>
        <v>24.390243902439025</v>
      </c>
      <c r="I48" s="9">
        <v>2</v>
      </c>
      <c r="J48" s="8">
        <f t="shared" si="16"/>
        <v>4.8780487804878048</v>
      </c>
      <c r="K48" s="9">
        <v>2</v>
      </c>
      <c r="L48" s="8">
        <f t="shared" si="17"/>
        <v>4.8780487804878048</v>
      </c>
      <c r="M48" s="9">
        <v>23</v>
      </c>
      <c r="N48" s="8">
        <f t="shared" si="18"/>
        <v>56.09756097560976</v>
      </c>
      <c r="O48" s="9">
        <v>6</v>
      </c>
      <c r="P48" s="8">
        <f t="shared" si="19"/>
        <v>14.634146341463413</v>
      </c>
    </row>
    <row r="49" spans="1:16" ht="23.1" customHeight="1">
      <c r="A49" s="139"/>
      <c r="B49" s="139"/>
      <c r="C49" s="13"/>
      <c r="D49" s="14" t="s">
        <v>4</v>
      </c>
      <c r="E49" s="11"/>
      <c r="F49" s="10">
        <v>22</v>
      </c>
      <c r="G49" s="9">
        <v>4</v>
      </c>
      <c r="H49" s="8">
        <f t="shared" si="15"/>
        <v>18.181818181818183</v>
      </c>
      <c r="I49" s="9">
        <v>1</v>
      </c>
      <c r="J49" s="8">
        <f t="shared" si="16"/>
        <v>4.5454545454545459</v>
      </c>
      <c r="K49" s="9">
        <v>0</v>
      </c>
      <c r="L49" s="8">
        <f t="shared" si="17"/>
        <v>0</v>
      </c>
      <c r="M49" s="9">
        <v>17</v>
      </c>
      <c r="N49" s="8">
        <f t="shared" si="18"/>
        <v>77.272727272727266</v>
      </c>
      <c r="O49" s="9">
        <v>0</v>
      </c>
      <c r="P49" s="8">
        <f t="shared" si="19"/>
        <v>0</v>
      </c>
    </row>
    <row r="50" spans="1:16" ht="23.1" customHeight="1">
      <c r="A50" s="139"/>
      <c r="B50" s="139"/>
      <c r="C50" s="13"/>
      <c r="D50" s="14" t="s">
        <v>3</v>
      </c>
      <c r="E50" s="11"/>
      <c r="F50" s="10">
        <v>20</v>
      </c>
      <c r="G50" s="9">
        <v>4</v>
      </c>
      <c r="H50" s="8">
        <f t="shared" si="15"/>
        <v>20</v>
      </c>
      <c r="I50" s="9">
        <v>0</v>
      </c>
      <c r="J50" s="8">
        <f t="shared" si="16"/>
        <v>0</v>
      </c>
      <c r="K50" s="9">
        <v>2</v>
      </c>
      <c r="L50" s="8">
        <f t="shared" si="17"/>
        <v>10</v>
      </c>
      <c r="M50" s="9">
        <v>15</v>
      </c>
      <c r="N50" s="8">
        <f t="shared" si="18"/>
        <v>75</v>
      </c>
      <c r="O50" s="9">
        <v>0</v>
      </c>
      <c r="P50" s="8">
        <f t="shared" si="19"/>
        <v>0</v>
      </c>
    </row>
    <row r="51" spans="1:16" ht="23.1" customHeight="1">
      <c r="A51" s="139"/>
      <c r="B51" s="139"/>
      <c r="C51" s="13"/>
      <c r="D51" s="14" t="s">
        <v>2</v>
      </c>
      <c r="E51" s="11"/>
      <c r="F51" s="10">
        <v>150</v>
      </c>
      <c r="G51" s="9">
        <v>40</v>
      </c>
      <c r="H51" s="8">
        <f t="shared" si="15"/>
        <v>26.666666666666668</v>
      </c>
      <c r="I51" s="9">
        <v>20</v>
      </c>
      <c r="J51" s="8">
        <f t="shared" si="16"/>
        <v>13.333333333333334</v>
      </c>
      <c r="K51" s="9">
        <v>13</v>
      </c>
      <c r="L51" s="8">
        <f t="shared" si="17"/>
        <v>8.6666666666666679</v>
      </c>
      <c r="M51" s="9">
        <v>84</v>
      </c>
      <c r="N51" s="8">
        <f t="shared" si="18"/>
        <v>56.000000000000007</v>
      </c>
      <c r="O51" s="9">
        <v>3</v>
      </c>
      <c r="P51" s="8">
        <f t="shared" si="19"/>
        <v>2</v>
      </c>
    </row>
    <row r="52" spans="1:16" ht="23.1" customHeight="1">
      <c r="A52" s="139"/>
      <c r="B52" s="139"/>
      <c r="C52" s="13"/>
      <c r="D52" s="14" t="s">
        <v>1</v>
      </c>
      <c r="E52" s="11"/>
      <c r="F52" s="10">
        <v>20</v>
      </c>
      <c r="G52" s="9">
        <v>9</v>
      </c>
      <c r="H52" s="8">
        <f t="shared" si="15"/>
        <v>45</v>
      </c>
      <c r="I52" s="9">
        <v>6</v>
      </c>
      <c r="J52" s="8">
        <f t="shared" si="16"/>
        <v>30</v>
      </c>
      <c r="K52" s="9">
        <v>2</v>
      </c>
      <c r="L52" s="8">
        <f t="shared" si="17"/>
        <v>10</v>
      </c>
      <c r="M52" s="9">
        <v>4</v>
      </c>
      <c r="N52" s="8">
        <f t="shared" si="18"/>
        <v>20</v>
      </c>
      <c r="O52" s="9">
        <v>2</v>
      </c>
      <c r="P52" s="8">
        <f t="shared" si="19"/>
        <v>10</v>
      </c>
    </row>
    <row r="53" spans="1:16" ht="24" customHeight="1">
      <c r="A53" s="140"/>
      <c r="B53" s="140"/>
      <c r="C53" s="13"/>
      <c r="D53" s="12" t="s">
        <v>0</v>
      </c>
      <c r="E53" s="11"/>
      <c r="F53" s="10">
        <v>55</v>
      </c>
      <c r="G53" s="9">
        <v>12</v>
      </c>
      <c r="H53" s="8">
        <f t="shared" si="15"/>
        <v>21.818181818181817</v>
      </c>
      <c r="I53" s="9">
        <v>5</v>
      </c>
      <c r="J53" s="8">
        <f t="shared" si="16"/>
        <v>9.0909090909090917</v>
      </c>
      <c r="K53" s="9">
        <v>6</v>
      </c>
      <c r="L53" s="8">
        <f t="shared" si="17"/>
        <v>10.909090909090908</v>
      </c>
      <c r="M53" s="9">
        <v>33</v>
      </c>
      <c r="N53" s="8">
        <f t="shared" si="18"/>
        <v>60</v>
      </c>
      <c r="O53" s="9">
        <v>4</v>
      </c>
      <c r="P53" s="8">
        <f t="shared" si="19"/>
        <v>7.2727272727272725</v>
      </c>
    </row>
    <row r="55" spans="1:16" ht="12.75" customHeight="1"/>
    <row r="56" spans="1:16" ht="12.75" customHeight="1"/>
    <row r="57" spans="1:16">
      <c r="D57" s="5"/>
    </row>
    <row r="60" spans="1:16">
      <c r="D60" s="5"/>
    </row>
    <row r="62" spans="1:16">
      <c r="D62" s="5"/>
    </row>
    <row r="64" spans="1:16">
      <c r="D64" s="5"/>
    </row>
    <row r="66" spans="4:4">
      <c r="D66" s="5"/>
    </row>
    <row r="68" spans="4:4" ht="13.5" customHeight="1">
      <c r="D68" s="6"/>
    </row>
    <row r="69" spans="4:4" ht="13.5" customHeight="1"/>
    <row r="70" spans="4:4">
      <c r="D70" s="5"/>
    </row>
    <row r="72" spans="4:4">
      <c r="D72" s="5"/>
    </row>
    <row r="74" spans="4:4">
      <c r="D74" s="5"/>
    </row>
    <row r="76" spans="4:4">
      <c r="D76" s="5"/>
    </row>
  </sheetData>
  <mergeCells count="27">
    <mergeCell ref="O3:P4"/>
    <mergeCell ref="G5:G6"/>
    <mergeCell ref="H5:H6"/>
    <mergeCell ref="I5:I6"/>
    <mergeCell ref="J5:J6"/>
    <mergeCell ref="K5:K6"/>
    <mergeCell ref="L5:L6"/>
    <mergeCell ref="M5:M6"/>
    <mergeCell ref="N5:N6"/>
    <mergeCell ref="G3:H4"/>
    <mergeCell ref="I3:J4"/>
    <mergeCell ref="K3:L4"/>
    <mergeCell ref="M3:N4"/>
    <mergeCell ref="P5:P6"/>
    <mergeCell ref="O5:O6"/>
    <mergeCell ref="A3:E6"/>
    <mergeCell ref="F3:F6"/>
    <mergeCell ref="B12:E12"/>
    <mergeCell ref="A13:A53"/>
    <mergeCell ref="B13:B37"/>
    <mergeCell ref="B38:B53"/>
    <mergeCell ref="A7:E7"/>
    <mergeCell ref="A8:A12"/>
    <mergeCell ref="B8:E8"/>
    <mergeCell ref="B9:E9"/>
    <mergeCell ref="B10:E10"/>
    <mergeCell ref="B11:E11"/>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81"/>
  <sheetViews>
    <sheetView showGridLines="0" view="pageBreakPreview" zoomScaleNormal="100" zoomScaleSheetLayoutView="100" workbookViewId="0">
      <selection activeCell="I3" sqref="I3:J6"/>
    </sheetView>
  </sheetViews>
  <sheetFormatPr defaultRowHeight="13.5"/>
  <cols>
    <col min="1" max="2" width="2.625" style="4" customWidth="1"/>
    <col min="3" max="3" width="1.375" style="4" customWidth="1"/>
    <col min="4" max="4" width="27.625" style="4" customWidth="1"/>
    <col min="5" max="5" width="1.375" style="4" customWidth="1"/>
    <col min="6" max="16" width="9.125" style="3" customWidth="1"/>
    <col min="17" max="16384" width="9" style="3"/>
  </cols>
  <sheetData>
    <row r="1" spans="1:16" ht="14.25">
      <c r="A1" s="18" t="s">
        <v>517</v>
      </c>
    </row>
    <row r="3" spans="1:16" ht="14.25" customHeight="1">
      <c r="A3" s="152" t="s">
        <v>63</v>
      </c>
      <c r="B3" s="153"/>
      <c r="C3" s="153"/>
      <c r="D3" s="153"/>
      <c r="E3" s="154"/>
      <c r="F3" s="161" t="s">
        <v>126</v>
      </c>
      <c r="G3" s="176" t="s">
        <v>472</v>
      </c>
      <c r="H3" s="177"/>
      <c r="I3" s="176" t="s">
        <v>473</v>
      </c>
      <c r="J3" s="177"/>
      <c r="K3" s="176" t="s">
        <v>465</v>
      </c>
      <c r="L3" s="177"/>
      <c r="M3" s="176" t="s">
        <v>606</v>
      </c>
      <c r="N3" s="177"/>
      <c r="O3" s="200" t="s">
        <v>127</v>
      </c>
      <c r="P3" s="200"/>
    </row>
    <row r="4" spans="1:16" ht="51.75" customHeight="1">
      <c r="A4" s="155"/>
      <c r="B4" s="156"/>
      <c r="C4" s="156"/>
      <c r="D4" s="156"/>
      <c r="E4" s="157"/>
      <c r="F4" s="165"/>
      <c r="G4" s="178"/>
      <c r="H4" s="179"/>
      <c r="I4" s="178"/>
      <c r="J4" s="179"/>
      <c r="K4" s="178"/>
      <c r="L4" s="179"/>
      <c r="M4" s="178"/>
      <c r="N4" s="179"/>
      <c r="O4" s="200"/>
      <c r="P4" s="200"/>
    </row>
    <row r="5" spans="1:16" ht="15" customHeight="1">
      <c r="A5" s="155"/>
      <c r="B5" s="156"/>
      <c r="C5" s="156"/>
      <c r="D5" s="156"/>
      <c r="E5" s="157"/>
      <c r="F5" s="162"/>
      <c r="G5" s="163" t="s">
        <v>51</v>
      </c>
      <c r="H5" s="150" t="s">
        <v>50</v>
      </c>
      <c r="I5" s="163" t="s">
        <v>51</v>
      </c>
      <c r="J5" s="150" t="s">
        <v>50</v>
      </c>
      <c r="K5" s="163" t="s">
        <v>51</v>
      </c>
      <c r="L5" s="150" t="s">
        <v>50</v>
      </c>
      <c r="M5" s="163" t="s">
        <v>51</v>
      </c>
      <c r="N5" s="150" t="s">
        <v>50</v>
      </c>
      <c r="O5" s="163" t="s">
        <v>51</v>
      </c>
      <c r="P5" s="150" t="s">
        <v>50</v>
      </c>
    </row>
    <row r="6" spans="1:16" ht="15" customHeight="1">
      <c r="A6" s="158"/>
      <c r="B6" s="159"/>
      <c r="C6" s="159"/>
      <c r="D6" s="159"/>
      <c r="E6" s="160"/>
      <c r="F6" s="162"/>
      <c r="G6" s="164"/>
      <c r="H6" s="151"/>
      <c r="I6" s="164"/>
      <c r="J6" s="151"/>
      <c r="K6" s="164"/>
      <c r="L6" s="151"/>
      <c r="M6" s="164"/>
      <c r="N6" s="151"/>
      <c r="O6" s="164"/>
      <c r="P6" s="151"/>
    </row>
    <row r="7" spans="1:16" ht="23.1" customHeight="1">
      <c r="A7" s="147" t="s">
        <v>49</v>
      </c>
      <c r="B7" s="148"/>
      <c r="C7" s="148"/>
      <c r="D7" s="148"/>
      <c r="E7" s="149"/>
      <c r="F7" s="10">
        <v>916</v>
      </c>
      <c r="G7" s="9">
        <f>SUM(G8:G12)</f>
        <v>217</v>
      </c>
      <c r="H7" s="8">
        <f t="shared" ref="H7:H38" si="0">IF(G7=0,0,G7/$F7*100)</f>
        <v>23.689956331877728</v>
      </c>
      <c r="I7" s="9">
        <f>SUM(I8:I12)</f>
        <v>68</v>
      </c>
      <c r="J7" s="8">
        <f t="shared" ref="J7:J38" si="1">IF(I7=0,0,I7/$F7*100)</f>
        <v>7.4235807860262017</v>
      </c>
      <c r="K7" s="9">
        <f>SUM(K8:K12)</f>
        <v>53</v>
      </c>
      <c r="L7" s="8">
        <f t="shared" ref="L7:L38" si="2">IF(K7=0,0,K7/$F7*100)</f>
        <v>5.7860262008733629</v>
      </c>
      <c r="M7" s="9">
        <f>SUM(M8:M12)</f>
        <v>550</v>
      </c>
      <c r="N7" s="8">
        <f t="shared" ref="N7:N38" si="3">IF(M7=0,0,M7/$F7*100)</f>
        <v>60.043668122270745</v>
      </c>
      <c r="O7" s="9">
        <f>SUM(O8:O12)</f>
        <v>70</v>
      </c>
      <c r="P7" s="8">
        <f t="shared" ref="P7:P38" si="4">IF(O7=0,0,O7/$F7*100)</f>
        <v>7.6419213973799121</v>
      </c>
    </row>
    <row r="8" spans="1:16" ht="23.1" customHeight="1">
      <c r="A8" s="141" t="s">
        <v>48</v>
      </c>
      <c r="B8" s="144" t="s">
        <v>47</v>
      </c>
      <c r="C8" s="145"/>
      <c r="D8" s="145"/>
      <c r="E8" s="146"/>
      <c r="F8" s="10">
        <v>289</v>
      </c>
      <c r="G8" s="9">
        <v>31</v>
      </c>
      <c r="H8" s="8">
        <f t="shared" si="0"/>
        <v>10.726643598615917</v>
      </c>
      <c r="I8" s="9">
        <v>8</v>
      </c>
      <c r="J8" s="8">
        <f t="shared" si="1"/>
        <v>2.7681660899653981</v>
      </c>
      <c r="K8" s="9">
        <v>8</v>
      </c>
      <c r="L8" s="8">
        <f t="shared" si="2"/>
        <v>2.7681660899653981</v>
      </c>
      <c r="M8" s="9">
        <v>209</v>
      </c>
      <c r="N8" s="8">
        <f t="shared" si="3"/>
        <v>72.318339100346023</v>
      </c>
      <c r="O8" s="9">
        <v>35</v>
      </c>
      <c r="P8" s="8">
        <f t="shared" si="4"/>
        <v>12.110726643598616</v>
      </c>
    </row>
    <row r="9" spans="1:16" ht="23.1" customHeight="1">
      <c r="A9" s="142"/>
      <c r="B9" s="144" t="s">
        <v>46</v>
      </c>
      <c r="C9" s="145"/>
      <c r="D9" s="145"/>
      <c r="E9" s="146"/>
      <c r="F9" s="10">
        <v>129</v>
      </c>
      <c r="G9" s="9">
        <v>33</v>
      </c>
      <c r="H9" s="8">
        <f t="shared" ref="H9:H12" si="5">IF(G9=0,0,G9/$F9*100)</f>
        <v>25.581395348837212</v>
      </c>
      <c r="I9" s="9">
        <v>8</v>
      </c>
      <c r="J9" s="8">
        <f t="shared" ref="J9:J12" si="6">IF(I9=0,0,I9/$F9*100)</f>
        <v>6.2015503875968996</v>
      </c>
      <c r="K9" s="9">
        <v>4</v>
      </c>
      <c r="L9" s="8">
        <f t="shared" ref="L9:L12" si="7">IF(K9=0,0,K9/$F9*100)</f>
        <v>3.1007751937984498</v>
      </c>
      <c r="M9" s="9">
        <v>76</v>
      </c>
      <c r="N9" s="8">
        <f t="shared" ref="N9:N12" si="8">IF(M9=0,0,M9/$F9*100)</f>
        <v>58.914728682170548</v>
      </c>
      <c r="O9" s="9">
        <v>10</v>
      </c>
      <c r="P9" s="8">
        <f t="shared" ref="P9:P12" si="9">IF(O9=0,0,O9/$F9*100)</f>
        <v>7.7519379844961236</v>
      </c>
    </row>
    <row r="10" spans="1:16" ht="23.1" customHeight="1">
      <c r="A10" s="142"/>
      <c r="B10" s="144" t="s">
        <v>45</v>
      </c>
      <c r="C10" s="145"/>
      <c r="D10" s="145"/>
      <c r="E10" s="146"/>
      <c r="F10" s="10">
        <v>220</v>
      </c>
      <c r="G10" s="9">
        <v>60</v>
      </c>
      <c r="H10" s="8">
        <f t="shared" si="5"/>
        <v>27.27272727272727</v>
      </c>
      <c r="I10" s="9">
        <v>22</v>
      </c>
      <c r="J10" s="8">
        <f t="shared" si="6"/>
        <v>10</v>
      </c>
      <c r="K10" s="9">
        <v>20</v>
      </c>
      <c r="L10" s="8">
        <f t="shared" si="7"/>
        <v>9.0909090909090917</v>
      </c>
      <c r="M10" s="9">
        <v>124</v>
      </c>
      <c r="N10" s="8">
        <f t="shared" si="8"/>
        <v>56.36363636363636</v>
      </c>
      <c r="O10" s="9">
        <v>11</v>
      </c>
      <c r="P10" s="8">
        <f t="shared" si="9"/>
        <v>5</v>
      </c>
    </row>
    <row r="11" spans="1:16" ht="23.1" customHeight="1">
      <c r="A11" s="142"/>
      <c r="B11" s="144" t="s">
        <v>44</v>
      </c>
      <c r="C11" s="145"/>
      <c r="D11" s="145"/>
      <c r="E11" s="146"/>
      <c r="F11" s="10">
        <v>57</v>
      </c>
      <c r="G11" s="9">
        <v>16</v>
      </c>
      <c r="H11" s="8">
        <f t="shared" si="5"/>
        <v>28.07017543859649</v>
      </c>
      <c r="I11" s="9">
        <v>2</v>
      </c>
      <c r="J11" s="8">
        <f t="shared" si="6"/>
        <v>3.5087719298245612</v>
      </c>
      <c r="K11" s="9">
        <v>4</v>
      </c>
      <c r="L11" s="8">
        <f t="shared" si="7"/>
        <v>7.0175438596491224</v>
      </c>
      <c r="M11" s="9">
        <v>35</v>
      </c>
      <c r="N11" s="8">
        <f t="shared" si="8"/>
        <v>61.403508771929829</v>
      </c>
      <c r="O11" s="9">
        <v>2</v>
      </c>
      <c r="P11" s="8">
        <f t="shared" si="9"/>
        <v>3.5087719298245612</v>
      </c>
    </row>
    <row r="12" spans="1:16" ht="23.1" customHeight="1">
      <c r="A12" s="143"/>
      <c r="B12" s="144" t="s">
        <v>43</v>
      </c>
      <c r="C12" s="145"/>
      <c r="D12" s="145"/>
      <c r="E12" s="146"/>
      <c r="F12" s="10">
        <v>221</v>
      </c>
      <c r="G12" s="9">
        <v>77</v>
      </c>
      <c r="H12" s="8">
        <f t="shared" si="5"/>
        <v>34.841628959276015</v>
      </c>
      <c r="I12" s="9">
        <v>28</v>
      </c>
      <c r="J12" s="8">
        <f t="shared" si="6"/>
        <v>12.669683257918551</v>
      </c>
      <c r="K12" s="9">
        <v>17</v>
      </c>
      <c r="L12" s="8">
        <f t="shared" si="7"/>
        <v>7.6923076923076925</v>
      </c>
      <c r="M12" s="9">
        <v>106</v>
      </c>
      <c r="N12" s="8">
        <f t="shared" si="8"/>
        <v>47.963800904977376</v>
      </c>
      <c r="O12" s="9">
        <v>12</v>
      </c>
      <c r="P12" s="8">
        <f t="shared" si="9"/>
        <v>5.4298642533936654</v>
      </c>
    </row>
    <row r="13" spans="1:16" ht="23.1" customHeight="1">
      <c r="A13" s="138" t="s">
        <v>42</v>
      </c>
      <c r="B13" s="138" t="s">
        <v>41</v>
      </c>
      <c r="C13" s="13"/>
      <c r="D13" s="14" t="s">
        <v>15</v>
      </c>
      <c r="E13" s="11"/>
      <c r="F13" s="10">
        <v>224</v>
      </c>
      <c r="G13" s="9">
        <f>SUM(G14:G37)</f>
        <v>49</v>
      </c>
      <c r="H13" s="8">
        <f t="shared" si="0"/>
        <v>21.875</v>
      </c>
      <c r="I13" s="9">
        <f>SUM(I14:I37)</f>
        <v>22</v>
      </c>
      <c r="J13" s="8">
        <f t="shared" si="1"/>
        <v>9.8214285714285712</v>
      </c>
      <c r="K13" s="9">
        <f>SUM(K14:K37)</f>
        <v>18</v>
      </c>
      <c r="L13" s="8">
        <f t="shared" si="2"/>
        <v>8.0357142857142865</v>
      </c>
      <c r="M13" s="9">
        <f>SUM(M14:M37)</f>
        <v>133</v>
      </c>
      <c r="N13" s="8">
        <f t="shared" si="3"/>
        <v>59.375</v>
      </c>
      <c r="O13" s="9">
        <f>SUM(O14:O37)</f>
        <v>12</v>
      </c>
      <c r="P13" s="8">
        <f t="shared" si="4"/>
        <v>5.3571428571428568</v>
      </c>
    </row>
    <row r="14" spans="1:16" ht="23.1" customHeight="1">
      <c r="A14" s="139"/>
      <c r="B14" s="139"/>
      <c r="C14" s="13"/>
      <c r="D14" s="14" t="s">
        <v>40</v>
      </c>
      <c r="E14" s="11"/>
      <c r="F14" s="10">
        <v>38</v>
      </c>
      <c r="G14" s="9">
        <v>3</v>
      </c>
      <c r="H14" s="8">
        <f t="shared" ref="H14:H37" si="10">IF(G14=0,0,G14/$F14*100)</f>
        <v>7.8947368421052628</v>
      </c>
      <c r="I14" s="9">
        <v>5</v>
      </c>
      <c r="J14" s="8">
        <f t="shared" ref="J14:J37" si="11">IF(I14=0,0,I14/$F14*100)</f>
        <v>13.157894736842104</v>
      </c>
      <c r="K14" s="9">
        <v>4</v>
      </c>
      <c r="L14" s="8">
        <f t="shared" ref="L14:L37" si="12">IF(K14=0,0,K14/$F14*100)</f>
        <v>10.526315789473683</v>
      </c>
      <c r="M14" s="9">
        <v>23</v>
      </c>
      <c r="N14" s="8">
        <f t="shared" ref="N14:N37" si="13">IF(M14=0,0,M14/$F14*100)</f>
        <v>60.526315789473685</v>
      </c>
      <c r="O14" s="9">
        <v>4</v>
      </c>
      <c r="P14" s="8">
        <f t="shared" ref="P14:P37" si="14">IF(O14=0,0,O14/$F14*100)</f>
        <v>10.526315789473683</v>
      </c>
    </row>
    <row r="15" spans="1:16" ht="23.1" customHeight="1">
      <c r="A15" s="139"/>
      <c r="B15" s="139"/>
      <c r="C15" s="13"/>
      <c r="D15" s="14" t="s">
        <v>39</v>
      </c>
      <c r="E15" s="11"/>
      <c r="F15" s="10">
        <v>5</v>
      </c>
      <c r="G15" s="9">
        <v>2</v>
      </c>
      <c r="H15" s="8">
        <f t="shared" si="10"/>
        <v>40</v>
      </c>
      <c r="I15" s="9">
        <v>0</v>
      </c>
      <c r="J15" s="8">
        <f t="shared" si="11"/>
        <v>0</v>
      </c>
      <c r="K15" s="9">
        <v>2</v>
      </c>
      <c r="L15" s="8">
        <f t="shared" si="12"/>
        <v>40</v>
      </c>
      <c r="M15" s="9">
        <v>2</v>
      </c>
      <c r="N15" s="8">
        <f t="shared" si="13"/>
        <v>40</v>
      </c>
      <c r="O15" s="9">
        <v>0</v>
      </c>
      <c r="P15" s="8">
        <f t="shared" si="14"/>
        <v>0</v>
      </c>
    </row>
    <row r="16" spans="1:16" ht="23.1" customHeight="1">
      <c r="A16" s="139"/>
      <c r="B16" s="139"/>
      <c r="C16" s="13"/>
      <c r="D16" s="14" t="s">
        <v>38</v>
      </c>
      <c r="E16" s="11"/>
      <c r="F16" s="10">
        <v>14</v>
      </c>
      <c r="G16" s="9">
        <v>2</v>
      </c>
      <c r="H16" s="8">
        <f t="shared" si="10"/>
        <v>14.285714285714285</v>
      </c>
      <c r="I16" s="9">
        <v>2</v>
      </c>
      <c r="J16" s="8">
        <f t="shared" si="11"/>
        <v>14.285714285714285</v>
      </c>
      <c r="K16" s="9">
        <v>3</v>
      </c>
      <c r="L16" s="8">
        <f t="shared" si="12"/>
        <v>21.428571428571427</v>
      </c>
      <c r="M16" s="9">
        <v>8</v>
      </c>
      <c r="N16" s="8">
        <f t="shared" si="13"/>
        <v>57.142857142857139</v>
      </c>
      <c r="O16" s="9">
        <v>0</v>
      </c>
      <c r="P16" s="8">
        <f t="shared" si="14"/>
        <v>0</v>
      </c>
    </row>
    <row r="17" spans="1:16" ht="23.1" customHeight="1">
      <c r="A17" s="139"/>
      <c r="B17" s="139"/>
      <c r="C17" s="13"/>
      <c r="D17" s="14" t="s">
        <v>37</v>
      </c>
      <c r="E17" s="11"/>
      <c r="F17" s="10">
        <v>1</v>
      </c>
      <c r="G17" s="9">
        <v>0</v>
      </c>
      <c r="H17" s="8">
        <f t="shared" si="10"/>
        <v>0</v>
      </c>
      <c r="I17" s="9">
        <v>0</v>
      </c>
      <c r="J17" s="8">
        <f t="shared" si="11"/>
        <v>0</v>
      </c>
      <c r="K17" s="9">
        <v>0</v>
      </c>
      <c r="L17" s="8">
        <f t="shared" si="12"/>
        <v>0</v>
      </c>
      <c r="M17" s="9">
        <v>1</v>
      </c>
      <c r="N17" s="8">
        <f t="shared" si="13"/>
        <v>100</v>
      </c>
      <c r="O17" s="9">
        <v>0</v>
      </c>
      <c r="P17" s="8">
        <f t="shared" si="14"/>
        <v>0</v>
      </c>
    </row>
    <row r="18" spans="1:16" ht="23.1" customHeight="1">
      <c r="A18" s="139"/>
      <c r="B18" s="139"/>
      <c r="C18" s="13"/>
      <c r="D18" s="14" t="s">
        <v>36</v>
      </c>
      <c r="E18" s="11"/>
      <c r="F18" s="10">
        <v>6</v>
      </c>
      <c r="G18" s="9">
        <v>2</v>
      </c>
      <c r="H18" s="8">
        <f t="shared" si="10"/>
        <v>33.333333333333329</v>
      </c>
      <c r="I18" s="9">
        <v>0</v>
      </c>
      <c r="J18" s="8">
        <f t="shared" si="11"/>
        <v>0</v>
      </c>
      <c r="K18" s="9">
        <v>1</v>
      </c>
      <c r="L18" s="8">
        <f t="shared" si="12"/>
        <v>16.666666666666664</v>
      </c>
      <c r="M18" s="9">
        <v>3</v>
      </c>
      <c r="N18" s="8">
        <f t="shared" si="13"/>
        <v>50</v>
      </c>
      <c r="O18" s="9">
        <v>0</v>
      </c>
      <c r="P18" s="8">
        <f t="shared" si="14"/>
        <v>0</v>
      </c>
    </row>
    <row r="19" spans="1:16" ht="23.1" customHeight="1">
      <c r="A19" s="139"/>
      <c r="B19" s="139"/>
      <c r="C19" s="13"/>
      <c r="D19" s="14" t="s">
        <v>35</v>
      </c>
      <c r="E19" s="11"/>
      <c r="F19" s="10">
        <v>3</v>
      </c>
      <c r="G19" s="9">
        <v>0</v>
      </c>
      <c r="H19" s="8">
        <f t="shared" si="10"/>
        <v>0</v>
      </c>
      <c r="I19" s="9">
        <v>0</v>
      </c>
      <c r="J19" s="8">
        <f t="shared" si="11"/>
        <v>0</v>
      </c>
      <c r="K19" s="9">
        <v>0</v>
      </c>
      <c r="L19" s="8">
        <f t="shared" si="12"/>
        <v>0</v>
      </c>
      <c r="M19" s="9">
        <v>3</v>
      </c>
      <c r="N19" s="8">
        <f t="shared" si="13"/>
        <v>100</v>
      </c>
      <c r="O19" s="9">
        <v>0</v>
      </c>
      <c r="P19" s="8">
        <f t="shared" si="14"/>
        <v>0</v>
      </c>
    </row>
    <row r="20" spans="1:16" ht="23.1" customHeight="1">
      <c r="A20" s="139"/>
      <c r="B20" s="139"/>
      <c r="C20" s="13"/>
      <c r="D20" s="14" t="s">
        <v>34</v>
      </c>
      <c r="E20" s="11"/>
      <c r="F20" s="10">
        <v>3</v>
      </c>
      <c r="G20" s="9">
        <v>2</v>
      </c>
      <c r="H20" s="8">
        <f t="shared" si="10"/>
        <v>66.666666666666657</v>
      </c>
      <c r="I20" s="9">
        <v>0</v>
      </c>
      <c r="J20" s="8">
        <f t="shared" si="11"/>
        <v>0</v>
      </c>
      <c r="K20" s="9">
        <v>0</v>
      </c>
      <c r="L20" s="8">
        <f t="shared" si="12"/>
        <v>0</v>
      </c>
      <c r="M20" s="9">
        <v>1</v>
      </c>
      <c r="N20" s="8">
        <f t="shared" si="13"/>
        <v>33.333333333333329</v>
      </c>
      <c r="O20" s="9">
        <v>0</v>
      </c>
      <c r="P20" s="8">
        <f t="shared" si="14"/>
        <v>0</v>
      </c>
    </row>
    <row r="21" spans="1:16" ht="23.1" customHeight="1">
      <c r="A21" s="139"/>
      <c r="B21" s="139"/>
      <c r="C21" s="13"/>
      <c r="D21" s="14" t="s">
        <v>33</v>
      </c>
      <c r="E21" s="11"/>
      <c r="F21" s="10">
        <v>10</v>
      </c>
      <c r="G21" s="9">
        <v>3</v>
      </c>
      <c r="H21" s="8">
        <f t="shared" si="10"/>
        <v>30</v>
      </c>
      <c r="I21" s="9">
        <v>2</v>
      </c>
      <c r="J21" s="8">
        <f t="shared" si="11"/>
        <v>20</v>
      </c>
      <c r="K21" s="9">
        <v>1</v>
      </c>
      <c r="L21" s="8">
        <f t="shared" si="12"/>
        <v>10</v>
      </c>
      <c r="M21" s="9">
        <v>5</v>
      </c>
      <c r="N21" s="8">
        <f t="shared" si="13"/>
        <v>50</v>
      </c>
      <c r="O21" s="9">
        <v>1</v>
      </c>
      <c r="P21" s="8">
        <f t="shared" si="14"/>
        <v>10</v>
      </c>
    </row>
    <row r="22" spans="1:16" ht="23.1" customHeight="1">
      <c r="A22" s="139"/>
      <c r="B22" s="139"/>
      <c r="C22" s="13"/>
      <c r="D22" s="14" t="s">
        <v>32</v>
      </c>
      <c r="E22" s="11"/>
      <c r="F22" s="10">
        <v>1</v>
      </c>
      <c r="G22" s="9">
        <v>0</v>
      </c>
      <c r="H22" s="8">
        <f t="shared" si="10"/>
        <v>0</v>
      </c>
      <c r="I22" s="9">
        <v>0</v>
      </c>
      <c r="J22" s="8">
        <f t="shared" si="11"/>
        <v>0</v>
      </c>
      <c r="K22" s="9">
        <v>0</v>
      </c>
      <c r="L22" s="8">
        <f t="shared" si="12"/>
        <v>0</v>
      </c>
      <c r="M22" s="9">
        <v>1</v>
      </c>
      <c r="N22" s="8">
        <f t="shared" si="13"/>
        <v>100</v>
      </c>
      <c r="O22" s="9">
        <v>0</v>
      </c>
      <c r="P22" s="8">
        <f t="shared" si="14"/>
        <v>0</v>
      </c>
    </row>
    <row r="23" spans="1:16" ht="23.1" customHeight="1">
      <c r="A23" s="139"/>
      <c r="B23" s="139"/>
      <c r="C23" s="13"/>
      <c r="D23" s="14" t="s">
        <v>31</v>
      </c>
      <c r="E23" s="11"/>
      <c r="F23" s="10">
        <v>6</v>
      </c>
      <c r="G23" s="9">
        <v>1</v>
      </c>
      <c r="H23" s="8">
        <f t="shared" si="10"/>
        <v>16.666666666666664</v>
      </c>
      <c r="I23" s="9">
        <v>0</v>
      </c>
      <c r="J23" s="8">
        <f t="shared" si="11"/>
        <v>0</v>
      </c>
      <c r="K23" s="9">
        <v>0</v>
      </c>
      <c r="L23" s="8">
        <f t="shared" si="12"/>
        <v>0</v>
      </c>
      <c r="M23" s="9">
        <v>4</v>
      </c>
      <c r="N23" s="8">
        <f t="shared" si="13"/>
        <v>66.666666666666657</v>
      </c>
      <c r="O23" s="9">
        <v>1</v>
      </c>
      <c r="P23" s="8">
        <f t="shared" si="14"/>
        <v>16.666666666666664</v>
      </c>
    </row>
    <row r="24" spans="1:16" ht="23.1" customHeight="1">
      <c r="A24" s="139"/>
      <c r="B24" s="139"/>
      <c r="C24" s="13"/>
      <c r="D24" s="14" t="s">
        <v>30</v>
      </c>
      <c r="E24" s="11"/>
      <c r="F24" s="10">
        <v>1</v>
      </c>
      <c r="G24" s="9">
        <v>0</v>
      </c>
      <c r="H24" s="8">
        <f t="shared" si="10"/>
        <v>0</v>
      </c>
      <c r="I24" s="9">
        <v>0</v>
      </c>
      <c r="J24" s="8">
        <f t="shared" si="11"/>
        <v>0</v>
      </c>
      <c r="K24" s="9">
        <v>0</v>
      </c>
      <c r="L24" s="8">
        <f t="shared" si="12"/>
        <v>0</v>
      </c>
      <c r="M24" s="9">
        <v>1</v>
      </c>
      <c r="N24" s="8">
        <f t="shared" si="13"/>
        <v>100</v>
      </c>
      <c r="O24" s="9">
        <v>0</v>
      </c>
      <c r="P24" s="8">
        <f t="shared" si="14"/>
        <v>0</v>
      </c>
    </row>
    <row r="25" spans="1:16" ht="23.1" customHeight="1">
      <c r="A25" s="139"/>
      <c r="B25" s="139"/>
      <c r="C25" s="13"/>
      <c r="D25" s="12" t="s">
        <v>29</v>
      </c>
      <c r="E25" s="11"/>
      <c r="F25" s="10">
        <v>3</v>
      </c>
      <c r="G25" s="9">
        <v>0</v>
      </c>
      <c r="H25" s="8">
        <f t="shared" si="10"/>
        <v>0</v>
      </c>
      <c r="I25" s="9">
        <v>0</v>
      </c>
      <c r="J25" s="8">
        <f t="shared" si="11"/>
        <v>0</v>
      </c>
      <c r="K25" s="9">
        <v>0</v>
      </c>
      <c r="L25" s="8">
        <f t="shared" si="12"/>
        <v>0</v>
      </c>
      <c r="M25" s="9">
        <v>3</v>
      </c>
      <c r="N25" s="8">
        <f t="shared" si="13"/>
        <v>100</v>
      </c>
      <c r="O25" s="9">
        <v>0</v>
      </c>
      <c r="P25" s="8">
        <f t="shared" si="14"/>
        <v>0</v>
      </c>
    </row>
    <row r="26" spans="1:16" ht="23.1" customHeight="1">
      <c r="A26" s="139"/>
      <c r="B26" s="139"/>
      <c r="C26" s="13"/>
      <c r="D26" s="14" t="s">
        <v>28</v>
      </c>
      <c r="E26" s="11"/>
      <c r="F26" s="10">
        <v>8</v>
      </c>
      <c r="G26" s="9">
        <v>0</v>
      </c>
      <c r="H26" s="8">
        <f t="shared" si="10"/>
        <v>0</v>
      </c>
      <c r="I26" s="9">
        <v>1</v>
      </c>
      <c r="J26" s="8">
        <f t="shared" si="11"/>
        <v>12.5</v>
      </c>
      <c r="K26" s="9">
        <v>0</v>
      </c>
      <c r="L26" s="8">
        <f t="shared" si="12"/>
        <v>0</v>
      </c>
      <c r="M26" s="9">
        <v>7</v>
      </c>
      <c r="N26" s="8">
        <f t="shared" si="13"/>
        <v>87.5</v>
      </c>
      <c r="O26" s="9">
        <v>0</v>
      </c>
      <c r="P26" s="8">
        <f t="shared" si="14"/>
        <v>0</v>
      </c>
    </row>
    <row r="27" spans="1:16" ht="23.1" customHeight="1">
      <c r="A27" s="139"/>
      <c r="B27" s="139"/>
      <c r="C27" s="13"/>
      <c r="D27" s="14" t="s">
        <v>27</v>
      </c>
      <c r="E27" s="11"/>
      <c r="F27" s="10">
        <v>3</v>
      </c>
      <c r="G27" s="9">
        <v>1</v>
      </c>
      <c r="H27" s="8">
        <f t="shared" si="10"/>
        <v>33.333333333333329</v>
      </c>
      <c r="I27" s="9">
        <v>0</v>
      </c>
      <c r="J27" s="8">
        <f t="shared" si="11"/>
        <v>0</v>
      </c>
      <c r="K27" s="9">
        <v>0</v>
      </c>
      <c r="L27" s="8">
        <f t="shared" si="12"/>
        <v>0</v>
      </c>
      <c r="M27" s="9">
        <v>2</v>
      </c>
      <c r="N27" s="8">
        <f t="shared" si="13"/>
        <v>66.666666666666657</v>
      </c>
      <c r="O27" s="9">
        <v>0</v>
      </c>
      <c r="P27" s="8">
        <f t="shared" si="14"/>
        <v>0</v>
      </c>
    </row>
    <row r="28" spans="1:16" ht="23.1" customHeight="1">
      <c r="A28" s="139"/>
      <c r="B28" s="139"/>
      <c r="C28" s="13"/>
      <c r="D28" s="14" t="s">
        <v>26</v>
      </c>
      <c r="E28" s="11"/>
      <c r="F28" s="10">
        <v>2</v>
      </c>
      <c r="G28" s="9">
        <v>0</v>
      </c>
      <c r="H28" s="8">
        <f t="shared" si="10"/>
        <v>0</v>
      </c>
      <c r="I28" s="9">
        <v>0</v>
      </c>
      <c r="J28" s="8">
        <f t="shared" si="11"/>
        <v>0</v>
      </c>
      <c r="K28" s="9">
        <v>0</v>
      </c>
      <c r="L28" s="8">
        <f t="shared" si="12"/>
        <v>0</v>
      </c>
      <c r="M28" s="9">
        <v>2</v>
      </c>
      <c r="N28" s="8">
        <f t="shared" si="13"/>
        <v>100</v>
      </c>
      <c r="O28" s="9">
        <v>0</v>
      </c>
      <c r="P28" s="8">
        <f t="shared" si="14"/>
        <v>0</v>
      </c>
    </row>
    <row r="29" spans="1:16" ht="23.1" customHeight="1">
      <c r="A29" s="139"/>
      <c r="B29" s="139"/>
      <c r="C29" s="13"/>
      <c r="D29" s="14" t="s">
        <v>25</v>
      </c>
      <c r="E29" s="11"/>
      <c r="F29" s="10">
        <v>15</v>
      </c>
      <c r="G29" s="9">
        <v>3</v>
      </c>
      <c r="H29" s="8">
        <f t="shared" si="10"/>
        <v>20</v>
      </c>
      <c r="I29" s="9">
        <v>1</v>
      </c>
      <c r="J29" s="8">
        <f t="shared" si="11"/>
        <v>6.666666666666667</v>
      </c>
      <c r="K29" s="9">
        <v>0</v>
      </c>
      <c r="L29" s="8">
        <f t="shared" si="12"/>
        <v>0</v>
      </c>
      <c r="M29" s="9">
        <v>10</v>
      </c>
      <c r="N29" s="8">
        <f t="shared" si="13"/>
        <v>66.666666666666657</v>
      </c>
      <c r="O29" s="9">
        <v>1</v>
      </c>
      <c r="P29" s="8">
        <f t="shared" si="14"/>
        <v>6.666666666666667</v>
      </c>
    </row>
    <row r="30" spans="1:16" ht="23.1" customHeight="1">
      <c r="A30" s="139"/>
      <c r="B30" s="139"/>
      <c r="C30" s="13"/>
      <c r="D30" s="14" t="s">
        <v>24</v>
      </c>
      <c r="E30" s="11"/>
      <c r="F30" s="10">
        <v>4</v>
      </c>
      <c r="G30" s="9">
        <v>1</v>
      </c>
      <c r="H30" s="8">
        <f t="shared" si="10"/>
        <v>25</v>
      </c>
      <c r="I30" s="9">
        <v>0</v>
      </c>
      <c r="J30" s="8">
        <f t="shared" si="11"/>
        <v>0</v>
      </c>
      <c r="K30" s="9">
        <v>0</v>
      </c>
      <c r="L30" s="8">
        <f t="shared" si="12"/>
        <v>0</v>
      </c>
      <c r="M30" s="9">
        <v>3</v>
      </c>
      <c r="N30" s="8">
        <f t="shared" si="13"/>
        <v>75</v>
      </c>
      <c r="O30" s="9">
        <v>0</v>
      </c>
      <c r="P30" s="8">
        <f t="shared" si="14"/>
        <v>0</v>
      </c>
    </row>
    <row r="31" spans="1:16" ht="23.1" customHeight="1">
      <c r="A31" s="139"/>
      <c r="B31" s="139"/>
      <c r="C31" s="13"/>
      <c r="D31" s="14" t="s">
        <v>23</v>
      </c>
      <c r="E31" s="11"/>
      <c r="F31" s="10">
        <v>26</v>
      </c>
      <c r="G31" s="9">
        <v>4</v>
      </c>
      <c r="H31" s="8">
        <f t="shared" si="10"/>
        <v>15.384615384615385</v>
      </c>
      <c r="I31" s="9">
        <v>3</v>
      </c>
      <c r="J31" s="8">
        <f t="shared" si="11"/>
        <v>11.538461538461538</v>
      </c>
      <c r="K31" s="9">
        <v>2</v>
      </c>
      <c r="L31" s="8">
        <f t="shared" si="12"/>
        <v>7.6923076923076925</v>
      </c>
      <c r="M31" s="9">
        <v>16</v>
      </c>
      <c r="N31" s="8">
        <f t="shared" si="13"/>
        <v>61.53846153846154</v>
      </c>
      <c r="O31" s="9">
        <v>2</v>
      </c>
      <c r="P31" s="8">
        <f t="shared" si="14"/>
        <v>7.6923076923076925</v>
      </c>
    </row>
    <row r="32" spans="1:16" ht="23.1" customHeight="1">
      <c r="A32" s="139"/>
      <c r="B32" s="139"/>
      <c r="C32" s="13"/>
      <c r="D32" s="14" t="s">
        <v>22</v>
      </c>
      <c r="E32" s="11"/>
      <c r="F32" s="10">
        <v>5</v>
      </c>
      <c r="G32" s="9">
        <v>1</v>
      </c>
      <c r="H32" s="8">
        <f t="shared" si="10"/>
        <v>20</v>
      </c>
      <c r="I32" s="9">
        <v>1</v>
      </c>
      <c r="J32" s="8">
        <f t="shared" si="11"/>
        <v>20</v>
      </c>
      <c r="K32" s="9">
        <v>0</v>
      </c>
      <c r="L32" s="8">
        <f t="shared" si="12"/>
        <v>0</v>
      </c>
      <c r="M32" s="9">
        <v>3</v>
      </c>
      <c r="N32" s="8">
        <f t="shared" si="13"/>
        <v>60</v>
      </c>
      <c r="O32" s="9">
        <v>0</v>
      </c>
      <c r="P32" s="8">
        <f t="shared" si="14"/>
        <v>0</v>
      </c>
    </row>
    <row r="33" spans="1:16" ht="24" customHeight="1">
      <c r="A33" s="139"/>
      <c r="B33" s="139"/>
      <c r="C33" s="13"/>
      <c r="D33" s="14" t="s">
        <v>21</v>
      </c>
      <c r="E33" s="11"/>
      <c r="F33" s="10">
        <v>23</v>
      </c>
      <c r="G33" s="9">
        <v>10</v>
      </c>
      <c r="H33" s="8">
        <f t="shared" si="10"/>
        <v>43.478260869565219</v>
      </c>
      <c r="I33" s="9">
        <v>2</v>
      </c>
      <c r="J33" s="8">
        <f t="shared" si="11"/>
        <v>8.695652173913043</v>
      </c>
      <c r="K33" s="9">
        <v>2</v>
      </c>
      <c r="L33" s="8">
        <f t="shared" si="12"/>
        <v>8.695652173913043</v>
      </c>
      <c r="M33" s="9">
        <v>11</v>
      </c>
      <c r="N33" s="8">
        <f t="shared" si="13"/>
        <v>47.826086956521742</v>
      </c>
      <c r="O33" s="9">
        <v>0</v>
      </c>
      <c r="P33" s="8">
        <f t="shared" si="14"/>
        <v>0</v>
      </c>
    </row>
    <row r="34" spans="1:16" ht="23.1" customHeight="1">
      <c r="A34" s="139"/>
      <c r="B34" s="139"/>
      <c r="C34" s="13"/>
      <c r="D34" s="14" t="s">
        <v>20</v>
      </c>
      <c r="E34" s="11"/>
      <c r="F34" s="10">
        <v>14</v>
      </c>
      <c r="G34" s="9">
        <v>6</v>
      </c>
      <c r="H34" s="8">
        <f t="shared" si="10"/>
        <v>42.857142857142854</v>
      </c>
      <c r="I34" s="9">
        <v>1</v>
      </c>
      <c r="J34" s="8">
        <f t="shared" si="11"/>
        <v>7.1428571428571423</v>
      </c>
      <c r="K34" s="9">
        <v>2</v>
      </c>
      <c r="L34" s="8">
        <f t="shared" si="12"/>
        <v>14.285714285714285</v>
      </c>
      <c r="M34" s="9">
        <v>5</v>
      </c>
      <c r="N34" s="8">
        <f t="shared" si="13"/>
        <v>35.714285714285715</v>
      </c>
      <c r="O34" s="9">
        <v>1</v>
      </c>
      <c r="P34" s="8">
        <f t="shared" si="14"/>
        <v>7.1428571428571423</v>
      </c>
    </row>
    <row r="35" spans="1:16" ht="23.1" customHeight="1">
      <c r="A35" s="139"/>
      <c r="B35" s="139"/>
      <c r="C35" s="13"/>
      <c r="D35" s="14" t="s">
        <v>19</v>
      </c>
      <c r="E35" s="11"/>
      <c r="F35" s="10">
        <v>10</v>
      </c>
      <c r="G35" s="9">
        <v>3</v>
      </c>
      <c r="H35" s="8">
        <f t="shared" si="10"/>
        <v>30</v>
      </c>
      <c r="I35" s="9">
        <v>1</v>
      </c>
      <c r="J35" s="8">
        <f t="shared" si="11"/>
        <v>10</v>
      </c>
      <c r="K35" s="9">
        <v>1</v>
      </c>
      <c r="L35" s="8">
        <f t="shared" si="12"/>
        <v>10</v>
      </c>
      <c r="M35" s="9">
        <v>5</v>
      </c>
      <c r="N35" s="8">
        <f t="shared" si="13"/>
        <v>50</v>
      </c>
      <c r="O35" s="9">
        <v>0</v>
      </c>
      <c r="P35" s="8">
        <f t="shared" si="14"/>
        <v>0</v>
      </c>
    </row>
    <row r="36" spans="1:16" ht="23.1" customHeight="1">
      <c r="A36" s="139"/>
      <c r="B36" s="139"/>
      <c r="C36" s="13"/>
      <c r="D36" s="14" t="s">
        <v>18</v>
      </c>
      <c r="E36" s="11"/>
      <c r="F36" s="10">
        <v>19</v>
      </c>
      <c r="G36" s="9">
        <v>4</v>
      </c>
      <c r="H36" s="8">
        <f t="shared" si="10"/>
        <v>21.052631578947366</v>
      </c>
      <c r="I36" s="9">
        <v>2</v>
      </c>
      <c r="J36" s="8">
        <f t="shared" si="11"/>
        <v>10.526315789473683</v>
      </c>
      <c r="K36" s="9">
        <v>0</v>
      </c>
      <c r="L36" s="8">
        <f t="shared" si="12"/>
        <v>0</v>
      </c>
      <c r="M36" s="9">
        <v>11</v>
      </c>
      <c r="N36" s="8">
        <f t="shared" si="13"/>
        <v>57.894736842105267</v>
      </c>
      <c r="O36" s="9">
        <v>2</v>
      </c>
      <c r="P36" s="8">
        <f t="shared" si="14"/>
        <v>10.526315789473683</v>
      </c>
    </row>
    <row r="37" spans="1:16" ht="23.1" customHeight="1">
      <c r="A37" s="139"/>
      <c r="B37" s="140"/>
      <c r="C37" s="13"/>
      <c r="D37" s="14" t="s">
        <v>17</v>
      </c>
      <c r="E37" s="11"/>
      <c r="F37" s="10">
        <v>4</v>
      </c>
      <c r="G37" s="9">
        <v>1</v>
      </c>
      <c r="H37" s="8">
        <f t="shared" si="10"/>
        <v>25</v>
      </c>
      <c r="I37" s="9">
        <v>1</v>
      </c>
      <c r="J37" s="8">
        <f t="shared" si="11"/>
        <v>25</v>
      </c>
      <c r="K37" s="9">
        <v>0</v>
      </c>
      <c r="L37" s="8">
        <f t="shared" si="12"/>
        <v>0</v>
      </c>
      <c r="M37" s="9">
        <v>3</v>
      </c>
      <c r="N37" s="8">
        <f t="shared" si="13"/>
        <v>75</v>
      </c>
      <c r="O37" s="9">
        <v>0</v>
      </c>
      <c r="P37" s="8">
        <f t="shared" si="14"/>
        <v>0</v>
      </c>
    </row>
    <row r="38" spans="1:16" ht="23.1" customHeight="1">
      <c r="A38" s="139"/>
      <c r="B38" s="138" t="s">
        <v>16</v>
      </c>
      <c r="C38" s="13"/>
      <c r="D38" s="14" t="s">
        <v>15</v>
      </c>
      <c r="E38" s="11"/>
      <c r="F38" s="10">
        <v>692</v>
      </c>
      <c r="G38" s="9">
        <f>SUM(G39:G53)</f>
        <v>168</v>
      </c>
      <c r="H38" s="8">
        <f t="shared" si="0"/>
        <v>24.277456647398843</v>
      </c>
      <c r="I38" s="9">
        <f>SUM(I39:I53)</f>
        <v>46</v>
      </c>
      <c r="J38" s="8">
        <f t="shared" si="1"/>
        <v>6.6473988439306355</v>
      </c>
      <c r="K38" s="9">
        <f>SUM(K39:K53)</f>
        <v>35</v>
      </c>
      <c r="L38" s="8">
        <f t="shared" si="2"/>
        <v>5.0578034682080926</v>
      </c>
      <c r="M38" s="9">
        <f>SUM(M39:M53)</f>
        <v>417</v>
      </c>
      <c r="N38" s="8">
        <f t="shared" si="3"/>
        <v>60.260115606936417</v>
      </c>
      <c r="O38" s="9">
        <f>SUM(O39:O53)</f>
        <v>58</v>
      </c>
      <c r="P38" s="8">
        <f t="shared" si="4"/>
        <v>8.3815028901734099</v>
      </c>
    </row>
    <row r="39" spans="1:16" ht="23.1" customHeight="1">
      <c r="A39" s="139"/>
      <c r="B39" s="139"/>
      <c r="C39" s="13"/>
      <c r="D39" s="14" t="s">
        <v>14</v>
      </c>
      <c r="E39" s="11"/>
      <c r="F39" s="10">
        <v>5</v>
      </c>
      <c r="G39" s="9">
        <v>0</v>
      </c>
      <c r="H39" s="8">
        <f t="shared" ref="H39:H53" si="15">IF(G39=0,0,G39/$F39*100)</f>
        <v>0</v>
      </c>
      <c r="I39" s="9">
        <v>0</v>
      </c>
      <c r="J39" s="8">
        <f t="shared" ref="J39:J53" si="16">IF(I39=0,0,I39/$F39*100)</f>
        <v>0</v>
      </c>
      <c r="K39" s="9">
        <v>0</v>
      </c>
      <c r="L39" s="8">
        <f t="shared" ref="L39:L53" si="17">IF(K39=0,0,K39/$F39*100)</f>
        <v>0</v>
      </c>
      <c r="M39" s="9">
        <v>5</v>
      </c>
      <c r="N39" s="8">
        <f t="shared" ref="N39:N53" si="18">IF(M39=0,0,M39/$F39*100)</f>
        <v>100</v>
      </c>
      <c r="O39" s="9">
        <v>0</v>
      </c>
      <c r="P39" s="8">
        <f t="shared" ref="P39:P53" si="19">IF(O39=0,0,O39/$F39*100)</f>
        <v>0</v>
      </c>
    </row>
    <row r="40" spans="1:16" ht="23.1" customHeight="1">
      <c r="A40" s="139"/>
      <c r="B40" s="139"/>
      <c r="C40" s="13"/>
      <c r="D40" s="14" t="s">
        <v>13</v>
      </c>
      <c r="E40" s="11"/>
      <c r="F40" s="10">
        <v>83</v>
      </c>
      <c r="G40" s="9">
        <v>19</v>
      </c>
      <c r="H40" s="8">
        <f t="shared" si="15"/>
        <v>22.891566265060241</v>
      </c>
      <c r="I40" s="9">
        <v>3</v>
      </c>
      <c r="J40" s="8">
        <f t="shared" si="16"/>
        <v>3.6144578313253009</v>
      </c>
      <c r="K40" s="9">
        <v>3</v>
      </c>
      <c r="L40" s="8">
        <f t="shared" si="17"/>
        <v>3.6144578313253009</v>
      </c>
      <c r="M40" s="9">
        <v>51</v>
      </c>
      <c r="N40" s="8">
        <f t="shared" si="18"/>
        <v>61.445783132530117</v>
      </c>
      <c r="O40" s="9">
        <v>9</v>
      </c>
      <c r="P40" s="8">
        <f t="shared" si="19"/>
        <v>10.843373493975903</v>
      </c>
    </row>
    <row r="41" spans="1:16" ht="23.1" customHeight="1">
      <c r="A41" s="139"/>
      <c r="B41" s="139"/>
      <c r="C41" s="13"/>
      <c r="D41" s="14" t="s">
        <v>12</v>
      </c>
      <c r="E41" s="11"/>
      <c r="F41" s="10">
        <v>18</v>
      </c>
      <c r="G41" s="9">
        <v>6</v>
      </c>
      <c r="H41" s="8">
        <f t="shared" si="15"/>
        <v>33.333333333333329</v>
      </c>
      <c r="I41" s="9">
        <v>1</v>
      </c>
      <c r="J41" s="8">
        <f t="shared" si="16"/>
        <v>5.5555555555555554</v>
      </c>
      <c r="K41" s="9">
        <v>1</v>
      </c>
      <c r="L41" s="8">
        <f t="shared" si="17"/>
        <v>5.5555555555555554</v>
      </c>
      <c r="M41" s="9">
        <v>11</v>
      </c>
      <c r="N41" s="8">
        <f t="shared" si="18"/>
        <v>61.111111111111114</v>
      </c>
      <c r="O41" s="9">
        <v>0</v>
      </c>
      <c r="P41" s="8">
        <f t="shared" si="19"/>
        <v>0</v>
      </c>
    </row>
    <row r="42" spans="1:16" ht="23.1" customHeight="1">
      <c r="A42" s="139"/>
      <c r="B42" s="139"/>
      <c r="C42" s="13"/>
      <c r="D42" s="14" t="s">
        <v>11</v>
      </c>
      <c r="E42" s="11"/>
      <c r="F42" s="10">
        <v>16</v>
      </c>
      <c r="G42" s="9">
        <v>4</v>
      </c>
      <c r="H42" s="8">
        <f t="shared" si="15"/>
        <v>25</v>
      </c>
      <c r="I42" s="9">
        <v>2</v>
      </c>
      <c r="J42" s="8">
        <f t="shared" si="16"/>
        <v>12.5</v>
      </c>
      <c r="K42" s="9">
        <v>2</v>
      </c>
      <c r="L42" s="8">
        <f t="shared" si="17"/>
        <v>12.5</v>
      </c>
      <c r="M42" s="9">
        <v>10</v>
      </c>
      <c r="N42" s="8">
        <f t="shared" si="18"/>
        <v>62.5</v>
      </c>
      <c r="O42" s="9">
        <v>1</v>
      </c>
      <c r="P42" s="8">
        <f t="shared" si="19"/>
        <v>6.25</v>
      </c>
    </row>
    <row r="43" spans="1:16" ht="23.1" customHeight="1">
      <c r="A43" s="139"/>
      <c r="B43" s="139"/>
      <c r="C43" s="13"/>
      <c r="D43" s="14" t="s">
        <v>10</v>
      </c>
      <c r="E43" s="11"/>
      <c r="F43" s="10">
        <v>34</v>
      </c>
      <c r="G43" s="9">
        <v>5</v>
      </c>
      <c r="H43" s="8">
        <f t="shared" si="15"/>
        <v>14.705882352941178</v>
      </c>
      <c r="I43" s="9">
        <v>5</v>
      </c>
      <c r="J43" s="8">
        <f t="shared" si="16"/>
        <v>14.705882352941178</v>
      </c>
      <c r="K43" s="9">
        <v>0</v>
      </c>
      <c r="L43" s="8">
        <f t="shared" si="17"/>
        <v>0</v>
      </c>
      <c r="M43" s="9">
        <v>25</v>
      </c>
      <c r="N43" s="8">
        <f t="shared" si="18"/>
        <v>73.529411764705884</v>
      </c>
      <c r="O43" s="9">
        <v>2</v>
      </c>
      <c r="P43" s="8">
        <f t="shared" si="19"/>
        <v>5.8823529411764701</v>
      </c>
    </row>
    <row r="44" spans="1:16" ht="23.1" customHeight="1">
      <c r="A44" s="139"/>
      <c r="B44" s="139"/>
      <c r="C44" s="13"/>
      <c r="D44" s="14" t="s">
        <v>9</v>
      </c>
      <c r="E44" s="11"/>
      <c r="F44" s="10">
        <v>180</v>
      </c>
      <c r="G44" s="9">
        <v>50</v>
      </c>
      <c r="H44" s="8">
        <f t="shared" si="15"/>
        <v>27.777777777777779</v>
      </c>
      <c r="I44" s="9">
        <v>8</v>
      </c>
      <c r="J44" s="8">
        <f t="shared" si="16"/>
        <v>4.4444444444444446</v>
      </c>
      <c r="K44" s="9">
        <v>6</v>
      </c>
      <c r="L44" s="8">
        <f t="shared" si="17"/>
        <v>3.3333333333333335</v>
      </c>
      <c r="M44" s="9">
        <v>107</v>
      </c>
      <c r="N44" s="8">
        <f t="shared" si="18"/>
        <v>59.444444444444443</v>
      </c>
      <c r="O44" s="9">
        <v>15</v>
      </c>
      <c r="P44" s="8">
        <f t="shared" si="19"/>
        <v>8.3333333333333321</v>
      </c>
    </row>
    <row r="45" spans="1:16" ht="23.1" customHeight="1">
      <c r="A45" s="139"/>
      <c r="B45" s="139"/>
      <c r="C45" s="13"/>
      <c r="D45" s="14" t="s">
        <v>8</v>
      </c>
      <c r="E45" s="11"/>
      <c r="F45" s="10">
        <v>21</v>
      </c>
      <c r="G45" s="9">
        <v>10</v>
      </c>
      <c r="H45" s="8">
        <f t="shared" si="15"/>
        <v>47.619047619047613</v>
      </c>
      <c r="I45" s="9">
        <v>1</v>
      </c>
      <c r="J45" s="8">
        <f t="shared" si="16"/>
        <v>4.7619047619047619</v>
      </c>
      <c r="K45" s="9">
        <v>2</v>
      </c>
      <c r="L45" s="8">
        <f t="shared" si="17"/>
        <v>9.5238095238095237</v>
      </c>
      <c r="M45" s="9">
        <v>7</v>
      </c>
      <c r="N45" s="8">
        <f t="shared" si="18"/>
        <v>33.333333333333329</v>
      </c>
      <c r="O45" s="9">
        <v>2</v>
      </c>
      <c r="P45" s="8">
        <f t="shared" si="19"/>
        <v>9.5238095238095237</v>
      </c>
    </row>
    <row r="46" spans="1:16" ht="23.1" customHeight="1">
      <c r="A46" s="139"/>
      <c r="B46" s="139"/>
      <c r="C46" s="13"/>
      <c r="D46" s="14" t="s">
        <v>7</v>
      </c>
      <c r="E46" s="11"/>
      <c r="F46" s="10">
        <v>14</v>
      </c>
      <c r="G46" s="9">
        <v>2</v>
      </c>
      <c r="H46" s="8">
        <f t="shared" si="15"/>
        <v>14.285714285714285</v>
      </c>
      <c r="I46" s="9">
        <v>2</v>
      </c>
      <c r="J46" s="8">
        <f t="shared" si="16"/>
        <v>14.285714285714285</v>
      </c>
      <c r="K46" s="9">
        <v>0</v>
      </c>
      <c r="L46" s="8">
        <f t="shared" si="17"/>
        <v>0</v>
      </c>
      <c r="M46" s="9">
        <v>10</v>
      </c>
      <c r="N46" s="8">
        <f t="shared" si="18"/>
        <v>71.428571428571431</v>
      </c>
      <c r="O46" s="9">
        <v>1</v>
      </c>
      <c r="P46" s="8">
        <f t="shared" si="19"/>
        <v>7.1428571428571423</v>
      </c>
    </row>
    <row r="47" spans="1:16" ht="24" customHeight="1">
      <c r="A47" s="139"/>
      <c r="B47" s="139"/>
      <c r="C47" s="13"/>
      <c r="D47" s="12" t="s">
        <v>6</v>
      </c>
      <c r="E47" s="11"/>
      <c r="F47" s="10">
        <v>13</v>
      </c>
      <c r="G47" s="9">
        <v>1</v>
      </c>
      <c r="H47" s="8">
        <f t="shared" si="15"/>
        <v>7.6923076923076925</v>
      </c>
      <c r="I47" s="9">
        <v>1</v>
      </c>
      <c r="J47" s="8">
        <f t="shared" si="16"/>
        <v>7.6923076923076925</v>
      </c>
      <c r="K47" s="9">
        <v>1</v>
      </c>
      <c r="L47" s="8">
        <f t="shared" si="17"/>
        <v>7.6923076923076925</v>
      </c>
      <c r="M47" s="9">
        <v>9</v>
      </c>
      <c r="N47" s="8">
        <f t="shared" si="18"/>
        <v>69.230769230769226</v>
      </c>
      <c r="O47" s="9">
        <v>1</v>
      </c>
      <c r="P47" s="8">
        <f t="shared" si="19"/>
        <v>7.6923076923076925</v>
      </c>
    </row>
    <row r="48" spans="1:16" ht="23.1" customHeight="1">
      <c r="A48" s="139"/>
      <c r="B48" s="139"/>
      <c r="C48" s="13"/>
      <c r="D48" s="14" t="s">
        <v>5</v>
      </c>
      <c r="E48" s="11"/>
      <c r="F48" s="10">
        <v>41</v>
      </c>
      <c r="G48" s="9">
        <v>10</v>
      </c>
      <c r="H48" s="8">
        <f t="shared" si="15"/>
        <v>24.390243902439025</v>
      </c>
      <c r="I48" s="9">
        <v>1</v>
      </c>
      <c r="J48" s="8">
        <f t="shared" si="16"/>
        <v>2.4390243902439024</v>
      </c>
      <c r="K48" s="9">
        <v>1</v>
      </c>
      <c r="L48" s="8">
        <f t="shared" si="17"/>
        <v>2.4390243902439024</v>
      </c>
      <c r="M48" s="9">
        <v>23</v>
      </c>
      <c r="N48" s="8">
        <f t="shared" si="18"/>
        <v>56.09756097560976</v>
      </c>
      <c r="O48" s="9">
        <v>7</v>
      </c>
      <c r="P48" s="8">
        <f t="shared" si="19"/>
        <v>17.073170731707318</v>
      </c>
    </row>
    <row r="49" spans="1:16" ht="23.1" customHeight="1">
      <c r="A49" s="139"/>
      <c r="B49" s="139"/>
      <c r="C49" s="13"/>
      <c r="D49" s="14" t="s">
        <v>4</v>
      </c>
      <c r="E49" s="11"/>
      <c r="F49" s="10">
        <v>22</v>
      </c>
      <c r="G49" s="9">
        <v>4</v>
      </c>
      <c r="H49" s="8">
        <f t="shared" si="15"/>
        <v>18.181818181818183</v>
      </c>
      <c r="I49" s="9">
        <v>0</v>
      </c>
      <c r="J49" s="8">
        <f t="shared" si="16"/>
        <v>0</v>
      </c>
      <c r="K49" s="9">
        <v>0</v>
      </c>
      <c r="L49" s="8">
        <f t="shared" si="17"/>
        <v>0</v>
      </c>
      <c r="M49" s="9">
        <v>18</v>
      </c>
      <c r="N49" s="8">
        <f t="shared" si="18"/>
        <v>81.818181818181827</v>
      </c>
      <c r="O49" s="9">
        <v>0</v>
      </c>
      <c r="P49" s="8">
        <f t="shared" si="19"/>
        <v>0</v>
      </c>
    </row>
    <row r="50" spans="1:16" ht="23.1" customHeight="1">
      <c r="A50" s="139"/>
      <c r="B50" s="139"/>
      <c r="C50" s="13"/>
      <c r="D50" s="14" t="s">
        <v>3</v>
      </c>
      <c r="E50" s="11"/>
      <c r="F50" s="10">
        <v>20</v>
      </c>
      <c r="G50" s="9">
        <v>3</v>
      </c>
      <c r="H50" s="8">
        <f t="shared" si="15"/>
        <v>15</v>
      </c>
      <c r="I50" s="9">
        <v>0</v>
      </c>
      <c r="J50" s="8">
        <f t="shared" si="16"/>
        <v>0</v>
      </c>
      <c r="K50" s="9">
        <v>0</v>
      </c>
      <c r="L50" s="8">
        <f t="shared" si="17"/>
        <v>0</v>
      </c>
      <c r="M50" s="9">
        <v>15</v>
      </c>
      <c r="N50" s="8">
        <f t="shared" si="18"/>
        <v>75</v>
      </c>
      <c r="O50" s="9">
        <v>2</v>
      </c>
      <c r="P50" s="8">
        <f t="shared" si="19"/>
        <v>10</v>
      </c>
    </row>
    <row r="51" spans="1:16" ht="23.1" customHeight="1">
      <c r="A51" s="139"/>
      <c r="B51" s="139"/>
      <c r="C51" s="13"/>
      <c r="D51" s="14" t="s">
        <v>2</v>
      </c>
      <c r="E51" s="11"/>
      <c r="F51" s="10">
        <v>150</v>
      </c>
      <c r="G51" s="9">
        <v>35</v>
      </c>
      <c r="H51" s="8">
        <f t="shared" si="15"/>
        <v>23.333333333333332</v>
      </c>
      <c r="I51" s="9">
        <v>14</v>
      </c>
      <c r="J51" s="8">
        <f t="shared" si="16"/>
        <v>9.3333333333333339</v>
      </c>
      <c r="K51" s="9">
        <v>11</v>
      </c>
      <c r="L51" s="8">
        <f t="shared" si="17"/>
        <v>7.333333333333333</v>
      </c>
      <c r="M51" s="9">
        <v>89</v>
      </c>
      <c r="N51" s="8">
        <f t="shared" si="18"/>
        <v>59.333333333333336</v>
      </c>
      <c r="O51" s="9">
        <v>10</v>
      </c>
      <c r="P51" s="8">
        <f t="shared" si="19"/>
        <v>6.666666666666667</v>
      </c>
    </row>
    <row r="52" spans="1:16" ht="23.1" customHeight="1">
      <c r="A52" s="139"/>
      <c r="B52" s="139"/>
      <c r="C52" s="13"/>
      <c r="D52" s="14" t="s">
        <v>1</v>
      </c>
      <c r="E52" s="11"/>
      <c r="F52" s="10">
        <v>20</v>
      </c>
      <c r="G52" s="9">
        <v>9</v>
      </c>
      <c r="H52" s="8">
        <f t="shared" si="15"/>
        <v>45</v>
      </c>
      <c r="I52" s="9">
        <v>5</v>
      </c>
      <c r="J52" s="8">
        <f t="shared" si="16"/>
        <v>25</v>
      </c>
      <c r="K52" s="9">
        <v>2</v>
      </c>
      <c r="L52" s="8">
        <f t="shared" si="17"/>
        <v>10</v>
      </c>
      <c r="M52" s="9">
        <v>4</v>
      </c>
      <c r="N52" s="8">
        <f t="shared" si="18"/>
        <v>20</v>
      </c>
      <c r="O52" s="9">
        <v>2</v>
      </c>
      <c r="P52" s="8">
        <f t="shared" si="19"/>
        <v>10</v>
      </c>
    </row>
    <row r="53" spans="1:16" ht="24" customHeight="1">
      <c r="A53" s="140"/>
      <c r="B53" s="140"/>
      <c r="C53" s="13"/>
      <c r="D53" s="12" t="s">
        <v>0</v>
      </c>
      <c r="E53" s="11"/>
      <c r="F53" s="10">
        <v>55</v>
      </c>
      <c r="G53" s="9">
        <v>10</v>
      </c>
      <c r="H53" s="8">
        <f t="shared" si="15"/>
        <v>18.181818181818183</v>
      </c>
      <c r="I53" s="9">
        <v>3</v>
      </c>
      <c r="J53" s="8">
        <f t="shared" si="16"/>
        <v>5.4545454545454541</v>
      </c>
      <c r="K53" s="9">
        <v>6</v>
      </c>
      <c r="L53" s="8">
        <f t="shared" si="17"/>
        <v>10.909090909090908</v>
      </c>
      <c r="M53" s="9">
        <v>33</v>
      </c>
      <c r="N53" s="8">
        <f t="shared" si="18"/>
        <v>60</v>
      </c>
      <c r="O53" s="9">
        <v>6</v>
      </c>
      <c r="P53" s="8">
        <f t="shared" si="19"/>
        <v>10.909090909090908</v>
      </c>
    </row>
    <row r="55" spans="1:16" ht="12.75" customHeight="1"/>
    <row r="56" spans="1:16" ht="12.75" customHeight="1"/>
    <row r="57" spans="1:16">
      <c r="D57" s="5"/>
    </row>
    <row r="60" spans="1:16">
      <c r="D60" s="5"/>
    </row>
    <row r="62" spans="1:16">
      <c r="D62" s="5"/>
    </row>
    <row r="64" spans="1:16">
      <c r="D64" s="5"/>
    </row>
    <row r="66" spans="4:4">
      <c r="D66" s="5"/>
    </row>
    <row r="68" spans="4:4" ht="13.5" customHeight="1">
      <c r="D68" s="6"/>
    </row>
    <row r="69" spans="4:4" ht="13.5" customHeight="1"/>
    <row r="70" spans="4:4">
      <c r="D70" s="5"/>
    </row>
    <row r="72" spans="4:4">
      <c r="D72" s="5"/>
    </row>
    <row r="74" spans="4:4">
      <c r="D74" s="5"/>
    </row>
    <row r="76" spans="4:4">
      <c r="D76" s="5"/>
    </row>
    <row r="80" spans="4:4" ht="12.75" customHeight="1"/>
    <row r="81" spans="6:6" ht="12.75" customHeight="1">
      <c r="F81" s="51"/>
    </row>
  </sheetData>
  <mergeCells count="27">
    <mergeCell ref="N5:N6"/>
    <mergeCell ref="O5:O6"/>
    <mergeCell ref="G3:H4"/>
    <mergeCell ref="I3:J4"/>
    <mergeCell ref="K3:L4"/>
    <mergeCell ref="M3:N4"/>
    <mergeCell ref="I5:I6"/>
    <mergeCell ref="J5:J6"/>
    <mergeCell ref="K5:K6"/>
    <mergeCell ref="L5:L6"/>
    <mergeCell ref="M5:M6"/>
    <mergeCell ref="A13:A53"/>
    <mergeCell ref="B13:B37"/>
    <mergeCell ref="B38:B53"/>
    <mergeCell ref="P5:P6"/>
    <mergeCell ref="A7:E7"/>
    <mergeCell ref="A8:A12"/>
    <mergeCell ref="B8:E8"/>
    <mergeCell ref="B9:E9"/>
    <mergeCell ref="B10:E10"/>
    <mergeCell ref="B11:E11"/>
    <mergeCell ref="B12:E12"/>
    <mergeCell ref="A3:E6"/>
    <mergeCell ref="F3:F6"/>
    <mergeCell ref="O3:P4"/>
    <mergeCell ref="G5:G6"/>
    <mergeCell ref="H5:H6"/>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81"/>
  <sheetViews>
    <sheetView showGridLines="0" view="pageBreakPreview" topLeftCell="A49" zoomScaleNormal="100" zoomScaleSheetLayoutView="100" workbookViewId="0">
      <selection activeCell="I3" sqref="I3:J6"/>
    </sheetView>
  </sheetViews>
  <sheetFormatPr defaultRowHeight="13.5"/>
  <cols>
    <col min="1" max="2" width="2.625" style="4" customWidth="1"/>
    <col min="3" max="3" width="1.375" style="4" customWidth="1"/>
    <col min="4" max="4" width="27.625" style="4" customWidth="1"/>
    <col min="5" max="5" width="1.375" style="4" customWidth="1"/>
    <col min="6" max="14" width="11.125" style="3" customWidth="1"/>
    <col min="15" max="16384" width="9" style="3"/>
  </cols>
  <sheetData>
    <row r="1" spans="1:14" ht="14.25">
      <c r="A1" s="18" t="s">
        <v>474</v>
      </c>
    </row>
    <row r="3" spans="1:14" ht="14.25" customHeight="1">
      <c r="A3" s="152" t="s">
        <v>63</v>
      </c>
      <c r="B3" s="153"/>
      <c r="C3" s="153"/>
      <c r="D3" s="153"/>
      <c r="E3" s="154"/>
      <c r="F3" s="161" t="s">
        <v>126</v>
      </c>
      <c r="G3" s="176" t="s">
        <v>475</v>
      </c>
      <c r="H3" s="177"/>
      <c r="I3" s="176" t="s">
        <v>476</v>
      </c>
      <c r="J3" s="177"/>
      <c r="K3" s="176" t="s">
        <v>477</v>
      </c>
      <c r="L3" s="177"/>
      <c r="M3" s="200" t="s">
        <v>127</v>
      </c>
      <c r="N3" s="200"/>
    </row>
    <row r="4" spans="1:14" ht="51.75" customHeight="1">
      <c r="A4" s="155"/>
      <c r="B4" s="156"/>
      <c r="C4" s="156"/>
      <c r="D4" s="156"/>
      <c r="E4" s="157"/>
      <c r="F4" s="165"/>
      <c r="G4" s="178"/>
      <c r="H4" s="179"/>
      <c r="I4" s="178"/>
      <c r="J4" s="179"/>
      <c r="K4" s="178"/>
      <c r="L4" s="179"/>
      <c r="M4" s="200"/>
      <c r="N4" s="200"/>
    </row>
    <row r="5" spans="1:14" ht="15" customHeight="1">
      <c r="A5" s="155"/>
      <c r="B5" s="156"/>
      <c r="C5" s="156"/>
      <c r="D5" s="156"/>
      <c r="E5" s="157"/>
      <c r="F5" s="162"/>
      <c r="G5" s="163" t="s">
        <v>51</v>
      </c>
      <c r="H5" s="150" t="s">
        <v>50</v>
      </c>
      <c r="I5" s="163" t="s">
        <v>51</v>
      </c>
      <c r="J5" s="150" t="s">
        <v>50</v>
      </c>
      <c r="K5" s="163" t="s">
        <v>51</v>
      </c>
      <c r="L5" s="150" t="s">
        <v>50</v>
      </c>
      <c r="M5" s="163" t="s">
        <v>51</v>
      </c>
      <c r="N5" s="150" t="s">
        <v>50</v>
      </c>
    </row>
    <row r="6" spans="1:14" ht="15" customHeight="1">
      <c r="A6" s="158"/>
      <c r="B6" s="159"/>
      <c r="C6" s="159"/>
      <c r="D6" s="159"/>
      <c r="E6" s="160"/>
      <c r="F6" s="162"/>
      <c r="G6" s="164"/>
      <c r="H6" s="151"/>
      <c r="I6" s="164"/>
      <c r="J6" s="151"/>
      <c r="K6" s="164"/>
      <c r="L6" s="151"/>
      <c r="M6" s="164"/>
      <c r="N6" s="151"/>
    </row>
    <row r="7" spans="1:14" ht="23.1" customHeight="1">
      <c r="A7" s="147" t="s">
        <v>49</v>
      </c>
      <c r="B7" s="148"/>
      <c r="C7" s="148"/>
      <c r="D7" s="148"/>
      <c r="E7" s="149"/>
      <c r="F7" s="10">
        <f>SUM(G7,I7,K7,M7)</f>
        <v>916</v>
      </c>
      <c r="G7" s="9">
        <f>SUM(G8:G12)</f>
        <v>707</v>
      </c>
      <c r="H7" s="8">
        <f t="shared" ref="H7:H38" si="0">IF(G7=0,0,G7/$F7*100)</f>
        <v>77.183406113537117</v>
      </c>
      <c r="I7" s="9">
        <f>SUM(I8:I12)</f>
        <v>88</v>
      </c>
      <c r="J7" s="8">
        <f t="shared" ref="J7:J38" si="1">IF(I7=0,0,I7/$F7*100)</f>
        <v>9.606986899563319</v>
      </c>
      <c r="K7" s="9">
        <f>SUM(K8:K12)</f>
        <v>27</v>
      </c>
      <c r="L7" s="8">
        <f t="shared" ref="L7:L38" si="2">IF(K7=0,0,K7/$F7*100)</f>
        <v>2.947598253275109</v>
      </c>
      <c r="M7" s="9">
        <f>SUM(M8:M12)</f>
        <v>94</v>
      </c>
      <c r="N7" s="8">
        <f t="shared" ref="N7:N38" si="3">IF(M7=0,0,M7/$F7*100)</f>
        <v>10.262008733624455</v>
      </c>
    </row>
    <row r="8" spans="1:14" ht="23.1" customHeight="1">
      <c r="A8" s="141" t="s">
        <v>48</v>
      </c>
      <c r="B8" s="144" t="s">
        <v>47</v>
      </c>
      <c r="C8" s="145"/>
      <c r="D8" s="145"/>
      <c r="E8" s="146"/>
      <c r="F8" s="10">
        <f t="shared" ref="F8:F38" si="4">SUM(G8,I8,K8,M8)</f>
        <v>289</v>
      </c>
      <c r="G8" s="9">
        <v>210</v>
      </c>
      <c r="H8" s="8">
        <f t="shared" si="0"/>
        <v>72.664359861591691</v>
      </c>
      <c r="I8" s="9">
        <v>32</v>
      </c>
      <c r="J8" s="8">
        <f t="shared" si="1"/>
        <v>11.072664359861593</v>
      </c>
      <c r="K8" s="9">
        <v>5</v>
      </c>
      <c r="L8" s="8">
        <f t="shared" si="2"/>
        <v>1.7301038062283738</v>
      </c>
      <c r="M8" s="9">
        <v>42</v>
      </c>
      <c r="N8" s="8">
        <f t="shared" si="3"/>
        <v>14.53287197231834</v>
      </c>
    </row>
    <row r="9" spans="1:14" ht="23.1" customHeight="1">
      <c r="A9" s="142"/>
      <c r="B9" s="144" t="s">
        <v>46</v>
      </c>
      <c r="C9" s="145"/>
      <c r="D9" s="145"/>
      <c r="E9" s="146"/>
      <c r="F9" s="10">
        <f t="shared" ref="F9:F12" si="5">SUM(G9,I9,K9,M9)</f>
        <v>129</v>
      </c>
      <c r="G9" s="9">
        <v>96</v>
      </c>
      <c r="H9" s="8">
        <f t="shared" ref="H9:H12" si="6">IF(G9=0,0,G9/$F9*100)</f>
        <v>74.418604651162795</v>
      </c>
      <c r="I9" s="9">
        <v>13</v>
      </c>
      <c r="J9" s="8">
        <f t="shared" ref="J9:J12" si="7">IF(I9=0,0,I9/$F9*100)</f>
        <v>10.077519379844961</v>
      </c>
      <c r="K9" s="9">
        <v>7</v>
      </c>
      <c r="L9" s="8">
        <f t="shared" ref="L9:L12" si="8">IF(K9=0,0,K9/$F9*100)</f>
        <v>5.4263565891472867</v>
      </c>
      <c r="M9" s="9">
        <v>13</v>
      </c>
      <c r="N9" s="8">
        <f t="shared" ref="N9:N12" si="9">IF(M9=0,0,M9/$F9*100)</f>
        <v>10.077519379844961</v>
      </c>
    </row>
    <row r="10" spans="1:14" ht="23.1" customHeight="1">
      <c r="A10" s="142"/>
      <c r="B10" s="144" t="s">
        <v>45</v>
      </c>
      <c r="C10" s="145"/>
      <c r="D10" s="145"/>
      <c r="E10" s="146"/>
      <c r="F10" s="10">
        <f t="shared" si="5"/>
        <v>220</v>
      </c>
      <c r="G10" s="9">
        <v>190</v>
      </c>
      <c r="H10" s="8">
        <f t="shared" si="6"/>
        <v>86.36363636363636</v>
      </c>
      <c r="I10" s="9">
        <v>13</v>
      </c>
      <c r="J10" s="8">
        <f t="shared" si="7"/>
        <v>5.9090909090909092</v>
      </c>
      <c r="K10" s="9">
        <v>4</v>
      </c>
      <c r="L10" s="8">
        <f t="shared" si="8"/>
        <v>1.8181818181818181</v>
      </c>
      <c r="M10" s="9">
        <v>13</v>
      </c>
      <c r="N10" s="8">
        <f t="shared" si="9"/>
        <v>5.9090909090909092</v>
      </c>
    </row>
    <row r="11" spans="1:14" ht="23.1" customHeight="1">
      <c r="A11" s="142"/>
      <c r="B11" s="144" t="s">
        <v>44</v>
      </c>
      <c r="C11" s="145"/>
      <c r="D11" s="145"/>
      <c r="E11" s="146"/>
      <c r="F11" s="10">
        <f t="shared" si="5"/>
        <v>57</v>
      </c>
      <c r="G11" s="9">
        <v>51</v>
      </c>
      <c r="H11" s="8">
        <f t="shared" si="6"/>
        <v>89.473684210526315</v>
      </c>
      <c r="I11" s="9">
        <v>1</v>
      </c>
      <c r="J11" s="8">
        <f t="shared" si="7"/>
        <v>1.7543859649122806</v>
      </c>
      <c r="K11" s="9">
        <v>1</v>
      </c>
      <c r="L11" s="8">
        <f t="shared" si="8"/>
        <v>1.7543859649122806</v>
      </c>
      <c r="M11" s="9">
        <v>4</v>
      </c>
      <c r="N11" s="8">
        <f t="shared" si="9"/>
        <v>7.0175438596491224</v>
      </c>
    </row>
    <row r="12" spans="1:14" ht="23.1" customHeight="1">
      <c r="A12" s="143"/>
      <c r="B12" s="144" t="s">
        <v>43</v>
      </c>
      <c r="C12" s="145"/>
      <c r="D12" s="145"/>
      <c r="E12" s="146"/>
      <c r="F12" s="10">
        <f t="shared" si="5"/>
        <v>221</v>
      </c>
      <c r="G12" s="9">
        <v>160</v>
      </c>
      <c r="H12" s="8">
        <f t="shared" si="6"/>
        <v>72.398190045248867</v>
      </c>
      <c r="I12" s="9">
        <v>29</v>
      </c>
      <c r="J12" s="8">
        <f t="shared" si="7"/>
        <v>13.122171945701359</v>
      </c>
      <c r="K12" s="9">
        <v>10</v>
      </c>
      <c r="L12" s="8">
        <f t="shared" si="8"/>
        <v>4.5248868778280542</v>
      </c>
      <c r="M12" s="9">
        <v>22</v>
      </c>
      <c r="N12" s="8">
        <f t="shared" si="9"/>
        <v>9.9547511312217196</v>
      </c>
    </row>
    <row r="13" spans="1:14" ht="23.1" customHeight="1">
      <c r="A13" s="138" t="s">
        <v>42</v>
      </c>
      <c r="B13" s="138" t="s">
        <v>41</v>
      </c>
      <c r="C13" s="13"/>
      <c r="D13" s="14" t="s">
        <v>15</v>
      </c>
      <c r="E13" s="11"/>
      <c r="F13" s="10">
        <f t="shared" si="4"/>
        <v>224</v>
      </c>
      <c r="G13" s="9">
        <f>SUM(G14:G37)</f>
        <v>197</v>
      </c>
      <c r="H13" s="8">
        <f t="shared" si="0"/>
        <v>87.946428571428569</v>
      </c>
      <c r="I13" s="9">
        <f>SUM(I14:I37)</f>
        <v>12</v>
      </c>
      <c r="J13" s="8">
        <f t="shared" si="1"/>
        <v>5.3571428571428568</v>
      </c>
      <c r="K13" s="9">
        <f>SUM(K14:K37)</f>
        <v>3</v>
      </c>
      <c r="L13" s="8">
        <f t="shared" si="2"/>
        <v>1.3392857142857142</v>
      </c>
      <c r="M13" s="9">
        <f>SUM(M14:M37)</f>
        <v>12</v>
      </c>
      <c r="N13" s="8">
        <f t="shared" si="3"/>
        <v>5.3571428571428568</v>
      </c>
    </row>
    <row r="14" spans="1:14" ht="23.1" customHeight="1">
      <c r="A14" s="139"/>
      <c r="B14" s="139"/>
      <c r="C14" s="13"/>
      <c r="D14" s="14" t="s">
        <v>40</v>
      </c>
      <c r="E14" s="11"/>
      <c r="F14" s="10">
        <f t="shared" ref="F14:F37" si="10">SUM(G14,I14,K14,M14)</f>
        <v>38</v>
      </c>
      <c r="G14" s="9">
        <v>30</v>
      </c>
      <c r="H14" s="8">
        <f t="shared" ref="H14:H37" si="11">IF(G14=0,0,G14/$F14*100)</f>
        <v>78.94736842105263</v>
      </c>
      <c r="I14" s="9">
        <v>5</v>
      </c>
      <c r="J14" s="8">
        <f t="shared" ref="J14:J37" si="12">IF(I14=0,0,I14/$F14*100)</f>
        <v>13.157894736842104</v>
      </c>
      <c r="K14" s="9">
        <v>2</v>
      </c>
      <c r="L14" s="8">
        <f t="shared" ref="L14:L37" si="13">IF(K14=0,0,K14/$F14*100)</f>
        <v>5.2631578947368416</v>
      </c>
      <c r="M14" s="9">
        <v>1</v>
      </c>
      <c r="N14" s="8">
        <f t="shared" ref="N14:N37" si="14">IF(M14=0,0,M14/$F14*100)</f>
        <v>2.6315789473684208</v>
      </c>
    </row>
    <row r="15" spans="1:14" ht="23.1" customHeight="1">
      <c r="A15" s="139"/>
      <c r="B15" s="139"/>
      <c r="C15" s="13"/>
      <c r="D15" s="14" t="s">
        <v>39</v>
      </c>
      <c r="E15" s="11"/>
      <c r="F15" s="10">
        <f t="shared" si="10"/>
        <v>5</v>
      </c>
      <c r="G15" s="9">
        <v>5</v>
      </c>
      <c r="H15" s="8">
        <f t="shared" si="11"/>
        <v>100</v>
      </c>
      <c r="I15" s="9">
        <v>0</v>
      </c>
      <c r="J15" s="8">
        <f t="shared" si="12"/>
        <v>0</v>
      </c>
      <c r="K15" s="9">
        <v>0</v>
      </c>
      <c r="L15" s="8">
        <f t="shared" si="13"/>
        <v>0</v>
      </c>
      <c r="M15" s="9">
        <v>0</v>
      </c>
      <c r="N15" s="8">
        <f t="shared" si="14"/>
        <v>0</v>
      </c>
    </row>
    <row r="16" spans="1:14" ht="23.1" customHeight="1">
      <c r="A16" s="139"/>
      <c r="B16" s="139"/>
      <c r="C16" s="13"/>
      <c r="D16" s="14" t="s">
        <v>38</v>
      </c>
      <c r="E16" s="11"/>
      <c r="F16" s="10">
        <f t="shared" si="10"/>
        <v>14</v>
      </c>
      <c r="G16" s="9">
        <v>12</v>
      </c>
      <c r="H16" s="8">
        <f t="shared" si="11"/>
        <v>85.714285714285708</v>
      </c>
      <c r="I16" s="9">
        <v>0</v>
      </c>
      <c r="J16" s="8">
        <f t="shared" si="12"/>
        <v>0</v>
      </c>
      <c r="K16" s="9">
        <v>0</v>
      </c>
      <c r="L16" s="8">
        <f t="shared" si="13"/>
        <v>0</v>
      </c>
      <c r="M16" s="9">
        <v>2</v>
      </c>
      <c r="N16" s="8">
        <f t="shared" si="14"/>
        <v>14.285714285714285</v>
      </c>
    </row>
    <row r="17" spans="1:14" ht="23.1" customHeight="1">
      <c r="A17" s="139"/>
      <c r="B17" s="139"/>
      <c r="C17" s="13"/>
      <c r="D17" s="14" t="s">
        <v>37</v>
      </c>
      <c r="E17" s="11"/>
      <c r="F17" s="10">
        <f t="shared" si="10"/>
        <v>1</v>
      </c>
      <c r="G17" s="9">
        <v>1</v>
      </c>
      <c r="H17" s="8">
        <f t="shared" si="11"/>
        <v>100</v>
      </c>
      <c r="I17" s="9">
        <v>0</v>
      </c>
      <c r="J17" s="8">
        <f t="shared" si="12"/>
        <v>0</v>
      </c>
      <c r="K17" s="9">
        <v>0</v>
      </c>
      <c r="L17" s="8">
        <f t="shared" si="13"/>
        <v>0</v>
      </c>
      <c r="M17" s="9">
        <v>0</v>
      </c>
      <c r="N17" s="8">
        <f t="shared" si="14"/>
        <v>0</v>
      </c>
    </row>
    <row r="18" spans="1:14" ht="23.1" customHeight="1">
      <c r="A18" s="139"/>
      <c r="B18" s="139"/>
      <c r="C18" s="13"/>
      <c r="D18" s="14" t="s">
        <v>36</v>
      </c>
      <c r="E18" s="11"/>
      <c r="F18" s="10">
        <f t="shared" si="10"/>
        <v>6</v>
      </c>
      <c r="G18" s="9">
        <v>5</v>
      </c>
      <c r="H18" s="8">
        <f t="shared" si="11"/>
        <v>83.333333333333343</v>
      </c>
      <c r="I18" s="9">
        <v>0</v>
      </c>
      <c r="J18" s="8">
        <f t="shared" si="12"/>
        <v>0</v>
      </c>
      <c r="K18" s="9">
        <v>1</v>
      </c>
      <c r="L18" s="8">
        <f t="shared" si="13"/>
        <v>16.666666666666664</v>
      </c>
      <c r="M18" s="9">
        <v>0</v>
      </c>
      <c r="N18" s="8">
        <f t="shared" si="14"/>
        <v>0</v>
      </c>
    </row>
    <row r="19" spans="1:14" ht="23.1" customHeight="1">
      <c r="A19" s="139"/>
      <c r="B19" s="139"/>
      <c r="C19" s="13"/>
      <c r="D19" s="14" t="s">
        <v>35</v>
      </c>
      <c r="E19" s="11"/>
      <c r="F19" s="10">
        <f t="shared" si="10"/>
        <v>3</v>
      </c>
      <c r="G19" s="9">
        <v>2</v>
      </c>
      <c r="H19" s="8">
        <f t="shared" si="11"/>
        <v>66.666666666666657</v>
      </c>
      <c r="I19" s="9">
        <v>1</v>
      </c>
      <c r="J19" s="8">
        <f t="shared" si="12"/>
        <v>33.333333333333329</v>
      </c>
      <c r="K19" s="9">
        <v>0</v>
      </c>
      <c r="L19" s="8">
        <f t="shared" si="13"/>
        <v>0</v>
      </c>
      <c r="M19" s="9">
        <v>0</v>
      </c>
      <c r="N19" s="8">
        <f t="shared" si="14"/>
        <v>0</v>
      </c>
    </row>
    <row r="20" spans="1:14" ht="23.1" customHeight="1">
      <c r="A20" s="139"/>
      <c r="B20" s="139"/>
      <c r="C20" s="13"/>
      <c r="D20" s="14" t="s">
        <v>34</v>
      </c>
      <c r="E20" s="11"/>
      <c r="F20" s="10">
        <f t="shared" si="10"/>
        <v>3</v>
      </c>
      <c r="G20" s="9">
        <v>3</v>
      </c>
      <c r="H20" s="8">
        <f t="shared" si="11"/>
        <v>100</v>
      </c>
      <c r="I20" s="9">
        <v>0</v>
      </c>
      <c r="J20" s="8">
        <f t="shared" si="12"/>
        <v>0</v>
      </c>
      <c r="K20" s="9">
        <v>0</v>
      </c>
      <c r="L20" s="8">
        <f t="shared" si="13"/>
        <v>0</v>
      </c>
      <c r="M20" s="9">
        <v>0</v>
      </c>
      <c r="N20" s="8">
        <f t="shared" si="14"/>
        <v>0</v>
      </c>
    </row>
    <row r="21" spans="1:14" ht="23.1" customHeight="1">
      <c r="A21" s="139"/>
      <c r="B21" s="139"/>
      <c r="C21" s="13"/>
      <c r="D21" s="14" t="s">
        <v>33</v>
      </c>
      <c r="E21" s="11"/>
      <c r="F21" s="10">
        <f t="shared" si="10"/>
        <v>10</v>
      </c>
      <c r="G21" s="9">
        <v>9</v>
      </c>
      <c r="H21" s="8">
        <f t="shared" si="11"/>
        <v>90</v>
      </c>
      <c r="I21" s="9">
        <v>0</v>
      </c>
      <c r="J21" s="8">
        <f t="shared" si="12"/>
        <v>0</v>
      </c>
      <c r="K21" s="9">
        <v>0</v>
      </c>
      <c r="L21" s="8">
        <f t="shared" si="13"/>
        <v>0</v>
      </c>
      <c r="M21" s="9">
        <v>1</v>
      </c>
      <c r="N21" s="8">
        <f t="shared" si="14"/>
        <v>10</v>
      </c>
    </row>
    <row r="22" spans="1:14" ht="23.1" customHeight="1">
      <c r="A22" s="139"/>
      <c r="B22" s="139"/>
      <c r="C22" s="13"/>
      <c r="D22" s="14" t="s">
        <v>32</v>
      </c>
      <c r="E22" s="11"/>
      <c r="F22" s="10">
        <f t="shared" si="10"/>
        <v>1</v>
      </c>
      <c r="G22" s="9">
        <v>1</v>
      </c>
      <c r="H22" s="8">
        <f t="shared" si="11"/>
        <v>100</v>
      </c>
      <c r="I22" s="9">
        <v>0</v>
      </c>
      <c r="J22" s="8">
        <f t="shared" si="12"/>
        <v>0</v>
      </c>
      <c r="K22" s="9">
        <v>0</v>
      </c>
      <c r="L22" s="8">
        <f t="shared" si="13"/>
        <v>0</v>
      </c>
      <c r="M22" s="9">
        <v>0</v>
      </c>
      <c r="N22" s="8">
        <f t="shared" si="14"/>
        <v>0</v>
      </c>
    </row>
    <row r="23" spans="1:14" ht="23.1" customHeight="1">
      <c r="A23" s="139"/>
      <c r="B23" s="139"/>
      <c r="C23" s="13"/>
      <c r="D23" s="14" t="s">
        <v>31</v>
      </c>
      <c r="E23" s="11"/>
      <c r="F23" s="10">
        <f t="shared" si="10"/>
        <v>6</v>
      </c>
      <c r="G23" s="9">
        <v>5</v>
      </c>
      <c r="H23" s="8">
        <f t="shared" si="11"/>
        <v>83.333333333333343</v>
      </c>
      <c r="I23" s="9">
        <v>0</v>
      </c>
      <c r="J23" s="8">
        <f t="shared" si="12"/>
        <v>0</v>
      </c>
      <c r="K23" s="9">
        <v>0</v>
      </c>
      <c r="L23" s="8">
        <f t="shared" si="13"/>
        <v>0</v>
      </c>
      <c r="M23" s="9">
        <v>1</v>
      </c>
      <c r="N23" s="8">
        <f t="shared" si="14"/>
        <v>16.666666666666664</v>
      </c>
    </row>
    <row r="24" spans="1:14" ht="23.1" customHeight="1">
      <c r="A24" s="139"/>
      <c r="B24" s="139"/>
      <c r="C24" s="13"/>
      <c r="D24" s="14" t="s">
        <v>30</v>
      </c>
      <c r="E24" s="11"/>
      <c r="F24" s="10">
        <f t="shared" si="10"/>
        <v>1</v>
      </c>
      <c r="G24" s="9">
        <v>1</v>
      </c>
      <c r="H24" s="8">
        <f t="shared" si="11"/>
        <v>100</v>
      </c>
      <c r="I24" s="9">
        <v>0</v>
      </c>
      <c r="J24" s="8">
        <f t="shared" si="12"/>
        <v>0</v>
      </c>
      <c r="K24" s="9">
        <v>0</v>
      </c>
      <c r="L24" s="8">
        <f t="shared" si="13"/>
        <v>0</v>
      </c>
      <c r="M24" s="9">
        <v>0</v>
      </c>
      <c r="N24" s="8">
        <f t="shared" si="14"/>
        <v>0</v>
      </c>
    </row>
    <row r="25" spans="1:14" ht="23.1" customHeight="1">
      <c r="A25" s="139"/>
      <c r="B25" s="139"/>
      <c r="C25" s="13"/>
      <c r="D25" s="12" t="s">
        <v>29</v>
      </c>
      <c r="E25" s="11"/>
      <c r="F25" s="10">
        <f t="shared" si="10"/>
        <v>3</v>
      </c>
      <c r="G25" s="9">
        <v>3</v>
      </c>
      <c r="H25" s="8">
        <f t="shared" si="11"/>
        <v>100</v>
      </c>
      <c r="I25" s="9">
        <v>0</v>
      </c>
      <c r="J25" s="8">
        <f t="shared" si="12"/>
        <v>0</v>
      </c>
      <c r="K25" s="9">
        <v>0</v>
      </c>
      <c r="L25" s="8">
        <f t="shared" si="13"/>
        <v>0</v>
      </c>
      <c r="M25" s="9">
        <v>0</v>
      </c>
      <c r="N25" s="8">
        <f t="shared" si="14"/>
        <v>0</v>
      </c>
    </row>
    <row r="26" spans="1:14" ht="23.1" customHeight="1">
      <c r="A26" s="139"/>
      <c r="B26" s="139"/>
      <c r="C26" s="13"/>
      <c r="D26" s="14" t="s">
        <v>28</v>
      </c>
      <c r="E26" s="11"/>
      <c r="F26" s="10">
        <f t="shared" si="10"/>
        <v>8</v>
      </c>
      <c r="G26" s="9">
        <v>7</v>
      </c>
      <c r="H26" s="8">
        <f t="shared" si="11"/>
        <v>87.5</v>
      </c>
      <c r="I26" s="9">
        <v>0</v>
      </c>
      <c r="J26" s="8">
        <f t="shared" si="12"/>
        <v>0</v>
      </c>
      <c r="K26" s="9">
        <v>0</v>
      </c>
      <c r="L26" s="8">
        <f t="shared" si="13"/>
        <v>0</v>
      </c>
      <c r="M26" s="9">
        <v>1</v>
      </c>
      <c r="N26" s="8">
        <f t="shared" si="14"/>
        <v>12.5</v>
      </c>
    </row>
    <row r="27" spans="1:14" ht="23.1" customHeight="1">
      <c r="A27" s="139"/>
      <c r="B27" s="139"/>
      <c r="C27" s="13"/>
      <c r="D27" s="14" t="s">
        <v>27</v>
      </c>
      <c r="E27" s="11"/>
      <c r="F27" s="10">
        <f t="shared" si="10"/>
        <v>3</v>
      </c>
      <c r="G27" s="9">
        <v>2</v>
      </c>
      <c r="H27" s="8">
        <f t="shared" si="11"/>
        <v>66.666666666666657</v>
      </c>
      <c r="I27" s="9">
        <v>0</v>
      </c>
      <c r="J27" s="8">
        <f t="shared" si="12"/>
        <v>0</v>
      </c>
      <c r="K27" s="9">
        <v>0</v>
      </c>
      <c r="L27" s="8">
        <f t="shared" si="13"/>
        <v>0</v>
      </c>
      <c r="M27" s="9">
        <v>1</v>
      </c>
      <c r="N27" s="8">
        <f t="shared" si="14"/>
        <v>33.333333333333329</v>
      </c>
    </row>
    <row r="28" spans="1:14" ht="23.1" customHeight="1">
      <c r="A28" s="139"/>
      <c r="B28" s="139"/>
      <c r="C28" s="13"/>
      <c r="D28" s="14" t="s">
        <v>26</v>
      </c>
      <c r="E28" s="11"/>
      <c r="F28" s="10">
        <f t="shared" si="10"/>
        <v>2</v>
      </c>
      <c r="G28" s="9">
        <v>2</v>
      </c>
      <c r="H28" s="8">
        <f t="shared" si="11"/>
        <v>100</v>
      </c>
      <c r="I28" s="9">
        <v>0</v>
      </c>
      <c r="J28" s="8">
        <f t="shared" si="12"/>
        <v>0</v>
      </c>
      <c r="K28" s="9">
        <v>0</v>
      </c>
      <c r="L28" s="8">
        <f t="shared" si="13"/>
        <v>0</v>
      </c>
      <c r="M28" s="9">
        <v>0</v>
      </c>
      <c r="N28" s="8">
        <f t="shared" si="14"/>
        <v>0</v>
      </c>
    </row>
    <row r="29" spans="1:14" ht="23.1" customHeight="1">
      <c r="A29" s="139"/>
      <c r="B29" s="139"/>
      <c r="C29" s="13"/>
      <c r="D29" s="14" t="s">
        <v>25</v>
      </c>
      <c r="E29" s="11"/>
      <c r="F29" s="10">
        <f t="shared" si="10"/>
        <v>15</v>
      </c>
      <c r="G29" s="9">
        <v>13</v>
      </c>
      <c r="H29" s="8">
        <f t="shared" si="11"/>
        <v>86.666666666666671</v>
      </c>
      <c r="I29" s="9">
        <v>2</v>
      </c>
      <c r="J29" s="8">
        <f t="shared" si="12"/>
        <v>13.333333333333334</v>
      </c>
      <c r="K29" s="9">
        <v>0</v>
      </c>
      <c r="L29" s="8">
        <f t="shared" si="13"/>
        <v>0</v>
      </c>
      <c r="M29" s="9">
        <v>0</v>
      </c>
      <c r="N29" s="8">
        <f t="shared" si="14"/>
        <v>0</v>
      </c>
    </row>
    <row r="30" spans="1:14" ht="23.1" customHeight="1">
      <c r="A30" s="139"/>
      <c r="B30" s="139"/>
      <c r="C30" s="13"/>
      <c r="D30" s="14" t="s">
        <v>24</v>
      </c>
      <c r="E30" s="11"/>
      <c r="F30" s="10">
        <f t="shared" si="10"/>
        <v>4</v>
      </c>
      <c r="G30" s="9">
        <v>4</v>
      </c>
      <c r="H30" s="8">
        <f t="shared" si="11"/>
        <v>100</v>
      </c>
      <c r="I30" s="9">
        <v>0</v>
      </c>
      <c r="J30" s="8">
        <f t="shared" si="12"/>
        <v>0</v>
      </c>
      <c r="K30" s="9">
        <v>0</v>
      </c>
      <c r="L30" s="8">
        <f t="shared" si="13"/>
        <v>0</v>
      </c>
      <c r="M30" s="9">
        <v>0</v>
      </c>
      <c r="N30" s="8">
        <f t="shared" si="14"/>
        <v>0</v>
      </c>
    </row>
    <row r="31" spans="1:14" ht="23.1" customHeight="1">
      <c r="A31" s="139"/>
      <c r="B31" s="139"/>
      <c r="C31" s="13"/>
      <c r="D31" s="14" t="s">
        <v>23</v>
      </c>
      <c r="E31" s="11"/>
      <c r="F31" s="10">
        <f t="shared" si="10"/>
        <v>26</v>
      </c>
      <c r="G31" s="9">
        <v>25</v>
      </c>
      <c r="H31" s="8">
        <f t="shared" si="11"/>
        <v>96.15384615384616</v>
      </c>
      <c r="I31" s="9">
        <v>0</v>
      </c>
      <c r="J31" s="8">
        <f t="shared" si="12"/>
        <v>0</v>
      </c>
      <c r="K31" s="9">
        <v>0</v>
      </c>
      <c r="L31" s="8">
        <f t="shared" si="13"/>
        <v>0</v>
      </c>
      <c r="M31" s="9">
        <v>1</v>
      </c>
      <c r="N31" s="8">
        <f t="shared" si="14"/>
        <v>3.8461538461538463</v>
      </c>
    </row>
    <row r="32" spans="1:14" ht="23.1" customHeight="1">
      <c r="A32" s="139"/>
      <c r="B32" s="139"/>
      <c r="C32" s="13"/>
      <c r="D32" s="14" t="s">
        <v>22</v>
      </c>
      <c r="E32" s="11"/>
      <c r="F32" s="10">
        <f t="shared" si="10"/>
        <v>5</v>
      </c>
      <c r="G32" s="9">
        <v>5</v>
      </c>
      <c r="H32" s="8">
        <f t="shared" si="11"/>
        <v>100</v>
      </c>
      <c r="I32" s="9">
        <v>0</v>
      </c>
      <c r="J32" s="8">
        <f t="shared" si="12"/>
        <v>0</v>
      </c>
      <c r="K32" s="9">
        <v>0</v>
      </c>
      <c r="L32" s="8">
        <f t="shared" si="13"/>
        <v>0</v>
      </c>
      <c r="M32" s="9">
        <v>0</v>
      </c>
      <c r="N32" s="8">
        <f t="shared" si="14"/>
        <v>0</v>
      </c>
    </row>
    <row r="33" spans="1:14" ht="24" customHeight="1">
      <c r="A33" s="139"/>
      <c r="B33" s="139"/>
      <c r="C33" s="13"/>
      <c r="D33" s="14" t="s">
        <v>21</v>
      </c>
      <c r="E33" s="11"/>
      <c r="F33" s="10">
        <f t="shared" si="10"/>
        <v>23</v>
      </c>
      <c r="G33" s="9">
        <v>23</v>
      </c>
      <c r="H33" s="8">
        <f t="shared" si="11"/>
        <v>100</v>
      </c>
      <c r="I33" s="9">
        <v>0</v>
      </c>
      <c r="J33" s="8">
        <f t="shared" si="12"/>
        <v>0</v>
      </c>
      <c r="K33" s="9">
        <v>0</v>
      </c>
      <c r="L33" s="8">
        <f t="shared" si="13"/>
        <v>0</v>
      </c>
      <c r="M33" s="9">
        <v>0</v>
      </c>
      <c r="N33" s="8">
        <f t="shared" si="14"/>
        <v>0</v>
      </c>
    </row>
    <row r="34" spans="1:14" ht="23.1" customHeight="1">
      <c r="A34" s="139"/>
      <c r="B34" s="139"/>
      <c r="C34" s="13"/>
      <c r="D34" s="14" t="s">
        <v>20</v>
      </c>
      <c r="E34" s="11"/>
      <c r="F34" s="10">
        <f t="shared" si="10"/>
        <v>14</v>
      </c>
      <c r="G34" s="9">
        <v>13</v>
      </c>
      <c r="H34" s="8">
        <f t="shared" si="11"/>
        <v>92.857142857142861</v>
      </c>
      <c r="I34" s="9">
        <v>0</v>
      </c>
      <c r="J34" s="8">
        <f t="shared" si="12"/>
        <v>0</v>
      </c>
      <c r="K34" s="9">
        <v>0</v>
      </c>
      <c r="L34" s="8">
        <f t="shared" si="13"/>
        <v>0</v>
      </c>
      <c r="M34" s="9">
        <v>1</v>
      </c>
      <c r="N34" s="8">
        <f t="shared" si="14"/>
        <v>7.1428571428571423</v>
      </c>
    </row>
    <row r="35" spans="1:14" ht="23.1" customHeight="1">
      <c r="A35" s="139"/>
      <c r="B35" s="139"/>
      <c r="C35" s="13"/>
      <c r="D35" s="14" t="s">
        <v>19</v>
      </c>
      <c r="E35" s="11"/>
      <c r="F35" s="10">
        <f t="shared" si="10"/>
        <v>10</v>
      </c>
      <c r="G35" s="9">
        <v>10</v>
      </c>
      <c r="H35" s="8">
        <f t="shared" si="11"/>
        <v>100</v>
      </c>
      <c r="I35" s="9">
        <v>0</v>
      </c>
      <c r="J35" s="8">
        <f t="shared" si="12"/>
        <v>0</v>
      </c>
      <c r="K35" s="9">
        <v>0</v>
      </c>
      <c r="L35" s="8">
        <f t="shared" si="13"/>
        <v>0</v>
      </c>
      <c r="M35" s="9">
        <v>0</v>
      </c>
      <c r="N35" s="8">
        <f t="shared" si="14"/>
        <v>0</v>
      </c>
    </row>
    <row r="36" spans="1:14" ht="23.1" customHeight="1">
      <c r="A36" s="139"/>
      <c r="B36" s="139"/>
      <c r="C36" s="13"/>
      <c r="D36" s="14" t="s">
        <v>18</v>
      </c>
      <c r="E36" s="11"/>
      <c r="F36" s="10">
        <f t="shared" si="10"/>
        <v>19</v>
      </c>
      <c r="G36" s="9">
        <v>13</v>
      </c>
      <c r="H36" s="8">
        <f t="shared" si="11"/>
        <v>68.421052631578945</v>
      </c>
      <c r="I36" s="9">
        <v>4</v>
      </c>
      <c r="J36" s="8">
        <f t="shared" si="12"/>
        <v>21.052631578947366</v>
      </c>
      <c r="K36" s="9">
        <v>0</v>
      </c>
      <c r="L36" s="8">
        <f t="shared" si="13"/>
        <v>0</v>
      </c>
      <c r="M36" s="9">
        <v>2</v>
      </c>
      <c r="N36" s="8">
        <f t="shared" si="14"/>
        <v>10.526315789473683</v>
      </c>
    </row>
    <row r="37" spans="1:14" ht="23.1" customHeight="1">
      <c r="A37" s="139"/>
      <c r="B37" s="140"/>
      <c r="C37" s="13"/>
      <c r="D37" s="14" t="s">
        <v>17</v>
      </c>
      <c r="E37" s="11"/>
      <c r="F37" s="10">
        <f t="shared" si="10"/>
        <v>4</v>
      </c>
      <c r="G37" s="9">
        <v>3</v>
      </c>
      <c r="H37" s="8">
        <f t="shared" si="11"/>
        <v>75</v>
      </c>
      <c r="I37" s="9">
        <v>0</v>
      </c>
      <c r="J37" s="8">
        <f t="shared" si="12"/>
        <v>0</v>
      </c>
      <c r="K37" s="9">
        <v>0</v>
      </c>
      <c r="L37" s="8">
        <f t="shared" si="13"/>
        <v>0</v>
      </c>
      <c r="M37" s="9">
        <v>1</v>
      </c>
      <c r="N37" s="8">
        <f t="shared" si="14"/>
        <v>25</v>
      </c>
    </row>
    <row r="38" spans="1:14" ht="23.1" customHeight="1">
      <c r="A38" s="139"/>
      <c r="B38" s="138" t="s">
        <v>16</v>
      </c>
      <c r="C38" s="13"/>
      <c r="D38" s="14" t="s">
        <v>15</v>
      </c>
      <c r="E38" s="11"/>
      <c r="F38" s="10">
        <f t="shared" si="4"/>
        <v>692</v>
      </c>
      <c r="G38" s="9">
        <f>SUM(G39:G53)</f>
        <v>510</v>
      </c>
      <c r="H38" s="8">
        <f t="shared" si="0"/>
        <v>73.699421965317924</v>
      </c>
      <c r="I38" s="9">
        <f>SUM(I39:I53)</f>
        <v>76</v>
      </c>
      <c r="J38" s="8">
        <f t="shared" si="1"/>
        <v>10.982658959537572</v>
      </c>
      <c r="K38" s="9">
        <f>SUM(K39:K53)</f>
        <v>24</v>
      </c>
      <c r="L38" s="8">
        <f t="shared" si="2"/>
        <v>3.4682080924855487</v>
      </c>
      <c r="M38" s="9">
        <f>SUM(M39:M53)</f>
        <v>82</v>
      </c>
      <c r="N38" s="8">
        <f t="shared" si="3"/>
        <v>11.849710982658959</v>
      </c>
    </row>
    <row r="39" spans="1:14" ht="23.1" customHeight="1">
      <c r="A39" s="139"/>
      <c r="B39" s="139"/>
      <c r="C39" s="13"/>
      <c r="D39" s="14" t="s">
        <v>14</v>
      </c>
      <c r="E39" s="11"/>
      <c r="F39" s="10">
        <f t="shared" ref="F39:F53" si="15">SUM(G39,I39,K39,M39)</f>
        <v>5</v>
      </c>
      <c r="G39" s="9">
        <v>4</v>
      </c>
      <c r="H39" s="8">
        <f t="shared" ref="H39:H53" si="16">IF(G39=0,0,G39/$F39*100)</f>
        <v>80</v>
      </c>
      <c r="I39" s="9">
        <v>0</v>
      </c>
      <c r="J39" s="8">
        <f t="shared" ref="J39:J53" si="17">IF(I39=0,0,I39/$F39*100)</f>
        <v>0</v>
      </c>
      <c r="K39" s="9">
        <v>0</v>
      </c>
      <c r="L39" s="8">
        <f t="shared" ref="L39:L53" si="18">IF(K39=0,0,K39/$F39*100)</f>
        <v>0</v>
      </c>
      <c r="M39" s="9">
        <v>1</v>
      </c>
      <c r="N39" s="8">
        <f t="shared" ref="N39:N53" si="19">IF(M39=0,0,M39/$F39*100)</f>
        <v>20</v>
      </c>
    </row>
    <row r="40" spans="1:14" ht="23.1" customHeight="1">
      <c r="A40" s="139"/>
      <c r="B40" s="139"/>
      <c r="C40" s="13"/>
      <c r="D40" s="14" t="s">
        <v>13</v>
      </c>
      <c r="E40" s="11"/>
      <c r="F40" s="10">
        <f t="shared" si="15"/>
        <v>83</v>
      </c>
      <c r="G40" s="9">
        <v>63</v>
      </c>
      <c r="H40" s="8">
        <f t="shared" si="16"/>
        <v>75.903614457831324</v>
      </c>
      <c r="I40" s="9">
        <v>7</v>
      </c>
      <c r="J40" s="8">
        <f t="shared" si="17"/>
        <v>8.4337349397590362</v>
      </c>
      <c r="K40" s="9">
        <v>1</v>
      </c>
      <c r="L40" s="8">
        <f t="shared" si="18"/>
        <v>1.2048192771084338</v>
      </c>
      <c r="M40" s="9">
        <v>12</v>
      </c>
      <c r="N40" s="8">
        <f t="shared" si="19"/>
        <v>14.457831325301203</v>
      </c>
    </row>
    <row r="41" spans="1:14" ht="23.1" customHeight="1">
      <c r="A41" s="139"/>
      <c r="B41" s="139"/>
      <c r="C41" s="13"/>
      <c r="D41" s="14" t="s">
        <v>12</v>
      </c>
      <c r="E41" s="11"/>
      <c r="F41" s="10">
        <f t="shared" si="15"/>
        <v>18</v>
      </c>
      <c r="G41" s="9">
        <v>17</v>
      </c>
      <c r="H41" s="8">
        <f t="shared" si="16"/>
        <v>94.444444444444443</v>
      </c>
      <c r="I41" s="9">
        <v>1</v>
      </c>
      <c r="J41" s="8">
        <f t="shared" si="17"/>
        <v>5.5555555555555554</v>
      </c>
      <c r="K41" s="9">
        <v>0</v>
      </c>
      <c r="L41" s="8">
        <f t="shared" si="18"/>
        <v>0</v>
      </c>
      <c r="M41" s="9">
        <v>0</v>
      </c>
      <c r="N41" s="8">
        <f t="shared" si="19"/>
        <v>0</v>
      </c>
    </row>
    <row r="42" spans="1:14" ht="23.1" customHeight="1">
      <c r="A42" s="139"/>
      <c r="B42" s="139"/>
      <c r="C42" s="13"/>
      <c r="D42" s="14" t="s">
        <v>11</v>
      </c>
      <c r="E42" s="11"/>
      <c r="F42" s="10">
        <f t="shared" si="15"/>
        <v>16</v>
      </c>
      <c r="G42" s="9">
        <v>15</v>
      </c>
      <c r="H42" s="8">
        <f t="shared" si="16"/>
        <v>93.75</v>
      </c>
      <c r="I42" s="9">
        <v>0</v>
      </c>
      <c r="J42" s="8">
        <f t="shared" si="17"/>
        <v>0</v>
      </c>
      <c r="K42" s="9">
        <v>0</v>
      </c>
      <c r="L42" s="8">
        <f t="shared" si="18"/>
        <v>0</v>
      </c>
      <c r="M42" s="9">
        <v>1</v>
      </c>
      <c r="N42" s="8">
        <f t="shared" si="19"/>
        <v>6.25</v>
      </c>
    </row>
    <row r="43" spans="1:14" ht="23.1" customHeight="1">
      <c r="A43" s="139"/>
      <c r="B43" s="139"/>
      <c r="C43" s="13"/>
      <c r="D43" s="14" t="s">
        <v>10</v>
      </c>
      <c r="E43" s="11"/>
      <c r="F43" s="10">
        <f t="shared" si="15"/>
        <v>34</v>
      </c>
      <c r="G43" s="9">
        <v>23</v>
      </c>
      <c r="H43" s="8">
        <f t="shared" si="16"/>
        <v>67.64705882352942</v>
      </c>
      <c r="I43" s="9">
        <v>4</v>
      </c>
      <c r="J43" s="8">
        <f t="shared" si="17"/>
        <v>11.76470588235294</v>
      </c>
      <c r="K43" s="9">
        <v>2</v>
      </c>
      <c r="L43" s="8">
        <f t="shared" si="18"/>
        <v>5.8823529411764701</v>
      </c>
      <c r="M43" s="9">
        <v>5</v>
      </c>
      <c r="N43" s="8">
        <f t="shared" si="19"/>
        <v>14.705882352941178</v>
      </c>
    </row>
    <row r="44" spans="1:14" ht="23.1" customHeight="1">
      <c r="A44" s="139"/>
      <c r="B44" s="139"/>
      <c r="C44" s="13"/>
      <c r="D44" s="14" t="s">
        <v>9</v>
      </c>
      <c r="E44" s="11"/>
      <c r="F44" s="10">
        <f t="shared" si="15"/>
        <v>180</v>
      </c>
      <c r="G44" s="9">
        <v>130</v>
      </c>
      <c r="H44" s="8">
        <f t="shared" si="16"/>
        <v>72.222222222222214</v>
      </c>
      <c r="I44" s="9">
        <v>24</v>
      </c>
      <c r="J44" s="8">
        <f t="shared" si="17"/>
        <v>13.333333333333334</v>
      </c>
      <c r="K44" s="9">
        <v>8</v>
      </c>
      <c r="L44" s="8">
        <f t="shared" si="18"/>
        <v>4.4444444444444446</v>
      </c>
      <c r="M44" s="9">
        <v>18</v>
      </c>
      <c r="N44" s="8">
        <f t="shared" si="19"/>
        <v>10</v>
      </c>
    </row>
    <row r="45" spans="1:14" ht="23.1" customHeight="1">
      <c r="A45" s="139"/>
      <c r="B45" s="139"/>
      <c r="C45" s="13"/>
      <c r="D45" s="14" t="s">
        <v>8</v>
      </c>
      <c r="E45" s="11"/>
      <c r="F45" s="10">
        <f t="shared" si="15"/>
        <v>21</v>
      </c>
      <c r="G45" s="9">
        <v>15</v>
      </c>
      <c r="H45" s="8">
        <f t="shared" si="16"/>
        <v>71.428571428571431</v>
      </c>
      <c r="I45" s="9">
        <v>4</v>
      </c>
      <c r="J45" s="8">
        <f t="shared" si="17"/>
        <v>19.047619047619047</v>
      </c>
      <c r="K45" s="9">
        <v>1</v>
      </c>
      <c r="L45" s="8">
        <f t="shared" si="18"/>
        <v>4.7619047619047619</v>
      </c>
      <c r="M45" s="9">
        <v>1</v>
      </c>
      <c r="N45" s="8">
        <f t="shared" si="19"/>
        <v>4.7619047619047619</v>
      </c>
    </row>
    <row r="46" spans="1:14" ht="23.1" customHeight="1">
      <c r="A46" s="139"/>
      <c r="B46" s="139"/>
      <c r="C46" s="13"/>
      <c r="D46" s="14" t="s">
        <v>7</v>
      </c>
      <c r="E46" s="11"/>
      <c r="F46" s="10">
        <f t="shared" si="15"/>
        <v>14</v>
      </c>
      <c r="G46" s="9">
        <v>8</v>
      </c>
      <c r="H46" s="8">
        <f t="shared" si="16"/>
        <v>57.142857142857139</v>
      </c>
      <c r="I46" s="9">
        <v>1</v>
      </c>
      <c r="J46" s="8">
        <f t="shared" si="17"/>
        <v>7.1428571428571423</v>
      </c>
      <c r="K46" s="9">
        <v>1</v>
      </c>
      <c r="L46" s="8">
        <f t="shared" si="18"/>
        <v>7.1428571428571423</v>
      </c>
      <c r="M46" s="9">
        <v>4</v>
      </c>
      <c r="N46" s="8">
        <f t="shared" si="19"/>
        <v>28.571428571428569</v>
      </c>
    </row>
    <row r="47" spans="1:14" ht="24" customHeight="1">
      <c r="A47" s="139"/>
      <c r="B47" s="139"/>
      <c r="C47" s="13"/>
      <c r="D47" s="12" t="s">
        <v>6</v>
      </c>
      <c r="E47" s="11"/>
      <c r="F47" s="10">
        <f t="shared" si="15"/>
        <v>13</v>
      </c>
      <c r="G47" s="9">
        <v>12</v>
      </c>
      <c r="H47" s="8">
        <f t="shared" si="16"/>
        <v>92.307692307692307</v>
      </c>
      <c r="I47" s="9">
        <v>0</v>
      </c>
      <c r="J47" s="8">
        <f t="shared" si="17"/>
        <v>0</v>
      </c>
      <c r="K47" s="9">
        <v>0</v>
      </c>
      <c r="L47" s="8">
        <f t="shared" si="18"/>
        <v>0</v>
      </c>
      <c r="M47" s="9">
        <v>1</v>
      </c>
      <c r="N47" s="8">
        <f t="shared" si="19"/>
        <v>7.6923076923076925</v>
      </c>
    </row>
    <row r="48" spans="1:14" ht="23.1" customHeight="1">
      <c r="A48" s="139"/>
      <c r="B48" s="139"/>
      <c r="C48" s="13"/>
      <c r="D48" s="14" t="s">
        <v>5</v>
      </c>
      <c r="E48" s="11"/>
      <c r="F48" s="10">
        <f t="shared" si="15"/>
        <v>41</v>
      </c>
      <c r="G48" s="9">
        <v>22</v>
      </c>
      <c r="H48" s="8">
        <f t="shared" si="16"/>
        <v>53.658536585365859</v>
      </c>
      <c r="I48" s="9">
        <v>8</v>
      </c>
      <c r="J48" s="8">
        <f t="shared" si="17"/>
        <v>19.512195121951219</v>
      </c>
      <c r="K48" s="9">
        <v>0</v>
      </c>
      <c r="L48" s="8">
        <f t="shared" si="18"/>
        <v>0</v>
      </c>
      <c r="M48" s="9">
        <v>11</v>
      </c>
      <c r="N48" s="8">
        <f t="shared" si="19"/>
        <v>26.829268292682929</v>
      </c>
    </row>
    <row r="49" spans="1:14" ht="23.1" customHeight="1">
      <c r="A49" s="139"/>
      <c r="B49" s="139"/>
      <c r="C49" s="13"/>
      <c r="D49" s="14" t="s">
        <v>4</v>
      </c>
      <c r="E49" s="11"/>
      <c r="F49" s="10">
        <f t="shared" si="15"/>
        <v>22</v>
      </c>
      <c r="G49" s="9">
        <v>16</v>
      </c>
      <c r="H49" s="8">
        <f t="shared" si="16"/>
        <v>72.727272727272734</v>
      </c>
      <c r="I49" s="9">
        <v>4</v>
      </c>
      <c r="J49" s="8">
        <f t="shared" si="17"/>
        <v>18.181818181818183</v>
      </c>
      <c r="K49" s="9">
        <v>0</v>
      </c>
      <c r="L49" s="8">
        <f t="shared" si="18"/>
        <v>0</v>
      </c>
      <c r="M49" s="9">
        <v>2</v>
      </c>
      <c r="N49" s="8">
        <f t="shared" si="19"/>
        <v>9.0909090909090917</v>
      </c>
    </row>
    <row r="50" spans="1:14" ht="23.1" customHeight="1">
      <c r="A50" s="139"/>
      <c r="B50" s="139"/>
      <c r="C50" s="13"/>
      <c r="D50" s="14" t="s">
        <v>3</v>
      </c>
      <c r="E50" s="11"/>
      <c r="F50" s="10">
        <f t="shared" si="15"/>
        <v>20</v>
      </c>
      <c r="G50" s="9">
        <v>15</v>
      </c>
      <c r="H50" s="8">
        <f t="shared" si="16"/>
        <v>75</v>
      </c>
      <c r="I50" s="9">
        <v>2</v>
      </c>
      <c r="J50" s="8">
        <f t="shared" si="17"/>
        <v>10</v>
      </c>
      <c r="K50" s="9">
        <v>2</v>
      </c>
      <c r="L50" s="8">
        <f t="shared" si="18"/>
        <v>10</v>
      </c>
      <c r="M50" s="9">
        <v>1</v>
      </c>
      <c r="N50" s="8">
        <f t="shared" si="19"/>
        <v>5</v>
      </c>
    </row>
    <row r="51" spans="1:14" ht="23.1" customHeight="1">
      <c r="A51" s="139"/>
      <c r="B51" s="139"/>
      <c r="C51" s="13"/>
      <c r="D51" s="14" t="s">
        <v>2</v>
      </c>
      <c r="E51" s="11"/>
      <c r="F51" s="10">
        <f t="shared" si="15"/>
        <v>150</v>
      </c>
      <c r="G51" s="9">
        <v>117</v>
      </c>
      <c r="H51" s="8">
        <f t="shared" si="16"/>
        <v>78</v>
      </c>
      <c r="I51" s="9">
        <v>14</v>
      </c>
      <c r="J51" s="8">
        <f t="shared" si="17"/>
        <v>9.3333333333333339</v>
      </c>
      <c r="K51" s="9">
        <v>3</v>
      </c>
      <c r="L51" s="8">
        <f t="shared" si="18"/>
        <v>2</v>
      </c>
      <c r="M51" s="9">
        <v>16</v>
      </c>
      <c r="N51" s="8">
        <f t="shared" si="19"/>
        <v>10.666666666666668</v>
      </c>
    </row>
    <row r="52" spans="1:14" ht="23.1" customHeight="1">
      <c r="A52" s="139"/>
      <c r="B52" s="139"/>
      <c r="C52" s="13"/>
      <c r="D52" s="14" t="s">
        <v>1</v>
      </c>
      <c r="E52" s="11"/>
      <c r="F52" s="10">
        <f t="shared" si="15"/>
        <v>20</v>
      </c>
      <c r="G52" s="9">
        <v>12</v>
      </c>
      <c r="H52" s="8">
        <f t="shared" si="16"/>
        <v>60</v>
      </c>
      <c r="I52" s="9">
        <v>1</v>
      </c>
      <c r="J52" s="8">
        <f t="shared" si="17"/>
        <v>5</v>
      </c>
      <c r="K52" s="9">
        <v>4</v>
      </c>
      <c r="L52" s="8">
        <f t="shared" si="18"/>
        <v>20</v>
      </c>
      <c r="M52" s="9">
        <v>3</v>
      </c>
      <c r="N52" s="8">
        <f t="shared" si="19"/>
        <v>15</v>
      </c>
    </row>
    <row r="53" spans="1:14" ht="24" customHeight="1">
      <c r="A53" s="140"/>
      <c r="B53" s="140"/>
      <c r="C53" s="13"/>
      <c r="D53" s="12" t="s">
        <v>0</v>
      </c>
      <c r="E53" s="11"/>
      <c r="F53" s="10">
        <f t="shared" si="15"/>
        <v>55</v>
      </c>
      <c r="G53" s="9">
        <v>41</v>
      </c>
      <c r="H53" s="8">
        <f t="shared" si="16"/>
        <v>74.545454545454547</v>
      </c>
      <c r="I53" s="9">
        <v>6</v>
      </c>
      <c r="J53" s="8">
        <f t="shared" si="17"/>
        <v>10.909090909090908</v>
      </c>
      <c r="K53" s="9">
        <v>2</v>
      </c>
      <c r="L53" s="8">
        <f t="shared" si="18"/>
        <v>3.6363636363636362</v>
      </c>
      <c r="M53" s="9">
        <v>6</v>
      </c>
      <c r="N53" s="8">
        <f t="shared" si="19"/>
        <v>10.909090909090908</v>
      </c>
    </row>
    <row r="55" spans="1:14" ht="12.75" customHeight="1"/>
    <row r="56" spans="1:14" ht="12.75" customHeight="1"/>
    <row r="57" spans="1:14">
      <c r="D57" s="5"/>
    </row>
    <row r="60" spans="1:14">
      <c r="D60" s="5"/>
    </row>
    <row r="62" spans="1:14">
      <c r="D62" s="5"/>
    </row>
    <row r="64" spans="1:14">
      <c r="D64" s="5"/>
    </row>
    <row r="66" spans="4:4">
      <c r="D66" s="5"/>
    </row>
    <row r="68" spans="4:4" ht="13.5" customHeight="1">
      <c r="D68" s="6"/>
    </row>
    <row r="69" spans="4:4" ht="13.5" customHeight="1"/>
    <row r="70" spans="4:4">
      <c r="D70" s="5"/>
    </row>
    <row r="72" spans="4:4">
      <c r="D72" s="5"/>
    </row>
    <row r="74" spans="4:4">
      <c r="D74" s="5"/>
    </row>
    <row r="76" spans="4:4">
      <c r="D76" s="5"/>
    </row>
    <row r="80" spans="4:4" ht="12.75" customHeight="1"/>
    <row r="81" spans="6:6" ht="12.75" customHeight="1">
      <c r="F81" s="51"/>
    </row>
  </sheetData>
  <mergeCells count="24">
    <mergeCell ref="G3:H4"/>
    <mergeCell ref="I3:J4"/>
    <mergeCell ref="K3:L4"/>
    <mergeCell ref="I5:I6"/>
    <mergeCell ref="J5:J6"/>
    <mergeCell ref="K5:K6"/>
    <mergeCell ref="L5:L6"/>
    <mergeCell ref="H5:H6"/>
    <mergeCell ref="M5:M6"/>
    <mergeCell ref="A13:A53"/>
    <mergeCell ref="B13:B37"/>
    <mergeCell ref="B38:B53"/>
    <mergeCell ref="N5:N6"/>
    <mergeCell ref="A7:E7"/>
    <mergeCell ref="A8:A12"/>
    <mergeCell ref="B8:E8"/>
    <mergeCell ref="B9:E9"/>
    <mergeCell ref="B10:E10"/>
    <mergeCell ref="B11:E11"/>
    <mergeCell ref="B12:E12"/>
    <mergeCell ref="A3:E6"/>
    <mergeCell ref="F3:F6"/>
    <mergeCell ref="M3:N4"/>
    <mergeCell ref="G5:G6"/>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81"/>
  <sheetViews>
    <sheetView showGridLines="0" view="pageBreakPreview" zoomScaleNormal="100" zoomScaleSheetLayoutView="100" workbookViewId="0">
      <selection activeCell="G3" sqref="G3:P6"/>
    </sheetView>
  </sheetViews>
  <sheetFormatPr defaultRowHeight="13.5"/>
  <cols>
    <col min="1" max="2" width="2.625" style="4" customWidth="1"/>
    <col min="3" max="3" width="1.375" style="4" customWidth="1"/>
    <col min="4" max="4" width="27.625" style="4" customWidth="1"/>
    <col min="5" max="5" width="1.375" style="4" customWidth="1"/>
    <col min="6" max="16" width="8.625" style="3" customWidth="1"/>
    <col min="17" max="16384" width="9" style="3"/>
  </cols>
  <sheetData>
    <row r="1" spans="1:16" ht="14.25">
      <c r="A1" s="18" t="s">
        <v>496</v>
      </c>
    </row>
    <row r="3" spans="1:16" ht="18" customHeight="1">
      <c r="A3" s="152" t="s">
        <v>63</v>
      </c>
      <c r="B3" s="153"/>
      <c r="C3" s="153"/>
      <c r="D3" s="153"/>
      <c r="E3" s="154"/>
      <c r="F3" s="161" t="s">
        <v>62</v>
      </c>
      <c r="G3" s="168" t="s">
        <v>566</v>
      </c>
      <c r="H3" s="168"/>
      <c r="I3" s="168"/>
      <c r="J3" s="168"/>
      <c r="K3" s="168"/>
      <c r="L3" s="168"/>
      <c r="M3" s="168"/>
      <c r="N3" s="168"/>
      <c r="O3" s="168"/>
      <c r="P3" s="168"/>
    </row>
    <row r="4" spans="1:16" ht="31.5" customHeight="1">
      <c r="A4" s="155"/>
      <c r="B4" s="156"/>
      <c r="C4" s="156"/>
      <c r="D4" s="156"/>
      <c r="E4" s="157"/>
      <c r="F4" s="162"/>
      <c r="G4" s="168" t="s">
        <v>490</v>
      </c>
      <c r="H4" s="168"/>
      <c r="I4" s="168" t="s">
        <v>58</v>
      </c>
      <c r="J4" s="168"/>
      <c r="K4" s="168" t="s">
        <v>57</v>
      </c>
      <c r="L4" s="168"/>
      <c r="M4" s="168" t="s">
        <v>56</v>
      </c>
      <c r="N4" s="168"/>
      <c r="O4" s="168" t="s">
        <v>55</v>
      </c>
      <c r="P4" s="168"/>
    </row>
    <row r="5" spans="1:16" ht="15" customHeight="1">
      <c r="A5" s="155"/>
      <c r="B5" s="156"/>
      <c r="C5" s="156"/>
      <c r="D5" s="156"/>
      <c r="E5" s="157"/>
      <c r="F5" s="162"/>
      <c r="G5" s="163" t="s">
        <v>51</v>
      </c>
      <c r="H5" s="150" t="s">
        <v>50</v>
      </c>
      <c r="I5" s="163" t="s">
        <v>51</v>
      </c>
      <c r="J5" s="150" t="s">
        <v>50</v>
      </c>
      <c r="K5" s="163" t="s">
        <v>51</v>
      </c>
      <c r="L5" s="150" t="s">
        <v>50</v>
      </c>
      <c r="M5" s="163" t="s">
        <v>51</v>
      </c>
      <c r="N5" s="150" t="s">
        <v>50</v>
      </c>
      <c r="O5" s="163" t="s">
        <v>51</v>
      </c>
      <c r="P5" s="150" t="s">
        <v>50</v>
      </c>
    </row>
    <row r="6" spans="1:16" ht="15" customHeight="1">
      <c r="A6" s="158"/>
      <c r="B6" s="159"/>
      <c r="C6" s="159"/>
      <c r="D6" s="159"/>
      <c r="E6" s="160"/>
      <c r="F6" s="162"/>
      <c r="G6" s="164"/>
      <c r="H6" s="151"/>
      <c r="I6" s="164"/>
      <c r="J6" s="151"/>
      <c r="K6" s="164"/>
      <c r="L6" s="151"/>
      <c r="M6" s="164"/>
      <c r="N6" s="151"/>
      <c r="O6" s="164"/>
      <c r="P6" s="151"/>
    </row>
    <row r="7" spans="1:16" ht="23.1" customHeight="1">
      <c r="A7" s="147" t="s">
        <v>49</v>
      </c>
      <c r="B7" s="148"/>
      <c r="C7" s="148"/>
      <c r="D7" s="148"/>
      <c r="E7" s="149"/>
      <c r="F7" s="10">
        <f>SUM(F8:F12)</f>
        <v>916</v>
      </c>
      <c r="G7" s="9">
        <f>SUM(G8:G12)</f>
        <v>742</v>
      </c>
      <c r="H7" s="8">
        <f t="shared" ref="H7:H53" si="0">IF(G7=0,0,G7/$F7*100)</f>
        <v>81.004366812227062</v>
      </c>
      <c r="I7" s="15">
        <f>SUM(I8:I12)</f>
        <v>122</v>
      </c>
      <c r="J7" s="8">
        <f t="shared" ref="J7:J53" si="1">IF(I7=0,0,I7/$F7*100)</f>
        <v>13.318777292576419</v>
      </c>
      <c r="K7" s="15">
        <f>SUM(K8:K12)</f>
        <v>49</v>
      </c>
      <c r="L7" s="8">
        <f t="shared" ref="L7:L53" si="2">IF(K7=0,0,K7/$F7*100)</f>
        <v>5.3493449781659388</v>
      </c>
      <c r="M7" s="15">
        <f>SUM(M8:M12)</f>
        <v>1</v>
      </c>
      <c r="N7" s="8">
        <f t="shared" ref="N7:N53" si="3">IF(M7=0,0,M7/$F7*100)</f>
        <v>0.10917030567685589</v>
      </c>
      <c r="O7" s="15">
        <f>SUM(O8:O12)</f>
        <v>2</v>
      </c>
      <c r="P7" s="8">
        <f t="shared" ref="P7:P53" si="4">IF(O7=0,0,O7/$F7*100)</f>
        <v>0.21834061135371177</v>
      </c>
    </row>
    <row r="8" spans="1:16" ht="23.1" customHeight="1">
      <c r="A8" s="141" t="s">
        <v>48</v>
      </c>
      <c r="B8" s="144" t="s">
        <v>47</v>
      </c>
      <c r="C8" s="145"/>
      <c r="D8" s="145"/>
      <c r="E8" s="146"/>
      <c r="F8" s="10">
        <f t="shared" ref="F8:F53" si="5">SUM(G8,I8,K8,M8,O8)</f>
        <v>289</v>
      </c>
      <c r="G8" s="9">
        <v>289</v>
      </c>
      <c r="H8" s="8">
        <f t="shared" si="0"/>
        <v>100</v>
      </c>
      <c r="I8" s="15">
        <v>0</v>
      </c>
      <c r="J8" s="8">
        <f t="shared" si="1"/>
        <v>0</v>
      </c>
      <c r="K8" s="15">
        <v>0</v>
      </c>
      <c r="L8" s="8">
        <f t="shared" si="2"/>
        <v>0</v>
      </c>
      <c r="M8" s="15">
        <v>0</v>
      </c>
      <c r="N8" s="8">
        <f t="shared" si="3"/>
        <v>0</v>
      </c>
      <c r="O8" s="15">
        <v>0</v>
      </c>
      <c r="P8" s="8">
        <f t="shared" si="4"/>
        <v>0</v>
      </c>
    </row>
    <row r="9" spans="1:16" ht="23.1" customHeight="1">
      <c r="A9" s="142"/>
      <c r="B9" s="144" t="s">
        <v>46</v>
      </c>
      <c r="C9" s="145"/>
      <c r="D9" s="145"/>
      <c r="E9" s="146"/>
      <c r="F9" s="10">
        <f t="shared" si="5"/>
        <v>129</v>
      </c>
      <c r="G9" s="9">
        <v>118</v>
      </c>
      <c r="H9" s="8">
        <f t="shared" si="0"/>
        <v>91.472868217054256</v>
      </c>
      <c r="I9" s="15">
        <v>11</v>
      </c>
      <c r="J9" s="8">
        <f t="shared" si="1"/>
        <v>8.5271317829457356</v>
      </c>
      <c r="K9" s="15">
        <v>0</v>
      </c>
      <c r="L9" s="8">
        <f t="shared" si="2"/>
        <v>0</v>
      </c>
      <c r="M9" s="15">
        <v>0</v>
      </c>
      <c r="N9" s="8">
        <f t="shared" si="3"/>
        <v>0</v>
      </c>
      <c r="O9" s="15">
        <v>0</v>
      </c>
      <c r="P9" s="8">
        <f t="shared" si="4"/>
        <v>0</v>
      </c>
    </row>
    <row r="10" spans="1:16" ht="23.1" customHeight="1">
      <c r="A10" s="142"/>
      <c r="B10" s="144" t="s">
        <v>45</v>
      </c>
      <c r="C10" s="145"/>
      <c r="D10" s="145"/>
      <c r="E10" s="146"/>
      <c r="F10" s="10">
        <f t="shared" si="5"/>
        <v>220</v>
      </c>
      <c r="G10" s="9">
        <v>163</v>
      </c>
      <c r="H10" s="8">
        <f t="shared" si="0"/>
        <v>74.090909090909093</v>
      </c>
      <c r="I10" s="15">
        <v>46</v>
      </c>
      <c r="J10" s="8">
        <f t="shared" si="1"/>
        <v>20.909090909090907</v>
      </c>
      <c r="K10" s="15">
        <v>11</v>
      </c>
      <c r="L10" s="8">
        <f t="shared" si="2"/>
        <v>5</v>
      </c>
      <c r="M10" s="15">
        <v>0</v>
      </c>
      <c r="N10" s="8">
        <f t="shared" si="3"/>
        <v>0</v>
      </c>
      <c r="O10" s="15">
        <v>0</v>
      </c>
      <c r="P10" s="8">
        <f t="shared" si="4"/>
        <v>0</v>
      </c>
    </row>
    <row r="11" spans="1:16" ht="23.1" customHeight="1">
      <c r="A11" s="142"/>
      <c r="B11" s="144" t="s">
        <v>44</v>
      </c>
      <c r="C11" s="145"/>
      <c r="D11" s="145"/>
      <c r="E11" s="146"/>
      <c r="F11" s="10">
        <f t="shared" si="5"/>
        <v>57</v>
      </c>
      <c r="G11" s="9">
        <v>33</v>
      </c>
      <c r="H11" s="8">
        <f t="shared" si="0"/>
        <v>57.894736842105267</v>
      </c>
      <c r="I11" s="15">
        <v>15</v>
      </c>
      <c r="J11" s="8">
        <f t="shared" si="1"/>
        <v>26.315789473684209</v>
      </c>
      <c r="K11" s="15">
        <v>9</v>
      </c>
      <c r="L11" s="8">
        <f t="shared" si="2"/>
        <v>15.789473684210526</v>
      </c>
      <c r="M11" s="15">
        <v>0</v>
      </c>
      <c r="N11" s="8">
        <f t="shared" si="3"/>
        <v>0</v>
      </c>
      <c r="O11" s="15">
        <v>0</v>
      </c>
      <c r="P11" s="8">
        <f t="shared" si="4"/>
        <v>0</v>
      </c>
    </row>
    <row r="12" spans="1:16" ht="23.1" customHeight="1">
      <c r="A12" s="143"/>
      <c r="B12" s="144" t="s">
        <v>43</v>
      </c>
      <c r="C12" s="145"/>
      <c r="D12" s="145"/>
      <c r="E12" s="146"/>
      <c r="F12" s="10">
        <f t="shared" si="5"/>
        <v>221</v>
      </c>
      <c r="G12" s="9">
        <v>139</v>
      </c>
      <c r="H12" s="8">
        <f t="shared" si="0"/>
        <v>62.895927601809952</v>
      </c>
      <c r="I12" s="15">
        <v>50</v>
      </c>
      <c r="J12" s="8">
        <f t="shared" si="1"/>
        <v>22.624434389140273</v>
      </c>
      <c r="K12" s="15">
        <v>29</v>
      </c>
      <c r="L12" s="8">
        <f t="shared" si="2"/>
        <v>13.122171945701359</v>
      </c>
      <c r="M12" s="15">
        <v>1</v>
      </c>
      <c r="N12" s="8">
        <f t="shared" si="3"/>
        <v>0.45248868778280549</v>
      </c>
      <c r="O12" s="15">
        <v>2</v>
      </c>
      <c r="P12" s="8">
        <f t="shared" si="4"/>
        <v>0.90497737556561098</v>
      </c>
    </row>
    <row r="13" spans="1:16" ht="23.1" customHeight="1">
      <c r="A13" s="138" t="s">
        <v>42</v>
      </c>
      <c r="B13" s="138" t="s">
        <v>41</v>
      </c>
      <c r="C13" s="13"/>
      <c r="D13" s="14" t="s">
        <v>15</v>
      </c>
      <c r="E13" s="11"/>
      <c r="F13" s="10">
        <f t="shared" si="5"/>
        <v>224</v>
      </c>
      <c r="G13" s="9">
        <f>SUM(G14:G37)</f>
        <v>159</v>
      </c>
      <c r="H13" s="8">
        <f>IF(G13=0,0,G13/$F13*100)</f>
        <v>70.982142857142861</v>
      </c>
      <c r="I13" s="9">
        <f>SUM(I14:I37)</f>
        <v>48</v>
      </c>
      <c r="J13" s="8">
        <f t="shared" si="1"/>
        <v>21.428571428571427</v>
      </c>
      <c r="K13" s="9">
        <f>SUM(K14:K37)</f>
        <v>15</v>
      </c>
      <c r="L13" s="8">
        <f t="shared" si="2"/>
        <v>6.6964285714285712</v>
      </c>
      <c r="M13" s="9">
        <f>SUM(M14:M37)</f>
        <v>1</v>
      </c>
      <c r="N13" s="8">
        <f t="shared" si="3"/>
        <v>0.4464285714285714</v>
      </c>
      <c r="O13" s="9">
        <f>SUM(O14:O37)</f>
        <v>1</v>
      </c>
      <c r="P13" s="8">
        <f t="shared" si="4"/>
        <v>0.4464285714285714</v>
      </c>
    </row>
    <row r="14" spans="1:16" ht="23.1" customHeight="1">
      <c r="A14" s="139"/>
      <c r="B14" s="139"/>
      <c r="C14" s="13"/>
      <c r="D14" s="14" t="s">
        <v>40</v>
      </c>
      <c r="E14" s="11"/>
      <c r="F14" s="10">
        <f t="shared" si="5"/>
        <v>38</v>
      </c>
      <c r="G14" s="9">
        <v>20</v>
      </c>
      <c r="H14" s="8">
        <f t="shared" ref="H14:H37" si="6">IF(G14=0,0,G14/$F14*100)</f>
        <v>52.631578947368418</v>
      </c>
      <c r="I14" s="15">
        <v>8</v>
      </c>
      <c r="J14" s="8">
        <f t="shared" si="1"/>
        <v>21.052631578947366</v>
      </c>
      <c r="K14" s="15">
        <v>9</v>
      </c>
      <c r="L14" s="8">
        <f t="shared" si="2"/>
        <v>23.684210526315788</v>
      </c>
      <c r="M14" s="15">
        <v>0</v>
      </c>
      <c r="N14" s="8">
        <f t="shared" si="3"/>
        <v>0</v>
      </c>
      <c r="O14" s="15">
        <v>1</v>
      </c>
      <c r="P14" s="8">
        <f t="shared" si="4"/>
        <v>2.6315789473684208</v>
      </c>
    </row>
    <row r="15" spans="1:16" ht="23.1" customHeight="1">
      <c r="A15" s="139"/>
      <c r="B15" s="139"/>
      <c r="C15" s="13"/>
      <c r="D15" s="14" t="s">
        <v>39</v>
      </c>
      <c r="E15" s="11"/>
      <c r="F15" s="10">
        <f t="shared" si="5"/>
        <v>5</v>
      </c>
      <c r="G15" s="9">
        <v>4</v>
      </c>
      <c r="H15" s="8">
        <f t="shared" si="6"/>
        <v>80</v>
      </c>
      <c r="I15" s="15">
        <v>1</v>
      </c>
      <c r="J15" s="8">
        <f t="shared" si="1"/>
        <v>20</v>
      </c>
      <c r="K15" s="15">
        <v>0</v>
      </c>
      <c r="L15" s="8">
        <f t="shared" si="2"/>
        <v>0</v>
      </c>
      <c r="M15" s="15">
        <v>0</v>
      </c>
      <c r="N15" s="8">
        <f t="shared" si="3"/>
        <v>0</v>
      </c>
      <c r="O15" s="15">
        <v>0</v>
      </c>
      <c r="P15" s="8">
        <f t="shared" si="4"/>
        <v>0</v>
      </c>
    </row>
    <row r="16" spans="1:16" ht="23.1" customHeight="1">
      <c r="A16" s="139"/>
      <c r="B16" s="139"/>
      <c r="C16" s="13"/>
      <c r="D16" s="14" t="s">
        <v>38</v>
      </c>
      <c r="E16" s="11"/>
      <c r="F16" s="10">
        <f t="shared" si="5"/>
        <v>14</v>
      </c>
      <c r="G16" s="9">
        <v>9</v>
      </c>
      <c r="H16" s="8">
        <f t="shared" si="6"/>
        <v>64.285714285714292</v>
      </c>
      <c r="I16" s="15">
        <v>5</v>
      </c>
      <c r="J16" s="8">
        <f t="shared" si="1"/>
        <v>35.714285714285715</v>
      </c>
      <c r="K16" s="15">
        <v>0</v>
      </c>
      <c r="L16" s="8">
        <f t="shared" si="2"/>
        <v>0</v>
      </c>
      <c r="M16" s="15">
        <v>0</v>
      </c>
      <c r="N16" s="8">
        <f t="shared" si="3"/>
        <v>0</v>
      </c>
      <c r="O16" s="15">
        <v>0</v>
      </c>
      <c r="P16" s="8">
        <f t="shared" si="4"/>
        <v>0</v>
      </c>
    </row>
    <row r="17" spans="1:16" ht="23.1" customHeight="1">
      <c r="A17" s="139"/>
      <c r="B17" s="139"/>
      <c r="C17" s="13"/>
      <c r="D17" s="14" t="s">
        <v>37</v>
      </c>
      <c r="E17" s="11"/>
      <c r="F17" s="10">
        <f t="shared" si="5"/>
        <v>1</v>
      </c>
      <c r="G17" s="9">
        <v>1</v>
      </c>
      <c r="H17" s="8">
        <f t="shared" si="6"/>
        <v>100</v>
      </c>
      <c r="I17" s="15">
        <v>0</v>
      </c>
      <c r="J17" s="8">
        <f t="shared" si="1"/>
        <v>0</v>
      </c>
      <c r="K17" s="15">
        <v>0</v>
      </c>
      <c r="L17" s="8">
        <f t="shared" si="2"/>
        <v>0</v>
      </c>
      <c r="M17" s="15">
        <v>0</v>
      </c>
      <c r="N17" s="8">
        <f t="shared" si="3"/>
        <v>0</v>
      </c>
      <c r="O17" s="15">
        <v>0</v>
      </c>
      <c r="P17" s="8">
        <f t="shared" si="4"/>
        <v>0</v>
      </c>
    </row>
    <row r="18" spans="1:16" ht="23.1" customHeight="1">
      <c r="A18" s="139"/>
      <c r="B18" s="139"/>
      <c r="C18" s="13"/>
      <c r="D18" s="14" t="s">
        <v>36</v>
      </c>
      <c r="E18" s="11"/>
      <c r="F18" s="10">
        <f t="shared" si="5"/>
        <v>6</v>
      </c>
      <c r="G18" s="9">
        <v>6</v>
      </c>
      <c r="H18" s="8">
        <f t="shared" si="6"/>
        <v>100</v>
      </c>
      <c r="I18" s="15">
        <v>0</v>
      </c>
      <c r="J18" s="8">
        <f t="shared" si="1"/>
        <v>0</v>
      </c>
      <c r="K18" s="15">
        <v>0</v>
      </c>
      <c r="L18" s="8">
        <f t="shared" si="2"/>
        <v>0</v>
      </c>
      <c r="M18" s="15">
        <v>0</v>
      </c>
      <c r="N18" s="8">
        <f t="shared" si="3"/>
        <v>0</v>
      </c>
      <c r="O18" s="15">
        <v>0</v>
      </c>
      <c r="P18" s="8">
        <f t="shared" si="4"/>
        <v>0</v>
      </c>
    </row>
    <row r="19" spans="1:16" ht="23.1" customHeight="1">
      <c r="A19" s="139"/>
      <c r="B19" s="139"/>
      <c r="C19" s="13"/>
      <c r="D19" s="14" t="s">
        <v>35</v>
      </c>
      <c r="E19" s="11"/>
      <c r="F19" s="10">
        <f t="shared" si="5"/>
        <v>3</v>
      </c>
      <c r="G19" s="9">
        <v>3</v>
      </c>
      <c r="H19" s="8">
        <f t="shared" si="6"/>
        <v>100</v>
      </c>
      <c r="I19" s="15">
        <v>0</v>
      </c>
      <c r="J19" s="8">
        <f t="shared" si="1"/>
        <v>0</v>
      </c>
      <c r="K19" s="15">
        <v>0</v>
      </c>
      <c r="L19" s="8">
        <f t="shared" si="2"/>
        <v>0</v>
      </c>
      <c r="M19" s="15">
        <v>0</v>
      </c>
      <c r="N19" s="8">
        <f t="shared" si="3"/>
        <v>0</v>
      </c>
      <c r="O19" s="15">
        <v>0</v>
      </c>
      <c r="P19" s="8">
        <f t="shared" si="4"/>
        <v>0</v>
      </c>
    </row>
    <row r="20" spans="1:16" ht="23.1" customHeight="1">
      <c r="A20" s="139"/>
      <c r="B20" s="139"/>
      <c r="C20" s="13"/>
      <c r="D20" s="14" t="s">
        <v>34</v>
      </c>
      <c r="E20" s="11"/>
      <c r="F20" s="10">
        <f t="shared" si="5"/>
        <v>3</v>
      </c>
      <c r="G20" s="9">
        <v>3</v>
      </c>
      <c r="H20" s="8">
        <f t="shared" si="6"/>
        <v>100</v>
      </c>
      <c r="I20" s="15">
        <v>0</v>
      </c>
      <c r="J20" s="8">
        <f t="shared" si="1"/>
        <v>0</v>
      </c>
      <c r="K20" s="15">
        <v>0</v>
      </c>
      <c r="L20" s="8">
        <f t="shared" si="2"/>
        <v>0</v>
      </c>
      <c r="M20" s="15">
        <v>0</v>
      </c>
      <c r="N20" s="8">
        <f t="shared" si="3"/>
        <v>0</v>
      </c>
      <c r="O20" s="15">
        <v>0</v>
      </c>
      <c r="P20" s="8">
        <f t="shared" si="4"/>
        <v>0</v>
      </c>
    </row>
    <row r="21" spans="1:16" ht="23.1" customHeight="1">
      <c r="A21" s="139"/>
      <c r="B21" s="139"/>
      <c r="C21" s="13"/>
      <c r="D21" s="14" t="s">
        <v>33</v>
      </c>
      <c r="E21" s="11"/>
      <c r="F21" s="10">
        <f t="shared" si="5"/>
        <v>10</v>
      </c>
      <c r="G21" s="9">
        <v>5</v>
      </c>
      <c r="H21" s="8">
        <f t="shared" si="6"/>
        <v>50</v>
      </c>
      <c r="I21" s="15">
        <v>4</v>
      </c>
      <c r="J21" s="8">
        <f t="shared" si="1"/>
        <v>40</v>
      </c>
      <c r="K21" s="15">
        <v>0</v>
      </c>
      <c r="L21" s="8">
        <f t="shared" si="2"/>
        <v>0</v>
      </c>
      <c r="M21" s="15">
        <v>1</v>
      </c>
      <c r="N21" s="8">
        <f t="shared" si="3"/>
        <v>10</v>
      </c>
      <c r="O21" s="15">
        <v>0</v>
      </c>
      <c r="P21" s="8">
        <f t="shared" si="4"/>
        <v>0</v>
      </c>
    </row>
    <row r="22" spans="1:16" ht="23.1" customHeight="1">
      <c r="A22" s="139"/>
      <c r="B22" s="139"/>
      <c r="C22" s="13"/>
      <c r="D22" s="14" t="s">
        <v>32</v>
      </c>
      <c r="E22" s="11"/>
      <c r="F22" s="10">
        <f t="shared" si="5"/>
        <v>1</v>
      </c>
      <c r="G22" s="9">
        <v>1</v>
      </c>
      <c r="H22" s="8">
        <f t="shared" si="6"/>
        <v>100</v>
      </c>
      <c r="I22" s="15">
        <v>0</v>
      </c>
      <c r="J22" s="8">
        <f t="shared" si="1"/>
        <v>0</v>
      </c>
      <c r="K22" s="15">
        <v>0</v>
      </c>
      <c r="L22" s="8">
        <f t="shared" si="2"/>
        <v>0</v>
      </c>
      <c r="M22" s="15">
        <v>0</v>
      </c>
      <c r="N22" s="8">
        <f t="shared" si="3"/>
        <v>0</v>
      </c>
      <c r="O22" s="15">
        <v>0</v>
      </c>
      <c r="P22" s="8">
        <f t="shared" si="4"/>
        <v>0</v>
      </c>
    </row>
    <row r="23" spans="1:16" ht="23.1" customHeight="1">
      <c r="A23" s="139"/>
      <c r="B23" s="139"/>
      <c r="C23" s="13"/>
      <c r="D23" s="14" t="s">
        <v>31</v>
      </c>
      <c r="E23" s="11"/>
      <c r="F23" s="10">
        <f t="shared" si="5"/>
        <v>6</v>
      </c>
      <c r="G23" s="9">
        <v>6</v>
      </c>
      <c r="H23" s="8">
        <f t="shared" si="6"/>
        <v>100</v>
      </c>
      <c r="I23" s="15">
        <v>0</v>
      </c>
      <c r="J23" s="8">
        <f t="shared" si="1"/>
        <v>0</v>
      </c>
      <c r="K23" s="15">
        <v>0</v>
      </c>
      <c r="L23" s="8">
        <f t="shared" si="2"/>
        <v>0</v>
      </c>
      <c r="M23" s="15">
        <v>0</v>
      </c>
      <c r="N23" s="8">
        <f t="shared" si="3"/>
        <v>0</v>
      </c>
      <c r="O23" s="15">
        <v>0</v>
      </c>
      <c r="P23" s="8">
        <f t="shared" si="4"/>
        <v>0</v>
      </c>
    </row>
    <row r="24" spans="1:16" ht="23.1" customHeight="1">
      <c r="A24" s="139"/>
      <c r="B24" s="139"/>
      <c r="C24" s="13"/>
      <c r="D24" s="14" t="s">
        <v>30</v>
      </c>
      <c r="E24" s="11"/>
      <c r="F24" s="10">
        <f t="shared" si="5"/>
        <v>1</v>
      </c>
      <c r="G24" s="9">
        <v>1</v>
      </c>
      <c r="H24" s="8">
        <f t="shared" si="6"/>
        <v>100</v>
      </c>
      <c r="I24" s="15">
        <v>0</v>
      </c>
      <c r="J24" s="8">
        <f t="shared" si="1"/>
        <v>0</v>
      </c>
      <c r="K24" s="15">
        <v>0</v>
      </c>
      <c r="L24" s="8">
        <f t="shared" si="2"/>
        <v>0</v>
      </c>
      <c r="M24" s="15">
        <v>0</v>
      </c>
      <c r="N24" s="8">
        <f t="shared" si="3"/>
        <v>0</v>
      </c>
      <c r="O24" s="15">
        <v>0</v>
      </c>
      <c r="P24" s="8">
        <f t="shared" si="4"/>
        <v>0</v>
      </c>
    </row>
    <row r="25" spans="1:16" ht="23.1" customHeight="1">
      <c r="A25" s="139"/>
      <c r="B25" s="139"/>
      <c r="C25" s="13"/>
      <c r="D25" s="12" t="s">
        <v>29</v>
      </c>
      <c r="E25" s="11"/>
      <c r="F25" s="10">
        <f t="shared" si="5"/>
        <v>3</v>
      </c>
      <c r="G25" s="9">
        <v>2</v>
      </c>
      <c r="H25" s="8">
        <f t="shared" si="6"/>
        <v>66.666666666666657</v>
      </c>
      <c r="I25" s="15">
        <v>1</v>
      </c>
      <c r="J25" s="8">
        <f t="shared" si="1"/>
        <v>33.333333333333329</v>
      </c>
      <c r="K25" s="15">
        <v>0</v>
      </c>
      <c r="L25" s="8">
        <f t="shared" si="2"/>
        <v>0</v>
      </c>
      <c r="M25" s="15">
        <v>0</v>
      </c>
      <c r="N25" s="8">
        <f t="shared" si="3"/>
        <v>0</v>
      </c>
      <c r="O25" s="15">
        <v>0</v>
      </c>
      <c r="P25" s="8">
        <f t="shared" si="4"/>
        <v>0</v>
      </c>
    </row>
    <row r="26" spans="1:16" ht="23.1" customHeight="1">
      <c r="A26" s="139"/>
      <c r="B26" s="139"/>
      <c r="C26" s="13"/>
      <c r="D26" s="14" t="s">
        <v>28</v>
      </c>
      <c r="E26" s="11"/>
      <c r="F26" s="10">
        <f t="shared" si="5"/>
        <v>8</v>
      </c>
      <c r="G26" s="9">
        <v>5</v>
      </c>
      <c r="H26" s="8">
        <f t="shared" si="6"/>
        <v>62.5</v>
      </c>
      <c r="I26" s="15">
        <v>3</v>
      </c>
      <c r="J26" s="8">
        <f t="shared" si="1"/>
        <v>37.5</v>
      </c>
      <c r="K26" s="15">
        <v>0</v>
      </c>
      <c r="L26" s="8">
        <f t="shared" si="2"/>
        <v>0</v>
      </c>
      <c r="M26" s="15">
        <v>0</v>
      </c>
      <c r="N26" s="8">
        <f t="shared" si="3"/>
        <v>0</v>
      </c>
      <c r="O26" s="15">
        <v>0</v>
      </c>
      <c r="P26" s="8">
        <f t="shared" si="4"/>
        <v>0</v>
      </c>
    </row>
    <row r="27" spans="1:16" ht="23.1" customHeight="1">
      <c r="A27" s="139"/>
      <c r="B27" s="139"/>
      <c r="C27" s="13"/>
      <c r="D27" s="14" t="s">
        <v>27</v>
      </c>
      <c r="E27" s="11"/>
      <c r="F27" s="10">
        <f t="shared" si="5"/>
        <v>3</v>
      </c>
      <c r="G27" s="9">
        <v>3</v>
      </c>
      <c r="H27" s="8">
        <f t="shared" si="6"/>
        <v>100</v>
      </c>
      <c r="I27" s="15">
        <v>0</v>
      </c>
      <c r="J27" s="8">
        <f t="shared" si="1"/>
        <v>0</v>
      </c>
      <c r="K27" s="15">
        <v>0</v>
      </c>
      <c r="L27" s="8">
        <f t="shared" si="2"/>
        <v>0</v>
      </c>
      <c r="M27" s="15">
        <v>0</v>
      </c>
      <c r="N27" s="8">
        <f t="shared" si="3"/>
        <v>0</v>
      </c>
      <c r="O27" s="15">
        <v>0</v>
      </c>
      <c r="P27" s="8">
        <f t="shared" si="4"/>
        <v>0</v>
      </c>
    </row>
    <row r="28" spans="1:16" ht="23.1" customHeight="1">
      <c r="A28" s="139"/>
      <c r="B28" s="139"/>
      <c r="C28" s="13"/>
      <c r="D28" s="14" t="s">
        <v>26</v>
      </c>
      <c r="E28" s="11"/>
      <c r="F28" s="10">
        <f t="shared" si="5"/>
        <v>2</v>
      </c>
      <c r="G28" s="9">
        <v>1</v>
      </c>
      <c r="H28" s="8">
        <f t="shared" si="6"/>
        <v>50</v>
      </c>
      <c r="I28" s="15">
        <v>1</v>
      </c>
      <c r="J28" s="8">
        <f t="shared" si="1"/>
        <v>50</v>
      </c>
      <c r="K28" s="15">
        <v>0</v>
      </c>
      <c r="L28" s="8">
        <f t="shared" si="2"/>
        <v>0</v>
      </c>
      <c r="M28" s="15">
        <v>0</v>
      </c>
      <c r="N28" s="8">
        <f t="shared" si="3"/>
        <v>0</v>
      </c>
      <c r="O28" s="15">
        <v>0</v>
      </c>
      <c r="P28" s="8">
        <f t="shared" si="4"/>
        <v>0</v>
      </c>
    </row>
    <row r="29" spans="1:16" ht="23.1" customHeight="1">
      <c r="A29" s="139"/>
      <c r="B29" s="139"/>
      <c r="C29" s="13"/>
      <c r="D29" s="14" t="s">
        <v>25</v>
      </c>
      <c r="E29" s="11"/>
      <c r="F29" s="10">
        <f t="shared" si="5"/>
        <v>15</v>
      </c>
      <c r="G29" s="9">
        <v>14</v>
      </c>
      <c r="H29" s="8">
        <f t="shared" si="6"/>
        <v>93.333333333333329</v>
      </c>
      <c r="I29" s="15">
        <v>1</v>
      </c>
      <c r="J29" s="8">
        <f t="shared" si="1"/>
        <v>6.666666666666667</v>
      </c>
      <c r="K29" s="15">
        <v>0</v>
      </c>
      <c r="L29" s="8">
        <f t="shared" si="2"/>
        <v>0</v>
      </c>
      <c r="M29" s="15">
        <v>0</v>
      </c>
      <c r="N29" s="8">
        <f t="shared" si="3"/>
        <v>0</v>
      </c>
      <c r="O29" s="15">
        <v>0</v>
      </c>
      <c r="P29" s="8">
        <f t="shared" si="4"/>
        <v>0</v>
      </c>
    </row>
    <row r="30" spans="1:16" ht="23.1" customHeight="1">
      <c r="A30" s="139"/>
      <c r="B30" s="139"/>
      <c r="C30" s="13"/>
      <c r="D30" s="14" t="s">
        <v>24</v>
      </c>
      <c r="E30" s="11"/>
      <c r="F30" s="10">
        <f t="shared" si="5"/>
        <v>4</v>
      </c>
      <c r="G30" s="9">
        <v>2</v>
      </c>
      <c r="H30" s="8">
        <f t="shared" si="6"/>
        <v>50</v>
      </c>
      <c r="I30" s="15">
        <v>2</v>
      </c>
      <c r="J30" s="8">
        <f t="shared" si="1"/>
        <v>50</v>
      </c>
      <c r="K30" s="15">
        <v>0</v>
      </c>
      <c r="L30" s="8">
        <f t="shared" si="2"/>
        <v>0</v>
      </c>
      <c r="M30" s="15">
        <v>0</v>
      </c>
      <c r="N30" s="8">
        <f t="shared" si="3"/>
        <v>0</v>
      </c>
      <c r="O30" s="15">
        <v>0</v>
      </c>
      <c r="P30" s="8">
        <f t="shared" si="4"/>
        <v>0</v>
      </c>
    </row>
    <row r="31" spans="1:16" ht="23.1" customHeight="1">
      <c r="A31" s="139"/>
      <c r="B31" s="139"/>
      <c r="C31" s="13"/>
      <c r="D31" s="14" t="s">
        <v>23</v>
      </c>
      <c r="E31" s="11"/>
      <c r="F31" s="10">
        <f t="shared" si="5"/>
        <v>26</v>
      </c>
      <c r="G31" s="9">
        <v>22</v>
      </c>
      <c r="H31" s="8">
        <f t="shared" si="6"/>
        <v>84.615384615384613</v>
      </c>
      <c r="I31" s="15">
        <v>3</v>
      </c>
      <c r="J31" s="8">
        <f t="shared" si="1"/>
        <v>11.538461538461538</v>
      </c>
      <c r="K31" s="15">
        <v>1</v>
      </c>
      <c r="L31" s="8">
        <f t="shared" si="2"/>
        <v>3.8461538461538463</v>
      </c>
      <c r="M31" s="15">
        <v>0</v>
      </c>
      <c r="N31" s="8">
        <f t="shared" si="3"/>
        <v>0</v>
      </c>
      <c r="O31" s="15">
        <v>0</v>
      </c>
      <c r="P31" s="8">
        <f t="shared" si="4"/>
        <v>0</v>
      </c>
    </row>
    <row r="32" spans="1:16" ht="23.1" customHeight="1">
      <c r="A32" s="139"/>
      <c r="B32" s="139"/>
      <c r="C32" s="13"/>
      <c r="D32" s="14" t="s">
        <v>22</v>
      </c>
      <c r="E32" s="11"/>
      <c r="F32" s="10">
        <f t="shared" si="5"/>
        <v>5</v>
      </c>
      <c r="G32" s="9">
        <v>5</v>
      </c>
      <c r="H32" s="8">
        <f t="shared" si="6"/>
        <v>100</v>
      </c>
      <c r="I32" s="15">
        <v>0</v>
      </c>
      <c r="J32" s="8">
        <f t="shared" si="1"/>
        <v>0</v>
      </c>
      <c r="K32" s="15">
        <v>0</v>
      </c>
      <c r="L32" s="8">
        <f t="shared" si="2"/>
        <v>0</v>
      </c>
      <c r="M32" s="15">
        <v>0</v>
      </c>
      <c r="N32" s="8">
        <f t="shared" si="3"/>
        <v>0</v>
      </c>
      <c r="O32" s="15">
        <v>0</v>
      </c>
      <c r="P32" s="8">
        <f t="shared" si="4"/>
        <v>0</v>
      </c>
    </row>
    <row r="33" spans="1:16" ht="24" customHeight="1">
      <c r="A33" s="139"/>
      <c r="B33" s="139"/>
      <c r="C33" s="13"/>
      <c r="D33" s="14" t="s">
        <v>21</v>
      </c>
      <c r="E33" s="11"/>
      <c r="F33" s="10">
        <f t="shared" si="5"/>
        <v>23</v>
      </c>
      <c r="G33" s="9">
        <v>16</v>
      </c>
      <c r="H33" s="8">
        <f t="shared" si="6"/>
        <v>69.565217391304344</v>
      </c>
      <c r="I33" s="15">
        <v>5</v>
      </c>
      <c r="J33" s="8">
        <f t="shared" si="1"/>
        <v>21.739130434782609</v>
      </c>
      <c r="K33" s="15">
        <v>2</v>
      </c>
      <c r="L33" s="8">
        <f t="shared" si="2"/>
        <v>8.695652173913043</v>
      </c>
      <c r="M33" s="15">
        <v>0</v>
      </c>
      <c r="N33" s="8">
        <f t="shared" si="3"/>
        <v>0</v>
      </c>
      <c r="O33" s="15">
        <v>0</v>
      </c>
      <c r="P33" s="8">
        <f t="shared" si="4"/>
        <v>0</v>
      </c>
    </row>
    <row r="34" spans="1:16" ht="23.1" customHeight="1">
      <c r="A34" s="139"/>
      <c r="B34" s="139"/>
      <c r="C34" s="13"/>
      <c r="D34" s="14" t="s">
        <v>20</v>
      </c>
      <c r="E34" s="11"/>
      <c r="F34" s="10">
        <f t="shared" si="5"/>
        <v>14</v>
      </c>
      <c r="G34" s="9">
        <v>11</v>
      </c>
      <c r="H34" s="8">
        <f t="shared" si="6"/>
        <v>78.571428571428569</v>
      </c>
      <c r="I34" s="15">
        <v>3</v>
      </c>
      <c r="J34" s="8">
        <f t="shared" si="1"/>
        <v>21.428571428571427</v>
      </c>
      <c r="K34" s="15">
        <v>0</v>
      </c>
      <c r="L34" s="8">
        <f t="shared" si="2"/>
        <v>0</v>
      </c>
      <c r="M34" s="15">
        <v>0</v>
      </c>
      <c r="N34" s="8">
        <f t="shared" si="3"/>
        <v>0</v>
      </c>
      <c r="O34" s="15">
        <v>0</v>
      </c>
      <c r="P34" s="8">
        <f t="shared" si="4"/>
        <v>0</v>
      </c>
    </row>
    <row r="35" spans="1:16" ht="23.1" customHeight="1">
      <c r="A35" s="139"/>
      <c r="B35" s="139"/>
      <c r="C35" s="13"/>
      <c r="D35" s="14" t="s">
        <v>19</v>
      </c>
      <c r="E35" s="11"/>
      <c r="F35" s="10">
        <f t="shared" si="5"/>
        <v>10</v>
      </c>
      <c r="G35" s="9">
        <v>9</v>
      </c>
      <c r="H35" s="8">
        <f t="shared" si="6"/>
        <v>90</v>
      </c>
      <c r="I35" s="15">
        <v>0</v>
      </c>
      <c r="J35" s="8">
        <f t="shared" si="1"/>
        <v>0</v>
      </c>
      <c r="K35" s="15">
        <v>1</v>
      </c>
      <c r="L35" s="8">
        <f t="shared" si="2"/>
        <v>10</v>
      </c>
      <c r="M35" s="15">
        <v>0</v>
      </c>
      <c r="N35" s="8">
        <f t="shared" si="3"/>
        <v>0</v>
      </c>
      <c r="O35" s="15">
        <v>0</v>
      </c>
      <c r="P35" s="8">
        <f t="shared" si="4"/>
        <v>0</v>
      </c>
    </row>
    <row r="36" spans="1:16" ht="23.1" customHeight="1">
      <c r="A36" s="139"/>
      <c r="B36" s="139"/>
      <c r="C36" s="13"/>
      <c r="D36" s="14" t="s">
        <v>18</v>
      </c>
      <c r="E36" s="11"/>
      <c r="F36" s="10">
        <f t="shared" si="5"/>
        <v>19</v>
      </c>
      <c r="G36" s="9">
        <v>8</v>
      </c>
      <c r="H36" s="8">
        <f t="shared" si="6"/>
        <v>42.105263157894733</v>
      </c>
      <c r="I36" s="15">
        <v>9</v>
      </c>
      <c r="J36" s="8">
        <f t="shared" si="1"/>
        <v>47.368421052631575</v>
      </c>
      <c r="K36" s="15">
        <v>2</v>
      </c>
      <c r="L36" s="8">
        <f t="shared" si="2"/>
        <v>10.526315789473683</v>
      </c>
      <c r="M36" s="15">
        <v>0</v>
      </c>
      <c r="N36" s="8">
        <f t="shared" si="3"/>
        <v>0</v>
      </c>
      <c r="O36" s="15">
        <v>0</v>
      </c>
      <c r="P36" s="8">
        <f t="shared" si="4"/>
        <v>0</v>
      </c>
    </row>
    <row r="37" spans="1:16" ht="23.1" customHeight="1">
      <c r="A37" s="139"/>
      <c r="B37" s="140"/>
      <c r="C37" s="13"/>
      <c r="D37" s="14" t="s">
        <v>17</v>
      </c>
      <c r="E37" s="11"/>
      <c r="F37" s="10">
        <f t="shared" si="5"/>
        <v>4</v>
      </c>
      <c r="G37" s="9">
        <v>2</v>
      </c>
      <c r="H37" s="8">
        <f t="shared" si="6"/>
        <v>50</v>
      </c>
      <c r="I37" s="15">
        <v>2</v>
      </c>
      <c r="J37" s="8">
        <f t="shared" si="1"/>
        <v>50</v>
      </c>
      <c r="K37" s="15">
        <v>0</v>
      </c>
      <c r="L37" s="8">
        <f t="shared" si="2"/>
        <v>0</v>
      </c>
      <c r="M37" s="15">
        <v>0</v>
      </c>
      <c r="N37" s="8">
        <f t="shared" si="3"/>
        <v>0</v>
      </c>
      <c r="O37" s="15">
        <v>0</v>
      </c>
      <c r="P37" s="8">
        <f t="shared" si="4"/>
        <v>0</v>
      </c>
    </row>
    <row r="38" spans="1:16" ht="23.1" customHeight="1">
      <c r="A38" s="139"/>
      <c r="B38" s="138" t="s">
        <v>16</v>
      </c>
      <c r="C38" s="13"/>
      <c r="D38" s="14" t="s">
        <v>15</v>
      </c>
      <c r="E38" s="11"/>
      <c r="F38" s="10">
        <f t="shared" si="5"/>
        <v>692</v>
      </c>
      <c r="G38" s="9">
        <f>SUM(G39:G53)</f>
        <v>583</v>
      </c>
      <c r="H38" s="8">
        <f t="shared" si="0"/>
        <v>84.248554913294797</v>
      </c>
      <c r="I38" s="9">
        <f>SUM(I39:I53)</f>
        <v>74</v>
      </c>
      <c r="J38" s="8">
        <f t="shared" si="1"/>
        <v>10.693641618497111</v>
      </c>
      <c r="K38" s="9">
        <f>SUM(K39:K53)</f>
        <v>34</v>
      </c>
      <c r="L38" s="8">
        <f t="shared" si="2"/>
        <v>4.9132947976878611</v>
      </c>
      <c r="M38" s="9">
        <f>SUM(M39:M53)</f>
        <v>0</v>
      </c>
      <c r="N38" s="8">
        <f t="shared" si="3"/>
        <v>0</v>
      </c>
      <c r="O38" s="9">
        <f>SUM(O39:O53)</f>
        <v>1</v>
      </c>
      <c r="P38" s="8">
        <f t="shared" si="4"/>
        <v>0.1445086705202312</v>
      </c>
    </row>
    <row r="39" spans="1:16" ht="23.1" customHeight="1">
      <c r="A39" s="139"/>
      <c r="B39" s="139"/>
      <c r="C39" s="13"/>
      <c r="D39" s="14" t="s">
        <v>14</v>
      </c>
      <c r="E39" s="11"/>
      <c r="F39" s="10">
        <f t="shared" si="5"/>
        <v>5</v>
      </c>
      <c r="G39" s="9">
        <v>5</v>
      </c>
      <c r="H39" s="8">
        <f t="shared" si="0"/>
        <v>100</v>
      </c>
      <c r="I39" s="15">
        <v>0</v>
      </c>
      <c r="J39" s="8">
        <f t="shared" si="1"/>
        <v>0</v>
      </c>
      <c r="K39" s="15">
        <v>0</v>
      </c>
      <c r="L39" s="8">
        <f t="shared" si="2"/>
        <v>0</v>
      </c>
      <c r="M39" s="15">
        <v>0</v>
      </c>
      <c r="N39" s="8">
        <f t="shared" si="3"/>
        <v>0</v>
      </c>
      <c r="O39" s="15">
        <v>0</v>
      </c>
      <c r="P39" s="8">
        <f t="shared" si="4"/>
        <v>0</v>
      </c>
    </row>
    <row r="40" spans="1:16" ht="23.1" customHeight="1">
      <c r="A40" s="139"/>
      <c r="B40" s="139"/>
      <c r="C40" s="13"/>
      <c r="D40" s="14" t="s">
        <v>13</v>
      </c>
      <c r="E40" s="11"/>
      <c r="F40" s="10">
        <f t="shared" si="5"/>
        <v>83</v>
      </c>
      <c r="G40" s="9">
        <v>82</v>
      </c>
      <c r="H40" s="8">
        <f t="shared" si="0"/>
        <v>98.795180722891558</v>
      </c>
      <c r="I40" s="15">
        <v>1</v>
      </c>
      <c r="J40" s="8">
        <f t="shared" si="1"/>
        <v>1.2048192771084338</v>
      </c>
      <c r="K40" s="15">
        <v>0</v>
      </c>
      <c r="L40" s="8">
        <f t="shared" si="2"/>
        <v>0</v>
      </c>
      <c r="M40" s="15">
        <v>0</v>
      </c>
      <c r="N40" s="8">
        <f t="shared" si="3"/>
        <v>0</v>
      </c>
      <c r="O40" s="15">
        <v>0</v>
      </c>
      <c r="P40" s="8">
        <f t="shared" si="4"/>
        <v>0</v>
      </c>
    </row>
    <row r="41" spans="1:16" ht="23.1" customHeight="1">
      <c r="A41" s="139"/>
      <c r="B41" s="139"/>
      <c r="C41" s="13"/>
      <c r="D41" s="14" t="s">
        <v>12</v>
      </c>
      <c r="E41" s="11"/>
      <c r="F41" s="10">
        <f t="shared" si="5"/>
        <v>18</v>
      </c>
      <c r="G41" s="9">
        <v>18</v>
      </c>
      <c r="H41" s="8">
        <f t="shared" si="0"/>
        <v>100</v>
      </c>
      <c r="I41" s="15">
        <v>0</v>
      </c>
      <c r="J41" s="8">
        <f t="shared" si="1"/>
        <v>0</v>
      </c>
      <c r="K41" s="15">
        <v>0</v>
      </c>
      <c r="L41" s="8">
        <f t="shared" si="2"/>
        <v>0</v>
      </c>
      <c r="M41" s="15">
        <v>0</v>
      </c>
      <c r="N41" s="8">
        <f t="shared" si="3"/>
        <v>0</v>
      </c>
      <c r="O41" s="15">
        <v>0</v>
      </c>
      <c r="P41" s="8">
        <f t="shared" si="4"/>
        <v>0</v>
      </c>
    </row>
    <row r="42" spans="1:16" ht="23.1" customHeight="1">
      <c r="A42" s="139"/>
      <c r="B42" s="139"/>
      <c r="C42" s="13"/>
      <c r="D42" s="14" t="s">
        <v>11</v>
      </c>
      <c r="E42" s="11"/>
      <c r="F42" s="10">
        <f t="shared" si="5"/>
        <v>16</v>
      </c>
      <c r="G42" s="9">
        <v>15</v>
      </c>
      <c r="H42" s="8">
        <f t="shared" si="0"/>
        <v>93.75</v>
      </c>
      <c r="I42" s="15">
        <v>1</v>
      </c>
      <c r="J42" s="8">
        <f t="shared" si="1"/>
        <v>6.25</v>
      </c>
      <c r="K42" s="15">
        <v>0</v>
      </c>
      <c r="L42" s="8">
        <f t="shared" si="2"/>
        <v>0</v>
      </c>
      <c r="M42" s="15">
        <v>0</v>
      </c>
      <c r="N42" s="8">
        <f t="shared" si="3"/>
        <v>0</v>
      </c>
      <c r="O42" s="15">
        <v>0</v>
      </c>
      <c r="P42" s="8">
        <f t="shared" si="4"/>
        <v>0</v>
      </c>
    </row>
    <row r="43" spans="1:16" ht="23.1" customHeight="1">
      <c r="A43" s="139"/>
      <c r="B43" s="139"/>
      <c r="C43" s="13"/>
      <c r="D43" s="14" t="s">
        <v>10</v>
      </c>
      <c r="E43" s="11"/>
      <c r="F43" s="10">
        <f t="shared" si="5"/>
        <v>34</v>
      </c>
      <c r="G43" s="9">
        <v>30</v>
      </c>
      <c r="H43" s="8">
        <f t="shared" si="0"/>
        <v>88.235294117647058</v>
      </c>
      <c r="I43" s="15">
        <v>3</v>
      </c>
      <c r="J43" s="8">
        <f t="shared" si="1"/>
        <v>8.8235294117647065</v>
      </c>
      <c r="K43" s="15">
        <v>1</v>
      </c>
      <c r="L43" s="8">
        <f t="shared" si="2"/>
        <v>2.9411764705882351</v>
      </c>
      <c r="M43" s="15">
        <v>0</v>
      </c>
      <c r="N43" s="8">
        <f t="shared" si="3"/>
        <v>0</v>
      </c>
      <c r="O43" s="15">
        <v>0</v>
      </c>
      <c r="P43" s="8">
        <f t="shared" si="4"/>
        <v>0</v>
      </c>
    </row>
    <row r="44" spans="1:16" ht="23.1" customHeight="1">
      <c r="A44" s="139"/>
      <c r="B44" s="139"/>
      <c r="C44" s="13"/>
      <c r="D44" s="14" t="s">
        <v>9</v>
      </c>
      <c r="E44" s="11"/>
      <c r="F44" s="10">
        <f t="shared" si="5"/>
        <v>180</v>
      </c>
      <c r="G44" s="9">
        <v>154</v>
      </c>
      <c r="H44" s="8">
        <f t="shared" si="0"/>
        <v>85.555555555555557</v>
      </c>
      <c r="I44" s="15">
        <v>17</v>
      </c>
      <c r="J44" s="8">
        <f t="shared" si="1"/>
        <v>9.4444444444444446</v>
      </c>
      <c r="K44" s="15">
        <v>9</v>
      </c>
      <c r="L44" s="8">
        <f t="shared" si="2"/>
        <v>5</v>
      </c>
      <c r="M44" s="15">
        <v>0</v>
      </c>
      <c r="N44" s="8">
        <f t="shared" si="3"/>
        <v>0</v>
      </c>
      <c r="O44" s="15">
        <v>0</v>
      </c>
      <c r="P44" s="8">
        <f t="shared" si="4"/>
        <v>0</v>
      </c>
    </row>
    <row r="45" spans="1:16" ht="23.1" customHeight="1">
      <c r="A45" s="139"/>
      <c r="B45" s="139"/>
      <c r="C45" s="13"/>
      <c r="D45" s="14" t="s">
        <v>8</v>
      </c>
      <c r="E45" s="11"/>
      <c r="F45" s="10">
        <f t="shared" si="5"/>
        <v>21</v>
      </c>
      <c r="G45" s="9">
        <v>20</v>
      </c>
      <c r="H45" s="8">
        <f t="shared" si="0"/>
        <v>95.238095238095227</v>
      </c>
      <c r="I45" s="15">
        <v>0</v>
      </c>
      <c r="J45" s="8">
        <f t="shared" si="1"/>
        <v>0</v>
      </c>
      <c r="K45" s="15">
        <v>1</v>
      </c>
      <c r="L45" s="8">
        <f t="shared" si="2"/>
        <v>4.7619047619047619</v>
      </c>
      <c r="M45" s="15">
        <v>0</v>
      </c>
      <c r="N45" s="8">
        <f t="shared" si="3"/>
        <v>0</v>
      </c>
      <c r="O45" s="15">
        <v>0</v>
      </c>
      <c r="P45" s="8">
        <f t="shared" si="4"/>
        <v>0</v>
      </c>
    </row>
    <row r="46" spans="1:16" ht="23.1" customHeight="1">
      <c r="A46" s="139"/>
      <c r="B46" s="139"/>
      <c r="C46" s="13"/>
      <c r="D46" s="14" t="s">
        <v>7</v>
      </c>
      <c r="E46" s="11"/>
      <c r="F46" s="10">
        <f t="shared" si="5"/>
        <v>14</v>
      </c>
      <c r="G46" s="9">
        <v>14</v>
      </c>
      <c r="H46" s="8">
        <f t="shared" si="0"/>
        <v>100</v>
      </c>
      <c r="I46" s="15">
        <v>0</v>
      </c>
      <c r="J46" s="8">
        <f t="shared" si="1"/>
        <v>0</v>
      </c>
      <c r="K46" s="15">
        <v>0</v>
      </c>
      <c r="L46" s="8">
        <f t="shared" si="2"/>
        <v>0</v>
      </c>
      <c r="M46" s="15">
        <v>0</v>
      </c>
      <c r="N46" s="8">
        <f t="shared" si="3"/>
        <v>0</v>
      </c>
      <c r="O46" s="15">
        <v>0</v>
      </c>
      <c r="P46" s="8">
        <f t="shared" si="4"/>
        <v>0</v>
      </c>
    </row>
    <row r="47" spans="1:16" ht="24" customHeight="1">
      <c r="A47" s="139"/>
      <c r="B47" s="139"/>
      <c r="C47" s="13"/>
      <c r="D47" s="12" t="s">
        <v>6</v>
      </c>
      <c r="E47" s="11"/>
      <c r="F47" s="10">
        <f t="shared" si="5"/>
        <v>13</v>
      </c>
      <c r="G47" s="9">
        <v>13</v>
      </c>
      <c r="H47" s="8">
        <f t="shared" si="0"/>
        <v>100</v>
      </c>
      <c r="I47" s="15">
        <v>0</v>
      </c>
      <c r="J47" s="8">
        <f t="shared" si="1"/>
        <v>0</v>
      </c>
      <c r="K47" s="15">
        <v>0</v>
      </c>
      <c r="L47" s="8">
        <f t="shared" si="2"/>
        <v>0</v>
      </c>
      <c r="M47" s="15">
        <v>0</v>
      </c>
      <c r="N47" s="8">
        <f t="shared" si="3"/>
        <v>0</v>
      </c>
      <c r="O47" s="15">
        <v>0</v>
      </c>
      <c r="P47" s="8">
        <f t="shared" si="4"/>
        <v>0</v>
      </c>
    </row>
    <row r="48" spans="1:16" ht="23.1" customHeight="1">
      <c r="A48" s="139"/>
      <c r="B48" s="139"/>
      <c r="C48" s="13"/>
      <c r="D48" s="14" t="s">
        <v>5</v>
      </c>
      <c r="E48" s="11"/>
      <c r="F48" s="10">
        <f t="shared" si="5"/>
        <v>41</v>
      </c>
      <c r="G48" s="9">
        <v>36</v>
      </c>
      <c r="H48" s="8">
        <f t="shared" si="0"/>
        <v>87.804878048780495</v>
      </c>
      <c r="I48" s="15">
        <v>5</v>
      </c>
      <c r="J48" s="8">
        <f t="shared" si="1"/>
        <v>12.195121951219512</v>
      </c>
      <c r="K48" s="15">
        <v>0</v>
      </c>
      <c r="L48" s="8">
        <f t="shared" si="2"/>
        <v>0</v>
      </c>
      <c r="M48" s="15">
        <v>0</v>
      </c>
      <c r="N48" s="8">
        <f t="shared" si="3"/>
        <v>0</v>
      </c>
      <c r="O48" s="15">
        <v>0</v>
      </c>
      <c r="P48" s="8">
        <f t="shared" si="4"/>
        <v>0</v>
      </c>
    </row>
    <row r="49" spans="1:16" ht="23.1" customHeight="1">
      <c r="A49" s="139"/>
      <c r="B49" s="139"/>
      <c r="C49" s="13"/>
      <c r="D49" s="14" t="s">
        <v>4</v>
      </c>
      <c r="E49" s="11"/>
      <c r="F49" s="10">
        <f t="shared" si="5"/>
        <v>22</v>
      </c>
      <c r="G49" s="9">
        <v>21</v>
      </c>
      <c r="H49" s="8">
        <f t="shared" si="0"/>
        <v>95.454545454545453</v>
      </c>
      <c r="I49" s="15">
        <v>1</v>
      </c>
      <c r="J49" s="8">
        <f t="shared" si="1"/>
        <v>4.5454545454545459</v>
      </c>
      <c r="K49" s="15">
        <v>0</v>
      </c>
      <c r="L49" s="8">
        <f t="shared" si="2"/>
        <v>0</v>
      </c>
      <c r="M49" s="15">
        <v>0</v>
      </c>
      <c r="N49" s="8">
        <f t="shared" si="3"/>
        <v>0</v>
      </c>
      <c r="O49" s="15">
        <v>0</v>
      </c>
      <c r="P49" s="8">
        <f t="shared" si="4"/>
        <v>0</v>
      </c>
    </row>
    <row r="50" spans="1:16" ht="23.1" customHeight="1">
      <c r="A50" s="139"/>
      <c r="B50" s="139"/>
      <c r="C50" s="13"/>
      <c r="D50" s="14" t="s">
        <v>3</v>
      </c>
      <c r="E50" s="11"/>
      <c r="F50" s="10">
        <f t="shared" si="5"/>
        <v>20</v>
      </c>
      <c r="G50" s="9">
        <v>15</v>
      </c>
      <c r="H50" s="8">
        <f t="shared" si="0"/>
        <v>75</v>
      </c>
      <c r="I50" s="15">
        <v>3</v>
      </c>
      <c r="J50" s="8">
        <f t="shared" si="1"/>
        <v>15</v>
      </c>
      <c r="K50" s="15">
        <v>2</v>
      </c>
      <c r="L50" s="8">
        <f t="shared" si="2"/>
        <v>10</v>
      </c>
      <c r="M50" s="15">
        <v>0</v>
      </c>
      <c r="N50" s="8">
        <f t="shared" si="3"/>
        <v>0</v>
      </c>
      <c r="O50" s="15">
        <v>0</v>
      </c>
      <c r="P50" s="8">
        <f t="shared" si="4"/>
        <v>0</v>
      </c>
    </row>
    <row r="51" spans="1:16" ht="23.1" customHeight="1">
      <c r="A51" s="139"/>
      <c r="B51" s="139"/>
      <c r="C51" s="13"/>
      <c r="D51" s="14" t="s">
        <v>2</v>
      </c>
      <c r="E51" s="11"/>
      <c r="F51" s="10">
        <f t="shared" si="5"/>
        <v>150</v>
      </c>
      <c r="G51" s="9">
        <v>110</v>
      </c>
      <c r="H51" s="8">
        <f t="shared" si="0"/>
        <v>73.333333333333329</v>
      </c>
      <c r="I51" s="15">
        <v>30</v>
      </c>
      <c r="J51" s="8">
        <f t="shared" si="1"/>
        <v>20</v>
      </c>
      <c r="K51" s="15">
        <v>10</v>
      </c>
      <c r="L51" s="8">
        <f t="shared" si="2"/>
        <v>6.666666666666667</v>
      </c>
      <c r="M51" s="15">
        <v>0</v>
      </c>
      <c r="N51" s="8">
        <f t="shared" si="3"/>
        <v>0</v>
      </c>
      <c r="O51" s="15">
        <v>0</v>
      </c>
      <c r="P51" s="8">
        <f t="shared" si="4"/>
        <v>0</v>
      </c>
    </row>
    <row r="52" spans="1:16" ht="23.1" customHeight="1">
      <c r="A52" s="139"/>
      <c r="B52" s="139"/>
      <c r="C52" s="13"/>
      <c r="D52" s="14" t="s">
        <v>1</v>
      </c>
      <c r="E52" s="11"/>
      <c r="F52" s="10">
        <f t="shared" si="5"/>
        <v>20</v>
      </c>
      <c r="G52" s="9">
        <v>11</v>
      </c>
      <c r="H52" s="8">
        <f t="shared" si="0"/>
        <v>55.000000000000007</v>
      </c>
      <c r="I52" s="15">
        <v>7</v>
      </c>
      <c r="J52" s="8">
        <f t="shared" si="1"/>
        <v>35</v>
      </c>
      <c r="K52" s="15">
        <v>2</v>
      </c>
      <c r="L52" s="8">
        <f t="shared" si="2"/>
        <v>10</v>
      </c>
      <c r="M52" s="15">
        <v>0</v>
      </c>
      <c r="N52" s="8">
        <f t="shared" si="3"/>
        <v>0</v>
      </c>
      <c r="O52" s="15">
        <v>0</v>
      </c>
      <c r="P52" s="8">
        <f t="shared" si="4"/>
        <v>0</v>
      </c>
    </row>
    <row r="53" spans="1:16" ht="24" customHeight="1">
      <c r="A53" s="140"/>
      <c r="B53" s="140"/>
      <c r="C53" s="13"/>
      <c r="D53" s="12" t="s">
        <v>0</v>
      </c>
      <c r="E53" s="11"/>
      <c r="F53" s="10">
        <f t="shared" si="5"/>
        <v>55</v>
      </c>
      <c r="G53" s="9">
        <v>39</v>
      </c>
      <c r="H53" s="8">
        <f t="shared" si="0"/>
        <v>70.909090909090907</v>
      </c>
      <c r="I53" s="15">
        <v>6</v>
      </c>
      <c r="J53" s="8">
        <f t="shared" si="1"/>
        <v>10.909090909090908</v>
      </c>
      <c r="K53" s="15">
        <v>9</v>
      </c>
      <c r="L53" s="8">
        <f t="shared" si="2"/>
        <v>16.363636363636363</v>
      </c>
      <c r="M53" s="15">
        <v>0</v>
      </c>
      <c r="N53" s="8">
        <f t="shared" si="3"/>
        <v>0</v>
      </c>
      <c r="O53" s="15">
        <v>1</v>
      </c>
      <c r="P53" s="8">
        <f t="shared" si="4"/>
        <v>1.8181818181818181</v>
      </c>
    </row>
    <row r="55" spans="1:16" ht="12.75" customHeight="1"/>
    <row r="56" spans="1:16" ht="12.75" customHeight="1"/>
    <row r="57" spans="1:16">
      <c r="D57" s="5"/>
    </row>
    <row r="60" spans="1:16">
      <c r="D60" s="5"/>
    </row>
    <row r="62" spans="1:16">
      <c r="D62" s="5"/>
    </row>
    <row r="64" spans="1:16">
      <c r="D64" s="5"/>
    </row>
    <row r="66" spans="4:4">
      <c r="D66" s="5"/>
    </row>
    <row r="68" spans="4:4" ht="13.5" customHeight="1">
      <c r="D68" s="6"/>
    </row>
    <row r="69" spans="4:4" ht="13.5" customHeight="1"/>
    <row r="70" spans="4:4">
      <c r="D70" s="5"/>
    </row>
    <row r="72" spans="4:4">
      <c r="D72" s="5"/>
    </row>
    <row r="74" spans="4:4">
      <c r="D74" s="5"/>
    </row>
    <row r="76" spans="4:4">
      <c r="D76" s="5"/>
    </row>
    <row r="80" spans="4:4" ht="12.75" customHeight="1"/>
    <row r="81" ht="12.75" customHeight="1"/>
  </sheetData>
  <mergeCells count="28">
    <mergeCell ref="M5:M6"/>
    <mergeCell ref="N5:N6"/>
    <mergeCell ref="A3:E6"/>
    <mergeCell ref="F3:F6"/>
    <mergeCell ref="G3:P3"/>
    <mergeCell ref="G4:H4"/>
    <mergeCell ref="I4:J4"/>
    <mergeCell ref="K4:L4"/>
    <mergeCell ref="M4:N4"/>
    <mergeCell ref="O4:P4"/>
    <mergeCell ref="G5:G6"/>
    <mergeCell ref="H5:H6"/>
    <mergeCell ref="A13:A53"/>
    <mergeCell ref="B13:B37"/>
    <mergeCell ref="B38:B53"/>
    <mergeCell ref="O5:O6"/>
    <mergeCell ref="P5:P6"/>
    <mergeCell ref="A7:E7"/>
    <mergeCell ref="A8:A12"/>
    <mergeCell ref="B8:E8"/>
    <mergeCell ref="B9:E9"/>
    <mergeCell ref="B10:E10"/>
    <mergeCell ref="B11:E11"/>
    <mergeCell ref="B12:E12"/>
    <mergeCell ref="I5:I6"/>
    <mergeCell ref="J5:J6"/>
    <mergeCell ref="K5:K6"/>
    <mergeCell ref="L5:L6"/>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81"/>
  <sheetViews>
    <sheetView showGridLines="0" view="pageBreakPreview" zoomScaleNormal="100" zoomScaleSheetLayoutView="100" workbookViewId="0">
      <selection activeCell="I3" sqref="I3:J6"/>
    </sheetView>
  </sheetViews>
  <sheetFormatPr defaultRowHeight="13.5"/>
  <cols>
    <col min="1" max="2" width="2.625" style="4" customWidth="1"/>
    <col min="3" max="3" width="1.375" style="4" customWidth="1"/>
    <col min="4" max="4" width="27.625" style="4" customWidth="1"/>
    <col min="5" max="5" width="1.375" style="4" customWidth="1"/>
    <col min="6" max="14" width="11.125" style="3" customWidth="1"/>
    <col min="15" max="16384" width="9" style="3"/>
  </cols>
  <sheetData>
    <row r="1" spans="1:14" ht="14.25">
      <c r="A1" s="18" t="s">
        <v>478</v>
      </c>
    </row>
    <row r="3" spans="1:14" ht="14.25" customHeight="1">
      <c r="A3" s="152" t="s">
        <v>63</v>
      </c>
      <c r="B3" s="153"/>
      <c r="C3" s="153"/>
      <c r="D3" s="153"/>
      <c r="E3" s="154"/>
      <c r="F3" s="161" t="s">
        <v>126</v>
      </c>
      <c r="G3" s="176" t="s">
        <v>475</v>
      </c>
      <c r="H3" s="177"/>
      <c r="I3" s="176" t="s">
        <v>476</v>
      </c>
      <c r="J3" s="177"/>
      <c r="K3" s="176" t="s">
        <v>477</v>
      </c>
      <c r="L3" s="177"/>
      <c r="M3" s="200" t="s">
        <v>127</v>
      </c>
      <c r="N3" s="200"/>
    </row>
    <row r="4" spans="1:14" ht="51.75" customHeight="1">
      <c r="A4" s="155"/>
      <c r="B4" s="156"/>
      <c r="C4" s="156"/>
      <c r="D4" s="156"/>
      <c r="E4" s="157"/>
      <c r="F4" s="165"/>
      <c r="G4" s="178"/>
      <c r="H4" s="179"/>
      <c r="I4" s="178"/>
      <c r="J4" s="179"/>
      <c r="K4" s="178"/>
      <c r="L4" s="179"/>
      <c r="M4" s="200"/>
      <c r="N4" s="200"/>
    </row>
    <row r="5" spans="1:14" ht="15" customHeight="1">
      <c r="A5" s="155"/>
      <c r="B5" s="156"/>
      <c r="C5" s="156"/>
      <c r="D5" s="156"/>
      <c r="E5" s="157"/>
      <c r="F5" s="162"/>
      <c r="G5" s="163" t="s">
        <v>51</v>
      </c>
      <c r="H5" s="150" t="s">
        <v>50</v>
      </c>
      <c r="I5" s="163" t="s">
        <v>51</v>
      </c>
      <c r="J5" s="150" t="s">
        <v>50</v>
      </c>
      <c r="K5" s="163" t="s">
        <v>51</v>
      </c>
      <c r="L5" s="150" t="s">
        <v>50</v>
      </c>
      <c r="M5" s="163" t="s">
        <v>51</v>
      </c>
      <c r="N5" s="150" t="s">
        <v>50</v>
      </c>
    </row>
    <row r="6" spans="1:14" ht="15" customHeight="1">
      <c r="A6" s="158"/>
      <c r="B6" s="159"/>
      <c r="C6" s="159"/>
      <c r="D6" s="159"/>
      <c r="E6" s="160"/>
      <c r="F6" s="162"/>
      <c r="G6" s="164"/>
      <c r="H6" s="151"/>
      <c r="I6" s="164"/>
      <c r="J6" s="151"/>
      <c r="K6" s="164"/>
      <c r="L6" s="151"/>
      <c r="M6" s="164"/>
      <c r="N6" s="151"/>
    </row>
    <row r="7" spans="1:14" ht="23.1" customHeight="1">
      <c r="A7" s="147" t="s">
        <v>49</v>
      </c>
      <c r="B7" s="148"/>
      <c r="C7" s="148"/>
      <c r="D7" s="148"/>
      <c r="E7" s="149"/>
      <c r="F7" s="10">
        <f>SUM(G7,I7,K7,M7)</f>
        <v>916</v>
      </c>
      <c r="G7" s="9">
        <f>SUM(G8:G12)</f>
        <v>710</v>
      </c>
      <c r="H7" s="8">
        <f t="shared" ref="H7:H38" si="0">IF(G7=0,0,G7/$F7*100)</f>
        <v>77.510917030567683</v>
      </c>
      <c r="I7" s="9">
        <f>SUM(I8:I12)</f>
        <v>78</v>
      </c>
      <c r="J7" s="8">
        <f t="shared" ref="J7:J38" si="1">IF(I7=0,0,I7/$F7*100)</f>
        <v>8.5152838427947604</v>
      </c>
      <c r="K7" s="9">
        <f>SUM(K8:K12)</f>
        <v>22</v>
      </c>
      <c r="L7" s="8">
        <f t="shared" ref="L7:L38" si="2">IF(K7=0,0,K7/$F7*100)</f>
        <v>2.4017467248908297</v>
      </c>
      <c r="M7" s="9">
        <f>SUM(M8:M12)</f>
        <v>106</v>
      </c>
      <c r="N7" s="8">
        <f t="shared" ref="N7:N38" si="3">IF(M7=0,0,M7/$F7*100)</f>
        <v>11.572052401746726</v>
      </c>
    </row>
    <row r="8" spans="1:14" ht="23.1" customHeight="1">
      <c r="A8" s="141" t="s">
        <v>48</v>
      </c>
      <c r="B8" s="144" t="s">
        <v>47</v>
      </c>
      <c r="C8" s="145"/>
      <c r="D8" s="145"/>
      <c r="E8" s="146"/>
      <c r="F8" s="10">
        <f t="shared" ref="F8:F38" si="4">SUM(G8,I8,K8,M8)</f>
        <v>289</v>
      </c>
      <c r="G8" s="9">
        <v>211</v>
      </c>
      <c r="H8" s="8">
        <f t="shared" si="0"/>
        <v>73.010380622837374</v>
      </c>
      <c r="I8" s="9">
        <v>28</v>
      </c>
      <c r="J8" s="8">
        <f t="shared" si="1"/>
        <v>9.688581314878892</v>
      </c>
      <c r="K8" s="9">
        <v>5</v>
      </c>
      <c r="L8" s="8">
        <f t="shared" si="2"/>
        <v>1.7301038062283738</v>
      </c>
      <c r="M8" s="9">
        <v>45</v>
      </c>
      <c r="N8" s="8">
        <f t="shared" si="3"/>
        <v>15.570934256055363</v>
      </c>
    </row>
    <row r="9" spans="1:14" ht="23.1" customHeight="1">
      <c r="A9" s="142"/>
      <c r="B9" s="144" t="s">
        <v>46</v>
      </c>
      <c r="C9" s="145"/>
      <c r="D9" s="145"/>
      <c r="E9" s="146"/>
      <c r="F9" s="10">
        <f t="shared" ref="F9:F12" si="5">SUM(G9,I9,K9,M9)</f>
        <v>129</v>
      </c>
      <c r="G9" s="9">
        <v>93</v>
      </c>
      <c r="H9" s="8">
        <f t="shared" ref="H9:H12" si="6">IF(G9=0,0,G9/$F9*100)</f>
        <v>72.093023255813947</v>
      </c>
      <c r="I9" s="9">
        <v>13</v>
      </c>
      <c r="J9" s="8">
        <f t="shared" ref="J9:J12" si="7">IF(I9=0,0,I9/$F9*100)</f>
        <v>10.077519379844961</v>
      </c>
      <c r="K9" s="9">
        <v>7</v>
      </c>
      <c r="L9" s="8">
        <f t="shared" ref="L9:L12" si="8">IF(K9=0,0,K9/$F9*100)</f>
        <v>5.4263565891472867</v>
      </c>
      <c r="M9" s="9">
        <v>16</v>
      </c>
      <c r="N9" s="8">
        <f t="shared" ref="N9:N12" si="9">IF(M9=0,0,M9/$F9*100)</f>
        <v>12.403100775193799</v>
      </c>
    </row>
    <row r="10" spans="1:14" ht="23.1" customHeight="1">
      <c r="A10" s="142"/>
      <c r="B10" s="144" t="s">
        <v>45</v>
      </c>
      <c r="C10" s="145"/>
      <c r="D10" s="145"/>
      <c r="E10" s="146"/>
      <c r="F10" s="10">
        <f t="shared" si="5"/>
        <v>220</v>
      </c>
      <c r="G10" s="9">
        <v>187</v>
      </c>
      <c r="H10" s="8">
        <f t="shared" si="6"/>
        <v>85</v>
      </c>
      <c r="I10" s="9">
        <v>11</v>
      </c>
      <c r="J10" s="8">
        <f t="shared" si="7"/>
        <v>5</v>
      </c>
      <c r="K10" s="9">
        <v>4</v>
      </c>
      <c r="L10" s="8">
        <f t="shared" si="8"/>
        <v>1.8181818181818181</v>
      </c>
      <c r="M10" s="9">
        <v>18</v>
      </c>
      <c r="N10" s="8">
        <f t="shared" si="9"/>
        <v>8.1818181818181817</v>
      </c>
    </row>
    <row r="11" spans="1:14" ht="23.1" customHeight="1">
      <c r="A11" s="142"/>
      <c r="B11" s="144" t="s">
        <v>44</v>
      </c>
      <c r="C11" s="145"/>
      <c r="D11" s="145"/>
      <c r="E11" s="146"/>
      <c r="F11" s="10">
        <f t="shared" si="5"/>
        <v>57</v>
      </c>
      <c r="G11" s="9">
        <v>52</v>
      </c>
      <c r="H11" s="8">
        <f t="shared" si="6"/>
        <v>91.228070175438589</v>
      </c>
      <c r="I11" s="9">
        <v>0</v>
      </c>
      <c r="J11" s="8">
        <f t="shared" si="7"/>
        <v>0</v>
      </c>
      <c r="K11" s="9">
        <v>0</v>
      </c>
      <c r="L11" s="8">
        <f t="shared" si="8"/>
        <v>0</v>
      </c>
      <c r="M11" s="9">
        <v>5</v>
      </c>
      <c r="N11" s="8">
        <f t="shared" si="9"/>
        <v>8.7719298245614024</v>
      </c>
    </row>
    <row r="12" spans="1:14" ht="23.1" customHeight="1">
      <c r="A12" s="143"/>
      <c r="B12" s="144" t="s">
        <v>43</v>
      </c>
      <c r="C12" s="145"/>
      <c r="D12" s="145"/>
      <c r="E12" s="146"/>
      <c r="F12" s="10">
        <f t="shared" si="5"/>
        <v>221</v>
      </c>
      <c r="G12" s="9">
        <v>167</v>
      </c>
      <c r="H12" s="8">
        <f t="shared" si="6"/>
        <v>75.565610859728508</v>
      </c>
      <c r="I12" s="9">
        <v>26</v>
      </c>
      <c r="J12" s="8">
        <f t="shared" si="7"/>
        <v>11.76470588235294</v>
      </c>
      <c r="K12" s="9">
        <v>6</v>
      </c>
      <c r="L12" s="8">
        <f t="shared" si="8"/>
        <v>2.7149321266968327</v>
      </c>
      <c r="M12" s="9">
        <v>22</v>
      </c>
      <c r="N12" s="8">
        <f t="shared" si="9"/>
        <v>9.9547511312217196</v>
      </c>
    </row>
    <row r="13" spans="1:14" ht="23.1" customHeight="1">
      <c r="A13" s="138" t="s">
        <v>42</v>
      </c>
      <c r="B13" s="138" t="s">
        <v>41</v>
      </c>
      <c r="C13" s="13"/>
      <c r="D13" s="14" t="s">
        <v>15</v>
      </c>
      <c r="E13" s="11"/>
      <c r="F13" s="10">
        <f t="shared" si="4"/>
        <v>224</v>
      </c>
      <c r="G13" s="9">
        <f>SUM(G14:G37)</f>
        <v>194</v>
      </c>
      <c r="H13" s="8">
        <f t="shared" si="0"/>
        <v>86.607142857142861</v>
      </c>
      <c r="I13" s="9">
        <f>SUM(I14:I37)</f>
        <v>10</v>
      </c>
      <c r="J13" s="8">
        <f t="shared" si="1"/>
        <v>4.4642857142857144</v>
      </c>
      <c r="K13" s="9">
        <f>SUM(K14:K37)</f>
        <v>1</v>
      </c>
      <c r="L13" s="8">
        <f t="shared" si="2"/>
        <v>0.4464285714285714</v>
      </c>
      <c r="M13" s="9">
        <f>SUM(M14:M37)</f>
        <v>19</v>
      </c>
      <c r="N13" s="8">
        <f t="shared" si="3"/>
        <v>8.4821428571428577</v>
      </c>
    </row>
    <row r="14" spans="1:14" ht="23.1" customHeight="1">
      <c r="A14" s="139"/>
      <c r="B14" s="139"/>
      <c r="C14" s="13"/>
      <c r="D14" s="14" t="s">
        <v>40</v>
      </c>
      <c r="E14" s="11"/>
      <c r="F14" s="10">
        <f t="shared" ref="F14:F37" si="10">SUM(G14,I14,K14,M14)</f>
        <v>38</v>
      </c>
      <c r="G14" s="9">
        <v>30</v>
      </c>
      <c r="H14" s="8">
        <f t="shared" ref="H14:H37" si="11">IF(G14=0,0,G14/$F14*100)</f>
        <v>78.94736842105263</v>
      </c>
      <c r="I14" s="9">
        <v>4</v>
      </c>
      <c r="J14" s="8">
        <f t="shared" ref="J14:J37" si="12">IF(I14=0,0,I14/$F14*100)</f>
        <v>10.526315789473683</v>
      </c>
      <c r="K14" s="9">
        <v>0</v>
      </c>
      <c r="L14" s="8">
        <f t="shared" ref="L14:L37" si="13">IF(K14=0,0,K14/$F14*100)</f>
        <v>0</v>
      </c>
      <c r="M14" s="9">
        <v>4</v>
      </c>
      <c r="N14" s="8">
        <f t="shared" ref="N14:N37" si="14">IF(M14=0,0,M14/$F14*100)</f>
        <v>10.526315789473683</v>
      </c>
    </row>
    <row r="15" spans="1:14" ht="23.1" customHeight="1">
      <c r="A15" s="139"/>
      <c r="B15" s="139"/>
      <c r="C15" s="13"/>
      <c r="D15" s="14" t="s">
        <v>39</v>
      </c>
      <c r="E15" s="11"/>
      <c r="F15" s="10">
        <f t="shared" si="10"/>
        <v>5</v>
      </c>
      <c r="G15" s="9">
        <v>5</v>
      </c>
      <c r="H15" s="8">
        <f t="shared" si="11"/>
        <v>100</v>
      </c>
      <c r="I15" s="9">
        <v>0</v>
      </c>
      <c r="J15" s="8">
        <f t="shared" si="12"/>
        <v>0</v>
      </c>
      <c r="K15" s="9">
        <v>0</v>
      </c>
      <c r="L15" s="8">
        <f t="shared" si="13"/>
        <v>0</v>
      </c>
      <c r="M15" s="9">
        <v>0</v>
      </c>
      <c r="N15" s="8">
        <f t="shared" si="14"/>
        <v>0</v>
      </c>
    </row>
    <row r="16" spans="1:14" ht="23.1" customHeight="1">
      <c r="A16" s="139"/>
      <c r="B16" s="139"/>
      <c r="C16" s="13"/>
      <c r="D16" s="14" t="s">
        <v>38</v>
      </c>
      <c r="E16" s="11"/>
      <c r="F16" s="10">
        <f t="shared" si="10"/>
        <v>14</v>
      </c>
      <c r="G16" s="9">
        <v>12</v>
      </c>
      <c r="H16" s="8">
        <f t="shared" si="11"/>
        <v>85.714285714285708</v>
      </c>
      <c r="I16" s="9">
        <v>0</v>
      </c>
      <c r="J16" s="8">
        <f t="shared" si="12"/>
        <v>0</v>
      </c>
      <c r="K16" s="9">
        <v>0</v>
      </c>
      <c r="L16" s="8">
        <f t="shared" si="13"/>
        <v>0</v>
      </c>
      <c r="M16" s="9">
        <v>2</v>
      </c>
      <c r="N16" s="8">
        <f t="shared" si="14"/>
        <v>14.285714285714285</v>
      </c>
    </row>
    <row r="17" spans="1:14" ht="23.1" customHeight="1">
      <c r="A17" s="139"/>
      <c r="B17" s="139"/>
      <c r="C17" s="13"/>
      <c r="D17" s="14" t="s">
        <v>37</v>
      </c>
      <c r="E17" s="11"/>
      <c r="F17" s="10">
        <f t="shared" si="10"/>
        <v>1</v>
      </c>
      <c r="G17" s="9">
        <v>1</v>
      </c>
      <c r="H17" s="8">
        <f t="shared" si="11"/>
        <v>100</v>
      </c>
      <c r="I17" s="9">
        <v>0</v>
      </c>
      <c r="J17" s="8">
        <f t="shared" si="12"/>
        <v>0</v>
      </c>
      <c r="K17" s="9">
        <v>0</v>
      </c>
      <c r="L17" s="8">
        <f t="shared" si="13"/>
        <v>0</v>
      </c>
      <c r="M17" s="9">
        <v>0</v>
      </c>
      <c r="N17" s="8">
        <f t="shared" si="14"/>
        <v>0</v>
      </c>
    </row>
    <row r="18" spans="1:14" ht="23.1" customHeight="1">
      <c r="A18" s="139"/>
      <c r="B18" s="139"/>
      <c r="C18" s="13"/>
      <c r="D18" s="14" t="s">
        <v>36</v>
      </c>
      <c r="E18" s="11"/>
      <c r="F18" s="10">
        <f t="shared" si="10"/>
        <v>6</v>
      </c>
      <c r="G18" s="9">
        <v>5</v>
      </c>
      <c r="H18" s="8">
        <f t="shared" si="11"/>
        <v>83.333333333333343</v>
      </c>
      <c r="I18" s="9">
        <v>0</v>
      </c>
      <c r="J18" s="8">
        <f t="shared" si="12"/>
        <v>0</v>
      </c>
      <c r="K18" s="9">
        <v>1</v>
      </c>
      <c r="L18" s="8">
        <f t="shared" si="13"/>
        <v>16.666666666666664</v>
      </c>
      <c r="M18" s="9">
        <v>0</v>
      </c>
      <c r="N18" s="8">
        <f t="shared" si="14"/>
        <v>0</v>
      </c>
    </row>
    <row r="19" spans="1:14" ht="23.1" customHeight="1">
      <c r="A19" s="139"/>
      <c r="B19" s="139"/>
      <c r="C19" s="13"/>
      <c r="D19" s="14" t="s">
        <v>35</v>
      </c>
      <c r="E19" s="11"/>
      <c r="F19" s="10">
        <f t="shared" si="10"/>
        <v>3</v>
      </c>
      <c r="G19" s="9">
        <v>1</v>
      </c>
      <c r="H19" s="8">
        <f t="shared" si="11"/>
        <v>33.333333333333329</v>
      </c>
      <c r="I19" s="9">
        <v>1</v>
      </c>
      <c r="J19" s="8">
        <f t="shared" si="12"/>
        <v>33.333333333333329</v>
      </c>
      <c r="K19" s="9">
        <v>0</v>
      </c>
      <c r="L19" s="8">
        <f t="shared" si="13"/>
        <v>0</v>
      </c>
      <c r="M19" s="9">
        <v>1</v>
      </c>
      <c r="N19" s="8">
        <f t="shared" si="14"/>
        <v>33.333333333333329</v>
      </c>
    </row>
    <row r="20" spans="1:14" ht="23.1" customHeight="1">
      <c r="A20" s="139"/>
      <c r="B20" s="139"/>
      <c r="C20" s="13"/>
      <c r="D20" s="14" t="s">
        <v>34</v>
      </c>
      <c r="E20" s="11"/>
      <c r="F20" s="10">
        <f t="shared" si="10"/>
        <v>3</v>
      </c>
      <c r="G20" s="9">
        <v>3</v>
      </c>
      <c r="H20" s="8">
        <f t="shared" si="11"/>
        <v>100</v>
      </c>
      <c r="I20" s="9">
        <v>0</v>
      </c>
      <c r="J20" s="8">
        <f t="shared" si="12"/>
        <v>0</v>
      </c>
      <c r="K20" s="9">
        <v>0</v>
      </c>
      <c r="L20" s="8">
        <f t="shared" si="13"/>
        <v>0</v>
      </c>
      <c r="M20" s="9">
        <v>0</v>
      </c>
      <c r="N20" s="8">
        <f t="shared" si="14"/>
        <v>0</v>
      </c>
    </row>
    <row r="21" spans="1:14" ht="23.1" customHeight="1">
      <c r="A21" s="139"/>
      <c r="B21" s="139"/>
      <c r="C21" s="13"/>
      <c r="D21" s="14" t="s">
        <v>33</v>
      </c>
      <c r="E21" s="11"/>
      <c r="F21" s="10">
        <f t="shared" si="10"/>
        <v>10</v>
      </c>
      <c r="G21" s="9">
        <v>8</v>
      </c>
      <c r="H21" s="8">
        <f t="shared" si="11"/>
        <v>80</v>
      </c>
      <c r="I21" s="9">
        <v>0</v>
      </c>
      <c r="J21" s="8">
        <f t="shared" si="12"/>
        <v>0</v>
      </c>
      <c r="K21" s="9">
        <v>0</v>
      </c>
      <c r="L21" s="8">
        <f t="shared" si="13"/>
        <v>0</v>
      </c>
      <c r="M21" s="9">
        <v>2</v>
      </c>
      <c r="N21" s="8">
        <f t="shared" si="14"/>
        <v>20</v>
      </c>
    </row>
    <row r="22" spans="1:14" ht="23.1" customHeight="1">
      <c r="A22" s="139"/>
      <c r="B22" s="139"/>
      <c r="C22" s="13"/>
      <c r="D22" s="14" t="s">
        <v>32</v>
      </c>
      <c r="E22" s="11"/>
      <c r="F22" s="10">
        <f t="shared" si="10"/>
        <v>1</v>
      </c>
      <c r="G22" s="9">
        <v>1</v>
      </c>
      <c r="H22" s="8">
        <f t="shared" si="11"/>
        <v>100</v>
      </c>
      <c r="I22" s="9">
        <v>0</v>
      </c>
      <c r="J22" s="8">
        <f t="shared" si="12"/>
        <v>0</v>
      </c>
      <c r="K22" s="9">
        <v>0</v>
      </c>
      <c r="L22" s="8">
        <f t="shared" si="13"/>
        <v>0</v>
      </c>
      <c r="M22" s="9">
        <v>0</v>
      </c>
      <c r="N22" s="8">
        <f t="shared" si="14"/>
        <v>0</v>
      </c>
    </row>
    <row r="23" spans="1:14" ht="23.1" customHeight="1">
      <c r="A23" s="139"/>
      <c r="B23" s="139"/>
      <c r="C23" s="13"/>
      <c r="D23" s="14" t="s">
        <v>31</v>
      </c>
      <c r="E23" s="11"/>
      <c r="F23" s="10">
        <f t="shared" si="10"/>
        <v>6</v>
      </c>
      <c r="G23" s="9">
        <v>5</v>
      </c>
      <c r="H23" s="8">
        <f t="shared" si="11"/>
        <v>83.333333333333343</v>
      </c>
      <c r="I23" s="9">
        <v>0</v>
      </c>
      <c r="J23" s="8">
        <f t="shared" si="12"/>
        <v>0</v>
      </c>
      <c r="K23" s="9">
        <v>0</v>
      </c>
      <c r="L23" s="8">
        <f t="shared" si="13"/>
        <v>0</v>
      </c>
      <c r="M23" s="9">
        <v>1</v>
      </c>
      <c r="N23" s="8">
        <f t="shared" si="14"/>
        <v>16.666666666666664</v>
      </c>
    </row>
    <row r="24" spans="1:14" ht="23.1" customHeight="1">
      <c r="A24" s="139"/>
      <c r="B24" s="139"/>
      <c r="C24" s="13"/>
      <c r="D24" s="14" t="s">
        <v>30</v>
      </c>
      <c r="E24" s="11"/>
      <c r="F24" s="10">
        <f t="shared" si="10"/>
        <v>1</v>
      </c>
      <c r="G24" s="9">
        <v>1</v>
      </c>
      <c r="H24" s="8">
        <f t="shared" si="11"/>
        <v>100</v>
      </c>
      <c r="I24" s="9">
        <v>0</v>
      </c>
      <c r="J24" s="8">
        <f t="shared" si="12"/>
        <v>0</v>
      </c>
      <c r="K24" s="9">
        <v>0</v>
      </c>
      <c r="L24" s="8">
        <f t="shared" si="13"/>
        <v>0</v>
      </c>
      <c r="M24" s="9">
        <v>0</v>
      </c>
      <c r="N24" s="8">
        <f t="shared" si="14"/>
        <v>0</v>
      </c>
    </row>
    <row r="25" spans="1:14" ht="23.1" customHeight="1">
      <c r="A25" s="139"/>
      <c r="B25" s="139"/>
      <c r="C25" s="13"/>
      <c r="D25" s="12" t="s">
        <v>29</v>
      </c>
      <c r="E25" s="11"/>
      <c r="F25" s="10">
        <f t="shared" si="10"/>
        <v>3</v>
      </c>
      <c r="G25" s="9">
        <v>3</v>
      </c>
      <c r="H25" s="8">
        <f t="shared" si="11"/>
        <v>100</v>
      </c>
      <c r="I25" s="9">
        <v>0</v>
      </c>
      <c r="J25" s="8">
        <f t="shared" si="12"/>
        <v>0</v>
      </c>
      <c r="K25" s="9">
        <v>0</v>
      </c>
      <c r="L25" s="8">
        <f t="shared" si="13"/>
        <v>0</v>
      </c>
      <c r="M25" s="9">
        <v>0</v>
      </c>
      <c r="N25" s="8">
        <f t="shared" si="14"/>
        <v>0</v>
      </c>
    </row>
    <row r="26" spans="1:14" ht="23.1" customHeight="1">
      <c r="A26" s="139"/>
      <c r="B26" s="139"/>
      <c r="C26" s="13"/>
      <c r="D26" s="14" t="s">
        <v>28</v>
      </c>
      <c r="E26" s="11"/>
      <c r="F26" s="10">
        <f t="shared" si="10"/>
        <v>8</v>
      </c>
      <c r="G26" s="9">
        <v>7</v>
      </c>
      <c r="H26" s="8">
        <f t="shared" si="11"/>
        <v>87.5</v>
      </c>
      <c r="I26" s="9">
        <v>0</v>
      </c>
      <c r="J26" s="8">
        <f t="shared" si="12"/>
        <v>0</v>
      </c>
      <c r="K26" s="9">
        <v>0</v>
      </c>
      <c r="L26" s="8">
        <f t="shared" si="13"/>
        <v>0</v>
      </c>
      <c r="M26" s="9">
        <v>1</v>
      </c>
      <c r="N26" s="8">
        <f t="shared" si="14"/>
        <v>12.5</v>
      </c>
    </row>
    <row r="27" spans="1:14" ht="23.1" customHeight="1">
      <c r="A27" s="139"/>
      <c r="B27" s="139"/>
      <c r="C27" s="13"/>
      <c r="D27" s="14" t="s">
        <v>27</v>
      </c>
      <c r="E27" s="11"/>
      <c r="F27" s="10">
        <f t="shared" si="10"/>
        <v>3</v>
      </c>
      <c r="G27" s="9">
        <v>2</v>
      </c>
      <c r="H27" s="8">
        <f t="shared" si="11"/>
        <v>66.666666666666657</v>
      </c>
      <c r="I27" s="9">
        <v>0</v>
      </c>
      <c r="J27" s="8">
        <f t="shared" si="12"/>
        <v>0</v>
      </c>
      <c r="K27" s="9">
        <v>0</v>
      </c>
      <c r="L27" s="8">
        <f t="shared" si="13"/>
        <v>0</v>
      </c>
      <c r="M27" s="9">
        <v>1</v>
      </c>
      <c r="N27" s="8">
        <f t="shared" si="14"/>
        <v>33.333333333333329</v>
      </c>
    </row>
    <row r="28" spans="1:14" ht="23.1" customHeight="1">
      <c r="A28" s="139"/>
      <c r="B28" s="139"/>
      <c r="C28" s="13"/>
      <c r="D28" s="14" t="s">
        <v>26</v>
      </c>
      <c r="E28" s="11"/>
      <c r="F28" s="10">
        <f t="shared" si="10"/>
        <v>2</v>
      </c>
      <c r="G28" s="9">
        <v>2</v>
      </c>
      <c r="H28" s="8">
        <f t="shared" si="11"/>
        <v>100</v>
      </c>
      <c r="I28" s="9">
        <v>0</v>
      </c>
      <c r="J28" s="8">
        <f t="shared" si="12"/>
        <v>0</v>
      </c>
      <c r="K28" s="9">
        <v>0</v>
      </c>
      <c r="L28" s="8">
        <f t="shared" si="13"/>
        <v>0</v>
      </c>
      <c r="M28" s="9">
        <v>0</v>
      </c>
      <c r="N28" s="8">
        <f t="shared" si="14"/>
        <v>0</v>
      </c>
    </row>
    <row r="29" spans="1:14" ht="23.1" customHeight="1">
      <c r="A29" s="139"/>
      <c r="B29" s="139"/>
      <c r="C29" s="13"/>
      <c r="D29" s="14" t="s">
        <v>25</v>
      </c>
      <c r="E29" s="11"/>
      <c r="F29" s="10">
        <f t="shared" si="10"/>
        <v>15</v>
      </c>
      <c r="G29" s="9">
        <v>14</v>
      </c>
      <c r="H29" s="8">
        <f t="shared" si="11"/>
        <v>93.333333333333329</v>
      </c>
      <c r="I29" s="9">
        <v>1</v>
      </c>
      <c r="J29" s="8">
        <f t="shared" si="12"/>
        <v>6.666666666666667</v>
      </c>
      <c r="K29" s="9">
        <v>0</v>
      </c>
      <c r="L29" s="8">
        <f t="shared" si="13"/>
        <v>0</v>
      </c>
      <c r="M29" s="9">
        <v>0</v>
      </c>
      <c r="N29" s="8">
        <f t="shared" si="14"/>
        <v>0</v>
      </c>
    </row>
    <row r="30" spans="1:14" ht="23.1" customHeight="1">
      <c r="A30" s="139"/>
      <c r="B30" s="139"/>
      <c r="C30" s="13"/>
      <c r="D30" s="14" t="s">
        <v>24</v>
      </c>
      <c r="E30" s="11"/>
      <c r="F30" s="10">
        <f t="shared" si="10"/>
        <v>4</v>
      </c>
      <c r="G30" s="9">
        <v>4</v>
      </c>
      <c r="H30" s="8">
        <f t="shared" si="11"/>
        <v>100</v>
      </c>
      <c r="I30" s="9">
        <v>0</v>
      </c>
      <c r="J30" s="8">
        <f t="shared" si="12"/>
        <v>0</v>
      </c>
      <c r="K30" s="9">
        <v>0</v>
      </c>
      <c r="L30" s="8">
        <f t="shared" si="13"/>
        <v>0</v>
      </c>
      <c r="M30" s="9">
        <v>0</v>
      </c>
      <c r="N30" s="8">
        <f t="shared" si="14"/>
        <v>0</v>
      </c>
    </row>
    <row r="31" spans="1:14" ht="23.1" customHeight="1">
      <c r="A31" s="139"/>
      <c r="B31" s="139"/>
      <c r="C31" s="13"/>
      <c r="D31" s="14" t="s">
        <v>23</v>
      </c>
      <c r="E31" s="11"/>
      <c r="F31" s="10">
        <f t="shared" si="10"/>
        <v>26</v>
      </c>
      <c r="G31" s="9">
        <v>24</v>
      </c>
      <c r="H31" s="8">
        <f t="shared" si="11"/>
        <v>92.307692307692307</v>
      </c>
      <c r="I31" s="9">
        <v>0</v>
      </c>
      <c r="J31" s="8">
        <f t="shared" si="12"/>
        <v>0</v>
      </c>
      <c r="K31" s="9">
        <v>0</v>
      </c>
      <c r="L31" s="8">
        <f t="shared" si="13"/>
        <v>0</v>
      </c>
      <c r="M31" s="9">
        <v>2</v>
      </c>
      <c r="N31" s="8">
        <f t="shared" si="14"/>
        <v>7.6923076923076925</v>
      </c>
    </row>
    <row r="32" spans="1:14" ht="23.1" customHeight="1">
      <c r="A32" s="139"/>
      <c r="B32" s="139"/>
      <c r="C32" s="13"/>
      <c r="D32" s="14" t="s">
        <v>22</v>
      </c>
      <c r="E32" s="11"/>
      <c r="F32" s="10">
        <f t="shared" si="10"/>
        <v>5</v>
      </c>
      <c r="G32" s="9">
        <v>5</v>
      </c>
      <c r="H32" s="8">
        <f t="shared" si="11"/>
        <v>100</v>
      </c>
      <c r="I32" s="9">
        <v>0</v>
      </c>
      <c r="J32" s="8">
        <f t="shared" si="12"/>
        <v>0</v>
      </c>
      <c r="K32" s="9">
        <v>0</v>
      </c>
      <c r="L32" s="8">
        <f t="shared" si="13"/>
        <v>0</v>
      </c>
      <c r="M32" s="9">
        <v>0</v>
      </c>
      <c r="N32" s="8">
        <f t="shared" si="14"/>
        <v>0</v>
      </c>
    </row>
    <row r="33" spans="1:14" ht="24" customHeight="1">
      <c r="A33" s="139"/>
      <c r="B33" s="139"/>
      <c r="C33" s="13"/>
      <c r="D33" s="14" t="s">
        <v>21</v>
      </c>
      <c r="E33" s="11"/>
      <c r="F33" s="10">
        <f t="shared" si="10"/>
        <v>23</v>
      </c>
      <c r="G33" s="9">
        <v>23</v>
      </c>
      <c r="H33" s="8">
        <f t="shared" si="11"/>
        <v>100</v>
      </c>
      <c r="I33" s="9">
        <v>0</v>
      </c>
      <c r="J33" s="8">
        <f t="shared" si="12"/>
        <v>0</v>
      </c>
      <c r="K33" s="9">
        <v>0</v>
      </c>
      <c r="L33" s="8">
        <f t="shared" si="13"/>
        <v>0</v>
      </c>
      <c r="M33" s="9">
        <v>0</v>
      </c>
      <c r="N33" s="8">
        <f t="shared" si="14"/>
        <v>0</v>
      </c>
    </row>
    <row r="34" spans="1:14" ht="23.1" customHeight="1">
      <c r="A34" s="139"/>
      <c r="B34" s="139"/>
      <c r="C34" s="13"/>
      <c r="D34" s="14" t="s">
        <v>20</v>
      </c>
      <c r="E34" s="11"/>
      <c r="F34" s="10">
        <f t="shared" si="10"/>
        <v>14</v>
      </c>
      <c r="G34" s="9">
        <v>13</v>
      </c>
      <c r="H34" s="8">
        <f t="shared" si="11"/>
        <v>92.857142857142861</v>
      </c>
      <c r="I34" s="9">
        <v>0</v>
      </c>
      <c r="J34" s="8">
        <f t="shared" si="12"/>
        <v>0</v>
      </c>
      <c r="K34" s="9">
        <v>0</v>
      </c>
      <c r="L34" s="8">
        <f t="shared" si="13"/>
        <v>0</v>
      </c>
      <c r="M34" s="9">
        <v>1</v>
      </c>
      <c r="N34" s="8">
        <f t="shared" si="14"/>
        <v>7.1428571428571423</v>
      </c>
    </row>
    <row r="35" spans="1:14" ht="23.1" customHeight="1">
      <c r="A35" s="139"/>
      <c r="B35" s="139"/>
      <c r="C35" s="13"/>
      <c r="D35" s="14" t="s">
        <v>19</v>
      </c>
      <c r="E35" s="11"/>
      <c r="F35" s="10">
        <f t="shared" si="10"/>
        <v>10</v>
      </c>
      <c r="G35" s="9">
        <v>10</v>
      </c>
      <c r="H35" s="8">
        <f t="shared" si="11"/>
        <v>100</v>
      </c>
      <c r="I35" s="9">
        <v>0</v>
      </c>
      <c r="J35" s="8">
        <f t="shared" si="12"/>
        <v>0</v>
      </c>
      <c r="K35" s="9">
        <v>0</v>
      </c>
      <c r="L35" s="8">
        <f t="shared" si="13"/>
        <v>0</v>
      </c>
      <c r="M35" s="9">
        <v>0</v>
      </c>
      <c r="N35" s="8">
        <f t="shared" si="14"/>
        <v>0</v>
      </c>
    </row>
    <row r="36" spans="1:14" ht="23.1" customHeight="1">
      <c r="A36" s="139"/>
      <c r="B36" s="139"/>
      <c r="C36" s="13"/>
      <c r="D36" s="14" t="s">
        <v>18</v>
      </c>
      <c r="E36" s="11"/>
      <c r="F36" s="10">
        <f t="shared" si="10"/>
        <v>19</v>
      </c>
      <c r="G36" s="9">
        <v>12</v>
      </c>
      <c r="H36" s="8">
        <f t="shared" si="11"/>
        <v>63.157894736842103</v>
      </c>
      <c r="I36" s="9">
        <v>4</v>
      </c>
      <c r="J36" s="8">
        <f t="shared" si="12"/>
        <v>21.052631578947366</v>
      </c>
      <c r="K36" s="9">
        <v>0</v>
      </c>
      <c r="L36" s="8">
        <f t="shared" si="13"/>
        <v>0</v>
      </c>
      <c r="M36" s="9">
        <v>3</v>
      </c>
      <c r="N36" s="8">
        <f t="shared" si="14"/>
        <v>15.789473684210526</v>
      </c>
    </row>
    <row r="37" spans="1:14" ht="23.1" customHeight="1">
      <c r="A37" s="139"/>
      <c r="B37" s="140"/>
      <c r="C37" s="13"/>
      <c r="D37" s="14" t="s">
        <v>17</v>
      </c>
      <c r="E37" s="11"/>
      <c r="F37" s="10">
        <f t="shared" si="10"/>
        <v>4</v>
      </c>
      <c r="G37" s="9">
        <v>3</v>
      </c>
      <c r="H37" s="8">
        <f t="shared" si="11"/>
        <v>75</v>
      </c>
      <c r="I37" s="9">
        <v>0</v>
      </c>
      <c r="J37" s="8">
        <f t="shared" si="12"/>
        <v>0</v>
      </c>
      <c r="K37" s="9">
        <v>0</v>
      </c>
      <c r="L37" s="8">
        <f t="shared" si="13"/>
        <v>0</v>
      </c>
      <c r="M37" s="9">
        <v>1</v>
      </c>
      <c r="N37" s="8">
        <f t="shared" si="14"/>
        <v>25</v>
      </c>
    </row>
    <row r="38" spans="1:14" ht="23.1" customHeight="1">
      <c r="A38" s="139"/>
      <c r="B38" s="138" t="s">
        <v>16</v>
      </c>
      <c r="C38" s="13"/>
      <c r="D38" s="14" t="s">
        <v>15</v>
      </c>
      <c r="E38" s="11"/>
      <c r="F38" s="10">
        <f t="shared" si="4"/>
        <v>692</v>
      </c>
      <c r="G38" s="9">
        <f>SUM(G39:G53)</f>
        <v>516</v>
      </c>
      <c r="H38" s="8">
        <f t="shared" si="0"/>
        <v>74.566473988439313</v>
      </c>
      <c r="I38" s="9">
        <f>SUM(I39:I53)</f>
        <v>68</v>
      </c>
      <c r="J38" s="8">
        <f t="shared" si="1"/>
        <v>9.8265895953757223</v>
      </c>
      <c r="K38" s="9">
        <f>SUM(K39:K53)</f>
        <v>21</v>
      </c>
      <c r="L38" s="8">
        <f t="shared" si="2"/>
        <v>3.0346820809248554</v>
      </c>
      <c r="M38" s="9">
        <f>SUM(M39:M53)</f>
        <v>87</v>
      </c>
      <c r="N38" s="8">
        <f t="shared" si="3"/>
        <v>12.572254335260116</v>
      </c>
    </row>
    <row r="39" spans="1:14" ht="23.1" customHeight="1">
      <c r="A39" s="139"/>
      <c r="B39" s="139"/>
      <c r="C39" s="13"/>
      <c r="D39" s="14" t="s">
        <v>14</v>
      </c>
      <c r="E39" s="11"/>
      <c r="F39" s="10">
        <f t="shared" ref="F39:F53" si="15">SUM(G39,I39,K39,M39)</f>
        <v>5</v>
      </c>
      <c r="G39" s="9">
        <v>5</v>
      </c>
      <c r="H39" s="8">
        <f t="shared" ref="H39:H53" si="16">IF(G39=0,0,G39/$F39*100)</f>
        <v>100</v>
      </c>
      <c r="I39" s="9">
        <v>0</v>
      </c>
      <c r="J39" s="8">
        <f t="shared" ref="J39:J53" si="17">IF(I39=0,0,I39/$F39*100)</f>
        <v>0</v>
      </c>
      <c r="K39" s="9">
        <v>0</v>
      </c>
      <c r="L39" s="8">
        <f t="shared" ref="L39:L53" si="18">IF(K39=0,0,K39/$F39*100)</f>
        <v>0</v>
      </c>
      <c r="M39" s="9">
        <v>0</v>
      </c>
      <c r="N39" s="8">
        <f t="shared" ref="N39:N53" si="19">IF(M39=0,0,M39/$F39*100)</f>
        <v>0</v>
      </c>
    </row>
    <row r="40" spans="1:14" ht="23.1" customHeight="1">
      <c r="A40" s="139"/>
      <c r="B40" s="139"/>
      <c r="C40" s="13"/>
      <c r="D40" s="14" t="s">
        <v>13</v>
      </c>
      <c r="E40" s="11"/>
      <c r="F40" s="10">
        <f t="shared" si="15"/>
        <v>83</v>
      </c>
      <c r="G40" s="9">
        <v>63</v>
      </c>
      <c r="H40" s="8">
        <f t="shared" si="16"/>
        <v>75.903614457831324</v>
      </c>
      <c r="I40" s="9">
        <v>8</v>
      </c>
      <c r="J40" s="8">
        <f t="shared" si="17"/>
        <v>9.6385542168674707</v>
      </c>
      <c r="K40" s="9">
        <v>1</v>
      </c>
      <c r="L40" s="8">
        <f t="shared" si="18"/>
        <v>1.2048192771084338</v>
      </c>
      <c r="M40" s="9">
        <v>11</v>
      </c>
      <c r="N40" s="8">
        <f t="shared" si="19"/>
        <v>13.253012048192772</v>
      </c>
    </row>
    <row r="41" spans="1:14" ht="23.1" customHeight="1">
      <c r="A41" s="139"/>
      <c r="B41" s="139"/>
      <c r="C41" s="13"/>
      <c r="D41" s="14" t="s">
        <v>12</v>
      </c>
      <c r="E41" s="11"/>
      <c r="F41" s="10">
        <f t="shared" si="15"/>
        <v>18</v>
      </c>
      <c r="G41" s="9">
        <v>17</v>
      </c>
      <c r="H41" s="8">
        <f t="shared" si="16"/>
        <v>94.444444444444443</v>
      </c>
      <c r="I41" s="9">
        <v>1</v>
      </c>
      <c r="J41" s="8">
        <f t="shared" si="17"/>
        <v>5.5555555555555554</v>
      </c>
      <c r="K41" s="9">
        <v>0</v>
      </c>
      <c r="L41" s="8">
        <f t="shared" si="18"/>
        <v>0</v>
      </c>
      <c r="M41" s="9">
        <v>0</v>
      </c>
      <c r="N41" s="8">
        <f t="shared" si="19"/>
        <v>0</v>
      </c>
    </row>
    <row r="42" spans="1:14" ht="23.1" customHeight="1">
      <c r="A42" s="139"/>
      <c r="B42" s="139"/>
      <c r="C42" s="13"/>
      <c r="D42" s="14" t="s">
        <v>11</v>
      </c>
      <c r="E42" s="11"/>
      <c r="F42" s="10">
        <f t="shared" si="15"/>
        <v>16</v>
      </c>
      <c r="G42" s="9">
        <v>15</v>
      </c>
      <c r="H42" s="8">
        <f t="shared" si="16"/>
        <v>93.75</v>
      </c>
      <c r="I42" s="9">
        <v>0</v>
      </c>
      <c r="J42" s="8">
        <f t="shared" si="17"/>
        <v>0</v>
      </c>
      <c r="K42" s="9">
        <v>0</v>
      </c>
      <c r="L42" s="8">
        <f t="shared" si="18"/>
        <v>0</v>
      </c>
      <c r="M42" s="9">
        <v>1</v>
      </c>
      <c r="N42" s="8">
        <f t="shared" si="19"/>
        <v>6.25</v>
      </c>
    </row>
    <row r="43" spans="1:14" ht="23.1" customHeight="1">
      <c r="A43" s="139"/>
      <c r="B43" s="139"/>
      <c r="C43" s="13"/>
      <c r="D43" s="14" t="s">
        <v>10</v>
      </c>
      <c r="E43" s="11"/>
      <c r="F43" s="10">
        <f t="shared" si="15"/>
        <v>34</v>
      </c>
      <c r="G43" s="9">
        <v>24</v>
      </c>
      <c r="H43" s="8">
        <f t="shared" si="16"/>
        <v>70.588235294117652</v>
      </c>
      <c r="I43" s="9">
        <v>3</v>
      </c>
      <c r="J43" s="8">
        <f t="shared" si="17"/>
        <v>8.8235294117647065</v>
      </c>
      <c r="K43" s="9">
        <v>2</v>
      </c>
      <c r="L43" s="8">
        <f t="shared" si="18"/>
        <v>5.8823529411764701</v>
      </c>
      <c r="M43" s="9">
        <v>5</v>
      </c>
      <c r="N43" s="8">
        <f t="shared" si="19"/>
        <v>14.705882352941178</v>
      </c>
    </row>
    <row r="44" spans="1:14" ht="23.1" customHeight="1">
      <c r="A44" s="139"/>
      <c r="B44" s="139"/>
      <c r="C44" s="13"/>
      <c r="D44" s="14" t="s">
        <v>9</v>
      </c>
      <c r="E44" s="11"/>
      <c r="F44" s="10">
        <f t="shared" si="15"/>
        <v>180</v>
      </c>
      <c r="G44" s="9">
        <v>126</v>
      </c>
      <c r="H44" s="8">
        <f t="shared" si="16"/>
        <v>70</v>
      </c>
      <c r="I44" s="9">
        <v>23</v>
      </c>
      <c r="J44" s="8">
        <f t="shared" si="17"/>
        <v>12.777777777777777</v>
      </c>
      <c r="K44" s="9">
        <v>7</v>
      </c>
      <c r="L44" s="8">
        <f t="shared" si="18"/>
        <v>3.8888888888888888</v>
      </c>
      <c r="M44" s="9">
        <v>24</v>
      </c>
      <c r="N44" s="8">
        <f t="shared" si="19"/>
        <v>13.333333333333334</v>
      </c>
    </row>
    <row r="45" spans="1:14" ht="23.1" customHeight="1">
      <c r="A45" s="139"/>
      <c r="B45" s="139"/>
      <c r="C45" s="13"/>
      <c r="D45" s="14" t="s">
        <v>8</v>
      </c>
      <c r="E45" s="11"/>
      <c r="F45" s="10">
        <f t="shared" si="15"/>
        <v>21</v>
      </c>
      <c r="G45" s="9">
        <v>19</v>
      </c>
      <c r="H45" s="8">
        <f t="shared" si="16"/>
        <v>90.476190476190482</v>
      </c>
      <c r="I45" s="9">
        <v>1</v>
      </c>
      <c r="J45" s="8">
        <f t="shared" si="17"/>
        <v>4.7619047619047619</v>
      </c>
      <c r="K45" s="9">
        <v>0</v>
      </c>
      <c r="L45" s="8">
        <f t="shared" si="18"/>
        <v>0</v>
      </c>
      <c r="M45" s="9">
        <v>1</v>
      </c>
      <c r="N45" s="8">
        <f t="shared" si="19"/>
        <v>4.7619047619047619</v>
      </c>
    </row>
    <row r="46" spans="1:14" ht="23.1" customHeight="1">
      <c r="A46" s="139"/>
      <c r="B46" s="139"/>
      <c r="C46" s="13"/>
      <c r="D46" s="14" t="s">
        <v>7</v>
      </c>
      <c r="E46" s="11"/>
      <c r="F46" s="10">
        <f t="shared" si="15"/>
        <v>14</v>
      </c>
      <c r="G46" s="9">
        <v>9</v>
      </c>
      <c r="H46" s="8">
        <f t="shared" si="16"/>
        <v>64.285714285714292</v>
      </c>
      <c r="I46" s="9">
        <v>1</v>
      </c>
      <c r="J46" s="8">
        <f t="shared" si="17"/>
        <v>7.1428571428571423</v>
      </c>
      <c r="K46" s="9">
        <v>1</v>
      </c>
      <c r="L46" s="8">
        <f t="shared" si="18"/>
        <v>7.1428571428571423</v>
      </c>
      <c r="M46" s="9">
        <v>3</v>
      </c>
      <c r="N46" s="8">
        <f t="shared" si="19"/>
        <v>21.428571428571427</v>
      </c>
    </row>
    <row r="47" spans="1:14" ht="24" customHeight="1">
      <c r="A47" s="139"/>
      <c r="B47" s="139"/>
      <c r="C47" s="13"/>
      <c r="D47" s="12" t="s">
        <v>6</v>
      </c>
      <c r="E47" s="11"/>
      <c r="F47" s="10">
        <f t="shared" si="15"/>
        <v>13</v>
      </c>
      <c r="G47" s="9">
        <v>12</v>
      </c>
      <c r="H47" s="8">
        <f t="shared" si="16"/>
        <v>92.307692307692307</v>
      </c>
      <c r="I47" s="9">
        <v>0</v>
      </c>
      <c r="J47" s="8">
        <f t="shared" si="17"/>
        <v>0</v>
      </c>
      <c r="K47" s="9">
        <v>0</v>
      </c>
      <c r="L47" s="8">
        <f t="shared" si="18"/>
        <v>0</v>
      </c>
      <c r="M47" s="9">
        <v>1</v>
      </c>
      <c r="N47" s="8">
        <f t="shared" si="19"/>
        <v>7.6923076923076925</v>
      </c>
    </row>
    <row r="48" spans="1:14" ht="23.1" customHeight="1">
      <c r="A48" s="139"/>
      <c r="B48" s="139"/>
      <c r="C48" s="13"/>
      <c r="D48" s="14" t="s">
        <v>5</v>
      </c>
      <c r="E48" s="11"/>
      <c r="F48" s="10">
        <f t="shared" si="15"/>
        <v>41</v>
      </c>
      <c r="G48" s="9">
        <v>24</v>
      </c>
      <c r="H48" s="8">
        <f t="shared" si="16"/>
        <v>58.536585365853654</v>
      </c>
      <c r="I48" s="9">
        <v>8</v>
      </c>
      <c r="J48" s="8">
        <f t="shared" si="17"/>
        <v>19.512195121951219</v>
      </c>
      <c r="K48" s="9">
        <v>0</v>
      </c>
      <c r="L48" s="8">
        <f t="shared" si="18"/>
        <v>0</v>
      </c>
      <c r="M48" s="9">
        <v>9</v>
      </c>
      <c r="N48" s="8">
        <f t="shared" si="19"/>
        <v>21.951219512195124</v>
      </c>
    </row>
    <row r="49" spans="1:14" ht="23.1" customHeight="1">
      <c r="A49" s="139"/>
      <c r="B49" s="139"/>
      <c r="C49" s="13"/>
      <c r="D49" s="14" t="s">
        <v>4</v>
      </c>
      <c r="E49" s="11"/>
      <c r="F49" s="10">
        <f t="shared" si="15"/>
        <v>22</v>
      </c>
      <c r="G49" s="9">
        <v>16</v>
      </c>
      <c r="H49" s="8">
        <f t="shared" si="16"/>
        <v>72.727272727272734</v>
      </c>
      <c r="I49" s="9">
        <v>4</v>
      </c>
      <c r="J49" s="8">
        <f t="shared" si="17"/>
        <v>18.181818181818183</v>
      </c>
      <c r="K49" s="9">
        <v>0</v>
      </c>
      <c r="L49" s="8">
        <f t="shared" si="18"/>
        <v>0</v>
      </c>
      <c r="M49" s="9">
        <v>2</v>
      </c>
      <c r="N49" s="8">
        <f t="shared" si="19"/>
        <v>9.0909090909090917</v>
      </c>
    </row>
    <row r="50" spans="1:14" ht="23.1" customHeight="1">
      <c r="A50" s="139"/>
      <c r="B50" s="139"/>
      <c r="C50" s="13"/>
      <c r="D50" s="14" t="s">
        <v>3</v>
      </c>
      <c r="E50" s="11"/>
      <c r="F50" s="10">
        <f t="shared" si="15"/>
        <v>20</v>
      </c>
      <c r="G50" s="9">
        <v>13</v>
      </c>
      <c r="H50" s="8">
        <f t="shared" si="16"/>
        <v>65</v>
      </c>
      <c r="I50" s="9">
        <v>2</v>
      </c>
      <c r="J50" s="8">
        <f t="shared" si="17"/>
        <v>10</v>
      </c>
      <c r="K50" s="9">
        <v>2</v>
      </c>
      <c r="L50" s="8">
        <f t="shared" si="18"/>
        <v>10</v>
      </c>
      <c r="M50" s="9">
        <v>3</v>
      </c>
      <c r="N50" s="8">
        <f t="shared" si="19"/>
        <v>15</v>
      </c>
    </row>
    <row r="51" spans="1:14" ht="23.1" customHeight="1">
      <c r="A51" s="139"/>
      <c r="B51" s="139"/>
      <c r="C51" s="13"/>
      <c r="D51" s="14" t="s">
        <v>2</v>
      </c>
      <c r="E51" s="11"/>
      <c r="F51" s="10">
        <f t="shared" si="15"/>
        <v>150</v>
      </c>
      <c r="G51" s="9">
        <v>120</v>
      </c>
      <c r="H51" s="8">
        <f t="shared" si="16"/>
        <v>80</v>
      </c>
      <c r="I51" s="9">
        <v>9</v>
      </c>
      <c r="J51" s="8">
        <f t="shared" si="17"/>
        <v>6</v>
      </c>
      <c r="K51" s="9">
        <v>3</v>
      </c>
      <c r="L51" s="8">
        <f t="shared" si="18"/>
        <v>2</v>
      </c>
      <c r="M51" s="9">
        <v>18</v>
      </c>
      <c r="N51" s="8">
        <f t="shared" si="19"/>
        <v>12</v>
      </c>
    </row>
    <row r="52" spans="1:14" ht="23.1" customHeight="1">
      <c r="A52" s="139"/>
      <c r="B52" s="139"/>
      <c r="C52" s="13"/>
      <c r="D52" s="14" t="s">
        <v>1</v>
      </c>
      <c r="E52" s="11"/>
      <c r="F52" s="10">
        <f t="shared" si="15"/>
        <v>20</v>
      </c>
      <c r="G52" s="9">
        <v>13</v>
      </c>
      <c r="H52" s="8">
        <f t="shared" si="16"/>
        <v>65</v>
      </c>
      <c r="I52" s="9">
        <v>1</v>
      </c>
      <c r="J52" s="8">
        <f t="shared" si="17"/>
        <v>5</v>
      </c>
      <c r="K52" s="9">
        <v>3</v>
      </c>
      <c r="L52" s="8">
        <f t="shared" si="18"/>
        <v>15</v>
      </c>
      <c r="M52" s="9">
        <v>3</v>
      </c>
      <c r="N52" s="8">
        <f t="shared" si="19"/>
        <v>15</v>
      </c>
    </row>
    <row r="53" spans="1:14" ht="24" customHeight="1">
      <c r="A53" s="140"/>
      <c r="B53" s="140"/>
      <c r="C53" s="13"/>
      <c r="D53" s="12" t="s">
        <v>0</v>
      </c>
      <c r="E53" s="11"/>
      <c r="F53" s="10">
        <f t="shared" si="15"/>
        <v>55</v>
      </c>
      <c r="G53" s="9">
        <v>40</v>
      </c>
      <c r="H53" s="8">
        <f t="shared" si="16"/>
        <v>72.727272727272734</v>
      </c>
      <c r="I53" s="9">
        <v>7</v>
      </c>
      <c r="J53" s="8">
        <f t="shared" si="17"/>
        <v>12.727272727272727</v>
      </c>
      <c r="K53" s="9">
        <v>2</v>
      </c>
      <c r="L53" s="8">
        <f t="shared" si="18"/>
        <v>3.6363636363636362</v>
      </c>
      <c r="M53" s="9">
        <v>6</v>
      </c>
      <c r="N53" s="8">
        <f t="shared" si="19"/>
        <v>10.909090909090908</v>
      </c>
    </row>
    <row r="55" spans="1:14" ht="12.75" customHeight="1"/>
    <row r="56" spans="1:14" ht="12.75" customHeight="1"/>
    <row r="57" spans="1:14">
      <c r="D57" s="5"/>
    </row>
    <row r="60" spans="1:14">
      <c r="D60" s="5"/>
    </row>
    <row r="62" spans="1:14">
      <c r="D62" s="5"/>
    </row>
    <row r="64" spans="1:14">
      <c r="D64" s="5"/>
    </row>
    <row r="66" spans="4:4">
      <c r="D66" s="5"/>
    </row>
    <row r="68" spans="4:4" ht="13.5" customHeight="1">
      <c r="D68" s="6"/>
    </row>
    <row r="69" spans="4:4" ht="13.5" customHeight="1"/>
    <row r="70" spans="4:4">
      <c r="D70" s="5"/>
    </row>
    <row r="72" spans="4:4">
      <c r="D72" s="5"/>
    </row>
    <row r="74" spans="4:4">
      <c r="D74" s="5"/>
    </row>
    <row r="76" spans="4:4">
      <c r="D76" s="5"/>
    </row>
    <row r="80" spans="4:4" ht="12.75" customHeight="1"/>
    <row r="81" spans="6:6" ht="12.75" customHeight="1">
      <c r="F81" s="51"/>
    </row>
  </sheetData>
  <mergeCells count="24">
    <mergeCell ref="L5:L6"/>
    <mergeCell ref="M5:M6"/>
    <mergeCell ref="N5:N6"/>
    <mergeCell ref="A7:E7"/>
    <mergeCell ref="A8:A12"/>
    <mergeCell ref="B8:E8"/>
    <mergeCell ref="B9:E9"/>
    <mergeCell ref="B10:E10"/>
    <mergeCell ref="B11:E11"/>
    <mergeCell ref="A3:E6"/>
    <mergeCell ref="F3:F6"/>
    <mergeCell ref="G3:H4"/>
    <mergeCell ref="I3:J4"/>
    <mergeCell ref="K3:L4"/>
    <mergeCell ref="M3:N4"/>
    <mergeCell ref="G5:G6"/>
    <mergeCell ref="B12:E12"/>
    <mergeCell ref="A13:A53"/>
    <mergeCell ref="B13:B37"/>
    <mergeCell ref="B38:B53"/>
    <mergeCell ref="K5:K6"/>
    <mergeCell ref="H5:H6"/>
    <mergeCell ref="I5:I6"/>
    <mergeCell ref="J5:J6"/>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CC"/>
  </sheetPr>
  <dimension ref="A1:R100"/>
  <sheetViews>
    <sheetView showGridLines="0" view="pageBreakPreview" topLeftCell="A79" zoomScaleNormal="100" zoomScaleSheetLayoutView="100" workbookViewId="0">
      <selection activeCell="K15" sqref="K15"/>
    </sheetView>
  </sheetViews>
  <sheetFormatPr defaultRowHeight="13.5"/>
  <cols>
    <col min="1" max="2" width="2.625" style="4" customWidth="1"/>
    <col min="3" max="3" width="1.375" style="4" customWidth="1"/>
    <col min="4" max="4" width="27.625" style="4" customWidth="1"/>
    <col min="5" max="5" width="1.375" style="4" customWidth="1"/>
    <col min="6" max="18" width="8.875" style="3" customWidth="1"/>
    <col min="19" max="16384" width="9" style="3"/>
  </cols>
  <sheetData>
    <row r="1" spans="1:18" ht="14.25">
      <c r="A1" s="121" t="s">
        <v>653</v>
      </c>
      <c r="B1" s="122"/>
      <c r="C1" s="122"/>
      <c r="D1" s="122"/>
      <c r="E1" s="122"/>
      <c r="F1" s="123"/>
      <c r="G1" s="123"/>
      <c r="H1" s="123"/>
      <c r="I1" s="123"/>
      <c r="J1" s="123"/>
      <c r="K1" s="123"/>
      <c r="L1" s="123"/>
      <c r="M1" s="123"/>
      <c r="N1" s="123"/>
      <c r="O1" s="123"/>
      <c r="P1" s="123"/>
      <c r="Q1" s="123"/>
      <c r="R1" s="123"/>
    </row>
    <row r="2" spans="1:18" ht="14.25">
      <c r="A2" s="122"/>
      <c r="B2" s="122"/>
      <c r="C2" s="122"/>
      <c r="D2" s="122"/>
      <c r="E2" s="122"/>
      <c r="F2" s="124"/>
      <c r="G2" s="124"/>
      <c r="H2" s="124"/>
      <c r="I2" s="124"/>
      <c r="J2" s="124"/>
      <c r="K2" s="124"/>
      <c r="L2" s="124"/>
      <c r="M2" s="124"/>
      <c r="N2" s="124"/>
      <c r="O2" s="125"/>
      <c r="P2" s="125"/>
      <c r="Q2" s="124"/>
      <c r="R2" s="126" t="s">
        <v>302</v>
      </c>
    </row>
    <row r="3" spans="1:18" ht="15" customHeight="1">
      <c r="A3" s="281" t="s">
        <v>63</v>
      </c>
      <c r="B3" s="282"/>
      <c r="C3" s="282"/>
      <c r="D3" s="282"/>
      <c r="E3" s="283"/>
      <c r="F3" s="272" t="s">
        <v>301</v>
      </c>
      <c r="G3" s="272" t="s">
        <v>518</v>
      </c>
      <c r="H3" s="127"/>
      <c r="I3" s="270"/>
      <c r="J3" s="270"/>
      <c r="K3" s="270"/>
      <c r="L3" s="270"/>
      <c r="M3" s="270"/>
      <c r="N3" s="270"/>
      <c r="O3" s="270"/>
      <c r="P3" s="271"/>
      <c r="Q3" s="267" t="s">
        <v>523</v>
      </c>
      <c r="R3" s="267" t="s">
        <v>435</v>
      </c>
    </row>
    <row r="4" spans="1:18" ht="15" customHeight="1">
      <c r="A4" s="284"/>
      <c r="B4" s="285"/>
      <c r="C4" s="285"/>
      <c r="D4" s="285"/>
      <c r="E4" s="286"/>
      <c r="F4" s="280"/>
      <c r="G4" s="280"/>
      <c r="H4" s="267" t="s">
        <v>382</v>
      </c>
      <c r="I4" s="272" t="s">
        <v>519</v>
      </c>
      <c r="J4" s="128"/>
      <c r="K4" s="272" t="s">
        <v>520</v>
      </c>
      <c r="L4" s="128"/>
      <c r="M4" s="272" t="s">
        <v>521</v>
      </c>
      <c r="N4" s="128"/>
      <c r="O4" s="272" t="s">
        <v>522</v>
      </c>
      <c r="P4" s="128"/>
      <c r="Q4" s="268"/>
      <c r="R4" s="268"/>
    </row>
    <row r="5" spans="1:18" ht="59.25" customHeight="1">
      <c r="A5" s="287"/>
      <c r="B5" s="288"/>
      <c r="C5" s="288"/>
      <c r="D5" s="288"/>
      <c r="E5" s="289"/>
      <c r="F5" s="273"/>
      <c r="G5" s="273"/>
      <c r="H5" s="269"/>
      <c r="I5" s="273"/>
      <c r="J5" s="129" t="s">
        <v>524</v>
      </c>
      <c r="K5" s="273"/>
      <c r="L5" s="129" t="s">
        <v>525</v>
      </c>
      <c r="M5" s="273"/>
      <c r="N5" s="129" t="s">
        <v>526</v>
      </c>
      <c r="O5" s="273"/>
      <c r="P5" s="129" t="s">
        <v>527</v>
      </c>
      <c r="Q5" s="269"/>
      <c r="R5" s="269"/>
    </row>
    <row r="6" spans="1:18" ht="12" customHeight="1">
      <c r="A6" s="290" t="s">
        <v>49</v>
      </c>
      <c r="B6" s="291"/>
      <c r="C6" s="291"/>
      <c r="D6" s="291"/>
      <c r="E6" s="292"/>
      <c r="F6" s="83">
        <f t="shared" ref="F6:F19" si="0">SUM(G6,Q6,R6)</f>
        <v>916</v>
      </c>
      <c r="G6" s="83">
        <f>SUM(G8,G10,G12,G14,G16)</f>
        <v>835</v>
      </c>
      <c r="H6" s="83">
        <f>SUM(H8,H10,H12,H14,H16)</f>
        <v>532</v>
      </c>
      <c r="I6" s="83">
        <f t="shared" ref="I6:R6" si="1">SUM(I8,I10,I12,I14,I16)</f>
        <v>524</v>
      </c>
      <c r="J6" s="83">
        <f t="shared" si="1"/>
        <v>204</v>
      </c>
      <c r="K6" s="83">
        <f t="shared" si="1"/>
        <v>506</v>
      </c>
      <c r="L6" s="83">
        <f t="shared" si="1"/>
        <v>137</v>
      </c>
      <c r="M6" s="83">
        <f t="shared" si="1"/>
        <v>583</v>
      </c>
      <c r="N6" s="83">
        <f t="shared" si="1"/>
        <v>232</v>
      </c>
      <c r="O6" s="83">
        <f t="shared" si="1"/>
        <v>513</v>
      </c>
      <c r="P6" s="83">
        <f t="shared" si="1"/>
        <v>297</v>
      </c>
      <c r="Q6" s="83">
        <f t="shared" si="1"/>
        <v>44</v>
      </c>
      <c r="R6" s="83">
        <f t="shared" si="1"/>
        <v>37</v>
      </c>
    </row>
    <row r="7" spans="1:18" ht="12" customHeight="1">
      <c r="A7" s="293"/>
      <c r="B7" s="294"/>
      <c r="C7" s="294"/>
      <c r="D7" s="294"/>
      <c r="E7" s="295"/>
      <c r="F7" s="85">
        <f t="shared" si="0"/>
        <v>1</v>
      </c>
      <c r="G7" s="130">
        <f>IF(G6=0,0,G6/$F6)</f>
        <v>0.91157205240174677</v>
      </c>
      <c r="H7" s="130">
        <f t="shared" ref="H7" si="2">IF(H6=0,0,H6/$F6)</f>
        <v>0.58078602620087338</v>
      </c>
      <c r="I7" s="130">
        <f>IF(I6=0,0,I6/I6)</f>
        <v>1</v>
      </c>
      <c r="J7" s="130">
        <f>IF(J6=0,0,J6/I6)</f>
        <v>0.38931297709923662</v>
      </c>
      <c r="K7" s="130">
        <f>IF(K6=0,0,K6/K6)</f>
        <v>1</v>
      </c>
      <c r="L7" s="130">
        <f>IF(L6=0,0,L6/K6)</f>
        <v>0.27075098814229248</v>
      </c>
      <c r="M7" s="130">
        <f>IF(M6=0,0,M6/M6)</f>
        <v>1</v>
      </c>
      <c r="N7" s="130">
        <f>IF(N6=0,0,N6/M6)</f>
        <v>0.39794168096054888</v>
      </c>
      <c r="O7" s="130">
        <f>IF(O6=0,0,O6/O6)</f>
        <v>1</v>
      </c>
      <c r="P7" s="130">
        <f>IF(P6=0,0,P6/O6)</f>
        <v>0.57894736842105265</v>
      </c>
      <c r="Q7" s="130">
        <f>IF(Q6=0,0,Q6/$F6)</f>
        <v>4.8034934497816595E-2</v>
      </c>
      <c r="R7" s="130">
        <f>IF(R6=0,0,R6/$F6)</f>
        <v>4.0393013100436678E-2</v>
      </c>
    </row>
    <row r="8" spans="1:18" ht="12" customHeight="1">
      <c r="A8" s="296" t="s">
        <v>48</v>
      </c>
      <c r="B8" s="274" t="s">
        <v>47</v>
      </c>
      <c r="C8" s="275"/>
      <c r="D8" s="275"/>
      <c r="E8" s="276"/>
      <c r="F8" s="83">
        <f t="shared" si="0"/>
        <v>289</v>
      </c>
      <c r="G8" s="83">
        <v>248</v>
      </c>
      <c r="H8" s="83">
        <v>153</v>
      </c>
      <c r="I8" s="83">
        <v>207</v>
      </c>
      <c r="J8" s="83">
        <v>108</v>
      </c>
      <c r="K8" s="83">
        <v>107</v>
      </c>
      <c r="L8" s="83">
        <v>27</v>
      </c>
      <c r="M8" s="83">
        <v>101</v>
      </c>
      <c r="N8" s="83">
        <v>26</v>
      </c>
      <c r="O8" s="83">
        <v>76</v>
      </c>
      <c r="P8" s="83">
        <v>34</v>
      </c>
      <c r="Q8" s="83">
        <v>20</v>
      </c>
      <c r="R8" s="83">
        <v>21</v>
      </c>
    </row>
    <row r="9" spans="1:18" ht="12" customHeight="1">
      <c r="A9" s="297"/>
      <c r="B9" s="277"/>
      <c r="C9" s="278"/>
      <c r="D9" s="278"/>
      <c r="E9" s="279"/>
      <c r="F9" s="85">
        <f t="shared" si="0"/>
        <v>1</v>
      </c>
      <c r="G9" s="130">
        <f>IF(G8=0,0,G8/$F8)</f>
        <v>0.8581314878892734</v>
      </c>
      <c r="H9" s="130">
        <f t="shared" ref="H9" si="3">IF(H8=0,0,H8/$F8)</f>
        <v>0.52941176470588236</v>
      </c>
      <c r="I9" s="130">
        <f>IF(I8=0,0,I8/I8)</f>
        <v>1</v>
      </c>
      <c r="J9" s="130">
        <f>IF(J8=0,0,J8/I8)</f>
        <v>0.52173913043478259</v>
      </c>
      <c r="K9" s="130">
        <f>IF(K8=0,0,K8/K8)</f>
        <v>1</v>
      </c>
      <c r="L9" s="130">
        <f>IF(L8=0,0,L8/K8)</f>
        <v>0.25233644859813081</v>
      </c>
      <c r="M9" s="130">
        <f>IF(M8=0,0,M8/M8)</f>
        <v>1</v>
      </c>
      <c r="N9" s="130">
        <f>IF(N8=0,0,N8/M8)</f>
        <v>0.25742574257425743</v>
      </c>
      <c r="O9" s="130">
        <f>IF(O8=0,0,O8/O8)</f>
        <v>1</v>
      </c>
      <c r="P9" s="130">
        <f>IF(P8=0,0,P8/O8)</f>
        <v>0.44736842105263158</v>
      </c>
      <c r="Q9" s="130">
        <f>IF(Q8=0,0,Q8/$F8)</f>
        <v>6.9204152249134954E-2</v>
      </c>
      <c r="R9" s="130">
        <f>IF(R8=0,0,R8/$F8)</f>
        <v>7.2664359861591699E-2</v>
      </c>
    </row>
    <row r="10" spans="1:18" ht="12" customHeight="1">
      <c r="A10" s="297"/>
      <c r="B10" s="274" t="s">
        <v>46</v>
      </c>
      <c r="C10" s="275"/>
      <c r="D10" s="275"/>
      <c r="E10" s="276"/>
      <c r="F10" s="83">
        <f t="shared" ref="F10:F17" si="4">SUM(G10,Q10,R10)</f>
        <v>129</v>
      </c>
      <c r="G10" s="83">
        <v>121</v>
      </c>
      <c r="H10" s="83">
        <v>88</v>
      </c>
      <c r="I10" s="83">
        <v>85</v>
      </c>
      <c r="J10" s="83">
        <v>40</v>
      </c>
      <c r="K10" s="83">
        <v>78</v>
      </c>
      <c r="L10" s="83">
        <v>20</v>
      </c>
      <c r="M10" s="83">
        <v>84</v>
      </c>
      <c r="N10" s="83">
        <v>30</v>
      </c>
      <c r="O10" s="83">
        <v>79</v>
      </c>
      <c r="P10" s="83">
        <v>47</v>
      </c>
      <c r="Q10" s="83">
        <v>4</v>
      </c>
      <c r="R10" s="83">
        <v>4</v>
      </c>
    </row>
    <row r="11" spans="1:18" ht="12" customHeight="1">
      <c r="A11" s="297"/>
      <c r="B11" s="277"/>
      <c r="C11" s="278"/>
      <c r="D11" s="278"/>
      <c r="E11" s="279"/>
      <c r="F11" s="85">
        <f t="shared" si="4"/>
        <v>1</v>
      </c>
      <c r="G11" s="130">
        <f t="shared" ref="G11:H11" si="5">IF(G10=0,0,G10/$F10)</f>
        <v>0.93798449612403101</v>
      </c>
      <c r="H11" s="130">
        <f t="shared" si="5"/>
        <v>0.68217054263565891</v>
      </c>
      <c r="I11" s="130">
        <f t="shared" ref="I11" si="6">IF(I10=0,0,I10/I10)</f>
        <v>1</v>
      </c>
      <c r="J11" s="130">
        <f t="shared" ref="J11" si="7">IF(J10=0,0,J10/I10)</f>
        <v>0.47058823529411764</v>
      </c>
      <c r="K11" s="130">
        <f t="shared" ref="K11" si="8">IF(K10=0,0,K10/K10)</f>
        <v>1</v>
      </c>
      <c r="L11" s="130">
        <f t="shared" ref="L11" si="9">IF(L10=0,0,L10/K10)</f>
        <v>0.25641025641025639</v>
      </c>
      <c r="M11" s="130">
        <f t="shared" ref="M11" si="10">IF(M10=0,0,M10/M10)</f>
        <v>1</v>
      </c>
      <c r="N11" s="130">
        <f t="shared" ref="N11" si="11">IF(N10=0,0,N10/M10)</f>
        <v>0.35714285714285715</v>
      </c>
      <c r="O11" s="130">
        <f t="shared" ref="O11" si="12">IF(O10=0,0,O10/O10)</f>
        <v>1</v>
      </c>
      <c r="P11" s="130">
        <f t="shared" ref="P11" si="13">IF(P10=0,0,P10/O10)</f>
        <v>0.59493670886075944</v>
      </c>
      <c r="Q11" s="130">
        <f t="shared" ref="Q11" si="14">IF(Q10=0,0,Q10/$F10)</f>
        <v>3.1007751937984496E-2</v>
      </c>
      <c r="R11" s="130">
        <f t="shared" ref="R11" si="15">IF(R10=0,0,R10/$F10)</f>
        <v>3.1007751937984496E-2</v>
      </c>
    </row>
    <row r="12" spans="1:18" ht="12" customHeight="1">
      <c r="A12" s="297"/>
      <c r="B12" s="274" t="s">
        <v>45</v>
      </c>
      <c r="C12" s="275"/>
      <c r="D12" s="275"/>
      <c r="E12" s="276"/>
      <c r="F12" s="83">
        <f t="shared" si="4"/>
        <v>220</v>
      </c>
      <c r="G12" s="83">
        <v>210</v>
      </c>
      <c r="H12" s="83">
        <v>141</v>
      </c>
      <c r="I12" s="83">
        <v>144</v>
      </c>
      <c r="J12" s="83">
        <v>41</v>
      </c>
      <c r="K12" s="83">
        <v>157</v>
      </c>
      <c r="L12" s="83">
        <v>42</v>
      </c>
      <c r="M12" s="83">
        <v>184</v>
      </c>
      <c r="N12" s="83">
        <v>82</v>
      </c>
      <c r="O12" s="83">
        <v>164</v>
      </c>
      <c r="P12" s="83">
        <v>102</v>
      </c>
      <c r="Q12" s="83">
        <v>5</v>
      </c>
      <c r="R12" s="83">
        <v>5</v>
      </c>
    </row>
    <row r="13" spans="1:18" ht="12" customHeight="1">
      <c r="A13" s="297"/>
      <c r="B13" s="277"/>
      <c r="C13" s="278"/>
      <c r="D13" s="278"/>
      <c r="E13" s="279"/>
      <c r="F13" s="85">
        <f t="shared" si="4"/>
        <v>1</v>
      </c>
      <c r="G13" s="130">
        <f t="shared" ref="G13:H13" si="16">IF(G12=0,0,G12/$F12)</f>
        <v>0.95454545454545459</v>
      </c>
      <c r="H13" s="130">
        <f t="shared" si="16"/>
        <v>0.64090909090909087</v>
      </c>
      <c r="I13" s="130">
        <f t="shared" ref="I13" si="17">IF(I12=0,0,I12/I12)</f>
        <v>1</v>
      </c>
      <c r="J13" s="130">
        <f t="shared" ref="J13" si="18">IF(J12=0,0,J12/I12)</f>
        <v>0.28472222222222221</v>
      </c>
      <c r="K13" s="130">
        <f t="shared" ref="K13" si="19">IF(K12=0,0,K12/K12)</f>
        <v>1</v>
      </c>
      <c r="L13" s="130">
        <f t="shared" ref="L13" si="20">IF(L12=0,0,L12/K12)</f>
        <v>0.26751592356687898</v>
      </c>
      <c r="M13" s="130">
        <f t="shared" ref="M13" si="21">IF(M12=0,0,M12/M12)</f>
        <v>1</v>
      </c>
      <c r="N13" s="130">
        <f t="shared" ref="N13" si="22">IF(N12=0,0,N12/M12)</f>
        <v>0.44565217391304346</v>
      </c>
      <c r="O13" s="130">
        <f t="shared" ref="O13" si="23">IF(O12=0,0,O12/O12)</f>
        <v>1</v>
      </c>
      <c r="P13" s="130">
        <f t="shared" ref="P13" si="24">IF(P12=0,0,P12/O12)</f>
        <v>0.62195121951219512</v>
      </c>
      <c r="Q13" s="130">
        <f t="shared" ref="Q13" si="25">IF(Q12=0,0,Q12/$F12)</f>
        <v>2.2727272727272728E-2</v>
      </c>
      <c r="R13" s="130">
        <f t="shared" ref="R13" si="26">IF(R12=0,0,R12/$F12)</f>
        <v>2.2727272727272728E-2</v>
      </c>
    </row>
    <row r="14" spans="1:18" ht="12" customHeight="1">
      <c r="A14" s="297"/>
      <c r="B14" s="274" t="s">
        <v>44</v>
      </c>
      <c r="C14" s="275"/>
      <c r="D14" s="275"/>
      <c r="E14" s="276"/>
      <c r="F14" s="83">
        <f t="shared" si="4"/>
        <v>57</v>
      </c>
      <c r="G14" s="83">
        <v>55</v>
      </c>
      <c r="H14" s="83">
        <v>41</v>
      </c>
      <c r="I14" s="83">
        <v>29</v>
      </c>
      <c r="J14" s="83">
        <v>2</v>
      </c>
      <c r="K14" s="83">
        <v>45</v>
      </c>
      <c r="L14" s="83">
        <v>14</v>
      </c>
      <c r="M14" s="83">
        <v>49</v>
      </c>
      <c r="N14" s="83">
        <v>24</v>
      </c>
      <c r="O14" s="83">
        <v>48</v>
      </c>
      <c r="P14" s="83">
        <v>36</v>
      </c>
      <c r="Q14" s="83">
        <v>1</v>
      </c>
      <c r="R14" s="83">
        <v>1</v>
      </c>
    </row>
    <row r="15" spans="1:18" ht="12" customHeight="1">
      <c r="A15" s="297"/>
      <c r="B15" s="277"/>
      <c r="C15" s="278"/>
      <c r="D15" s="278"/>
      <c r="E15" s="279"/>
      <c r="F15" s="85">
        <f t="shared" si="4"/>
        <v>1</v>
      </c>
      <c r="G15" s="130">
        <f t="shared" ref="G15:H15" si="27">IF(G14=0,0,G14/$F14)</f>
        <v>0.96491228070175439</v>
      </c>
      <c r="H15" s="130">
        <f t="shared" si="27"/>
        <v>0.7192982456140351</v>
      </c>
      <c r="I15" s="130">
        <f t="shared" ref="I15" si="28">IF(I14=0,0,I14/I14)</f>
        <v>1</v>
      </c>
      <c r="J15" s="130">
        <f t="shared" ref="J15" si="29">IF(J14=0,0,J14/I14)</f>
        <v>6.8965517241379309E-2</v>
      </c>
      <c r="K15" s="130">
        <f t="shared" ref="K15" si="30">IF(K14=0,0,K14/K14)</f>
        <v>1</v>
      </c>
      <c r="L15" s="130">
        <f t="shared" ref="L15" si="31">IF(L14=0,0,L14/K14)</f>
        <v>0.31111111111111112</v>
      </c>
      <c r="M15" s="130">
        <f t="shared" ref="M15" si="32">IF(M14=0,0,M14/M14)</f>
        <v>1</v>
      </c>
      <c r="N15" s="130">
        <f t="shared" ref="N15" si="33">IF(N14=0,0,N14/M14)</f>
        <v>0.48979591836734693</v>
      </c>
      <c r="O15" s="130">
        <f t="shared" ref="O15" si="34">IF(O14=0,0,O14/O14)</f>
        <v>1</v>
      </c>
      <c r="P15" s="130">
        <f t="shared" ref="P15" si="35">IF(P14=0,0,P14/O14)</f>
        <v>0.75</v>
      </c>
      <c r="Q15" s="130">
        <f t="shared" ref="Q15" si="36">IF(Q14=0,0,Q14/$F14)</f>
        <v>1.7543859649122806E-2</v>
      </c>
      <c r="R15" s="130">
        <f t="shared" ref="R15" si="37">IF(R14=0,0,R14/$F14)</f>
        <v>1.7543859649122806E-2</v>
      </c>
    </row>
    <row r="16" spans="1:18" ht="12" customHeight="1">
      <c r="A16" s="297"/>
      <c r="B16" s="274" t="s">
        <v>43</v>
      </c>
      <c r="C16" s="275"/>
      <c r="D16" s="275"/>
      <c r="E16" s="276"/>
      <c r="F16" s="83">
        <f t="shared" si="4"/>
        <v>221</v>
      </c>
      <c r="G16" s="83">
        <v>201</v>
      </c>
      <c r="H16" s="83">
        <v>109</v>
      </c>
      <c r="I16" s="83">
        <v>59</v>
      </c>
      <c r="J16" s="83">
        <v>13</v>
      </c>
      <c r="K16" s="83">
        <v>119</v>
      </c>
      <c r="L16" s="83">
        <v>34</v>
      </c>
      <c r="M16" s="83">
        <v>165</v>
      </c>
      <c r="N16" s="83">
        <v>70</v>
      </c>
      <c r="O16" s="83">
        <v>146</v>
      </c>
      <c r="P16" s="83">
        <v>78</v>
      </c>
      <c r="Q16" s="83">
        <v>14</v>
      </c>
      <c r="R16" s="83">
        <v>6</v>
      </c>
    </row>
    <row r="17" spans="1:18" ht="12" customHeight="1">
      <c r="A17" s="298"/>
      <c r="B17" s="277"/>
      <c r="C17" s="278"/>
      <c r="D17" s="278"/>
      <c r="E17" s="279"/>
      <c r="F17" s="85">
        <f t="shared" si="4"/>
        <v>1</v>
      </c>
      <c r="G17" s="130">
        <f t="shared" ref="G17:H17" si="38">IF(G16=0,0,G16/$F16)</f>
        <v>0.9095022624434389</v>
      </c>
      <c r="H17" s="130">
        <f t="shared" si="38"/>
        <v>0.49321266968325794</v>
      </c>
      <c r="I17" s="130">
        <f t="shared" ref="I17" si="39">IF(I16=0,0,I16/I16)</f>
        <v>1</v>
      </c>
      <c r="J17" s="130">
        <f t="shared" ref="J17" si="40">IF(J16=0,0,J16/I16)</f>
        <v>0.22033898305084745</v>
      </c>
      <c r="K17" s="130">
        <f t="shared" ref="K17" si="41">IF(K16=0,0,K16/K16)</f>
        <v>1</v>
      </c>
      <c r="L17" s="130">
        <f t="shared" ref="L17" si="42">IF(L16=0,0,L16/K16)</f>
        <v>0.2857142857142857</v>
      </c>
      <c r="M17" s="130">
        <f t="shared" ref="M17" si="43">IF(M16=0,0,M16/M16)</f>
        <v>1</v>
      </c>
      <c r="N17" s="130">
        <f t="shared" ref="N17" si="44">IF(N16=0,0,N16/M16)</f>
        <v>0.42424242424242425</v>
      </c>
      <c r="O17" s="130">
        <f t="shared" ref="O17" si="45">IF(O16=0,0,O16/O16)</f>
        <v>1</v>
      </c>
      <c r="P17" s="130">
        <f t="shared" ref="P17" si="46">IF(P16=0,0,P16/O16)</f>
        <v>0.53424657534246578</v>
      </c>
      <c r="Q17" s="130">
        <f t="shared" ref="Q17:R17" si="47">IF(Q16=0,0,Q16/$F16)</f>
        <v>6.3348416289592757E-2</v>
      </c>
      <c r="R17" s="130">
        <f t="shared" si="47"/>
        <v>2.7149321266968326E-2</v>
      </c>
    </row>
    <row r="18" spans="1:18" ht="12" customHeight="1">
      <c r="A18" s="263" t="s">
        <v>42</v>
      </c>
      <c r="B18" s="263" t="s">
        <v>41</v>
      </c>
      <c r="C18" s="131"/>
      <c r="D18" s="261" t="s">
        <v>15</v>
      </c>
      <c r="E18" s="132"/>
      <c r="F18" s="83">
        <f t="shared" si="0"/>
        <v>224</v>
      </c>
      <c r="G18" s="83">
        <f t="shared" ref="G18:R18" si="48">SUM(G20,G22,G24,G26,G28,G30,G32,G34,G36,G38,G40,G42,G44,G46,G48,G50,G52,G54,G56,G58,G60,G62,G64,G66)</f>
        <v>216</v>
      </c>
      <c r="H18" s="83">
        <f>SUM(H20,H22,H24,H26,H28,H30,H32,H34,H36,H38,H40,H42,H44,H46,H48,H50,H52,H54,H56,H58,H60,H62,H64,H66)</f>
        <v>138</v>
      </c>
      <c r="I18" s="83">
        <f t="shared" si="48"/>
        <v>154</v>
      </c>
      <c r="J18" s="83">
        <f t="shared" si="48"/>
        <v>45</v>
      </c>
      <c r="K18" s="83">
        <f t="shared" si="48"/>
        <v>164</v>
      </c>
      <c r="L18" s="83">
        <f t="shared" si="48"/>
        <v>27</v>
      </c>
      <c r="M18" s="83">
        <f t="shared" si="48"/>
        <v>187</v>
      </c>
      <c r="N18" s="83">
        <f t="shared" si="48"/>
        <v>64</v>
      </c>
      <c r="O18" s="83">
        <f t="shared" si="48"/>
        <v>166</v>
      </c>
      <c r="P18" s="83">
        <f t="shared" si="48"/>
        <v>96</v>
      </c>
      <c r="Q18" s="83">
        <f t="shared" si="48"/>
        <v>5</v>
      </c>
      <c r="R18" s="83">
        <f t="shared" si="48"/>
        <v>3</v>
      </c>
    </row>
    <row r="19" spans="1:18" ht="12" customHeight="1">
      <c r="A19" s="264"/>
      <c r="B19" s="264"/>
      <c r="C19" s="133"/>
      <c r="D19" s="262"/>
      <c r="E19" s="134"/>
      <c r="F19" s="85">
        <f t="shared" si="0"/>
        <v>1</v>
      </c>
      <c r="G19" s="130">
        <f>IF(G18=0,0,G18/$F18)</f>
        <v>0.9642857142857143</v>
      </c>
      <c r="H19" s="130">
        <f t="shared" ref="H19" si="49">IF(H18=0,0,H18/$F18)</f>
        <v>0.6160714285714286</v>
      </c>
      <c r="I19" s="130">
        <f>IF(I18=0,0,I18/I18)</f>
        <v>1</v>
      </c>
      <c r="J19" s="130">
        <f>IF(J18=0,0,J18/I18)</f>
        <v>0.29220779220779219</v>
      </c>
      <c r="K19" s="130">
        <f>IF(K18=0,0,K18/K18)</f>
        <v>1</v>
      </c>
      <c r="L19" s="130">
        <f>IF(L18=0,0,L18/K18)</f>
        <v>0.16463414634146342</v>
      </c>
      <c r="M19" s="130">
        <f>IF(M18=0,0,M18/M18)</f>
        <v>1</v>
      </c>
      <c r="N19" s="130">
        <f>IF(N18=0,0,N18/M18)</f>
        <v>0.34224598930481281</v>
      </c>
      <c r="O19" s="130">
        <f>IF(O18=0,0,O18/O18)</f>
        <v>1</v>
      </c>
      <c r="P19" s="130">
        <f>IF(P18=0,0,P18/O18)</f>
        <v>0.57831325301204817</v>
      </c>
      <c r="Q19" s="130">
        <f>IF(Q18=0,0,Q18/$F18)</f>
        <v>2.2321428571428572E-2</v>
      </c>
      <c r="R19" s="130">
        <f>IF(R18=0,0,R18/$F18)</f>
        <v>1.3392857142857142E-2</v>
      </c>
    </row>
    <row r="20" spans="1:18" ht="12" customHeight="1">
      <c r="A20" s="264"/>
      <c r="B20" s="264"/>
      <c r="C20" s="131"/>
      <c r="D20" s="261" t="s">
        <v>358</v>
      </c>
      <c r="E20" s="132"/>
      <c r="F20" s="83">
        <f t="shared" ref="F20:F67" si="50">SUM(G20,Q20,R20)</f>
        <v>38</v>
      </c>
      <c r="G20" s="83">
        <v>38</v>
      </c>
      <c r="H20" s="83">
        <v>31</v>
      </c>
      <c r="I20" s="83">
        <v>24</v>
      </c>
      <c r="J20" s="83">
        <v>9</v>
      </c>
      <c r="K20" s="83">
        <v>26</v>
      </c>
      <c r="L20" s="83">
        <v>8</v>
      </c>
      <c r="M20" s="83">
        <v>34</v>
      </c>
      <c r="N20" s="83">
        <v>16</v>
      </c>
      <c r="O20" s="83">
        <v>25</v>
      </c>
      <c r="P20" s="83">
        <v>19</v>
      </c>
      <c r="Q20" s="83">
        <v>0</v>
      </c>
      <c r="R20" s="83">
        <v>0</v>
      </c>
    </row>
    <row r="21" spans="1:18" ht="12" customHeight="1">
      <c r="A21" s="264"/>
      <c r="B21" s="264"/>
      <c r="C21" s="133"/>
      <c r="D21" s="262"/>
      <c r="E21" s="134"/>
      <c r="F21" s="85">
        <f t="shared" si="50"/>
        <v>1</v>
      </c>
      <c r="G21" s="130">
        <f t="shared" ref="G21:H21" si="51">IF(G20=0,0,G20/$F20)</f>
        <v>1</v>
      </c>
      <c r="H21" s="130">
        <f t="shared" si="51"/>
        <v>0.81578947368421051</v>
      </c>
      <c r="I21" s="130">
        <f t="shared" ref="I21" si="52">IF(I20=0,0,I20/I20)</f>
        <v>1</v>
      </c>
      <c r="J21" s="130">
        <f t="shared" ref="J21" si="53">IF(J20=0,0,J20/I20)</f>
        <v>0.375</v>
      </c>
      <c r="K21" s="130">
        <f t="shared" ref="K21" si="54">IF(K20=0,0,K20/K20)</f>
        <v>1</v>
      </c>
      <c r="L21" s="130">
        <f t="shared" ref="L21" si="55">IF(L20=0,0,L20/K20)</f>
        <v>0.30769230769230771</v>
      </c>
      <c r="M21" s="130">
        <f t="shared" ref="M21" si="56">IF(M20=0,0,M20/M20)</f>
        <v>1</v>
      </c>
      <c r="N21" s="130">
        <f t="shared" ref="N21" si="57">IF(N20=0,0,N20/M20)</f>
        <v>0.47058823529411764</v>
      </c>
      <c r="O21" s="130">
        <f t="shared" ref="O21" si="58">IF(O20=0,0,O20/O20)</f>
        <v>1</v>
      </c>
      <c r="P21" s="130">
        <f t="shared" ref="P21" si="59">IF(P20=0,0,P20/O20)</f>
        <v>0.76</v>
      </c>
      <c r="Q21" s="130">
        <f t="shared" ref="Q21" si="60">IF(Q20=0,0,Q20/$F20)</f>
        <v>0</v>
      </c>
      <c r="R21" s="130">
        <f t="shared" ref="R21" si="61">IF(R20=0,0,R20/$F20)</f>
        <v>0</v>
      </c>
    </row>
    <row r="22" spans="1:18" ht="12" customHeight="1">
      <c r="A22" s="264"/>
      <c r="B22" s="264"/>
      <c r="C22" s="131"/>
      <c r="D22" s="261" t="s">
        <v>359</v>
      </c>
      <c r="E22" s="132"/>
      <c r="F22" s="83">
        <f t="shared" si="50"/>
        <v>5</v>
      </c>
      <c r="G22" s="83">
        <v>5</v>
      </c>
      <c r="H22" s="83">
        <v>5</v>
      </c>
      <c r="I22" s="83">
        <v>4</v>
      </c>
      <c r="J22" s="83">
        <v>2</v>
      </c>
      <c r="K22" s="83">
        <v>3</v>
      </c>
      <c r="L22" s="83">
        <v>2</v>
      </c>
      <c r="M22" s="83">
        <v>4</v>
      </c>
      <c r="N22" s="83">
        <v>4</v>
      </c>
      <c r="O22" s="83">
        <v>4</v>
      </c>
      <c r="P22" s="83">
        <v>3</v>
      </c>
      <c r="Q22" s="83">
        <v>0</v>
      </c>
      <c r="R22" s="83">
        <v>0</v>
      </c>
    </row>
    <row r="23" spans="1:18" ht="12" customHeight="1">
      <c r="A23" s="264"/>
      <c r="B23" s="264"/>
      <c r="C23" s="133"/>
      <c r="D23" s="262"/>
      <c r="E23" s="134"/>
      <c r="F23" s="85">
        <f t="shared" si="50"/>
        <v>1</v>
      </c>
      <c r="G23" s="130">
        <f t="shared" ref="G23:H23" si="62">IF(G22=0,0,G22/$F22)</f>
        <v>1</v>
      </c>
      <c r="H23" s="130">
        <f t="shared" si="62"/>
        <v>1</v>
      </c>
      <c r="I23" s="130">
        <f t="shared" ref="I23" si="63">IF(I22=0,0,I22/I22)</f>
        <v>1</v>
      </c>
      <c r="J23" s="130">
        <f t="shared" ref="J23" si="64">IF(J22=0,0,J22/I22)</f>
        <v>0.5</v>
      </c>
      <c r="K23" s="130">
        <f t="shared" ref="K23" si="65">IF(K22=0,0,K22/K22)</f>
        <v>1</v>
      </c>
      <c r="L23" s="130">
        <f t="shared" ref="L23" si="66">IF(L22=0,0,L22/K22)</f>
        <v>0.66666666666666663</v>
      </c>
      <c r="M23" s="130">
        <f t="shared" ref="M23" si="67">IF(M22=0,0,M22/M22)</f>
        <v>1</v>
      </c>
      <c r="N23" s="130">
        <f t="shared" ref="N23" si="68">IF(N22=0,0,N22/M22)</f>
        <v>1</v>
      </c>
      <c r="O23" s="130">
        <f t="shared" ref="O23" si="69">IF(O22=0,0,O22/O22)</f>
        <v>1</v>
      </c>
      <c r="P23" s="130">
        <f t="shared" ref="P23" si="70">IF(P22=0,0,P22/O22)</f>
        <v>0.75</v>
      </c>
      <c r="Q23" s="130">
        <f t="shared" ref="Q23" si="71">IF(Q22=0,0,Q22/$F22)</f>
        <v>0</v>
      </c>
      <c r="R23" s="130">
        <f t="shared" ref="R23" si="72">IF(R22=0,0,R22/$F22)</f>
        <v>0</v>
      </c>
    </row>
    <row r="24" spans="1:18" ht="12" customHeight="1">
      <c r="A24" s="264"/>
      <c r="B24" s="264"/>
      <c r="C24" s="131"/>
      <c r="D24" s="261" t="s">
        <v>360</v>
      </c>
      <c r="E24" s="132"/>
      <c r="F24" s="83">
        <f t="shared" si="50"/>
        <v>14</v>
      </c>
      <c r="G24" s="83">
        <v>14</v>
      </c>
      <c r="H24" s="83">
        <v>12</v>
      </c>
      <c r="I24" s="83">
        <v>12</v>
      </c>
      <c r="J24" s="83">
        <v>7</v>
      </c>
      <c r="K24" s="83">
        <v>9</v>
      </c>
      <c r="L24" s="83">
        <v>4</v>
      </c>
      <c r="M24" s="83">
        <v>11</v>
      </c>
      <c r="N24" s="83">
        <v>5</v>
      </c>
      <c r="O24" s="83">
        <v>10</v>
      </c>
      <c r="P24" s="83">
        <v>8</v>
      </c>
      <c r="Q24" s="83">
        <v>0</v>
      </c>
      <c r="R24" s="83">
        <v>0</v>
      </c>
    </row>
    <row r="25" spans="1:18" ht="12" customHeight="1">
      <c r="A25" s="264"/>
      <c r="B25" s="264"/>
      <c r="C25" s="133"/>
      <c r="D25" s="262"/>
      <c r="E25" s="134"/>
      <c r="F25" s="85">
        <f t="shared" si="50"/>
        <v>1</v>
      </c>
      <c r="G25" s="130">
        <f t="shared" ref="G25:H25" si="73">IF(G24=0,0,G24/$F24)</f>
        <v>1</v>
      </c>
      <c r="H25" s="130">
        <f t="shared" si="73"/>
        <v>0.8571428571428571</v>
      </c>
      <c r="I25" s="130">
        <f t="shared" ref="I25" si="74">IF(I24=0,0,I24/I24)</f>
        <v>1</v>
      </c>
      <c r="J25" s="130">
        <f t="shared" ref="J25" si="75">IF(J24=0,0,J24/I24)</f>
        <v>0.58333333333333337</v>
      </c>
      <c r="K25" s="130">
        <f t="shared" ref="K25" si="76">IF(K24=0,0,K24/K24)</f>
        <v>1</v>
      </c>
      <c r="L25" s="130">
        <f t="shared" ref="L25" si="77">IF(L24=0,0,L24/K24)</f>
        <v>0.44444444444444442</v>
      </c>
      <c r="M25" s="130">
        <f t="shared" ref="M25" si="78">IF(M24=0,0,M24/M24)</f>
        <v>1</v>
      </c>
      <c r="N25" s="130">
        <f t="shared" ref="N25" si="79">IF(N24=0,0,N24/M24)</f>
        <v>0.45454545454545453</v>
      </c>
      <c r="O25" s="130">
        <f t="shared" ref="O25" si="80">IF(O24=0,0,O24/O24)</f>
        <v>1</v>
      </c>
      <c r="P25" s="130">
        <f t="shared" ref="P25" si="81">IF(P24=0,0,P24/O24)</f>
        <v>0.8</v>
      </c>
      <c r="Q25" s="130">
        <f t="shared" ref="Q25" si="82">IF(Q24=0,0,Q24/$F24)</f>
        <v>0</v>
      </c>
      <c r="R25" s="130">
        <f t="shared" ref="R25" si="83">IF(R24=0,0,R24/$F24)</f>
        <v>0</v>
      </c>
    </row>
    <row r="26" spans="1:18" ht="12" customHeight="1">
      <c r="A26" s="264"/>
      <c r="B26" s="264"/>
      <c r="C26" s="131"/>
      <c r="D26" s="261" t="s">
        <v>361</v>
      </c>
      <c r="E26" s="132"/>
      <c r="F26" s="83">
        <f t="shared" si="50"/>
        <v>1</v>
      </c>
      <c r="G26" s="83">
        <v>1</v>
      </c>
      <c r="H26" s="83">
        <v>1</v>
      </c>
      <c r="I26" s="83">
        <v>1</v>
      </c>
      <c r="J26" s="83">
        <v>1</v>
      </c>
      <c r="K26" s="83">
        <v>1</v>
      </c>
      <c r="L26" s="83">
        <v>0</v>
      </c>
      <c r="M26" s="83">
        <v>1</v>
      </c>
      <c r="N26" s="83">
        <v>1</v>
      </c>
      <c r="O26" s="83">
        <v>0</v>
      </c>
      <c r="P26" s="83">
        <v>0</v>
      </c>
      <c r="Q26" s="83">
        <v>0</v>
      </c>
      <c r="R26" s="83">
        <v>0</v>
      </c>
    </row>
    <row r="27" spans="1:18" ht="12" customHeight="1">
      <c r="A27" s="264"/>
      <c r="B27" s="264"/>
      <c r="C27" s="133"/>
      <c r="D27" s="262"/>
      <c r="E27" s="134"/>
      <c r="F27" s="85">
        <f t="shared" si="50"/>
        <v>1</v>
      </c>
      <c r="G27" s="130">
        <f t="shared" ref="G27:H27" si="84">IF(G26=0,0,G26/$F26)</f>
        <v>1</v>
      </c>
      <c r="H27" s="130">
        <f t="shared" si="84"/>
        <v>1</v>
      </c>
      <c r="I27" s="130">
        <f t="shared" ref="I27" si="85">IF(I26=0,0,I26/I26)</f>
        <v>1</v>
      </c>
      <c r="J27" s="130">
        <f t="shared" ref="J27" si="86">IF(J26=0,0,J26/I26)</f>
        <v>1</v>
      </c>
      <c r="K27" s="130">
        <f t="shared" ref="K27" si="87">IF(K26=0,0,K26/K26)</f>
        <v>1</v>
      </c>
      <c r="L27" s="130">
        <f t="shared" ref="L27" si="88">IF(L26=0,0,L26/K26)</f>
        <v>0</v>
      </c>
      <c r="M27" s="130">
        <f t="shared" ref="M27" si="89">IF(M26=0,0,M26/M26)</f>
        <v>1</v>
      </c>
      <c r="N27" s="130">
        <f t="shared" ref="N27" si="90">IF(N26=0,0,N26/M26)</f>
        <v>1</v>
      </c>
      <c r="O27" s="130">
        <f t="shared" ref="O27" si="91">IF(O26=0,0,O26/O26)</f>
        <v>0</v>
      </c>
      <c r="P27" s="130">
        <f t="shared" ref="P27" si="92">IF(P26=0,0,P26/O26)</f>
        <v>0</v>
      </c>
      <c r="Q27" s="130">
        <f t="shared" ref="Q27" si="93">IF(Q26=0,0,Q26/$F26)</f>
        <v>0</v>
      </c>
      <c r="R27" s="130">
        <f t="shared" ref="R27" si="94">IF(R26=0,0,R26/$F26)</f>
        <v>0</v>
      </c>
    </row>
    <row r="28" spans="1:18" ht="12" customHeight="1">
      <c r="A28" s="264"/>
      <c r="B28" s="264"/>
      <c r="C28" s="131"/>
      <c r="D28" s="261" t="s">
        <v>362</v>
      </c>
      <c r="E28" s="132"/>
      <c r="F28" s="83">
        <f t="shared" si="50"/>
        <v>6</v>
      </c>
      <c r="G28" s="83">
        <v>5</v>
      </c>
      <c r="H28" s="83">
        <v>5</v>
      </c>
      <c r="I28" s="83">
        <v>5</v>
      </c>
      <c r="J28" s="83">
        <v>2</v>
      </c>
      <c r="K28" s="83">
        <v>4</v>
      </c>
      <c r="L28" s="83">
        <v>0</v>
      </c>
      <c r="M28" s="83">
        <v>5</v>
      </c>
      <c r="N28" s="83">
        <v>3</v>
      </c>
      <c r="O28" s="83">
        <v>4</v>
      </c>
      <c r="P28" s="83">
        <v>3</v>
      </c>
      <c r="Q28" s="83">
        <v>0</v>
      </c>
      <c r="R28" s="83">
        <v>1</v>
      </c>
    </row>
    <row r="29" spans="1:18" ht="12" customHeight="1">
      <c r="A29" s="264"/>
      <c r="B29" s="264"/>
      <c r="C29" s="133"/>
      <c r="D29" s="262"/>
      <c r="E29" s="134"/>
      <c r="F29" s="85">
        <f t="shared" si="50"/>
        <v>1</v>
      </c>
      <c r="G29" s="130">
        <f t="shared" ref="G29:H29" si="95">IF(G28=0,0,G28/$F28)</f>
        <v>0.83333333333333337</v>
      </c>
      <c r="H29" s="130">
        <f t="shared" si="95"/>
        <v>0.83333333333333337</v>
      </c>
      <c r="I29" s="130">
        <f t="shared" ref="I29" si="96">IF(I28=0,0,I28/I28)</f>
        <v>1</v>
      </c>
      <c r="J29" s="130">
        <f t="shared" ref="J29" si="97">IF(J28=0,0,J28/I28)</f>
        <v>0.4</v>
      </c>
      <c r="K29" s="130">
        <f t="shared" ref="K29" si="98">IF(K28=0,0,K28/K28)</f>
        <v>1</v>
      </c>
      <c r="L29" s="130">
        <f t="shared" ref="L29" si="99">IF(L28=0,0,L28/K28)</f>
        <v>0</v>
      </c>
      <c r="M29" s="130">
        <f t="shared" ref="M29" si="100">IF(M28=0,0,M28/M28)</f>
        <v>1</v>
      </c>
      <c r="N29" s="130">
        <f t="shared" ref="N29" si="101">IF(N28=0,0,N28/M28)</f>
        <v>0.6</v>
      </c>
      <c r="O29" s="130">
        <f t="shared" ref="O29" si="102">IF(O28=0,0,O28/O28)</f>
        <v>1</v>
      </c>
      <c r="P29" s="130">
        <f t="shared" ref="P29" si="103">IF(P28=0,0,P28/O28)</f>
        <v>0.75</v>
      </c>
      <c r="Q29" s="130">
        <f t="shared" ref="Q29" si="104">IF(Q28=0,0,Q28/$F28)</f>
        <v>0</v>
      </c>
      <c r="R29" s="130">
        <f t="shared" ref="R29" si="105">IF(R28=0,0,R28/$F28)</f>
        <v>0.16666666666666666</v>
      </c>
    </row>
    <row r="30" spans="1:18" ht="12" customHeight="1">
      <c r="A30" s="264"/>
      <c r="B30" s="264"/>
      <c r="C30" s="131"/>
      <c r="D30" s="261" t="s">
        <v>363</v>
      </c>
      <c r="E30" s="132"/>
      <c r="F30" s="83">
        <f t="shared" si="50"/>
        <v>3</v>
      </c>
      <c r="G30" s="83">
        <v>3</v>
      </c>
      <c r="H30" s="83">
        <v>2</v>
      </c>
      <c r="I30" s="83">
        <v>2</v>
      </c>
      <c r="J30" s="83">
        <v>0</v>
      </c>
      <c r="K30" s="83">
        <v>2</v>
      </c>
      <c r="L30" s="83">
        <v>0</v>
      </c>
      <c r="M30" s="83">
        <v>1</v>
      </c>
      <c r="N30" s="83">
        <v>0</v>
      </c>
      <c r="O30" s="83">
        <v>2</v>
      </c>
      <c r="P30" s="83">
        <v>2</v>
      </c>
      <c r="Q30" s="83">
        <v>0</v>
      </c>
      <c r="R30" s="83">
        <v>0</v>
      </c>
    </row>
    <row r="31" spans="1:18" ht="12" customHeight="1">
      <c r="A31" s="264"/>
      <c r="B31" s="264"/>
      <c r="C31" s="133"/>
      <c r="D31" s="262"/>
      <c r="E31" s="134"/>
      <c r="F31" s="85">
        <f t="shared" si="50"/>
        <v>1</v>
      </c>
      <c r="G31" s="130">
        <f t="shared" ref="G31:H31" si="106">IF(G30=0,0,G30/$F30)</f>
        <v>1</v>
      </c>
      <c r="H31" s="130">
        <f t="shared" si="106"/>
        <v>0.66666666666666663</v>
      </c>
      <c r="I31" s="130">
        <f t="shared" ref="I31" si="107">IF(I30=0,0,I30/I30)</f>
        <v>1</v>
      </c>
      <c r="J31" s="130">
        <f t="shared" ref="J31" si="108">IF(J30=0,0,J30/I30)</f>
        <v>0</v>
      </c>
      <c r="K31" s="130">
        <f t="shared" ref="K31" si="109">IF(K30=0,0,K30/K30)</f>
        <v>1</v>
      </c>
      <c r="L31" s="130">
        <f t="shared" ref="L31" si="110">IF(L30=0,0,L30/K30)</f>
        <v>0</v>
      </c>
      <c r="M31" s="130">
        <f t="shared" ref="M31" si="111">IF(M30=0,0,M30/M30)</f>
        <v>1</v>
      </c>
      <c r="N31" s="130">
        <f t="shared" ref="N31" si="112">IF(N30=0,0,N30/M30)</f>
        <v>0</v>
      </c>
      <c r="O31" s="130">
        <f t="shared" ref="O31" si="113">IF(O30=0,0,O30/O30)</f>
        <v>1</v>
      </c>
      <c r="P31" s="130">
        <f t="shared" ref="P31" si="114">IF(P30=0,0,P30/O30)</f>
        <v>1</v>
      </c>
      <c r="Q31" s="130">
        <f t="shared" ref="Q31" si="115">IF(Q30=0,0,Q30/$F30)</f>
        <v>0</v>
      </c>
      <c r="R31" s="130">
        <f t="shared" ref="R31" si="116">IF(R30=0,0,R30/$F30)</f>
        <v>0</v>
      </c>
    </row>
    <row r="32" spans="1:18" ht="12" customHeight="1">
      <c r="A32" s="264"/>
      <c r="B32" s="264"/>
      <c r="C32" s="131"/>
      <c r="D32" s="261" t="s">
        <v>364</v>
      </c>
      <c r="E32" s="132"/>
      <c r="F32" s="83">
        <f t="shared" si="50"/>
        <v>3</v>
      </c>
      <c r="G32" s="83">
        <v>3</v>
      </c>
      <c r="H32" s="83">
        <v>1</v>
      </c>
      <c r="I32" s="83">
        <v>3</v>
      </c>
      <c r="J32" s="83">
        <v>1</v>
      </c>
      <c r="K32" s="83">
        <v>3</v>
      </c>
      <c r="L32" s="83">
        <v>1</v>
      </c>
      <c r="M32" s="83">
        <v>2</v>
      </c>
      <c r="N32" s="83">
        <v>1</v>
      </c>
      <c r="O32" s="83">
        <v>2</v>
      </c>
      <c r="P32" s="83">
        <v>1</v>
      </c>
      <c r="Q32" s="83">
        <v>0</v>
      </c>
      <c r="R32" s="83">
        <v>0</v>
      </c>
    </row>
    <row r="33" spans="1:18" ht="12" customHeight="1">
      <c r="A33" s="264"/>
      <c r="B33" s="264"/>
      <c r="C33" s="133"/>
      <c r="D33" s="262"/>
      <c r="E33" s="134"/>
      <c r="F33" s="85">
        <f t="shared" si="50"/>
        <v>1</v>
      </c>
      <c r="G33" s="130">
        <f t="shared" ref="G33:H33" si="117">IF(G32=0,0,G32/$F32)</f>
        <v>1</v>
      </c>
      <c r="H33" s="130">
        <f t="shared" si="117"/>
        <v>0.33333333333333331</v>
      </c>
      <c r="I33" s="130">
        <f t="shared" ref="I33" si="118">IF(I32=0,0,I32/I32)</f>
        <v>1</v>
      </c>
      <c r="J33" s="130">
        <f t="shared" ref="J33" si="119">IF(J32=0,0,J32/I32)</f>
        <v>0.33333333333333331</v>
      </c>
      <c r="K33" s="130">
        <f t="shared" ref="K33" si="120">IF(K32=0,0,K32/K32)</f>
        <v>1</v>
      </c>
      <c r="L33" s="130">
        <f t="shared" ref="L33" si="121">IF(L32=0,0,L32/K32)</f>
        <v>0.33333333333333331</v>
      </c>
      <c r="M33" s="130">
        <f t="shared" ref="M33" si="122">IF(M32=0,0,M32/M32)</f>
        <v>1</v>
      </c>
      <c r="N33" s="130">
        <f t="shared" ref="N33" si="123">IF(N32=0,0,N32/M32)</f>
        <v>0.5</v>
      </c>
      <c r="O33" s="130">
        <f t="shared" ref="O33" si="124">IF(O32=0,0,O32/O32)</f>
        <v>1</v>
      </c>
      <c r="P33" s="130">
        <f t="shared" ref="P33" si="125">IF(P32=0,0,P32/O32)</f>
        <v>0.5</v>
      </c>
      <c r="Q33" s="130">
        <f t="shared" ref="Q33" si="126">IF(Q32=0,0,Q32/$F32)</f>
        <v>0</v>
      </c>
      <c r="R33" s="130">
        <f t="shared" ref="R33" si="127">IF(R32=0,0,R32/$F32)</f>
        <v>0</v>
      </c>
    </row>
    <row r="34" spans="1:18" ht="12" customHeight="1">
      <c r="A34" s="264"/>
      <c r="B34" s="264"/>
      <c r="C34" s="131"/>
      <c r="D34" s="261" t="s">
        <v>365</v>
      </c>
      <c r="E34" s="132"/>
      <c r="F34" s="83">
        <f t="shared" si="50"/>
        <v>10</v>
      </c>
      <c r="G34" s="83">
        <v>9</v>
      </c>
      <c r="H34" s="83">
        <v>6</v>
      </c>
      <c r="I34" s="83">
        <v>5</v>
      </c>
      <c r="J34" s="83">
        <v>1</v>
      </c>
      <c r="K34" s="83">
        <v>9</v>
      </c>
      <c r="L34" s="83">
        <v>4</v>
      </c>
      <c r="M34" s="83">
        <v>9</v>
      </c>
      <c r="N34" s="83">
        <v>3</v>
      </c>
      <c r="O34" s="83">
        <v>6</v>
      </c>
      <c r="P34" s="83">
        <v>3</v>
      </c>
      <c r="Q34" s="83">
        <v>1</v>
      </c>
      <c r="R34" s="83">
        <v>0</v>
      </c>
    </row>
    <row r="35" spans="1:18" ht="12" customHeight="1">
      <c r="A35" s="264"/>
      <c r="B35" s="264"/>
      <c r="C35" s="133"/>
      <c r="D35" s="262"/>
      <c r="E35" s="134"/>
      <c r="F35" s="85">
        <f t="shared" si="50"/>
        <v>1</v>
      </c>
      <c r="G35" s="130">
        <f t="shared" ref="G35:H35" si="128">IF(G34=0,0,G34/$F34)</f>
        <v>0.9</v>
      </c>
      <c r="H35" s="130">
        <f t="shared" si="128"/>
        <v>0.6</v>
      </c>
      <c r="I35" s="130">
        <f t="shared" ref="I35" si="129">IF(I34=0,0,I34/I34)</f>
        <v>1</v>
      </c>
      <c r="J35" s="130">
        <f t="shared" ref="J35" si="130">IF(J34=0,0,J34/I34)</f>
        <v>0.2</v>
      </c>
      <c r="K35" s="130">
        <f t="shared" ref="K35" si="131">IF(K34=0,0,K34/K34)</f>
        <v>1</v>
      </c>
      <c r="L35" s="130">
        <f t="shared" ref="L35" si="132">IF(L34=0,0,L34/K34)</f>
        <v>0.44444444444444442</v>
      </c>
      <c r="M35" s="130">
        <f t="shared" ref="M35" si="133">IF(M34=0,0,M34/M34)</f>
        <v>1</v>
      </c>
      <c r="N35" s="130">
        <f t="shared" ref="N35" si="134">IF(N34=0,0,N34/M34)</f>
        <v>0.33333333333333331</v>
      </c>
      <c r="O35" s="130">
        <f t="shared" ref="O35" si="135">IF(O34=0,0,O34/O34)</f>
        <v>1</v>
      </c>
      <c r="P35" s="130">
        <f t="shared" ref="P35" si="136">IF(P34=0,0,P34/O34)</f>
        <v>0.5</v>
      </c>
      <c r="Q35" s="130">
        <f t="shared" ref="Q35" si="137">IF(Q34=0,0,Q34/$F34)</f>
        <v>0.1</v>
      </c>
      <c r="R35" s="130">
        <f t="shared" ref="R35" si="138">IF(R34=0,0,R34/$F34)</f>
        <v>0</v>
      </c>
    </row>
    <row r="36" spans="1:18" ht="12" customHeight="1">
      <c r="A36" s="264"/>
      <c r="B36" s="264"/>
      <c r="C36" s="131"/>
      <c r="D36" s="261" t="s">
        <v>366</v>
      </c>
      <c r="E36" s="132"/>
      <c r="F36" s="83">
        <f t="shared" si="50"/>
        <v>1</v>
      </c>
      <c r="G36" s="83">
        <v>1</v>
      </c>
      <c r="H36" s="83">
        <v>0</v>
      </c>
      <c r="I36" s="83">
        <v>0</v>
      </c>
      <c r="J36" s="83">
        <v>0</v>
      </c>
      <c r="K36" s="83">
        <v>0</v>
      </c>
      <c r="L36" s="83">
        <v>0</v>
      </c>
      <c r="M36" s="83">
        <v>1</v>
      </c>
      <c r="N36" s="83">
        <v>0</v>
      </c>
      <c r="O36" s="83">
        <v>0</v>
      </c>
      <c r="P36" s="83">
        <v>0</v>
      </c>
      <c r="Q36" s="83">
        <v>0</v>
      </c>
      <c r="R36" s="83">
        <v>0</v>
      </c>
    </row>
    <row r="37" spans="1:18" ht="12" customHeight="1">
      <c r="A37" s="264"/>
      <c r="B37" s="264"/>
      <c r="C37" s="133"/>
      <c r="D37" s="262"/>
      <c r="E37" s="134"/>
      <c r="F37" s="85">
        <f t="shared" si="50"/>
        <v>1</v>
      </c>
      <c r="G37" s="130">
        <f t="shared" ref="G37:H37" si="139">IF(G36=0,0,G36/$F36)</f>
        <v>1</v>
      </c>
      <c r="H37" s="130">
        <f t="shared" si="139"/>
        <v>0</v>
      </c>
      <c r="I37" s="130">
        <f t="shared" ref="I37" si="140">IF(I36=0,0,I36/I36)</f>
        <v>0</v>
      </c>
      <c r="J37" s="130">
        <f t="shared" ref="J37" si="141">IF(J36=0,0,J36/I36)</f>
        <v>0</v>
      </c>
      <c r="K37" s="130">
        <f t="shared" ref="K37" si="142">IF(K36=0,0,K36/K36)</f>
        <v>0</v>
      </c>
      <c r="L37" s="130">
        <f t="shared" ref="L37" si="143">IF(L36=0,0,L36/K36)</f>
        <v>0</v>
      </c>
      <c r="M37" s="130">
        <f t="shared" ref="M37" si="144">IF(M36=0,0,M36/M36)</f>
        <v>1</v>
      </c>
      <c r="N37" s="130">
        <f t="shared" ref="N37" si="145">IF(N36=0,0,N36/M36)</f>
        <v>0</v>
      </c>
      <c r="O37" s="130">
        <f t="shared" ref="O37" si="146">IF(O36=0,0,O36/O36)</f>
        <v>0</v>
      </c>
      <c r="P37" s="130">
        <f t="shared" ref="P37" si="147">IF(P36=0,0,P36/O36)</f>
        <v>0</v>
      </c>
      <c r="Q37" s="130">
        <f t="shared" ref="Q37" si="148">IF(Q36=0,0,Q36/$F36)</f>
        <v>0</v>
      </c>
      <c r="R37" s="130">
        <f t="shared" ref="R37" si="149">IF(R36=0,0,R36/$F36)</f>
        <v>0</v>
      </c>
    </row>
    <row r="38" spans="1:18" ht="12" customHeight="1">
      <c r="A38" s="264"/>
      <c r="B38" s="264"/>
      <c r="C38" s="131"/>
      <c r="D38" s="261" t="s">
        <v>367</v>
      </c>
      <c r="E38" s="132"/>
      <c r="F38" s="83">
        <f t="shared" si="50"/>
        <v>6</v>
      </c>
      <c r="G38" s="83">
        <v>6</v>
      </c>
      <c r="H38" s="83">
        <v>3</v>
      </c>
      <c r="I38" s="83">
        <v>3</v>
      </c>
      <c r="J38" s="83">
        <v>2</v>
      </c>
      <c r="K38" s="83">
        <v>5</v>
      </c>
      <c r="L38" s="83">
        <v>0</v>
      </c>
      <c r="M38" s="83">
        <v>6</v>
      </c>
      <c r="N38" s="83">
        <v>2</v>
      </c>
      <c r="O38" s="83">
        <v>6</v>
      </c>
      <c r="P38" s="83">
        <v>2</v>
      </c>
      <c r="Q38" s="83">
        <v>0</v>
      </c>
      <c r="R38" s="83">
        <v>0</v>
      </c>
    </row>
    <row r="39" spans="1:18" ht="12" customHeight="1">
      <c r="A39" s="264"/>
      <c r="B39" s="264"/>
      <c r="C39" s="133"/>
      <c r="D39" s="262"/>
      <c r="E39" s="134"/>
      <c r="F39" s="85">
        <f t="shared" si="50"/>
        <v>1</v>
      </c>
      <c r="G39" s="130">
        <f t="shared" ref="G39:H39" si="150">IF(G38=0,0,G38/$F38)</f>
        <v>1</v>
      </c>
      <c r="H39" s="130">
        <f t="shared" si="150"/>
        <v>0.5</v>
      </c>
      <c r="I39" s="130">
        <f t="shared" ref="I39" si="151">IF(I38=0,0,I38/I38)</f>
        <v>1</v>
      </c>
      <c r="J39" s="130">
        <f t="shared" ref="J39" si="152">IF(J38=0,0,J38/I38)</f>
        <v>0.66666666666666663</v>
      </c>
      <c r="K39" s="130">
        <f t="shared" ref="K39" si="153">IF(K38=0,0,K38/K38)</f>
        <v>1</v>
      </c>
      <c r="L39" s="130">
        <f t="shared" ref="L39" si="154">IF(L38=0,0,L38/K38)</f>
        <v>0</v>
      </c>
      <c r="M39" s="130">
        <f t="shared" ref="M39" si="155">IF(M38=0,0,M38/M38)</f>
        <v>1</v>
      </c>
      <c r="N39" s="130">
        <f t="shared" ref="N39" si="156">IF(N38=0,0,N38/M38)</f>
        <v>0.33333333333333331</v>
      </c>
      <c r="O39" s="130">
        <f t="shared" ref="O39" si="157">IF(O38=0,0,O38/O38)</f>
        <v>1</v>
      </c>
      <c r="P39" s="130">
        <f t="shared" ref="P39" si="158">IF(P38=0,0,P38/O38)</f>
        <v>0.33333333333333331</v>
      </c>
      <c r="Q39" s="130">
        <f t="shared" ref="Q39" si="159">IF(Q38=0,0,Q38/$F38)</f>
        <v>0</v>
      </c>
      <c r="R39" s="130">
        <f t="shared" ref="R39" si="160">IF(R38=0,0,R38/$F38)</f>
        <v>0</v>
      </c>
    </row>
    <row r="40" spans="1:18" ht="12" customHeight="1">
      <c r="A40" s="264"/>
      <c r="B40" s="264"/>
      <c r="C40" s="131"/>
      <c r="D40" s="261" t="s">
        <v>368</v>
      </c>
      <c r="E40" s="132"/>
      <c r="F40" s="83">
        <f t="shared" si="50"/>
        <v>1</v>
      </c>
      <c r="G40" s="83">
        <v>1</v>
      </c>
      <c r="H40" s="83">
        <v>1</v>
      </c>
      <c r="I40" s="83">
        <v>1</v>
      </c>
      <c r="J40" s="83">
        <v>1</v>
      </c>
      <c r="K40" s="83">
        <v>0</v>
      </c>
      <c r="L40" s="83">
        <v>0</v>
      </c>
      <c r="M40" s="83">
        <v>0</v>
      </c>
      <c r="N40" s="83">
        <v>0</v>
      </c>
      <c r="O40" s="83">
        <v>1</v>
      </c>
      <c r="P40" s="83">
        <v>0</v>
      </c>
      <c r="Q40" s="83">
        <v>0</v>
      </c>
      <c r="R40" s="83">
        <v>0</v>
      </c>
    </row>
    <row r="41" spans="1:18" ht="12" customHeight="1">
      <c r="A41" s="264"/>
      <c r="B41" s="264"/>
      <c r="C41" s="133"/>
      <c r="D41" s="262"/>
      <c r="E41" s="134"/>
      <c r="F41" s="85">
        <f t="shared" si="50"/>
        <v>1</v>
      </c>
      <c r="G41" s="130">
        <f t="shared" ref="G41:H41" si="161">IF(G40=0,0,G40/$F40)</f>
        <v>1</v>
      </c>
      <c r="H41" s="130">
        <f t="shared" si="161"/>
        <v>1</v>
      </c>
      <c r="I41" s="130">
        <f t="shared" ref="I41" si="162">IF(I40=0,0,I40/I40)</f>
        <v>1</v>
      </c>
      <c r="J41" s="130">
        <f t="shared" ref="J41" si="163">IF(J40=0,0,J40/I40)</f>
        <v>1</v>
      </c>
      <c r="K41" s="130">
        <f t="shared" ref="K41" si="164">IF(K40=0,0,K40/K40)</f>
        <v>0</v>
      </c>
      <c r="L41" s="130">
        <f t="shared" ref="L41" si="165">IF(L40=0,0,L40/K40)</f>
        <v>0</v>
      </c>
      <c r="M41" s="130">
        <f t="shared" ref="M41" si="166">IF(M40=0,0,M40/M40)</f>
        <v>0</v>
      </c>
      <c r="N41" s="130">
        <f t="shared" ref="N41" si="167">IF(N40=0,0,N40/M40)</f>
        <v>0</v>
      </c>
      <c r="O41" s="130">
        <f t="shared" ref="O41" si="168">IF(O40=0,0,O40/O40)</f>
        <v>1</v>
      </c>
      <c r="P41" s="130">
        <f t="shared" ref="P41" si="169">IF(P40=0,0,P40/O40)</f>
        <v>0</v>
      </c>
      <c r="Q41" s="130">
        <f t="shared" ref="Q41" si="170">IF(Q40=0,0,Q40/$F40)</f>
        <v>0</v>
      </c>
      <c r="R41" s="130">
        <f t="shared" ref="R41" si="171">IF(R40=0,0,R40/$F40)</f>
        <v>0</v>
      </c>
    </row>
    <row r="42" spans="1:18" ht="12" customHeight="1">
      <c r="A42" s="264"/>
      <c r="B42" s="264"/>
      <c r="C42" s="131"/>
      <c r="D42" s="261" t="s">
        <v>369</v>
      </c>
      <c r="E42" s="132"/>
      <c r="F42" s="83">
        <f t="shared" si="50"/>
        <v>3</v>
      </c>
      <c r="G42" s="83">
        <v>1</v>
      </c>
      <c r="H42" s="83">
        <v>1</v>
      </c>
      <c r="I42" s="83">
        <v>1</v>
      </c>
      <c r="J42" s="83">
        <v>0</v>
      </c>
      <c r="K42" s="83">
        <v>1</v>
      </c>
      <c r="L42" s="83">
        <v>0</v>
      </c>
      <c r="M42" s="83">
        <v>1</v>
      </c>
      <c r="N42" s="83">
        <v>1</v>
      </c>
      <c r="O42" s="83">
        <v>1</v>
      </c>
      <c r="P42" s="83">
        <v>1</v>
      </c>
      <c r="Q42" s="83">
        <v>2</v>
      </c>
      <c r="R42" s="83">
        <v>0</v>
      </c>
    </row>
    <row r="43" spans="1:18" ht="12" customHeight="1">
      <c r="A43" s="264"/>
      <c r="B43" s="264"/>
      <c r="C43" s="133"/>
      <c r="D43" s="262"/>
      <c r="E43" s="134"/>
      <c r="F43" s="85">
        <f t="shared" si="50"/>
        <v>1</v>
      </c>
      <c r="G43" s="130">
        <f t="shared" ref="G43:H43" si="172">IF(G42=0,0,G42/$F42)</f>
        <v>0.33333333333333331</v>
      </c>
      <c r="H43" s="130">
        <f t="shared" si="172"/>
        <v>0.33333333333333331</v>
      </c>
      <c r="I43" s="130">
        <f t="shared" ref="I43" si="173">IF(I42=0,0,I42/I42)</f>
        <v>1</v>
      </c>
      <c r="J43" s="130">
        <f t="shared" ref="J43" si="174">IF(J42=0,0,J42/I42)</f>
        <v>0</v>
      </c>
      <c r="K43" s="130">
        <f t="shared" ref="K43" si="175">IF(K42=0,0,K42/K42)</f>
        <v>1</v>
      </c>
      <c r="L43" s="130">
        <f t="shared" ref="L43" si="176">IF(L42=0,0,L42/K42)</f>
        <v>0</v>
      </c>
      <c r="M43" s="130">
        <f t="shared" ref="M43" si="177">IF(M42=0,0,M42/M42)</f>
        <v>1</v>
      </c>
      <c r="N43" s="130">
        <f t="shared" ref="N43" si="178">IF(N42=0,0,N42/M42)</f>
        <v>1</v>
      </c>
      <c r="O43" s="130">
        <f t="shared" ref="O43" si="179">IF(O42=0,0,O42/O42)</f>
        <v>1</v>
      </c>
      <c r="P43" s="130">
        <f t="shared" ref="P43" si="180">IF(P42=0,0,P42/O42)</f>
        <v>1</v>
      </c>
      <c r="Q43" s="130">
        <f t="shared" ref="Q43" si="181">IF(Q42=0,0,Q42/$F42)</f>
        <v>0.66666666666666663</v>
      </c>
      <c r="R43" s="130">
        <f t="shared" ref="R43" si="182">IF(R42=0,0,R42/$F42)</f>
        <v>0</v>
      </c>
    </row>
    <row r="44" spans="1:18" ht="12" customHeight="1">
      <c r="A44" s="264"/>
      <c r="B44" s="264"/>
      <c r="C44" s="131"/>
      <c r="D44" s="261" t="s">
        <v>370</v>
      </c>
      <c r="E44" s="132"/>
      <c r="F44" s="83">
        <f t="shared" si="50"/>
        <v>8</v>
      </c>
      <c r="G44" s="83">
        <v>8</v>
      </c>
      <c r="H44" s="83">
        <v>2</v>
      </c>
      <c r="I44" s="83">
        <v>3</v>
      </c>
      <c r="J44" s="83">
        <v>1</v>
      </c>
      <c r="K44" s="83">
        <v>5</v>
      </c>
      <c r="L44" s="83">
        <v>1</v>
      </c>
      <c r="M44" s="83">
        <v>7</v>
      </c>
      <c r="N44" s="83">
        <v>1</v>
      </c>
      <c r="O44" s="83">
        <v>7</v>
      </c>
      <c r="P44" s="83">
        <v>2</v>
      </c>
      <c r="Q44" s="83">
        <v>0</v>
      </c>
      <c r="R44" s="83">
        <v>0</v>
      </c>
    </row>
    <row r="45" spans="1:18" ht="12" customHeight="1">
      <c r="A45" s="264"/>
      <c r="B45" s="264"/>
      <c r="C45" s="133"/>
      <c r="D45" s="262"/>
      <c r="E45" s="134"/>
      <c r="F45" s="85">
        <f t="shared" si="50"/>
        <v>1</v>
      </c>
      <c r="G45" s="130">
        <f t="shared" ref="G45:H45" si="183">IF(G44=0,0,G44/$F44)</f>
        <v>1</v>
      </c>
      <c r="H45" s="130">
        <f t="shared" si="183"/>
        <v>0.25</v>
      </c>
      <c r="I45" s="130">
        <f t="shared" ref="I45" si="184">IF(I44=0,0,I44/I44)</f>
        <v>1</v>
      </c>
      <c r="J45" s="130">
        <f t="shared" ref="J45" si="185">IF(J44=0,0,J44/I44)</f>
        <v>0.33333333333333331</v>
      </c>
      <c r="K45" s="130">
        <f t="shared" ref="K45" si="186">IF(K44=0,0,K44/K44)</f>
        <v>1</v>
      </c>
      <c r="L45" s="130">
        <f t="shared" ref="L45" si="187">IF(L44=0,0,L44/K44)</f>
        <v>0.2</v>
      </c>
      <c r="M45" s="130">
        <f t="shared" ref="M45" si="188">IF(M44=0,0,M44/M44)</f>
        <v>1</v>
      </c>
      <c r="N45" s="130">
        <f t="shared" ref="N45" si="189">IF(N44=0,0,N44/M44)</f>
        <v>0.14285714285714285</v>
      </c>
      <c r="O45" s="130">
        <f t="shared" ref="O45" si="190">IF(O44=0,0,O44/O44)</f>
        <v>1</v>
      </c>
      <c r="P45" s="130">
        <f t="shared" ref="P45" si="191">IF(P44=0,0,P44/O44)</f>
        <v>0.2857142857142857</v>
      </c>
      <c r="Q45" s="130">
        <f t="shared" ref="Q45" si="192">IF(Q44=0,0,Q44/$F44)</f>
        <v>0</v>
      </c>
      <c r="R45" s="130">
        <f t="shared" ref="R45" si="193">IF(R44=0,0,R44/$F44)</f>
        <v>0</v>
      </c>
    </row>
    <row r="46" spans="1:18" ht="12" customHeight="1">
      <c r="A46" s="264"/>
      <c r="B46" s="264"/>
      <c r="C46" s="131"/>
      <c r="D46" s="261" t="s">
        <v>371</v>
      </c>
      <c r="E46" s="132"/>
      <c r="F46" s="83">
        <f t="shared" si="50"/>
        <v>3</v>
      </c>
      <c r="G46" s="83">
        <v>3</v>
      </c>
      <c r="H46" s="83">
        <v>3</v>
      </c>
      <c r="I46" s="83">
        <v>2</v>
      </c>
      <c r="J46" s="83">
        <v>2</v>
      </c>
      <c r="K46" s="83">
        <v>2</v>
      </c>
      <c r="L46" s="83">
        <v>0</v>
      </c>
      <c r="M46" s="83">
        <v>2</v>
      </c>
      <c r="N46" s="83">
        <v>0</v>
      </c>
      <c r="O46" s="83">
        <v>2</v>
      </c>
      <c r="P46" s="83">
        <v>2</v>
      </c>
      <c r="Q46" s="83">
        <v>0</v>
      </c>
      <c r="R46" s="83">
        <v>0</v>
      </c>
    </row>
    <row r="47" spans="1:18" ht="12" customHeight="1">
      <c r="A47" s="264"/>
      <c r="B47" s="264"/>
      <c r="C47" s="133"/>
      <c r="D47" s="262"/>
      <c r="E47" s="134"/>
      <c r="F47" s="85">
        <f t="shared" si="50"/>
        <v>1</v>
      </c>
      <c r="G47" s="130">
        <f t="shared" ref="G47:H47" si="194">IF(G46=0,0,G46/$F46)</f>
        <v>1</v>
      </c>
      <c r="H47" s="130">
        <f t="shared" si="194"/>
        <v>1</v>
      </c>
      <c r="I47" s="130">
        <f t="shared" ref="I47" si="195">IF(I46=0,0,I46/I46)</f>
        <v>1</v>
      </c>
      <c r="J47" s="130">
        <f t="shared" ref="J47" si="196">IF(J46=0,0,J46/I46)</f>
        <v>1</v>
      </c>
      <c r="K47" s="130">
        <f t="shared" ref="K47" si="197">IF(K46=0,0,K46/K46)</f>
        <v>1</v>
      </c>
      <c r="L47" s="130">
        <f t="shared" ref="L47" si="198">IF(L46=0,0,L46/K46)</f>
        <v>0</v>
      </c>
      <c r="M47" s="130">
        <f t="shared" ref="M47" si="199">IF(M46=0,0,M46/M46)</f>
        <v>1</v>
      </c>
      <c r="N47" s="130">
        <f t="shared" ref="N47" si="200">IF(N46=0,0,N46/M46)</f>
        <v>0</v>
      </c>
      <c r="O47" s="130">
        <f t="shared" ref="O47" si="201">IF(O46=0,0,O46/O46)</f>
        <v>1</v>
      </c>
      <c r="P47" s="130">
        <f t="shared" ref="P47" si="202">IF(P46=0,0,P46/O46)</f>
        <v>1</v>
      </c>
      <c r="Q47" s="130">
        <f t="shared" ref="Q47" si="203">IF(Q46=0,0,Q46/$F46)</f>
        <v>0</v>
      </c>
      <c r="R47" s="130">
        <f t="shared" ref="R47" si="204">IF(R46=0,0,R46/$F46)</f>
        <v>0</v>
      </c>
    </row>
    <row r="48" spans="1:18" ht="12" customHeight="1">
      <c r="A48" s="264"/>
      <c r="B48" s="264"/>
      <c r="C48" s="131"/>
      <c r="D48" s="261" t="s">
        <v>372</v>
      </c>
      <c r="E48" s="132"/>
      <c r="F48" s="83">
        <f t="shared" si="50"/>
        <v>2</v>
      </c>
      <c r="G48" s="83">
        <v>2</v>
      </c>
      <c r="H48" s="83">
        <v>1</v>
      </c>
      <c r="I48" s="83">
        <v>2</v>
      </c>
      <c r="J48" s="83">
        <v>0</v>
      </c>
      <c r="K48" s="83">
        <v>2</v>
      </c>
      <c r="L48" s="83">
        <v>0</v>
      </c>
      <c r="M48" s="83">
        <v>2</v>
      </c>
      <c r="N48" s="83">
        <v>0</v>
      </c>
      <c r="O48" s="83">
        <v>1</v>
      </c>
      <c r="P48" s="83">
        <v>1</v>
      </c>
      <c r="Q48" s="83">
        <v>0</v>
      </c>
      <c r="R48" s="83">
        <v>0</v>
      </c>
    </row>
    <row r="49" spans="1:18" ht="12" customHeight="1">
      <c r="A49" s="264"/>
      <c r="B49" s="264"/>
      <c r="C49" s="133"/>
      <c r="D49" s="262"/>
      <c r="E49" s="134"/>
      <c r="F49" s="85">
        <f t="shared" si="50"/>
        <v>1</v>
      </c>
      <c r="G49" s="130">
        <f t="shared" ref="G49:H49" si="205">IF(G48=0,0,G48/$F48)</f>
        <v>1</v>
      </c>
      <c r="H49" s="130">
        <f t="shared" si="205"/>
        <v>0.5</v>
      </c>
      <c r="I49" s="130">
        <f t="shared" ref="I49" si="206">IF(I48=0,0,I48/I48)</f>
        <v>1</v>
      </c>
      <c r="J49" s="130">
        <f t="shared" ref="J49" si="207">IF(J48=0,0,J48/I48)</f>
        <v>0</v>
      </c>
      <c r="K49" s="130">
        <f t="shared" ref="K49" si="208">IF(K48=0,0,K48/K48)</f>
        <v>1</v>
      </c>
      <c r="L49" s="130">
        <f t="shared" ref="L49" si="209">IF(L48=0,0,L48/K48)</f>
        <v>0</v>
      </c>
      <c r="M49" s="130">
        <f t="shared" ref="M49" si="210">IF(M48=0,0,M48/M48)</f>
        <v>1</v>
      </c>
      <c r="N49" s="130">
        <f t="shared" ref="N49" si="211">IF(N48=0,0,N48/M48)</f>
        <v>0</v>
      </c>
      <c r="O49" s="130">
        <f t="shared" ref="O49" si="212">IF(O48=0,0,O48/O48)</f>
        <v>1</v>
      </c>
      <c r="P49" s="130">
        <f t="shared" ref="P49" si="213">IF(P48=0,0,P48/O48)</f>
        <v>1</v>
      </c>
      <c r="Q49" s="130">
        <f t="shared" ref="Q49" si="214">IF(Q48=0,0,Q48/$F48)</f>
        <v>0</v>
      </c>
      <c r="R49" s="130">
        <f t="shared" ref="R49" si="215">IF(R48=0,0,R48/$F48)</f>
        <v>0</v>
      </c>
    </row>
    <row r="50" spans="1:18" ht="12" customHeight="1">
      <c r="A50" s="264"/>
      <c r="B50" s="264"/>
      <c r="C50" s="131"/>
      <c r="D50" s="261" t="s">
        <v>373</v>
      </c>
      <c r="E50" s="132"/>
      <c r="F50" s="83">
        <f t="shared" si="50"/>
        <v>15</v>
      </c>
      <c r="G50" s="83">
        <v>14</v>
      </c>
      <c r="H50" s="83">
        <v>7</v>
      </c>
      <c r="I50" s="83">
        <v>9</v>
      </c>
      <c r="J50" s="83">
        <v>4</v>
      </c>
      <c r="K50" s="83">
        <v>9</v>
      </c>
      <c r="L50" s="83">
        <v>0</v>
      </c>
      <c r="M50" s="83">
        <v>8</v>
      </c>
      <c r="N50" s="83">
        <v>1</v>
      </c>
      <c r="O50" s="83">
        <v>9</v>
      </c>
      <c r="P50" s="83">
        <v>4</v>
      </c>
      <c r="Q50" s="83">
        <v>1</v>
      </c>
      <c r="R50" s="83">
        <v>0</v>
      </c>
    </row>
    <row r="51" spans="1:18" ht="12" customHeight="1">
      <c r="A51" s="264"/>
      <c r="B51" s="264"/>
      <c r="C51" s="133"/>
      <c r="D51" s="262"/>
      <c r="E51" s="134"/>
      <c r="F51" s="85">
        <f t="shared" si="50"/>
        <v>1</v>
      </c>
      <c r="G51" s="130">
        <f t="shared" ref="G51:H51" si="216">IF(G50=0,0,G50/$F50)</f>
        <v>0.93333333333333335</v>
      </c>
      <c r="H51" s="130">
        <f t="shared" si="216"/>
        <v>0.46666666666666667</v>
      </c>
      <c r="I51" s="130">
        <f t="shared" ref="I51" si="217">IF(I50=0,0,I50/I50)</f>
        <v>1</v>
      </c>
      <c r="J51" s="130">
        <f t="shared" ref="J51" si="218">IF(J50=0,0,J50/I50)</f>
        <v>0.44444444444444442</v>
      </c>
      <c r="K51" s="130">
        <f t="shared" ref="K51" si="219">IF(K50=0,0,K50/K50)</f>
        <v>1</v>
      </c>
      <c r="L51" s="130">
        <f t="shared" ref="L51" si="220">IF(L50=0,0,L50/K50)</f>
        <v>0</v>
      </c>
      <c r="M51" s="130">
        <f t="shared" ref="M51" si="221">IF(M50=0,0,M50/M50)</f>
        <v>1</v>
      </c>
      <c r="N51" s="130">
        <f t="shared" ref="N51" si="222">IF(N50=0,0,N50/M50)</f>
        <v>0.125</v>
      </c>
      <c r="O51" s="130">
        <f t="shared" ref="O51" si="223">IF(O50=0,0,O50/O50)</f>
        <v>1</v>
      </c>
      <c r="P51" s="130">
        <f t="shared" ref="P51" si="224">IF(P50=0,0,P50/O50)</f>
        <v>0.44444444444444442</v>
      </c>
      <c r="Q51" s="130">
        <f t="shared" ref="Q51" si="225">IF(Q50=0,0,Q50/$F50)</f>
        <v>6.6666666666666666E-2</v>
      </c>
      <c r="R51" s="130">
        <f t="shared" ref="R51" si="226">IF(R50=0,0,R50/$F50)</f>
        <v>0</v>
      </c>
    </row>
    <row r="52" spans="1:18" ht="12" customHeight="1">
      <c r="A52" s="264"/>
      <c r="B52" s="264"/>
      <c r="C52" s="131"/>
      <c r="D52" s="261" t="s">
        <v>374</v>
      </c>
      <c r="E52" s="132"/>
      <c r="F52" s="83">
        <f t="shared" si="50"/>
        <v>4</v>
      </c>
      <c r="G52" s="83">
        <v>4</v>
      </c>
      <c r="H52" s="83">
        <v>1</v>
      </c>
      <c r="I52" s="83">
        <v>3</v>
      </c>
      <c r="J52" s="83">
        <v>0</v>
      </c>
      <c r="K52" s="83">
        <v>4</v>
      </c>
      <c r="L52" s="83">
        <v>0</v>
      </c>
      <c r="M52" s="83">
        <v>4</v>
      </c>
      <c r="N52" s="83">
        <v>0</v>
      </c>
      <c r="O52" s="83">
        <v>4</v>
      </c>
      <c r="P52" s="83">
        <v>1</v>
      </c>
      <c r="Q52" s="83">
        <v>0</v>
      </c>
      <c r="R52" s="83">
        <v>0</v>
      </c>
    </row>
    <row r="53" spans="1:18" ht="12" customHeight="1">
      <c r="A53" s="264"/>
      <c r="B53" s="264"/>
      <c r="C53" s="133"/>
      <c r="D53" s="262"/>
      <c r="E53" s="134"/>
      <c r="F53" s="85">
        <f t="shared" si="50"/>
        <v>1</v>
      </c>
      <c r="G53" s="130">
        <f t="shared" ref="G53:H53" si="227">IF(G52=0,0,G52/$F52)</f>
        <v>1</v>
      </c>
      <c r="H53" s="130">
        <f t="shared" si="227"/>
        <v>0.25</v>
      </c>
      <c r="I53" s="130">
        <f t="shared" ref="I53" si="228">IF(I52=0,0,I52/I52)</f>
        <v>1</v>
      </c>
      <c r="J53" s="130">
        <f t="shared" ref="J53" si="229">IF(J52=0,0,J52/I52)</f>
        <v>0</v>
      </c>
      <c r="K53" s="130">
        <f t="shared" ref="K53" si="230">IF(K52=0,0,K52/K52)</f>
        <v>1</v>
      </c>
      <c r="L53" s="130">
        <f t="shared" ref="L53" si="231">IF(L52=0,0,L52/K52)</f>
        <v>0</v>
      </c>
      <c r="M53" s="130">
        <f t="shared" ref="M53" si="232">IF(M52=0,0,M52/M52)</f>
        <v>1</v>
      </c>
      <c r="N53" s="130">
        <f t="shared" ref="N53" si="233">IF(N52=0,0,N52/M52)</f>
        <v>0</v>
      </c>
      <c r="O53" s="130">
        <f t="shared" ref="O53" si="234">IF(O52=0,0,O52/O52)</f>
        <v>1</v>
      </c>
      <c r="P53" s="130">
        <f t="shared" ref="P53" si="235">IF(P52=0,0,P52/O52)</f>
        <v>0.25</v>
      </c>
      <c r="Q53" s="130">
        <f t="shared" ref="Q53" si="236">IF(Q52=0,0,Q52/$F52)</f>
        <v>0</v>
      </c>
      <c r="R53" s="130">
        <f t="shared" ref="R53" si="237">IF(R52=0,0,R52/$F52)</f>
        <v>0</v>
      </c>
    </row>
    <row r="54" spans="1:18" ht="12" customHeight="1">
      <c r="A54" s="264"/>
      <c r="B54" s="264"/>
      <c r="C54" s="131"/>
      <c r="D54" s="261" t="s">
        <v>375</v>
      </c>
      <c r="E54" s="132"/>
      <c r="F54" s="83">
        <f t="shared" si="50"/>
        <v>26</v>
      </c>
      <c r="G54" s="83">
        <v>25</v>
      </c>
      <c r="H54" s="83">
        <v>12</v>
      </c>
      <c r="I54" s="83">
        <v>21</v>
      </c>
      <c r="J54" s="83">
        <v>4</v>
      </c>
      <c r="K54" s="83">
        <v>20</v>
      </c>
      <c r="L54" s="83">
        <v>1</v>
      </c>
      <c r="M54" s="83">
        <v>23</v>
      </c>
      <c r="N54" s="83">
        <v>4</v>
      </c>
      <c r="O54" s="83">
        <v>23</v>
      </c>
      <c r="P54" s="83">
        <v>9</v>
      </c>
      <c r="Q54" s="83">
        <v>0</v>
      </c>
      <c r="R54" s="83">
        <v>1</v>
      </c>
    </row>
    <row r="55" spans="1:18" ht="12" customHeight="1">
      <c r="A55" s="264"/>
      <c r="B55" s="264"/>
      <c r="C55" s="133"/>
      <c r="D55" s="262"/>
      <c r="E55" s="134"/>
      <c r="F55" s="85">
        <f t="shared" si="50"/>
        <v>1</v>
      </c>
      <c r="G55" s="130">
        <f t="shared" ref="G55:H55" si="238">IF(G54=0,0,G54/$F54)</f>
        <v>0.96153846153846156</v>
      </c>
      <c r="H55" s="130">
        <f t="shared" si="238"/>
        <v>0.46153846153846156</v>
      </c>
      <c r="I55" s="130">
        <f t="shared" ref="I55" si="239">IF(I54=0,0,I54/I54)</f>
        <v>1</v>
      </c>
      <c r="J55" s="130">
        <f t="shared" ref="J55" si="240">IF(J54=0,0,J54/I54)</f>
        <v>0.19047619047619047</v>
      </c>
      <c r="K55" s="130">
        <f t="shared" ref="K55" si="241">IF(K54=0,0,K54/K54)</f>
        <v>1</v>
      </c>
      <c r="L55" s="130">
        <f t="shared" ref="L55" si="242">IF(L54=0,0,L54/K54)</f>
        <v>0.05</v>
      </c>
      <c r="M55" s="130">
        <f t="shared" ref="M55" si="243">IF(M54=0,0,M54/M54)</f>
        <v>1</v>
      </c>
      <c r="N55" s="130">
        <f t="shared" ref="N55" si="244">IF(N54=0,0,N54/M54)</f>
        <v>0.17391304347826086</v>
      </c>
      <c r="O55" s="130">
        <f t="shared" ref="O55" si="245">IF(O54=0,0,O54/O54)</f>
        <v>1</v>
      </c>
      <c r="P55" s="130">
        <f t="shared" ref="P55" si="246">IF(P54=0,0,P54/O54)</f>
        <v>0.39130434782608697</v>
      </c>
      <c r="Q55" s="130">
        <f t="shared" ref="Q55" si="247">IF(Q54=0,0,Q54/$F54)</f>
        <v>0</v>
      </c>
      <c r="R55" s="130">
        <f t="shared" ref="R55" si="248">IF(R54=0,0,R54/$F54)</f>
        <v>3.8461538461538464E-2</v>
      </c>
    </row>
    <row r="56" spans="1:18" ht="12" customHeight="1">
      <c r="A56" s="264"/>
      <c r="B56" s="264"/>
      <c r="C56" s="131"/>
      <c r="D56" s="261" t="s">
        <v>376</v>
      </c>
      <c r="E56" s="132"/>
      <c r="F56" s="83">
        <f t="shared" si="50"/>
        <v>5</v>
      </c>
      <c r="G56" s="83">
        <v>5</v>
      </c>
      <c r="H56" s="83">
        <v>4</v>
      </c>
      <c r="I56" s="83">
        <v>3</v>
      </c>
      <c r="J56" s="83">
        <v>1</v>
      </c>
      <c r="K56" s="83">
        <v>4</v>
      </c>
      <c r="L56" s="83">
        <v>0</v>
      </c>
      <c r="M56" s="83">
        <v>4</v>
      </c>
      <c r="N56" s="83">
        <v>3</v>
      </c>
      <c r="O56" s="83">
        <v>4</v>
      </c>
      <c r="P56" s="83">
        <v>3</v>
      </c>
      <c r="Q56" s="83">
        <v>0</v>
      </c>
      <c r="R56" s="83">
        <v>0</v>
      </c>
    </row>
    <row r="57" spans="1:18" ht="12" customHeight="1">
      <c r="A57" s="264"/>
      <c r="B57" s="264"/>
      <c r="C57" s="133"/>
      <c r="D57" s="262"/>
      <c r="E57" s="134"/>
      <c r="F57" s="85">
        <f t="shared" si="50"/>
        <v>1</v>
      </c>
      <c r="G57" s="130">
        <f t="shared" ref="G57:H57" si="249">IF(G56=0,0,G56/$F56)</f>
        <v>1</v>
      </c>
      <c r="H57" s="130">
        <f t="shared" si="249"/>
        <v>0.8</v>
      </c>
      <c r="I57" s="130">
        <f t="shared" ref="I57" si="250">IF(I56=0,0,I56/I56)</f>
        <v>1</v>
      </c>
      <c r="J57" s="130">
        <f t="shared" ref="J57" si="251">IF(J56=0,0,J56/I56)</f>
        <v>0.33333333333333331</v>
      </c>
      <c r="K57" s="130">
        <f t="shared" ref="K57" si="252">IF(K56=0,0,K56/K56)</f>
        <v>1</v>
      </c>
      <c r="L57" s="130">
        <f t="shared" ref="L57" si="253">IF(L56=0,0,L56/K56)</f>
        <v>0</v>
      </c>
      <c r="M57" s="130">
        <f t="shared" ref="M57" si="254">IF(M56=0,0,M56/M56)</f>
        <v>1</v>
      </c>
      <c r="N57" s="130">
        <f t="shared" ref="N57" si="255">IF(N56=0,0,N56/M56)</f>
        <v>0.75</v>
      </c>
      <c r="O57" s="130">
        <f t="shared" ref="O57" si="256">IF(O56=0,0,O56/O56)</f>
        <v>1</v>
      </c>
      <c r="P57" s="130">
        <f t="shared" ref="P57" si="257">IF(P56=0,0,P56/O56)</f>
        <v>0.75</v>
      </c>
      <c r="Q57" s="130">
        <f t="shared" ref="Q57" si="258">IF(Q56=0,0,Q56/$F56)</f>
        <v>0</v>
      </c>
      <c r="R57" s="130">
        <f t="shared" ref="R57" si="259">IF(R56=0,0,R56/$F56)</f>
        <v>0</v>
      </c>
    </row>
    <row r="58" spans="1:18" ht="12.75" customHeight="1">
      <c r="A58" s="264"/>
      <c r="B58" s="264"/>
      <c r="C58" s="131"/>
      <c r="D58" s="261" t="s">
        <v>377</v>
      </c>
      <c r="E58" s="132"/>
      <c r="F58" s="83">
        <f t="shared" si="50"/>
        <v>23</v>
      </c>
      <c r="G58" s="83">
        <v>23</v>
      </c>
      <c r="H58" s="83">
        <v>14</v>
      </c>
      <c r="I58" s="83">
        <v>14</v>
      </c>
      <c r="J58" s="83">
        <v>1</v>
      </c>
      <c r="K58" s="83">
        <v>21</v>
      </c>
      <c r="L58" s="83">
        <v>1</v>
      </c>
      <c r="M58" s="83">
        <v>22</v>
      </c>
      <c r="N58" s="83">
        <v>6</v>
      </c>
      <c r="O58" s="83">
        <v>19</v>
      </c>
      <c r="P58" s="83">
        <v>12</v>
      </c>
      <c r="Q58" s="83">
        <v>0</v>
      </c>
      <c r="R58" s="83">
        <v>0</v>
      </c>
    </row>
    <row r="59" spans="1:18" ht="12.75" customHeight="1">
      <c r="A59" s="264"/>
      <c r="B59" s="264"/>
      <c r="C59" s="133"/>
      <c r="D59" s="262"/>
      <c r="E59" s="134"/>
      <c r="F59" s="85">
        <f t="shared" si="50"/>
        <v>1</v>
      </c>
      <c r="G59" s="130">
        <f t="shared" ref="G59:H59" si="260">IF(G58=0,0,G58/$F58)</f>
        <v>1</v>
      </c>
      <c r="H59" s="130">
        <f t="shared" si="260"/>
        <v>0.60869565217391308</v>
      </c>
      <c r="I59" s="130">
        <f t="shared" ref="I59" si="261">IF(I58=0,0,I58/I58)</f>
        <v>1</v>
      </c>
      <c r="J59" s="130">
        <f t="shared" ref="J59" si="262">IF(J58=0,0,J58/I58)</f>
        <v>7.1428571428571425E-2</v>
      </c>
      <c r="K59" s="130">
        <f t="shared" ref="K59" si="263">IF(K58=0,0,K58/K58)</f>
        <v>1</v>
      </c>
      <c r="L59" s="130">
        <f t="shared" ref="L59" si="264">IF(L58=0,0,L58/K58)</f>
        <v>4.7619047619047616E-2</v>
      </c>
      <c r="M59" s="130">
        <f t="shared" ref="M59" si="265">IF(M58=0,0,M58/M58)</f>
        <v>1</v>
      </c>
      <c r="N59" s="130">
        <f t="shared" ref="N59" si="266">IF(N58=0,0,N58/M58)</f>
        <v>0.27272727272727271</v>
      </c>
      <c r="O59" s="130">
        <f t="shared" ref="O59" si="267">IF(O58=0,0,O58/O58)</f>
        <v>1</v>
      </c>
      <c r="P59" s="130">
        <f t="shared" ref="P59" si="268">IF(P58=0,0,P58/O58)</f>
        <v>0.63157894736842102</v>
      </c>
      <c r="Q59" s="130">
        <f t="shared" ref="Q59" si="269">IF(Q58=0,0,Q58/$F58)</f>
        <v>0</v>
      </c>
      <c r="R59" s="130">
        <f t="shared" ref="R59" si="270">IF(R58=0,0,R58/$F58)</f>
        <v>0</v>
      </c>
    </row>
    <row r="60" spans="1:18" ht="12" customHeight="1">
      <c r="A60" s="264"/>
      <c r="B60" s="264"/>
      <c r="C60" s="131"/>
      <c r="D60" s="261" t="s">
        <v>20</v>
      </c>
      <c r="E60" s="132"/>
      <c r="F60" s="83">
        <f t="shared" si="50"/>
        <v>14</v>
      </c>
      <c r="G60" s="83">
        <v>12</v>
      </c>
      <c r="H60" s="83">
        <v>6</v>
      </c>
      <c r="I60" s="83">
        <v>10</v>
      </c>
      <c r="J60" s="83">
        <v>2</v>
      </c>
      <c r="K60" s="83">
        <v>9</v>
      </c>
      <c r="L60" s="83">
        <v>0</v>
      </c>
      <c r="M60" s="83">
        <v>10</v>
      </c>
      <c r="N60" s="83">
        <v>3</v>
      </c>
      <c r="O60" s="83">
        <v>9</v>
      </c>
      <c r="P60" s="83">
        <v>4</v>
      </c>
      <c r="Q60" s="83">
        <v>1</v>
      </c>
      <c r="R60" s="83">
        <v>1</v>
      </c>
    </row>
    <row r="61" spans="1:18" ht="12" customHeight="1">
      <c r="A61" s="264"/>
      <c r="B61" s="264"/>
      <c r="C61" s="133"/>
      <c r="D61" s="262"/>
      <c r="E61" s="134"/>
      <c r="F61" s="85">
        <f t="shared" si="50"/>
        <v>0.99999999999999989</v>
      </c>
      <c r="G61" s="130">
        <f t="shared" ref="G61:H61" si="271">IF(G60=0,0,G60/$F60)</f>
        <v>0.8571428571428571</v>
      </c>
      <c r="H61" s="130">
        <f t="shared" si="271"/>
        <v>0.42857142857142855</v>
      </c>
      <c r="I61" s="130">
        <f t="shared" ref="I61" si="272">IF(I60=0,0,I60/I60)</f>
        <v>1</v>
      </c>
      <c r="J61" s="130">
        <f t="shared" ref="J61" si="273">IF(J60=0,0,J60/I60)</f>
        <v>0.2</v>
      </c>
      <c r="K61" s="130">
        <f t="shared" ref="K61" si="274">IF(K60=0,0,K60/K60)</f>
        <v>1</v>
      </c>
      <c r="L61" s="130">
        <f t="shared" ref="L61" si="275">IF(L60=0,0,L60/K60)</f>
        <v>0</v>
      </c>
      <c r="M61" s="130">
        <f t="shared" ref="M61" si="276">IF(M60=0,0,M60/M60)</f>
        <v>1</v>
      </c>
      <c r="N61" s="130">
        <f t="shared" ref="N61" si="277">IF(N60=0,0,N60/M60)</f>
        <v>0.3</v>
      </c>
      <c r="O61" s="130">
        <f t="shared" ref="O61" si="278">IF(O60=0,0,O60/O60)</f>
        <v>1</v>
      </c>
      <c r="P61" s="130">
        <f t="shared" ref="P61" si="279">IF(P60=0,0,P60/O60)</f>
        <v>0.44444444444444442</v>
      </c>
      <c r="Q61" s="130">
        <f t="shared" ref="Q61" si="280">IF(Q60=0,0,Q60/$F60)</f>
        <v>7.1428571428571425E-2</v>
      </c>
      <c r="R61" s="130">
        <f t="shared" ref="R61" si="281">IF(R60=0,0,R60/$F60)</f>
        <v>7.1428571428571425E-2</v>
      </c>
    </row>
    <row r="62" spans="1:18" ht="12" customHeight="1">
      <c r="A62" s="264"/>
      <c r="B62" s="264"/>
      <c r="C62" s="131"/>
      <c r="D62" s="261" t="s">
        <v>378</v>
      </c>
      <c r="E62" s="132"/>
      <c r="F62" s="83">
        <f t="shared" si="50"/>
        <v>10</v>
      </c>
      <c r="G62" s="83">
        <v>10</v>
      </c>
      <c r="H62" s="83">
        <v>9</v>
      </c>
      <c r="I62" s="83">
        <v>10</v>
      </c>
      <c r="J62" s="83">
        <v>2</v>
      </c>
      <c r="K62" s="83">
        <v>9</v>
      </c>
      <c r="L62" s="83">
        <v>1</v>
      </c>
      <c r="M62" s="83">
        <v>10</v>
      </c>
      <c r="N62" s="83">
        <v>6</v>
      </c>
      <c r="O62" s="83">
        <v>9</v>
      </c>
      <c r="P62" s="83">
        <v>8</v>
      </c>
      <c r="Q62" s="83">
        <v>0</v>
      </c>
      <c r="R62" s="83">
        <v>0</v>
      </c>
    </row>
    <row r="63" spans="1:18" ht="12" customHeight="1">
      <c r="A63" s="264"/>
      <c r="B63" s="264"/>
      <c r="C63" s="133"/>
      <c r="D63" s="262"/>
      <c r="E63" s="134"/>
      <c r="F63" s="85">
        <f t="shared" si="50"/>
        <v>1</v>
      </c>
      <c r="G63" s="130">
        <f t="shared" ref="G63:H63" si="282">IF(G62=0,0,G62/$F62)</f>
        <v>1</v>
      </c>
      <c r="H63" s="130">
        <f t="shared" si="282"/>
        <v>0.9</v>
      </c>
      <c r="I63" s="130">
        <f t="shared" ref="I63" si="283">IF(I62=0,0,I62/I62)</f>
        <v>1</v>
      </c>
      <c r="J63" s="130">
        <f t="shared" ref="J63" si="284">IF(J62=0,0,J62/I62)</f>
        <v>0.2</v>
      </c>
      <c r="K63" s="130">
        <f t="shared" ref="K63" si="285">IF(K62=0,0,K62/K62)</f>
        <v>1</v>
      </c>
      <c r="L63" s="130">
        <f t="shared" ref="L63" si="286">IF(L62=0,0,L62/K62)</f>
        <v>0.1111111111111111</v>
      </c>
      <c r="M63" s="130">
        <f t="shared" ref="M63" si="287">IF(M62=0,0,M62/M62)</f>
        <v>1</v>
      </c>
      <c r="N63" s="130">
        <f t="shared" ref="N63" si="288">IF(N62=0,0,N62/M62)</f>
        <v>0.6</v>
      </c>
      <c r="O63" s="130">
        <f t="shared" ref="O63" si="289">IF(O62=0,0,O62/O62)</f>
        <v>1</v>
      </c>
      <c r="P63" s="130">
        <f t="shared" ref="P63" si="290">IF(P62=0,0,P62/O62)</f>
        <v>0.88888888888888884</v>
      </c>
      <c r="Q63" s="130">
        <f t="shared" ref="Q63" si="291">IF(Q62=0,0,Q62/$F62)</f>
        <v>0</v>
      </c>
      <c r="R63" s="130">
        <f t="shared" ref="R63" si="292">IF(R62=0,0,R62/$F62)</f>
        <v>0</v>
      </c>
    </row>
    <row r="64" spans="1:18" ht="12" customHeight="1">
      <c r="A64" s="264"/>
      <c r="B64" s="264"/>
      <c r="C64" s="131"/>
      <c r="D64" s="261" t="s">
        <v>379</v>
      </c>
      <c r="E64" s="132"/>
      <c r="F64" s="83">
        <f t="shared" si="50"/>
        <v>19</v>
      </c>
      <c r="G64" s="83">
        <v>19</v>
      </c>
      <c r="H64" s="83">
        <v>8</v>
      </c>
      <c r="I64" s="83">
        <v>14</v>
      </c>
      <c r="J64" s="83">
        <v>2</v>
      </c>
      <c r="K64" s="83">
        <v>13</v>
      </c>
      <c r="L64" s="83">
        <v>3</v>
      </c>
      <c r="M64" s="83">
        <v>16</v>
      </c>
      <c r="N64" s="83">
        <v>2</v>
      </c>
      <c r="O64" s="83">
        <v>15</v>
      </c>
      <c r="P64" s="83">
        <v>7</v>
      </c>
      <c r="Q64" s="83">
        <v>0</v>
      </c>
      <c r="R64" s="83">
        <v>0</v>
      </c>
    </row>
    <row r="65" spans="1:18" ht="12" customHeight="1">
      <c r="A65" s="264"/>
      <c r="B65" s="264"/>
      <c r="C65" s="133"/>
      <c r="D65" s="262"/>
      <c r="E65" s="134"/>
      <c r="F65" s="85">
        <f t="shared" si="50"/>
        <v>1</v>
      </c>
      <c r="G65" s="130">
        <f t="shared" ref="G65:H65" si="293">IF(G64=0,0,G64/$F64)</f>
        <v>1</v>
      </c>
      <c r="H65" s="130">
        <f t="shared" si="293"/>
        <v>0.42105263157894735</v>
      </c>
      <c r="I65" s="130">
        <f t="shared" ref="I65" si="294">IF(I64=0,0,I64/I64)</f>
        <v>1</v>
      </c>
      <c r="J65" s="130">
        <f t="shared" ref="J65" si="295">IF(J64=0,0,J64/I64)</f>
        <v>0.14285714285714285</v>
      </c>
      <c r="K65" s="130">
        <f t="shared" ref="K65" si="296">IF(K64=0,0,K64/K64)</f>
        <v>1</v>
      </c>
      <c r="L65" s="130">
        <f t="shared" ref="L65" si="297">IF(L64=0,0,L64/K64)</f>
        <v>0.23076923076923078</v>
      </c>
      <c r="M65" s="130">
        <f t="shared" ref="M65" si="298">IF(M64=0,0,M64/M64)</f>
        <v>1</v>
      </c>
      <c r="N65" s="130">
        <f t="shared" ref="N65" si="299">IF(N64=0,0,N64/M64)</f>
        <v>0.125</v>
      </c>
      <c r="O65" s="130">
        <f t="shared" ref="O65" si="300">IF(O64=0,0,O64/O64)</f>
        <v>1</v>
      </c>
      <c r="P65" s="130">
        <f t="shared" ref="P65" si="301">IF(P64=0,0,P64/O64)</f>
        <v>0.46666666666666667</v>
      </c>
      <c r="Q65" s="130">
        <f t="shared" ref="Q65" si="302">IF(Q64=0,0,Q64/$F64)</f>
        <v>0</v>
      </c>
      <c r="R65" s="130">
        <f t="shared" ref="R65" si="303">IF(R64=0,0,R64/$F64)</f>
        <v>0</v>
      </c>
    </row>
    <row r="66" spans="1:18" ht="12" customHeight="1">
      <c r="A66" s="264"/>
      <c r="B66" s="264"/>
      <c r="C66" s="131"/>
      <c r="D66" s="261" t="s">
        <v>380</v>
      </c>
      <c r="E66" s="132"/>
      <c r="F66" s="83">
        <f t="shared" si="50"/>
        <v>4</v>
      </c>
      <c r="G66" s="83">
        <v>4</v>
      </c>
      <c r="H66" s="83">
        <v>3</v>
      </c>
      <c r="I66" s="83">
        <v>2</v>
      </c>
      <c r="J66" s="83">
        <v>0</v>
      </c>
      <c r="K66" s="83">
        <v>3</v>
      </c>
      <c r="L66" s="83">
        <v>1</v>
      </c>
      <c r="M66" s="83">
        <v>4</v>
      </c>
      <c r="N66" s="83">
        <v>2</v>
      </c>
      <c r="O66" s="83">
        <v>3</v>
      </c>
      <c r="P66" s="83">
        <v>1</v>
      </c>
      <c r="Q66" s="83">
        <v>0</v>
      </c>
      <c r="R66" s="83">
        <v>0</v>
      </c>
    </row>
    <row r="67" spans="1:18" ht="12" customHeight="1">
      <c r="A67" s="264"/>
      <c r="B67" s="265"/>
      <c r="C67" s="133"/>
      <c r="D67" s="262"/>
      <c r="E67" s="134"/>
      <c r="F67" s="85">
        <f t="shared" si="50"/>
        <v>1</v>
      </c>
      <c r="G67" s="130">
        <f t="shared" ref="G67:H67" si="304">IF(G66=0,0,G66/$F66)</f>
        <v>1</v>
      </c>
      <c r="H67" s="130">
        <f t="shared" si="304"/>
        <v>0.75</v>
      </c>
      <c r="I67" s="130">
        <f t="shared" ref="I67" si="305">IF(I66=0,0,I66/I66)</f>
        <v>1</v>
      </c>
      <c r="J67" s="130">
        <f t="shared" ref="J67" si="306">IF(J66=0,0,J66/I66)</f>
        <v>0</v>
      </c>
      <c r="K67" s="130">
        <f t="shared" ref="K67" si="307">IF(K66=0,0,K66/K66)</f>
        <v>1</v>
      </c>
      <c r="L67" s="130">
        <f t="shared" ref="L67" si="308">IF(L66=0,0,L66/K66)</f>
        <v>0.33333333333333331</v>
      </c>
      <c r="M67" s="130">
        <f t="shared" ref="M67" si="309">IF(M66=0,0,M66/M66)</f>
        <v>1</v>
      </c>
      <c r="N67" s="130">
        <f t="shared" ref="N67" si="310">IF(N66=0,0,N66/M66)</f>
        <v>0.5</v>
      </c>
      <c r="O67" s="130">
        <f t="shared" ref="O67" si="311">IF(O66=0,0,O66/O66)</f>
        <v>1</v>
      </c>
      <c r="P67" s="130">
        <f t="shared" ref="P67" si="312">IF(P66=0,0,P66/O66)</f>
        <v>0.33333333333333331</v>
      </c>
      <c r="Q67" s="130">
        <f t="shared" ref="Q67:R67" si="313">IF(Q66=0,0,Q66/$F66)</f>
        <v>0</v>
      </c>
      <c r="R67" s="130">
        <f t="shared" si="313"/>
        <v>0</v>
      </c>
    </row>
    <row r="68" spans="1:18" ht="12" customHeight="1">
      <c r="A68" s="264"/>
      <c r="B68" s="263" t="s">
        <v>16</v>
      </c>
      <c r="C68" s="131"/>
      <c r="D68" s="261" t="s">
        <v>15</v>
      </c>
      <c r="E68" s="132"/>
      <c r="F68" s="83">
        <f>SUM(G68,Q68,R68)</f>
        <v>692</v>
      </c>
      <c r="G68" s="83">
        <f>SUM(G70,G72,G74,G76,G78,G80,G82,G84,G86,G88,G90,G92,G94,G96,G98)</f>
        <v>619</v>
      </c>
      <c r="H68" s="83">
        <f>SUM(H70,H72,H74,H76,H78,H80,H82,H84,H86,H88,H90,H92,H94,H96,H98)</f>
        <v>394</v>
      </c>
      <c r="I68" s="83">
        <f t="shared" ref="I68:R68" si="314">SUM(I70,I72,I74,I76,I78,I80,I82,I84,I86,I88,I90,I92,I94,I96,I98)</f>
        <v>370</v>
      </c>
      <c r="J68" s="83">
        <f t="shared" si="314"/>
        <v>159</v>
      </c>
      <c r="K68" s="83">
        <f t="shared" si="314"/>
        <v>342</v>
      </c>
      <c r="L68" s="83">
        <f t="shared" si="314"/>
        <v>110</v>
      </c>
      <c r="M68" s="83">
        <f t="shared" si="314"/>
        <v>396</v>
      </c>
      <c r="N68" s="83">
        <f t="shared" si="314"/>
        <v>168</v>
      </c>
      <c r="O68" s="83">
        <f t="shared" si="314"/>
        <v>347</v>
      </c>
      <c r="P68" s="83">
        <f t="shared" si="314"/>
        <v>201</v>
      </c>
      <c r="Q68" s="83">
        <f t="shared" si="314"/>
        <v>39</v>
      </c>
      <c r="R68" s="83">
        <f t="shared" si="314"/>
        <v>34</v>
      </c>
    </row>
    <row r="69" spans="1:18" ht="12" customHeight="1">
      <c r="A69" s="264"/>
      <c r="B69" s="264"/>
      <c r="C69" s="133"/>
      <c r="D69" s="262"/>
      <c r="E69" s="134"/>
      <c r="F69" s="85">
        <f t="shared" ref="F69:F99" si="315">SUM(G69,Q69,R69)</f>
        <v>1</v>
      </c>
      <c r="G69" s="130">
        <f>IF(G68=0,0,G68/$F68)</f>
        <v>0.8945086705202312</v>
      </c>
      <c r="H69" s="130">
        <f t="shared" ref="H69" si="316">IF(H68=0,0,H68/$F68)</f>
        <v>0.56936416184971095</v>
      </c>
      <c r="I69" s="130">
        <f>IF(I68=0,0,I68/I68)</f>
        <v>1</v>
      </c>
      <c r="J69" s="130">
        <f>IF(J68=0,0,J68/I68)</f>
        <v>0.42972972972972973</v>
      </c>
      <c r="K69" s="130">
        <f>IF(K68=0,0,K68/K68)</f>
        <v>1</v>
      </c>
      <c r="L69" s="130">
        <f>IF(L68=0,0,L68/K68)</f>
        <v>0.32163742690058478</v>
      </c>
      <c r="M69" s="130">
        <f>IF(M68=0,0,M68/M68)</f>
        <v>1</v>
      </c>
      <c r="N69" s="130">
        <f>IF(N68=0,0,N68/M68)</f>
        <v>0.42424242424242425</v>
      </c>
      <c r="O69" s="130">
        <f>IF(O68=0,0,O68/O68)</f>
        <v>1</v>
      </c>
      <c r="P69" s="130">
        <f>IF(P68=0,0,P68/O68)</f>
        <v>0.57925072046109505</v>
      </c>
      <c r="Q69" s="130">
        <f>IF(Q68=0,0,Q68/$F68)</f>
        <v>5.6358381502890173E-2</v>
      </c>
      <c r="R69" s="130">
        <f>IF(R68=0,0,R68/$F68)</f>
        <v>4.9132947976878616E-2</v>
      </c>
    </row>
    <row r="70" spans="1:18" ht="12" customHeight="1">
      <c r="A70" s="264"/>
      <c r="B70" s="264"/>
      <c r="C70" s="131"/>
      <c r="D70" s="261" t="s">
        <v>117</v>
      </c>
      <c r="E70" s="132"/>
      <c r="F70" s="83">
        <f t="shared" si="315"/>
        <v>5</v>
      </c>
      <c r="G70" s="83">
        <v>4</v>
      </c>
      <c r="H70" s="83">
        <v>2</v>
      </c>
      <c r="I70" s="83">
        <v>2</v>
      </c>
      <c r="J70" s="83">
        <v>0</v>
      </c>
      <c r="K70" s="83">
        <v>1</v>
      </c>
      <c r="L70" s="83">
        <v>0</v>
      </c>
      <c r="M70" s="83">
        <v>3</v>
      </c>
      <c r="N70" s="83">
        <v>1</v>
      </c>
      <c r="O70" s="83">
        <v>3</v>
      </c>
      <c r="P70" s="83">
        <v>1</v>
      </c>
      <c r="Q70" s="83">
        <v>1</v>
      </c>
      <c r="R70" s="83">
        <v>0</v>
      </c>
    </row>
    <row r="71" spans="1:18" ht="12" customHeight="1">
      <c r="A71" s="264"/>
      <c r="B71" s="264"/>
      <c r="C71" s="133"/>
      <c r="D71" s="262"/>
      <c r="E71" s="134"/>
      <c r="F71" s="85">
        <f t="shared" si="315"/>
        <v>1</v>
      </c>
      <c r="G71" s="130">
        <f t="shared" ref="G71:H71" si="317">IF(G70=0,0,G70/$F70)</f>
        <v>0.8</v>
      </c>
      <c r="H71" s="130">
        <f t="shared" si="317"/>
        <v>0.4</v>
      </c>
      <c r="I71" s="130">
        <f t="shared" ref="I71" si="318">IF(I70=0,0,I70/I70)</f>
        <v>1</v>
      </c>
      <c r="J71" s="130">
        <f t="shared" ref="J71" si="319">IF(J70=0,0,J70/I70)</f>
        <v>0</v>
      </c>
      <c r="K71" s="130">
        <f t="shared" ref="K71" si="320">IF(K70=0,0,K70/K70)</f>
        <v>1</v>
      </c>
      <c r="L71" s="130">
        <f t="shared" ref="L71" si="321">IF(L70=0,0,L70/K70)</f>
        <v>0</v>
      </c>
      <c r="M71" s="130">
        <f t="shared" ref="M71" si="322">IF(M70=0,0,M70/M70)</f>
        <v>1</v>
      </c>
      <c r="N71" s="130">
        <f t="shared" ref="N71" si="323">IF(N70=0,0,N70/M70)</f>
        <v>0.33333333333333331</v>
      </c>
      <c r="O71" s="130">
        <f t="shared" ref="O71" si="324">IF(O70=0,0,O70/O70)</f>
        <v>1</v>
      </c>
      <c r="P71" s="130">
        <f t="shared" ref="P71" si="325">IF(P70=0,0,P70/O70)</f>
        <v>0.33333333333333331</v>
      </c>
      <c r="Q71" s="130">
        <f t="shared" ref="Q71" si="326">IF(Q70=0,0,Q70/$F70)</f>
        <v>0.2</v>
      </c>
      <c r="R71" s="130">
        <f t="shared" ref="R71" si="327">IF(R70=0,0,R70/$F70)</f>
        <v>0</v>
      </c>
    </row>
    <row r="72" spans="1:18" ht="12" customHeight="1">
      <c r="A72" s="264"/>
      <c r="B72" s="264"/>
      <c r="C72" s="131"/>
      <c r="D72" s="261" t="s">
        <v>13</v>
      </c>
      <c r="E72" s="132"/>
      <c r="F72" s="83">
        <f t="shared" si="315"/>
        <v>83</v>
      </c>
      <c r="G72" s="83">
        <v>80</v>
      </c>
      <c r="H72" s="83">
        <v>44</v>
      </c>
      <c r="I72" s="83">
        <v>69</v>
      </c>
      <c r="J72" s="83">
        <v>21</v>
      </c>
      <c r="K72" s="83">
        <v>53</v>
      </c>
      <c r="L72" s="83">
        <v>6</v>
      </c>
      <c r="M72" s="83">
        <v>48</v>
      </c>
      <c r="N72" s="83">
        <v>10</v>
      </c>
      <c r="O72" s="83">
        <v>39</v>
      </c>
      <c r="P72" s="83">
        <v>20</v>
      </c>
      <c r="Q72" s="83">
        <v>0</v>
      </c>
      <c r="R72" s="83">
        <v>3</v>
      </c>
    </row>
    <row r="73" spans="1:18" ht="12" customHeight="1">
      <c r="A73" s="264"/>
      <c r="B73" s="264"/>
      <c r="C73" s="133"/>
      <c r="D73" s="262"/>
      <c r="E73" s="134"/>
      <c r="F73" s="85">
        <f t="shared" si="315"/>
        <v>1</v>
      </c>
      <c r="G73" s="130">
        <f t="shared" ref="G73:H73" si="328">IF(G72=0,0,G72/$F72)</f>
        <v>0.96385542168674698</v>
      </c>
      <c r="H73" s="130">
        <f t="shared" si="328"/>
        <v>0.53012048192771088</v>
      </c>
      <c r="I73" s="130">
        <f t="shared" ref="I73" si="329">IF(I72=0,0,I72/I72)</f>
        <v>1</v>
      </c>
      <c r="J73" s="130">
        <f t="shared" ref="J73" si="330">IF(J72=0,0,J72/I72)</f>
        <v>0.30434782608695654</v>
      </c>
      <c r="K73" s="130">
        <f t="shared" ref="K73" si="331">IF(K72=0,0,K72/K72)</f>
        <v>1</v>
      </c>
      <c r="L73" s="130">
        <f t="shared" ref="L73" si="332">IF(L72=0,0,L72/K72)</f>
        <v>0.11320754716981132</v>
      </c>
      <c r="M73" s="130">
        <f t="shared" ref="M73" si="333">IF(M72=0,0,M72/M72)</f>
        <v>1</v>
      </c>
      <c r="N73" s="130">
        <f t="shared" ref="N73" si="334">IF(N72=0,0,N72/M72)</f>
        <v>0.20833333333333334</v>
      </c>
      <c r="O73" s="130">
        <f t="shared" ref="O73" si="335">IF(O72=0,0,O72/O72)</f>
        <v>1</v>
      </c>
      <c r="P73" s="130">
        <f t="shared" ref="P73" si="336">IF(P72=0,0,P72/O72)</f>
        <v>0.51282051282051277</v>
      </c>
      <c r="Q73" s="130">
        <f t="shared" ref="Q73" si="337">IF(Q72=0,0,Q72/$F72)</f>
        <v>0</v>
      </c>
      <c r="R73" s="130">
        <f t="shared" ref="R73" si="338">IF(R72=0,0,R72/$F72)</f>
        <v>3.614457831325301E-2</v>
      </c>
    </row>
    <row r="74" spans="1:18" ht="12" customHeight="1">
      <c r="A74" s="264"/>
      <c r="B74" s="264"/>
      <c r="C74" s="131"/>
      <c r="D74" s="261" t="s">
        <v>12</v>
      </c>
      <c r="E74" s="132"/>
      <c r="F74" s="83">
        <f t="shared" si="315"/>
        <v>18</v>
      </c>
      <c r="G74" s="83">
        <v>18</v>
      </c>
      <c r="H74" s="83">
        <v>7</v>
      </c>
      <c r="I74" s="83">
        <v>10</v>
      </c>
      <c r="J74" s="83">
        <v>2</v>
      </c>
      <c r="K74" s="83">
        <v>14</v>
      </c>
      <c r="L74" s="83">
        <v>0</v>
      </c>
      <c r="M74" s="83">
        <v>16</v>
      </c>
      <c r="N74" s="83">
        <v>2</v>
      </c>
      <c r="O74" s="83">
        <v>14</v>
      </c>
      <c r="P74" s="83">
        <v>3</v>
      </c>
      <c r="Q74" s="83">
        <v>0</v>
      </c>
      <c r="R74" s="83">
        <v>0</v>
      </c>
    </row>
    <row r="75" spans="1:18" ht="12" customHeight="1">
      <c r="A75" s="264"/>
      <c r="B75" s="264"/>
      <c r="C75" s="133"/>
      <c r="D75" s="262"/>
      <c r="E75" s="134"/>
      <c r="F75" s="85">
        <f t="shared" si="315"/>
        <v>1</v>
      </c>
      <c r="G75" s="130">
        <f t="shared" ref="G75:H75" si="339">IF(G74=0,0,G74/$F74)</f>
        <v>1</v>
      </c>
      <c r="H75" s="130">
        <f t="shared" si="339"/>
        <v>0.3888888888888889</v>
      </c>
      <c r="I75" s="130">
        <f t="shared" ref="I75" si="340">IF(I74=0,0,I74/I74)</f>
        <v>1</v>
      </c>
      <c r="J75" s="130">
        <f t="shared" ref="J75" si="341">IF(J74=0,0,J74/I74)</f>
        <v>0.2</v>
      </c>
      <c r="K75" s="130">
        <f t="shared" ref="K75" si="342">IF(K74=0,0,K74/K74)</f>
        <v>1</v>
      </c>
      <c r="L75" s="130">
        <f t="shared" ref="L75" si="343">IF(L74=0,0,L74/K74)</f>
        <v>0</v>
      </c>
      <c r="M75" s="130">
        <f t="shared" ref="M75" si="344">IF(M74=0,0,M74/M74)</f>
        <v>1</v>
      </c>
      <c r="N75" s="130">
        <f t="shared" ref="N75" si="345">IF(N74=0,0,N74/M74)</f>
        <v>0.125</v>
      </c>
      <c r="O75" s="130">
        <f t="shared" ref="O75" si="346">IF(O74=0,0,O74/O74)</f>
        <v>1</v>
      </c>
      <c r="P75" s="130">
        <f t="shared" ref="P75" si="347">IF(P74=0,0,P74/O74)</f>
        <v>0.21428571428571427</v>
      </c>
      <c r="Q75" s="130">
        <f t="shared" ref="Q75" si="348">IF(Q74=0,0,Q74/$F74)</f>
        <v>0</v>
      </c>
      <c r="R75" s="130">
        <f t="shared" ref="R75" si="349">IF(R74=0,0,R74/$F74)</f>
        <v>0</v>
      </c>
    </row>
    <row r="76" spans="1:18" ht="12" customHeight="1">
      <c r="A76" s="264"/>
      <c r="B76" s="264"/>
      <c r="C76" s="131"/>
      <c r="D76" s="261" t="s">
        <v>11</v>
      </c>
      <c r="E76" s="132"/>
      <c r="F76" s="83">
        <f t="shared" si="315"/>
        <v>16</v>
      </c>
      <c r="G76" s="83">
        <v>13</v>
      </c>
      <c r="H76" s="83">
        <v>7</v>
      </c>
      <c r="I76" s="83">
        <v>9</v>
      </c>
      <c r="J76" s="83">
        <v>1</v>
      </c>
      <c r="K76" s="83">
        <v>9</v>
      </c>
      <c r="L76" s="83">
        <v>3</v>
      </c>
      <c r="M76" s="83">
        <v>8</v>
      </c>
      <c r="N76" s="83">
        <v>4</v>
      </c>
      <c r="O76" s="83">
        <v>7</v>
      </c>
      <c r="P76" s="83">
        <v>2</v>
      </c>
      <c r="Q76" s="83">
        <v>1</v>
      </c>
      <c r="R76" s="83">
        <v>2</v>
      </c>
    </row>
    <row r="77" spans="1:18" ht="12" customHeight="1">
      <c r="A77" s="264"/>
      <c r="B77" s="264"/>
      <c r="C77" s="133"/>
      <c r="D77" s="262"/>
      <c r="E77" s="134"/>
      <c r="F77" s="85">
        <f t="shared" si="315"/>
        <v>1</v>
      </c>
      <c r="G77" s="130">
        <f t="shared" ref="G77:H77" si="350">IF(G76=0,0,G76/$F76)</f>
        <v>0.8125</v>
      </c>
      <c r="H77" s="130">
        <f t="shared" si="350"/>
        <v>0.4375</v>
      </c>
      <c r="I77" s="130">
        <f t="shared" ref="I77" si="351">IF(I76=0,0,I76/I76)</f>
        <v>1</v>
      </c>
      <c r="J77" s="130">
        <f t="shared" ref="J77" si="352">IF(J76=0,0,J76/I76)</f>
        <v>0.1111111111111111</v>
      </c>
      <c r="K77" s="130">
        <f t="shared" ref="K77" si="353">IF(K76=0,0,K76/K76)</f>
        <v>1</v>
      </c>
      <c r="L77" s="130">
        <f t="shared" ref="L77" si="354">IF(L76=0,0,L76/K76)</f>
        <v>0.33333333333333331</v>
      </c>
      <c r="M77" s="130">
        <f t="shared" ref="M77" si="355">IF(M76=0,0,M76/M76)</f>
        <v>1</v>
      </c>
      <c r="N77" s="130">
        <f t="shared" ref="N77" si="356">IF(N76=0,0,N76/M76)</f>
        <v>0.5</v>
      </c>
      <c r="O77" s="130">
        <f t="shared" ref="O77" si="357">IF(O76=0,0,O76/O76)</f>
        <v>1</v>
      </c>
      <c r="P77" s="130">
        <f t="shared" ref="P77" si="358">IF(P76=0,0,P76/O76)</f>
        <v>0.2857142857142857</v>
      </c>
      <c r="Q77" s="130">
        <f t="shared" ref="Q77" si="359">IF(Q76=0,0,Q76/$F76)</f>
        <v>6.25E-2</v>
      </c>
      <c r="R77" s="130">
        <f t="shared" ref="R77" si="360">IF(R76=0,0,R76/$F76)</f>
        <v>0.125</v>
      </c>
    </row>
    <row r="78" spans="1:18" ht="12" customHeight="1">
      <c r="A78" s="264"/>
      <c r="B78" s="264"/>
      <c r="C78" s="131"/>
      <c r="D78" s="261" t="s">
        <v>10</v>
      </c>
      <c r="E78" s="132"/>
      <c r="F78" s="83">
        <f t="shared" si="315"/>
        <v>34</v>
      </c>
      <c r="G78" s="83">
        <v>33</v>
      </c>
      <c r="H78" s="83">
        <v>16</v>
      </c>
      <c r="I78" s="83">
        <v>23</v>
      </c>
      <c r="J78" s="83">
        <v>9</v>
      </c>
      <c r="K78" s="83">
        <v>16</v>
      </c>
      <c r="L78" s="83">
        <v>2</v>
      </c>
      <c r="M78" s="83">
        <v>15</v>
      </c>
      <c r="N78" s="83">
        <v>4</v>
      </c>
      <c r="O78" s="83">
        <v>17</v>
      </c>
      <c r="P78" s="83">
        <v>7</v>
      </c>
      <c r="Q78" s="83">
        <v>0</v>
      </c>
      <c r="R78" s="83">
        <v>1</v>
      </c>
    </row>
    <row r="79" spans="1:18" ht="12" customHeight="1">
      <c r="A79" s="264"/>
      <c r="B79" s="264"/>
      <c r="C79" s="133"/>
      <c r="D79" s="262"/>
      <c r="E79" s="134"/>
      <c r="F79" s="85">
        <f t="shared" si="315"/>
        <v>1</v>
      </c>
      <c r="G79" s="130">
        <f t="shared" ref="G79:H79" si="361">IF(G78=0,0,G78/$F78)</f>
        <v>0.97058823529411764</v>
      </c>
      <c r="H79" s="130">
        <f t="shared" si="361"/>
        <v>0.47058823529411764</v>
      </c>
      <c r="I79" s="130">
        <f t="shared" ref="I79" si="362">IF(I78=0,0,I78/I78)</f>
        <v>1</v>
      </c>
      <c r="J79" s="130">
        <f t="shared" ref="J79" si="363">IF(J78=0,0,J78/I78)</f>
        <v>0.39130434782608697</v>
      </c>
      <c r="K79" s="130">
        <f t="shared" ref="K79" si="364">IF(K78=0,0,K78/K78)</f>
        <v>1</v>
      </c>
      <c r="L79" s="130">
        <f t="shared" ref="L79" si="365">IF(L78=0,0,L78/K78)</f>
        <v>0.125</v>
      </c>
      <c r="M79" s="130">
        <f t="shared" ref="M79" si="366">IF(M78=0,0,M78/M78)</f>
        <v>1</v>
      </c>
      <c r="N79" s="130">
        <f t="shared" ref="N79" si="367">IF(N78=0,0,N78/M78)</f>
        <v>0.26666666666666666</v>
      </c>
      <c r="O79" s="130">
        <f t="shared" ref="O79" si="368">IF(O78=0,0,O78/O78)</f>
        <v>1</v>
      </c>
      <c r="P79" s="130">
        <f t="shared" ref="P79" si="369">IF(P78=0,0,P78/O78)</f>
        <v>0.41176470588235292</v>
      </c>
      <c r="Q79" s="130">
        <f t="shared" ref="Q79" si="370">IF(Q78=0,0,Q78/$F78)</f>
        <v>0</v>
      </c>
      <c r="R79" s="130">
        <f t="shared" ref="R79" si="371">IF(R78=0,0,R78/$F78)</f>
        <v>2.9411764705882353E-2</v>
      </c>
    </row>
    <row r="80" spans="1:18" ht="12" customHeight="1">
      <c r="A80" s="264"/>
      <c r="B80" s="264"/>
      <c r="C80" s="131"/>
      <c r="D80" s="261" t="s">
        <v>9</v>
      </c>
      <c r="E80" s="132"/>
      <c r="F80" s="83">
        <f t="shared" si="315"/>
        <v>180</v>
      </c>
      <c r="G80" s="83">
        <v>154</v>
      </c>
      <c r="H80" s="83">
        <v>78</v>
      </c>
      <c r="I80" s="83">
        <v>67</v>
      </c>
      <c r="J80" s="83">
        <v>31</v>
      </c>
      <c r="K80" s="83">
        <v>68</v>
      </c>
      <c r="L80" s="83">
        <v>9</v>
      </c>
      <c r="M80" s="83">
        <v>106</v>
      </c>
      <c r="N80" s="83">
        <v>27</v>
      </c>
      <c r="O80" s="83">
        <v>94</v>
      </c>
      <c r="P80" s="83">
        <v>46</v>
      </c>
      <c r="Q80" s="83">
        <v>16</v>
      </c>
      <c r="R80" s="83">
        <v>10</v>
      </c>
    </row>
    <row r="81" spans="1:18" ht="12" customHeight="1">
      <c r="A81" s="264"/>
      <c r="B81" s="264"/>
      <c r="C81" s="133"/>
      <c r="D81" s="262"/>
      <c r="E81" s="134"/>
      <c r="F81" s="85">
        <f t="shared" si="315"/>
        <v>1</v>
      </c>
      <c r="G81" s="130">
        <f t="shared" ref="G81:H81" si="372">IF(G80=0,0,G80/$F80)</f>
        <v>0.85555555555555551</v>
      </c>
      <c r="H81" s="130">
        <f t="shared" si="372"/>
        <v>0.43333333333333335</v>
      </c>
      <c r="I81" s="130">
        <f t="shared" ref="I81" si="373">IF(I80=0,0,I80/I80)</f>
        <v>1</v>
      </c>
      <c r="J81" s="130">
        <f t="shared" ref="J81" si="374">IF(J80=0,0,J80/I80)</f>
        <v>0.46268656716417911</v>
      </c>
      <c r="K81" s="130">
        <f t="shared" ref="K81" si="375">IF(K80=0,0,K80/K80)</f>
        <v>1</v>
      </c>
      <c r="L81" s="130">
        <f t="shared" ref="L81" si="376">IF(L80=0,0,L80/K80)</f>
        <v>0.13235294117647059</v>
      </c>
      <c r="M81" s="130">
        <f t="shared" ref="M81" si="377">IF(M80=0,0,M80/M80)</f>
        <v>1</v>
      </c>
      <c r="N81" s="130">
        <f t="shared" ref="N81" si="378">IF(N80=0,0,N80/M80)</f>
        <v>0.25471698113207547</v>
      </c>
      <c r="O81" s="130">
        <f t="shared" ref="O81" si="379">IF(O80=0,0,O80/O80)</f>
        <v>1</v>
      </c>
      <c r="P81" s="130">
        <f t="shared" ref="P81" si="380">IF(P80=0,0,P80/O80)</f>
        <v>0.48936170212765956</v>
      </c>
      <c r="Q81" s="130">
        <f t="shared" ref="Q81" si="381">IF(Q80=0,0,Q80/$F80)</f>
        <v>8.8888888888888892E-2</v>
      </c>
      <c r="R81" s="130">
        <f t="shared" ref="R81" si="382">IF(R80=0,0,R80/$F80)</f>
        <v>5.5555555555555552E-2</v>
      </c>
    </row>
    <row r="82" spans="1:18" ht="12" customHeight="1">
      <c r="A82" s="264"/>
      <c r="B82" s="264"/>
      <c r="C82" s="131"/>
      <c r="D82" s="261" t="s">
        <v>8</v>
      </c>
      <c r="E82" s="132"/>
      <c r="F82" s="83">
        <f t="shared" si="315"/>
        <v>21</v>
      </c>
      <c r="G82" s="83">
        <v>20</v>
      </c>
      <c r="H82" s="83">
        <v>15</v>
      </c>
      <c r="I82" s="83">
        <v>6</v>
      </c>
      <c r="J82" s="83">
        <v>2</v>
      </c>
      <c r="K82" s="83">
        <v>14</v>
      </c>
      <c r="L82" s="83">
        <v>2</v>
      </c>
      <c r="M82" s="83">
        <v>16</v>
      </c>
      <c r="N82" s="83">
        <v>4</v>
      </c>
      <c r="O82" s="83">
        <v>17</v>
      </c>
      <c r="P82" s="83">
        <v>14</v>
      </c>
      <c r="Q82" s="83">
        <v>1</v>
      </c>
      <c r="R82" s="83">
        <v>0</v>
      </c>
    </row>
    <row r="83" spans="1:18" ht="12" customHeight="1">
      <c r="A83" s="264"/>
      <c r="B83" s="264"/>
      <c r="C83" s="133"/>
      <c r="D83" s="262"/>
      <c r="E83" s="134"/>
      <c r="F83" s="85">
        <f t="shared" si="315"/>
        <v>1</v>
      </c>
      <c r="G83" s="130">
        <f t="shared" ref="G83:H83" si="383">IF(G82=0,0,G82/$F82)</f>
        <v>0.95238095238095233</v>
      </c>
      <c r="H83" s="130">
        <f t="shared" si="383"/>
        <v>0.7142857142857143</v>
      </c>
      <c r="I83" s="130">
        <f t="shared" ref="I83" si="384">IF(I82=0,0,I82/I82)</f>
        <v>1</v>
      </c>
      <c r="J83" s="130">
        <f t="shared" ref="J83" si="385">IF(J82=0,0,J82/I82)</f>
        <v>0.33333333333333331</v>
      </c>
      <c r="K83" s="130">
        <f t="shared" ref="K83" si="386">IF(K82=0,0,K82/K82)</f>
        <v>1</v>
      </c>
      <c r="L83" s="130">
        <f t="shared" ref="L83" si="387">IF(L82=0,0,L82/K82)</f>
        <v>0.14285714285714285</v>
      </c>
      <c r="M83" s="130">
        <f t="shared" ref="M83" si="388">IF(M82=0,0,M82/M82)</f>
        <v>1</v>
      </c>
      <c r="N83" s="130">
        <f t="shared" ref="N83" si="389">IF(N82=0,0,N82/M82)</f>
        <v>0.25</v>
      </c>
      <c r="O83" s="130">
        <f t="shared" ref="O83" si="390">IF(O82=0,0,O82/O82)</f>
        <v>1</v>
      </c>
      <c r="P83" s="130">
        <f t="shared" ref="P83" si="391">IF(P82=0,0,P82/O82)</f>
        <v>0.82352941176470584</v>
      </c>
      <c r="Q83" s="130">
        <f t="shared" ref="Q83" si="392">IF(Q82=0,0,Q82/$F82)</f>
        <v>4.7619047619047616E-2</v>
      </c>
      <c r="R83" s="130">
        <f t="shared" ref="R83" si="393">IF(R82=0,0,R82/$F82)</f>
        <v>0</v>
      </c>
    </row>
    <row r="84" spans="1:18" ht="12" customHeight="1">
      <c r="A84" s="264"/>
      <c r="B84" s="264"/>
      <c r="C84" s="131"/>
      <c r="D84" s="261" t="s">
        <v>7</v>
      </c>
      <c r="E84" s="132"/>
      <c r="F84" s="83">
        <f t="shared" si="315"/>
        <v>14</v>
      </c>
      <c r="G84" s="83">
        <v>11</v>
      </c>
      <c r="H84" s="83">
        <v>8</v>
      </c>
      <c r="I84" s="83">
        <v>3</v>
      </c>
      <c r="J84" s="83">
        <v>3</v>
      </c>
      <c r="K84" s="83">
        <v>5</v>
      </c>
      <c r="L84" s="83">
        <v>1</v>
      </c>
      <c r="M84" s="83">
        <v>8</v>
      </c>
      <c r="N84" s="83">
        <v>3</v>
      </c>
      <c r="O84" s="83">
        <v>4</v>
      </c>
      <c r="P84" s="83">
        <v>1</v>
      </c>
      <c r="Q84" s="83">
        <v>1</v>
      </c>
      <c r="R84" s="83">
        <v>2</v>
      </c>
    </row>
    <row r="85" spans="1:18" ht="12" customHeight="1">
      <c r="A85" s="264"/>
      <c r="B85" s="264"/>
      <c r="C85" s="133"/>
      <c r="D85" s="262"/>
      <c r="E85" s="134"/>
      <c r="F85" s="85">
        <f t="shared" si="315"/>
        <v>1</v>
      </c>
      <c r="G85" s="130">
        <f t="shared" ref="G85:H85" si="394">IF(G84=0,0,G84/$F84)</f>
        <v>0.7857142857142857</v>
      </c>
      <c r="H85" s="130">
        <f t="shared" si="394"/>
        <v>0.5714285714285714</v>
      </c>
      <c r="I85" s="130">
        <f t="shared" ref="I85" si="395">IF(I84=0,0,I84/I84)</f>
        <v>1</v>
      </c>
      <c r="J85" s="130">
        <f t="shared" ref="J85" si="396">IF(J84=0,0,J84/I84)</f>
        <v>1</v>
      </c>
      <c r="K85" s="130">
        <f t="shared" ref="K85" si="397">IF(K84=0,0,K84/K84)</f>
        <v>1</v>
      </c>
      <c r="L85" s="130">
        <f t="shared" ref="L85" si="398">IF(L84=0,0,L84/K84)</f>
        <v>0.2</v>
      </c>
      <c r="M85" s="130">
        <f t="shared" ref="M85" si="399">IF(M84=0,0,M84/M84)</f>
        <v>1</v>
      </c>
      <c r="N85" s="130">
        <f t="shared" ref="N85" si="400">IF(N84=0,0,N84/M84)</f>
        <v>0.375</v>
      </c>
      <c r="O85" s="130">
        <f t="shared" ref="O85" si="401">IF(O84=0,0,O84/O84)</f>
        <v>1</v>
      </c>
      <c r="P85" s="130">
        <f t="shared" ref="P85" si="402">IF(P84=0,0,P84/O84)</f>
        <v>0.25</v>
      </c>
      <c r="Q85" s="130">
        <f t="shared" ref="Q85" si="403">IF(Q84=0,0,Q84/$F84)</f>
        <v>7.1428571428571425E-2</v>
      </c>
      <c r="R85" s="130">
        <f t="shared" ref="R85" si="404">IF(R84=0,0,R84/$F84)</f>
        <v>0.14285714285714285</v>
      </c>
    </row>
    <row r="86" spans="1:18" ht="13.5" customHeight="1">
      <c r="A86" s="264"/>
      <c r="B86" s="264"/>
      <c r="C86" s="131"/>
      <c r="D86" s="266" t="s">
        <v>116</v>
      </c>
      <c r="E86" s="132"/>
      <c r="F86" s="83">
        <f t="shared" si="315"/>
        <v>13</v>
      </c>
      <c r="G86" s="83">
        <v>12</v>
      </c>
      <c r="H86" s="83">
        <v>5</v>
      </c>
      <c r="I86" s="83">
        <v>8</v>
      </c>
      <c r="J86" s="83">
        <v>4</v>
      </c>
      <c r="K86" s="83">
        <v>6</v>
      </c>
      <c r="L86" s="83">
        <v>2</v>
      </c>
      <c r="M86" s="83">
        <v>6</v>
      </c>
      <c r="N86" s="83">
        <v>1</v>
      </c>
      <c r="O86" s="83">
        <v>4</v>
      </c>
      <c r="P86" s="83">
        <v>2</v>
      </c>
      <c r="Q86" s="83">
        <v>0</v>
      </c>
      <c r="R86" s="83">
        <v>1</v>
      </c>
    </row>
    <row r="87" spans="1:18" ht="13.5" customHeight="1">
      <c r="A87" s="264"/>
      <c r="B87" s="264"/>
      <c r="C87" s="133"/>
      <c r="D87" s="262"/>
      <c r="E87" s="134"/>
      <c r="F87" s="85">
        <f t="shared" si="315"/>
        <v>1</v>
      </c>
      <c r="G87" s="130">
        <f t="shared" ref="G87:H87" si="405">IF(G86=0,0,G86/$F86)</f>
        <v>0.92307692307692313</v>
      </c>
      <c r="H87" s="130">
        <f t="shared" si="405"/>
        <v>0.38461538461538464</v>
      </c>
      <c r="I87" s="130">
        <f t="shared" ref="I87" si="406">IF(I86=0,0,I86/I86)</f>
        <v>1</v>
      </c>
      <c r="J87" s="130">
        <f t="shared" ref="J87" si="407">IF(J86=0,0,J86/I86)</f>
        <v>0.5</v>
      </c>
      <c r="K87" s="130">
        <f t="shared" ref="K87" si="408">IF(K86=0,0,K86/K86)</f>
        <v>1</v>
      </c>
      <c r="L87" s="130">
        <f t="shared" ref="L87" si="409">IF(L86=0,0,L86/K86)</f>
        <v>0.33333333333333331</v>
      </c>
      <c r="M87" s="130">
        <f t="shared" ref="M87" si="410">IF(M86=0,0,M86/M86)</f>
        <v>1</v>
      </c>
      <c r="N87" s="130">
        <f t="shared" ref="N87" si="411">IF(N86=0,0,N86/M86)</f>
        <v>0.16666666666666666</v>
      </c>
      <c r="O87" s="130">
        <f t="shared" ref="O87" si="412">IF(O86=0,0,O86/O86)</f>
        <v>1</v>
      </c>
      <c r="P87" s="130">
        <f t="shared" ref="P87" si="413">IF(P86=0,0,P86/O86)</f>
        <v>0.5</v>
      </c>
      <c r="Q87" s="130">
        <f t="shared" ref="Q87" si="414">IF(Q86=0,0,Q86/$F86)</f>
        <v>0</v>
      </c>
      <c r="R87" s="130">
        <f t="shared" ref="R87" si="415">IF(R86=0,0,R86/$F86)</f>
        <v>7.6923076923076927E-2</v>
      </c>
    </row>
    <row r="88" spans="1:18" ht="12" customHeight="1">
      <c r="A88" s="264"/>
      <c r="B88" s="264"/>
      <c r="C88" s="131"/>
      <c r="D88" s="261" t="s">
        <v>5</v>
      </c>
      <c r="E88" s="132"/>
      <c r="F88" s="83">
        <f t="shared" si="315"/>
        <v>41</v>
      </c>
      <c r="G88" s="83">
        <v>27</v>
      </c>
      <c r="H88" s="83">
        <v>21</v>
      </c>
      <c r="I88" s="83">
        <v>16</v>
      </c>
      <c r="J88" s="83">
        <v>9</v>
      </c>
      <c r="K88" s="83">
        <v>12</v>
      </c>
      <c r="L88" s="83">
        <v>5</v>
      </c>
      <c r="M88" s="83">
        <v>13</v>
      </c>
      <c r="N88" s="83">
        <v>5</v>
      </c>
      <c r="O88" s="83">
        <v>10</v>
      </c>
      <c r="P88" s="83">
        <v>6</v>
      </c>
      <c r="Q88" s="83">
        <v>8</v>
      </c>
      <c r="R88" s="83">
        <v>6</v>
      </c>
    </row>
    <row r="89" spans="1:18" ht="12" customHeight="1">
      <c r="A89" s="264"/>
      <c r="B89" s="264"/>
      <c r="C89" s="133"/>
      <c r="D89" s="262"/>
      <c r="E89" s="134"/>
      <c r="F89" s="85">
        <f t="shared" si="315"/>
        <v>1</v>
      </c>
      <c r="G89" s="130">
        <f t="shared" ref="G89:H89" si="416">IF(G88=0,0,G88/$F88)</f>
        <v>0.65853658536585369</v>
      </c>
      <c r="H89" s="130">
        <f t="shared" si="416"/>
        <v>0.51219512195121952</v>
      </c>
      <c r="I89" s="130">
        <f t="shared" ref="I89" si="417">IF(I88=0,0,I88/I88)</f>
        <v>1</v>
      </c>
      <c r="J89" s="130">
        <f t="shared" ref="J89" si="418">IF(J88=0,0,J88/I88)</f>
        <v>0.5625</v>
      </c>
      <c r="K89" s="130">
        <f t="shared" ref="K89" si="419">IF(K88=0,0,K88/K88)</f>
        <v>1</v>
      </c>
      <c r="L89" s="130">
        <f t="shared" ref="L89" si="420">IF(L88=0,0,L88/K88)</f>
        <v>0.41666666666666669</v>
      </c>
      <c r="M89" s="130">
        <f t="shared" ref="M89" si="421">IF(M88=0,0,M88/M88)</f>
        <v>1</v>
      </c>
      <c r="N89" s="130">
        <f t="shared" ref="N89" si="422">IF(N88=0,0,N88/M88)</f>
        <v>0.38461538461538464</v>
      </c>
      <c r="O89" s="130">
        <f t="shared" ref="O89" si="423">IF(O88=0,0,O88/O88)</f>
        <v>1</v>
      </c>
      <c r="P89" s="130">
        <f t="shared" ref="P89" si="424">IF(P88=0,0,P88/O88)</f>
        <v>0.6</v>
      </c>
      <c r="Q89" s="130">
        <f t="shared" ref="Q89" si="425">IF(Q88=0,0,Q88/$F88)</f>
        <v>0.1951219512195122</v>
      </c>
      <c r="R89" s="130">
        <f t="shared" ref="R89" si="426">IF(R88=0,0,R88/$F88)</f>
        <v>0.14634146341463414</v>
      </c>
    </row>
    <row r="90" spans="1:18" ht="12" customHeight="1">
      <c r="A90" s="264"/>
      <c r="B90" s="264"/>
      <c r="C90" s="131"/>
      <c r="D90" s="261" t="s">
        <v>4</v>
      </c>
      <c r="E90" s="132"/>
      <c r="F90" s="83">
        <f t="shared" si="315"/>
        <v>22</v>
      </c>
      <c r="G90" s="83">
        <v>19</v>
      </c>
      <c r="H90" s="83">
        <v>10</v>
      </c>
      <c r="I90" s="83">
        <v>10</v>
      </c>
      <c r="J90" s="83">
        <v>7</v>
      </c>
      <c r="K90" s="83">
        <v>7</v>
      </c>
      <c r="L90" s="83">
        <v>1</v>
      </c>
      <c r="M90" s="83">
        <v>10</v>
      </c>
      <c r="N90" s="83">
        <v>5</v>
      </c>
      <c r="O90" s="83">
        <v>8</v>
      </c>
      <c r="P90" s="83">
        <v>2</v>
      </c>
      <c r="Q90" s="83">
        <v>0</v>
      </c>
      <c r="R90" s="83">
        <v>3</v>
      </c>
    </row>
    <row r="91" spans="1:18" ht="12" customHeight="1">
      <c r="A91" s="264"/>
      <c r="B91" s="264"/>
      <c r="C91" s="133"/>
      <c r="D91" s="262"/>
      <c r="E91" s="134"/>
      <c r="F91" s="85">
        <f t="shared" si="315"/>
        <v>1</v>
      </c>
      <c r="G91" s="130">
        <f t="shared" ref="G91:H91" si="427">IF(G90=0,0,G90/$F90)</f>
        <v>0.86363636363636365</v>
      </c>
      <c r="H91" s="130">
        <f t="shared" si="427"/>
        <v>0.45454545454545453</v>
      </c>
      <c r="I91" s="130">
        <f t="shared" ref="I91" si="428">IF(I90=0,0,I90/I90)</f>
        <v>1</v>
      </c>
      <c r="J91" s="130">
        <f t="shared" ref="J91" si="429">IF(J90=0,0,J90/I90)</f>
        <v>0.7</v>
      </c>
      <c r="K91" s="130">
        <f t="shared" ref="K91" si="430">IF(K90=0,0,K90/K90)</f>
        <v>1</v>
      </c>
      <c r="L91" s="130">
        <f t="shared" ref="L91" si="431">IF(L90=0,0,L90/K90)</f>
        <v>0.14285714285714285</v>
      </c>
      <c r="M91" s="130">
        <f t="shared" ref="M91" si="432">IF(M90=0,0,M90/M90)</f>
        <v>1</v>
      </c>
      <c r="N91" s="130">
        <f t="shared" ref="N91" si="433">IF(N90=0,0,N90/M90)</f>
        <v>0.5</v>
      </c>
      <c r="O91" s="130">
        <f t="shared" ref="O91" si="434">IF(O90=0,0,O90/O90)</f>
        <v>1</v>
      </c>
      <c r="P91" s="130">
        <f t="shared" ref="P91" si="435">IF(P90=0,0,P90/O90)</f>
        <v>0.25</v>
      </c>
      <c r="Q91" s="130">
        <f t="shared" ref="Q91" si="436">IF(Q90=0,0,Q90/$F90)</f>
        <v>0</v>
      </c>
      <c r="R91" s="130">
        <f t="shared" ref="R91" si="437">IF(R90=0,0,R90/$F90)</f>
        <v>0.13636363636363635</v>
      </c>
    </row>
    <row r="92" spans="1:18" ht="12" customHeight="1">
      <c r="A92" s="264"/>
      <c r="B92" s="264"/>
      <c r="C92" s="131"/>
      <c r="D92" s="261" t="s">
        <v>3</v>
      </c>
      <c r="E92" s="132"/>
      <c r="F92" s="83">
        <f t="shared" si="315"/>
        <v>20</v>
      </c>
      <c r="G92" s="83">
        <v>20</v>
      </c>
      <c r="H92" s="83">
        <v>17</v>
      </c>
      <c r="I92" s="83">
        <v>15</v>
      </c>
      <c r="J92" s="83">
        <v>7</v>
      </c>
      <c r="K92" s="83">
        <v>15</v>
      </c>
      <c r="L92" s="83">
        <v>6</v>
      </c>
      <c r="M92" s="83">
        <v>12</v>
      </c>
      <c r="N92" s="83">
        <v>10</v>
      </c>
      <c r="O92" s="83">
        <v>10</v>
      </c>
      <c r="P92" s="83">
        <v>10</v>
      </c>
      <c r="Q92" s="83">
        <v>0</v>
      </c>
      <c r="R92" s="83">
        <v>0</v>
      </c>
    </row>
    <row r="93" spans="1:18" ht="12" customHeight="1">
      <c r="A93" s="264"/>
      <c r="B93" s="264"/>
      <c r="C93" s="133"/>
      <c r="D93" s="262"/>
      <c r="E93" s="134"/>
      <c r="F93" s="85">
        <f t="shared" si="315"/>
        <v>1</v>
      </c>
      <c r="G93" s="130">
        <f t="shared" ref="G93:H93" si="438">IF(G92=0,0,G92/$F92)</f>
        <v>1</v>
      </c>
      <c r="H93" s="130">
        <f t="shared" si="438"/>
        <v>0.85</v>
      </c>
      <c r="I93" s="130">
        <f t="shared" ref="I93" si="439">IF(I92=0,0,I92/I92)</f>
        <v>1</v>
      </c>
      <c r="J93" s="130">
        <f t="shared" ref="J93" si="440">IF(J92=0,0,J92/I92)</f>
        <v>0.46666666666666667</v>
      </c>
      <c r="K93" s="130">
        <f t="shared" ref="K93" si="441">IF(K92=0,0,K92/K92)</f>
        <v>1</v>
      </c>
      <c r="L93" s="130">
        <f t="shared" ref="L93" si="442">IF(L92=0,0,L92/K92)</f>
        <v>0.4</v>
      </c>
      <c r="M93" s="130">
        <f t="shared" ref="M93" si="443">IF(M92=0,0,M92/M92)</f>
        <v>1</v>
      </c>
      <c r="N93" s="130">
        <f t="shared" ref="N93" si="444">IF(N92=0,0,N92/M92)</f>
        <v>0.83333333333333337</v>
      </c>
      <c r="O93" s="130">
        <f t="shared" ref="O93" si="445">IF(O92=0,0,O92/O92)</f>
        <v>1</v>
      </c>
      <c r="P93" s="130">
        <f t="shared" ref="P93" si="446">IF(P92=0,0,P92/O92)</f>
        <v>1</v>
      </c>
      <c r="Q93" s="130">
        <f t="shared" ref="Q93" si="447">IF(Q92=0,0,Q92/$F92)</f>
        <v>0</v>
      </c>
      <c r="R93" s="130">
        <f t="shared" ref="R93" si="448">IF(R92=0,0,R92/$F92)</f>
        <v>0</v>
      </c>
    </row>
    <row r="94" spans="1:18" ht="12" customHeight="1">
      <c r="A94" s="264"/>
      <c r="B94" s="264"/>
      <c r="C94" s="131"/>
      <c r="D94" s="261" t="s">
        <v>2</v>
      </c>
      <c r="E94" s="132"/>
      <c r="F94" s="83">
        <f t="shared" si="315"/>
        <v>150</v>
      </c>
      <c r="G94" s="83">
        <v>138</v>
      </c>
      <c r="H94" s="83">
        <v>123</v>
      </c>
      <c r="I94" s="83">
        <v>89</v>
      </c>
      <c r="J94" s="83">
        <v>48</v>
      </c>
      <c r="K94" s="83">
        <v>86</v>
      </c>
      <c r="L94" s="83">
        <v>67</v>
      </c>
      <c r="M94" s="83">
        <v>89</v>
      </c>
      <c r="N94" s="83">
        <v>73</v>
      </c>
      <c r="O94" s="83">
        <v>74</v>
      </c>
      <c r="P94" s="83">
        <v>66</v>
      </c>
      <c r="Q94" s="83">
        <v>9</v>
      </c>
      <c r="R94" s="83">
        <v>3</v>
      </c>
    </row>
    <row r="95" spans="1:18" ht="12" customHeight="1">
      <c r="A95" s="264"/>
      <c r="B95" s="264"/>
      <c r="C95" s="133"/>
      <c r="D95" s="262"/>
      <c r="E95" s="134"/>
      <c r="F95" s="85">
        <f t="shared" si="315"/>
        <v>1</v>
      </c>
      <c r="G95" s="130">
        <f t="shared" ref="G95:H95" si="449">IF(G94=0,0,G94/$F94)</f>
        <v>0.92</v>
      </c>
      <c r="H95" s="130">
        <f t="shared" si="449"/>
        <v>0.82</v>
      </c>
      <c r="I95" s="130">
        <f t="shared" ref="I95" si="450">IF(I94=0,0,I94/I94)</f>
        <v>1</v>
      </c>
      <c r="J95" s="130">
        <f t="shared" ref="J95" si="451">IF(J94=0,0,J94/I94)</f>
        <v>0.5393258426966292</v>
      </c>
      <c r="K95" s="130">
        <f t="shared" ref="K95" si="452">IF(K94=0,0,K94/K94)</f>
        <v>1</v>
      </c>
      <c r="L95" s="130">
        <f t="shared" ref="L95" si="453">IF(L94=0,0,L94/K94)</f>
        <v>0.77906976744186052</v>
      </c>
      <c r="M95" s="130">
        <f t="shared" ref="M95" si="454">IF(M94=0,0,M94/M94)</f>
        <v>1</v>
      </c>
      <c r="N95" s="130">
        <f t="shared" ref="N95" si="455">IF(N94=0,0,N94/M94)</f>
        <v>0.8202247191011236</v>
      </c>
      <c r="O95" s="130">
        <f t="shared" ref="O95" si="456">IF(O94=0,0,O94/O94)</f>
        <v>1</v>
      </c>
      <c r="P95" s="130">
        <f t="shared" ref="P95" si="457">IF(P94=0,0,P94/O94)</f>
        <v>0.89189189189189189</v>
      </c>
      <c r="Q95" s="130">
        <f t="shared" ref="Q95" si="458">IF(Q94=0,0,Q94/$F94)</f>
        <v>0.06</v>
      </c>
      <c r="R95" s="130">
        <f t="shared" ref="R95" si="459">IF(R94=0,0,R94/$F94)</f>
        <v>0.02</v>
      </c>
    </row>
    <row r="96" spans="1:18" ht="12" customHeight="1">
      <c r="A96" s="264"/>
      <c r="B96" s="264"/>
      <c r="C96" s="131"/>
      <c r="D96" s="261" t="s">
        <v>1</v>
      </c>
      <c r="E96" s="132"/>
      <c r="F96" s="83">
        <f t="shared" si="315"/>
        <v>20</v>
      </c>
      <c r="G96" s="83">
        <v>19</v>
      </c>
      <c r="H96" s="83">
        <v>12</v>
      </c>
      <c r="I96" s="83">
        <v>9</v>
      </c>
      <c r="J96" s="83">
        <v>1</v>
      </c>
      <c r="K96" s="83">
        <v>14</v>
      </c>
      <c r="L96" s="83">
        <v>3</v>
      </c>
      <c r="M96" s="83">
        <v>15</v>
      </c>
      <c r="N96" s="83">
        <v>7</v>
      </c>
      <c r="O96" s="83">
        <v>15</v>
      </c>
      <c r="P96" s="83">
        <v>10</v>
      </c>
      <c r="Q96" s="83">
        <v>0</v>
      </c>
      <c r="R96" s="83">
        <v>1</v>
      </c>
    </row>
    <row r="97" spans="1:18" ht="12" customHeight="1">
      <c r="A97" s="264"/>
      <c r="B97" s="264"/>
      <c r="C97" s="133"/>
      <c r="D97" s="262"/>
      <c r="E97" s="134"/>
      <c r="F97" s="85">
        <f t="shared" si="315"/>
        <v>1</v>
      </c>
      <c r="G97" s="130">
        <f t="shared" ref="G97:H97" si="460">IF(G96=0,0,G96/$F96)</f>
        <v>0.95</v>
      </c>
      <c r="H97" s="130">
        <f t="shared" si="460"/>
        <v>0.6</v>
      </c>
      <c r="I97" s="130">
        <f t="shared" ref="I97" si="461">IF(I96=0,0,I96/I96)</f>
        <v>1</v>
      </c>
      <c r="J97" s="130">
        <f t="shared" ref="J97" si="462">IF(J96=0,0,J96/I96)</f>
        <v>0.1111111111111111</v>
      </c>
      <c r="K97" s="130">
        <f t="shared" ref="K97" si="463">IF(K96=0,0,K96/K96)</f>
        <v>1</v>
      </c>
      <c r="L97" s="130">
        <f t="shared" ref="L97" si="464">IF(L96=0,0,L96/K96)</f>
        <v>0.21428571428571427</v>
      </c>
      <c r="M97" s="130">
        <f t="shared" ref="M97" si="465">IF(M96=0,0,M96/M96)</f>
        <v>1</v>
      </c>
      <c r="N97" s="130">
        <f t="shared" ref="N97" si="466">IF(N96=0,0,N96/M96)</f>
        <v>0.46666666666666667</v>
      </c>
      <c r="O97" s="130">
        <f t="shared" ref="O97" si="467">IF(O96=0,0,O96/O96)</f>
        <v>1</v>
      </c>
      <c r="P97" s="130">
        <f t="shared" ref="P97" si="468">IF(P96=0,0,P96/O96)</f>
        <v>0.66666666666666663</v>
      </c>
      <c r="Q97" s="130">
        <f t="shared" ref="Q97" si="469">IF(Q96=0,0,Q96/$F96)</f>
        <v>0</v>
      </c>
      <c r="R97" s="130">
        <f t="shared" ref="R97" si="470">IF(R96=0,0,R96/$F96)</f>
        <v>0.05</v>
      </c>
    </row>
    <row r="98" spans="1:18" ht="12.75" customHeight="1">
      <c r="A98" s="264"/>
      <c r="B98" s="264"/>
      <c r="C98" s="131"/>
      <c r="D98" s="261" t="s">
        <v>0</v>
      </c>
      <c r="E98" s="132"/>
      <c r="F98" s="83">
        <f t="shared" si="315"/>
        <v>55</v>
      </c>
      <c r="G98" s="83">
        <v>51</v>
      </c>
      <c r="H98" s="83">
        <v>29</v>
      </c>
      <c r="I98" s="83">
        <v>34</v>
      </c>
      <c r="J98" s="83">
        <v>14</v>
      </c>
      <c r="K98" s="83">
        <v>22</v>
      </c>
      <c r="L98" s="83">
        <v>3</v>
      </c>
      <c r="M98" s="83">
        <v>31</v>
      </c>
      <c r="N98" s="83">
        <v>12</v>
      </c>
      <c r="O98" s="83">
        <v>31</v>
      </c>
      <c r="P98" s="83">
        <v>11</v>
      </c>
      <c r="Q98" s="83">
        <v>2</v>
      </c>
      <c r="R98" s="83">
        <v>2</v>
      </c>
    </row>
    <row r="99" spans="1:18" ht="12.75" customHeight="1">
      <c r="A99" s="265"/>
      <c r="B99" s="265"/>
      <c r="C99" s="133"/>
      <c r="D99" s="262"/>
      <c r="E99" s="134"/>
      <c r="F99" s="118">
        <f t="shared" si="315"/>
        <v>1</v>
      </c>
      <c r="G99" s="130">
        <f t="shared" ref="G99:H99" si="471">IF(G98=0,0,G98/$F98)</f>
        <v>0.92727272727272725</v>
      </c>
      <c r="H99" s="130">
        <f t="shared" si="471"/>
        <v>0.52727272727272723</v>
      </c>
      <c r="I99" s="130">
        <f t="shared" ref="I99" si="472">IF(I98=0,0,I98/I98)</f>
        <v>1</v>
      </c>
      <c r="J99" s="130">
        <f t="shared" ref="J99" si="473">IF(J98=0,0,J98/I98)</f>
        <v>0.41176470588235292</v>
      </c>
      <c r="K99" s="130">
        <f t="shared" ref="K99" si="474">IF(K98=0,0,K98/K98)</f>
        <v>1</v>
      </c>
      <c r="L99" s="130">
        <f t="shared" ref="L99" si="475">IF(L98=0,0,L98/K98)</f>
        <v>0.13636363636363635</v>
      </c>
      <c r="M99" s="130">
        <f t="shared" ref="M99" si="476">IF(M98=0,0,M98/M98)</f>
        <v>1</v>
      </c>
      <c r="N99" s="130">
        <f t="shared" ref="N99" si="477">IF(N98=0,0,N98/M98)</f>
        <v>0.38709677419354838</v>
      </c>
      <c r="O99" s="130">
        <f t="shared" ref="O99" si="478">IF(O98=0,0,O98/O98)</f>
        <v>1</v>
      </c>
      <c r="P99" s="130">
        <f t="shared" ref="P99" si="479">IF(P98=0,0,P98/O98)</f>
        <v>0.35483870967741937</v>
      </c>
      <c r="Q99" s="130">
        <f t="shared" ref="Q99:R99" si="480">IF(Q98=0,0,Q98/$F98)</f>
        <v>3.6363636363636362E-2</v>
      </c>
      <c r="R99" s="130">
        <f t="shared" si="480"/>
        <v>3.6363636363636362E-2</v>
      </c>
    </row>
    <row r="100" spans="1:18">
      <c r="F100" s="94"/>
    </row>
  </sheetData>
  <mergeCells count="62">
    <mergeCell ref="H4:H5"/>
    <mergeCell ref="G3:G5"/>
    <mergeCell ref="D44:D45"/>
    <mergeCell ref="D50:D51"/>
    <mergeCell ref="D52:D53"/>
    <mergeCell ref="A3:E5"/>
    <mergeCell ref="F3:F5"/>
    <mergeCell ref="A6:E7"/>
    <mergeCell ref="A8:A17"/>
    <mergeCell ref="B8:E9"/>
    <mergeCell ref="B10:E11"/>
    <mergeCell ref="B12:E13"/>
    <mergeCell ref="A18:A99"/>
    <mergeCell ref="D34:D35"/>
    <mergeCell ref="D36:D37"/>
    <mergeCell ref="D38:D39"/>
    <mergeCell ref="D54:D55"/>
    <mergeCell ref="B14:E15"/>
    <mergeCell ref="B16:E17"/>
    <mergeCell ref="D56:D57"/>
    <mergeCell ref="D42:D43"/>
    <mergeCell ref="B18:B67"/>
    <mergeCell ref="D18:D19"/>
    <mergeCell ref="D20:D21"/>
    <mergeCell ref="D22:D23"/>
    <mergeCell ref="D24:D25"/>
    <mergeCell ref="D26:D27"/>
    <mergeCell ref="D28:D29"/>
    <mergeCell ref="D30:D31"/>
    <mergeCell ref="D32:D33"/>
    <mergeCell ref="D46:D47"/>
    <mergeCell ref="D48:D49"/>
    <mergeCell ref="Q3:Q5"/>
    <mergeCell ref="R3:R5"/>
    <mergeCell ref="I3:P3"/>
    <mergeCell ref="I4:I5"/>
    <mergeCell ref="M4:M5"/>
    <mergeCell ref="O4:O5"/>
    <mergeCell ref="K4:K5"/>
    <mergeCell ref="D64:D65"/>
    <mergeCell ref="D88:D89"/>
    <mergeCell ref="D82:D83"/>
    <mergeCell ref="D80:D81"/>
    <mergeCell ref="D66:D67"/>
    <mergeCell ref="D84:D85"/>
    <mergeCell ref="D86:D87"/>
    <mergeCell ref="D40:D41"/>
    <mergeCell ref="B68:B99"/>
    <mergeCell ref="D68:D69"/>
    <mergeCell ref="D70:D71"/>
    <mergeCell ref="D72:D73"/>
    <mergeCell ref="D74:D75"/>
    <mergeCell ref="D98:D99"/>
    <mergeCell ref="D76:D77"/>
    <mergeCell ref="D78:D79"/>
    <mergeCell ref="D96:D97"/>
    <mergeCell ref="D90:D91"/>
    <mergeCell ref="D92:D93"/>
    <mergeCell ref="D94:D95"/>
    <mergeCell ref="D58:D59"/>
    <mergeCell ref="D60:D61"/>
    <mergeCell ref="D62:D63"/>
  </mergeCells>
  <phoneticPr fontId="4"/>
  <pageMargins left="0.59055118110236227" right="0.19685039370078741" top="0.39370078740157483" bottom="0.39370078740157483" header="0.51181102362204722" footer="0.51181102362204722"/>
  <pageSetup paperSize="9" scale="63" firstPageNumber="40" orientation="portrait" useFirstPageNumber="1" r:id="rId1"/>
  <headerFooter alignWithMargins="0"/>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M100"/>
  <sheetViews>
    <sheetView showGridLines="0" view="pageBreakPreview"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13" width="11.625" style="3" customWidth="1"/>
    <col min="14" max="16384" width="9" style="3"/>
  </cols>
  <sheetData>
    <row r="1" spans="1:13" ht="14.25">
      <c r="A1" s="18" t="s">
        <v>656</v>
      </c>
    </row>
    <row r="2" spans="1:13">
      <c r="M2" s="40" t="s">
        <v>542</v>
      </c>
    </row>
    <row r="3" spans="1:13" ht="13.5" customHeight="1">
      <c r="A3" s="213" t="s">
        <v>63</v>
      </c>
      <c r="B3" s="214"/>
      <c r="C3" s="214"/>
      <c r="D3" s="214"/>
      <c r="E3" s="215"/>
      <c r="F3" s="163" t="s">
        <v>529</v>
      </c>
      <c r="G3" s="55"/>
      <c r="H3" s="163" t="s">
        <v>530</v>
      </c>
      <c r="I3" s="55"/>
      <c r="J3" s="163" t="s">
        <v>531</v>
      </c>
      <c r="K3" s="55"/>
      <c r="L3" s="163" t="s">
        <v>532</v>
      </c>
      <c r="M3" s="55"/>
    </row>
    <row r="4" spans="1:13" ht="27.75" customHeight="1">
      <c r="A4" s="216"/>
      <c r="B4" s="217"/>
      <c r="C4" s="217"/>
      <c r="D4" s="217"/>
      <c r="E4" s="218"/>
      <c r="F4" s="231"/>
      <c r="G4" s="197" t="s">
        <v>528</v>
      </c>
      <c r="H4" s="231"/>
      <c r="I4" s="197" t="s">
        <v>528</v>
      </c>
      <c r="J4" s="231"/>
      <c r="K4" s="197" t="s">
        <v>528</v>
      </c>
      <c r="L4" s="231"/>
      <c r="M4" s="197" t="s">
        <v>528</v>
      </c>
    </row>
    <row r="5" spans="1:13" ht="14.25" customHeight="1">
      <c r="A5" s="216"/>
      <c r="B5" s="217"/>
      <c r="C5" s="217"/>
      <c r="D5" s="217"/>
      <c r="E5" s="218"/>
      <c r="F5" s="231"/>
      <c r="G5" s="198"/>
      <c r="H5" s="231"/>
      <c r="I5" s="198"/>
      <c r="J5" s="231"/>
      <c r="K5" s="198"/>
      <c r="L5" s="231"/>
      <c r="M5" s="198"/>
    </row>
    <row r="6" spans="1:13" ht="24.75" customHeight="1">
      <c r="A6" s="219"/>
      <c r="B6" s="220"/>
      <c r="C6" s="220"/>
      <c r="D6" s="220"/>
      <c r="E6" s="221"/>
      <c r="F6" s="164"/>
      <c r="G6" s="199"/>
      <c r="H6" s="164"/>
      <c r="I6" s="199"/>
      <c r="J6" s="164"/>
      <c r="K6" s="199"/>
      <c r="L6" s="164"/>
      <c r="M6" s="199"/>
    </row>
    <row r="7" spans="1:13" ht="12" customHeight="1">
      <c r="A7" s="152" t="s">
        <v>49</v>
      </c>
      <c r="B7" s="153"/>
      <c r="C7" s="153"/>
      <c r="D7" s="153"/>
      <c r="E7" s="154"/>
      <c r="F7" s="35">
        <f t="shared" ref="F7:M7" si="0">SUM(F9,F11,F13,F15,F17)</f>
        <v>1504</v>
      </c>
      <c r="G7" s="35">
        <f t="shared" si="0"/>
        <v>295</v>
      </c>
      <c r="H7" s="35">
        <f t="shared" si="0"/>
        <v>1681</v>
      </c>
      <c r="I7" s="35">
        <f t="shared" si="0"/>
        <v>199</v>
      </c>
      <c r="J7" s="35">
        <f t="shared" si="0"/>
        <v>3777</v>
      </c>
      <c r="K7" s="35">
        <f t="shared" si="0"/>
        <v>581</v>
      </c>
      <c r="L7" s="35">
        <f t="shared" si="0"/>
        <v>4692</v>
      </c>
      <c r="M7" s="35">
        <f t="shared" si="0"/>
        <v>1170</v>
      </c>
    </row>
    <row r="8" spans="1:13" ht="12" customHeight="1">
      <c r="A8" s="155"/>
      <c r="B8" s="156"/>
      <c r="C8" s="156"/>
      <c r="D8" s="156"/>
      <c r="E8" s="157"/>
      <c r="F8" s="38">
        <f>IF(F7=0,0,F7/$F7)</f>
        <v>1</v>
      </c>
      <c r="G8" s="31">
        <f>IF(G7=0,0,G7/$F7)</f>
        <v>0.19614361702127658</v>
      </c>
      <c r="H8" s="31">
        <f>IF(H7=0,0,H7/$H7)</f>
        <v>1</v>
      </c>
      <c r="I8" s="31">
        <f>IF(I7=0,0,I7/$H7)</f>
        <v>0.11838191552647234</v>
      </c>
      <c r="J8" s="31">
        <f>IF(J7=0,0,J7/$J7)</f>
        <v>1</v>
      </c>
      <c r="K8" s="31">
        <f>IF(K7=0,0,K7/$J7)</f>
        <v>0.15382578766216573</v>
      </c>
      <c r="L8" s="31">
        <f>IF(L7=0,0,L7/$L7)</f>
        <v>1</v>
      </c>
      <c r="M8" s="31">
        <f>IF(M7=0,0,M7/$L7)</f>
        <v>0.24936061381074168</v>
      </c>
    </row>
    <row r="9" spans="1:13" ht="12" customHeight="1">
      <c r="A9" s="141" t="s">
        <v>48</v>
      </c>
      <c r="B9" s="222" t="s">
        <v>47</v>
      </c>
      <c r="C9" s="223"/>
      <c r="D9" s="223"/>
      <c r="E9" s="224"/>
      <c r="F9" s="35">
        <v>472</v>
      </c>
      <c r="G9" s="35">
        <v>150</v>
      </c>
      <c r="H9" s="35">
        <v>162</v>
      </c>
      <c r="I9" s="35">
        <v>30</v>
      </c>
      <c r="J9" s="35">
        <v>158</v>
      </c>
      <c r="K9" s="35">
        <v>32</v>
      </c>
      <c r="L9" s="35">
        <v>137</v>
      </c>
      <c r="M9" s="35">
        <v>48</v>
      </c>
    </row>
    <row r="10" spans="1:13" ht="12" customHeight="1">
      <c r="A10" s="142"/>
      <c r="B10" s="225"/>
      <c r="C10" s="226"/>
      <c r="D10" s="226"/>
      <c r="E10" s="227"/>
      <c r="F10" s="38">
        <f>IF(F9=0,0,F9/$F9)</f>
        <v>1</v>
      </c>
      <c r="G10" s="31">
        <f>IF(G9=0,0,G9/$F9)</f>
        <v>0.31779661016949151</v>
      </c>
      <c r="H10" s="31">
        <f>IF(H9=0,0,H9/$H9)</f>
        <v>1</v>
      </c>
      <c r="I10" s="31">
        <f>IF(I9=0,0,I9/$H9)</f>
        <v>0.18518518518518517</v>
      </c>
      <c r="J10" s="31">
        <f>IF(J9=0,0,J9/$J9)</f>
        <v>1</v>
      </c>
      <c r="K10" s="31">
        <f>IF(K9=0,0,K9/$J9)</f>
        <v>0.20253164556962025</v>
      </c>
      <c r="L10" s="31">
        <f>IF(L9=0,0,L9/$L9)</f>
        <v>1</v>
      </c>
      <c r="M10" s="31">
        <f>IF(M9=0,0,M9/$L9)</f>
        <v>0.35036496350364965</v>
      </c>
    </row>
    <row r="11" spans="1:13" ht="12" customHeight="1">
      <c r="A11" s="142"/>
      <c r="B11" s="222" t="s">
        <v>46</v>
      </c>
      <c r="C11" s="223"/>
      <c r="D11" s="223"/>
      <c r="E11" s="224"/>
      <c r="F11" s="35">
        <v>272</v>
      </c>
      <c r="G11" s="35">
        <v>64</v>
      </c>
      <c r="H11" s="35">
        <v>187</v>
      </c>
      <c r="I11" s="35">
        <v>23</v>
      </c>
      <c r="J11" s="35">
        <v>331</v>
      </c>
      <c r="K11" s="35">
        <v>52</v>
      </c>
      <c r="L11" s="35">
        <v>327</v>
      </c>
      <c r="M11" s="35">
        <v>80</v>
      </c>
    </row>
    <row r="12" spans="1:13" ht="12" customHeight="1">
      <c r="A12" s="142"/>
      <c r="B12" s="225"/>
      <c r="C12" s="226"/>
      <c r="D12" s="226"/>
      <c r="E12" s="227"/>
      <c r="F12" s="38">
        <f t="shared" ref="F12" si="1">IF(F11=0,0,F11/$F11)</f>
        <v>1</v>
      </c>
      <c r="G12" s="31">
        <f t="shared" ref="G12" si="2">IF(G11=0,0,G11/$F11)</f>
        <v>0.23529411764705882</v>
      </c>
      <c r="H12" s="31">
        <f t="shared" ref="H12" si="3">IF(H11=0,0,H11/$H11)</f>
        <v>1</v>
      </c>
      <c r="I12" s="31">
        <f t="shared" ref="I12" si="4">IF(I11=0,0,I11/$H11)</f>
        <v>0.12299465240641712</v>
      </c>
      <c r="J12" s="31">
        <f t="shared" ref="J12" si="5">IF(J11=0,0,J11/$J11)</f>
        <v>1</v>
      </c>
      <c r="K12" s="31">
        <f t="shared" ref="K12" si="6">IF(K11=0,0,K11/$J11)</f>
        <v>0.15709969788519637</v>
      </c>
      <c r="L12" s="31">
        <f t="shared" ref="L12" si="7">IF(L11=0,0,L11/$L11)</f>
        <v>1</v>
      </c>
      <c r="M12" s="31">
        <f t="shared" ref="M12" si="8">IF(M11=0,0,M11/$L11)</f>
        <v>0.24464831804281345</v>
      </c>
    </row>
    <row r="13" spans="1:13" ht="12" customHeight="1">
      <c r="A13" s="142"/>
      <c r="B13" s="222" t="s">
        <v>45</v>
      </c>
      <c r="C13" s="223"/>
      <c r="D13" s="223"/>
      <c r="E13" s="224"/>
      <c r="F13" s="35">
        <v>524</v>
      </c>
      <c r="G13" s="35">
        <v>63</v>
      </c>
      <c r="H13" s="35">
        <v>587</v>
      </c>
      <c r="I13" s="35">
        <v>56</v>
      </c>
      <c r="J13" s="35">
        <v>1357</v>
      </c>
      <c r="K13" s="35">
        <v>192</v>
      </c>
      <c r="L13" s="35">
        <v>1458</v>
      </c>
      <c r="M13" s="35">
        <v>374</v>
      </c>
    </row>
    <row r="14" spans="1:13" ht="12" customHeight="1">
      <c r="A14" s="142"/>
      <c r="B14" s="225"/>
      <c r="C14" s="226"/>
      <c r="D14" s="226"/>
      <c r="E14" s="227"/>
      <c r="F14" s="38">
        <f t="shared" ref="F14" si="9">IF(F13=0,0,F13/$F13)</f>
        <v>1</v>
      </c>
      <c r="G14" s="31">
        <f t="shared" ref="G14" si="10">IF(G13=0,0,G13/$F13)</f>
        <v>0.12022900763358779</v>
      </c>
      <c r="H14" s="31">
        <f t="shared" ref="H14" si="11">IF(H13=0,0,H13/$H13)</f>
        <v>1</v>
      </c>
      <c r="I14" s="31">
        <f t="shared" ref="I14" si="12">IF(I13=0,0,I13/$H13)</f>
        <v>9.540034071550256E-2</v>
      </c>
      <c r="J14" s="31">
        <f t="shared" ref="J14" si="13">IF(J13=0,0,J13/$J13)</f>
        <v>1</v>
      </c>
      <c r="K14" s="31">
        <f t="shared" ref="K14" si="14">IF(K13=0,0,K13/$J13)</f>
        <v>0.1414885777450258</v>
      </c>
      <c r="L14" s="31">
        <f t="shared" ref="L14" si="15">IF(L13=0,0,L13/$L13)</f>
        <v>1</v>
      </c>
      <c r="M14" s="31">
        <f t="shared" ref="M14" si="16">IF(M13=0,0,M13/$L13)</f>
        <v>0.25651577503429357</v>
      </c>
    </row>
    <row r="15" spans="1:13" ht="12" customHeight="1">
      <c r="A15" s="142"/>
      <c r="B15" s="222" t="s">
        <v>44</v>
      </c>
      <c r="C15" s="223"/>
      <c r="D15" s="223"/>
      <c r="E15" s="224"/>
      <c r="F15" s="35">
        <v>67</v>
      </c>
      <c r="G15" s="35">
        <v>2</v>
      </c>
      <c r="H15" s="35">
        <v>288</v>
      </c>
      <c r="I15" s="35">
        <v>33</v>
      </c>
      <c r="J15" s="35">
        <v>623</v>
      </c>
      <c r="K15" s="35">
        <v>63</v>
      </c>
      <c r="L15" s="35">
        <v>1036</v>
      </c>
      <c r="M15" s="35">
        <v>188</v>
      </c>
    </row>
    <row r="16" spans="1:13" ht="12" customHeight="1">
      <c r="A16" s="142"/>
      <c r="B16" s="225"/>
      <c r="C16" s="226"/>
      <c r="D16" s="226"/>
      <c r="E16" s="227"/>
      <c r="F16" s="38">
        <f t="shared" ref="F16" si="17">IF(F15=0,0,F15/$F15)</f>
        <v>1</v>
      </c>
      <c r="G16" s="31">
        <f t="shared" ref="G16" si="18">IF(G15=0,0,G15/$F15)</f>
        <v>2.9850746268656716E-2</v>
      </c>
      <c r="H16" s="31">
        <f t="shared" ref="H16" si="19">IF(H15=0,0,H15/$H15)</f>
        <v>1</v>
      </c>
      <c r="I16" s="31">
        <f t="shared" ref="I16" si="20">IF(I15=0,0,I15/$H15)</f>
        <v>0.11458333333333333</v>
      </c>
      <c r="J16" s="31">
        <f t="shared" ref="J16" si="21">IF(J15=0,0,J15/$J15)</f>
        <v>1</v>
      </c>
      <c r="K16" s="31">
        <f t="shared" ref="K16" si="22">IF(K15=0,0,K15/$J15)</f>
        <v>0.10112359550561797</v>
      </c>
      <c r="L16" s="31">
        <f t="shared" ref="L16" si="23">IF(L15=0,0,L15/$L15)</f>
        <v>1</v>
      </c>
      <c r="M16" s="31">
        <f t="shared" ref="M16" si="24">IF(M15=0,0,M15/$L15)</f>
        <v>0.18146718146718147</v>
      </c>
    </row>
    <row r="17" spans="1:13" ht="12" customHeight="1">
      <c r="A17" s="142"/>
      <c r="B17" s="222" t="s">
        <v>43</v>
      </c>
      <c r="C17" s="223"/>
      <c r="D17" s="223"/>
      <c r="E17" s="224"/>
      <c r="F17" s="35">
        <v>169</v>
      </c>
      <c r="G17" s="35">
        <v>16</v>
      </c>
      <c r="H17" s="35">
        <v>457</v>
      </c>
      <c r="I17" s="35">
        <v>57</v>
      </c>
      <c r="J17" s="35">
        <v>1308</v>
      </c>
      <c r="K17" s="35">
        <v>242</v>
      </c>
      <c r="L17" s="35">
        <v>1734</v>
      </c>
      <c r="M17" s="35">
        <v>480</v>
      </c>
    </row>
    <row r="18" spans="1:13" ht="12" customHeight="1">
      <c r="A18" s="143"/>
      <c r="B18" s="225"/>
      <c r="C18" s="226"/>
      <c r="D18" s="226"/>
      <c r="E18" s="227"/>
      <c r="F18" s="38">
        <f t="shared" ref="F18:G18" si="25">IF(F17=0,0,F17/$F17)</f>
        <v>1</v>
      </c>
      <c r="G18" s="31">
        <f t="shared" si="25"/>
        <v>9.4674556213017749E-2</v>
      </c>
      <c r="H18" s="31">
        <f t="shared" ref="H18:I18" si="26">IF(H17=0,0,H17/$H17)</f>
        <v>1</v>
      </c>
      <c r="I18" s="31">
        <f t="shared" si="26"/>
        <v>0.12472647702407003</v>
      </c>
      <c r="J18" s="31">
        <f t="shared" ref="J18:K18" si="27">IF(J17=0,0,J17/$J17)</f>
        <v>1</v>
      </c>
      <c r="K18" s="31">
        <f t="shared" si="27"/>
        <v>0.18501529051987767</v>
      </c>
      <c r="L18" s="31">
        <f t="shared" ref="L18:M18" si="28">IF(L17=0,0,L17/$L17)</f>
        <v>1</v>
      </c>
      <c r="M18" s="31">
        <f t="shared" si="28"/>
        <v>0.27681660899653981</v>
      </c>
    </row>
    <row r="19" spans="1:13" ht="12" customHeight="1">
      <c r="A19" s="138" t="s">
        <v>42</v>
      </c>
      <c r="B19" s="138" t="s">
        <v>41</v>
      </c>
      <c r="C19" s="37"/>
      <c r="D19" s="211" t="s">
        <v>15</v>
      </c>
      <c r="E19" s="36"/>
      <c r="F19" s="35">
        <f t="shared" ref="F19:M19" si="29">SUM(F21,F23,F25,F27,F29,F31,F33,F35,F37,F39,F41,F43,F45,F47,F49,F51,F53,F55,F57,F59,F61,F63,F65,F67)</f>
        <v>436</v>
      </c>
      <c r="G19" s="35">
        <f>SUM(G21,G23,G25,G27,G29,G31,G33,G35,G37,G39,G41,G43,G45,G47,G49,G51,G53,G55,G57,G59,G61,G63,G65,G67)</f>
        <v>61</v>
      </c>
      <c r="H19" s="35">
        <f t="shared" si="29"/>
        <v>675</v>
      </c>
      <c r="I19" s="35">
        <f t="shared" si="29"/>
        <v>33</v>
      </c>
      <c r="J19" s="35">
        <f t="shared" si="29"/>
        <v>1773</v>
      </c>
      <c r="K19" s="35">
        <f t="shared" si="29"/>
        <v>113</v>
      </c>
      <c r="L19" s="35">
        <f t="shared" si="29"/>
        <v>2278</v>
      </c>
      <c r="M19" s="35">
        <f t="shared" si="29"/>
        <v>277</v>
      </c>
    </row>
    <row r="20" spans="1:13" ht="12" customHeight="1">
      <c r="A20" s="139"/>
      <c r="B20" s="139"/>
      <c r="C20" s="34"/>
      <c r="D20" s="212"/>
      <c r="E20" s="33"/>
      <c r="F20" s="38">
        <f>IF(F19=0,0,F19/$F19)</f>
        <v>1</v>
      </c>
      <c r="G20" s="31">
        <f>IF(G19=0,0,G19/$F19)</f>
        <v>0.13990825688073394</v>
      </c>
      <c r="H20" s="31">
        <f>IF(H19=0,0,H19/$H19)</f>
        <v>1</v>
      </c>
      <c r="I20" s="31">
        <f>IF(I19=0,0,I19/$H19)</f>
        <v>4.8888888888888891E-2</v>
      </c>
      <c r="J20" s="31">
        <f>IF(J19=0,0,J19/$J19)</f>
        <v>1</v>
      </c>
      <c r="K20" s="31">
        <f>IF(K19=0,0,K19/$J19)</f>
        <v>6.3733784545967287E-2</v>
      </c>
      <c r="L20" s="31">
        <f>IF(L19=0,0,L19/$L19)</f>
        <v>1</v>
      </c>
      <c r="M20" s="31">
        <f>IF(M19=0,0,M19/$L19)</f>
        <v>0.12159789288849868</v>
      </c>
    </row>
    <row r="21" spans="1:13" ht="12" customHeight="1">
      <c r="A21" s="139"/>
      <c r="B21" s="139"/>
      <c r="C21" s="37"/>
      <c r="D21" s="211" t="s">
        <v>358</v>
      </c>
      <c r="E21" s="36"/>
      <c r="F21" s="35">
        <v>78</v>
      </c>
      <c r="G21" s="35">
        <v>13</v>
      </c>
      <c r="H21" s="35">
        <v>84</v>
      </c>
      <c r="I21" s="35">
        <v>9</v>
      </c>
      <c r="J21" s="35">
        <v>259</v>
      </c>
      <c r="K21" s="35">
        <v>36</v>
      </c>
      <c r="L21" s="35">
        <v>237</v>
      </c>
      <c r="M21" s="35">
        <v>61</v>
      </c>
    </row>
    <row r="22" spans="1:13" ht="12" customHeight="1">
      <c r="A22" s="139"/>
      <c r="B22" s="139"/>
      <c r="C22" s="34"/>
      <c r="D22" s="212"/>
      <c r="E22" s="33"/>
      <c r="F22" s="38">
        <f>IF(F21=0,0,F21/$F21)</f>
        <v>1</v>
      </c>
      <c r="G22" s="31">
        <f>IF(G21=0,0,G21/$F21)</f>
        <v>0.16666666666666666</v>
      </c>
      <c r="H22" s="31">
        <f>IF(H21=0,0,H21/$H21)</f>
        <v>1</v>
      </c>
      <c r="I22" s="31">
        <f>IF(I21=0,0,I21/$H21)</f>
        <v>0.10714285714285714</v>
      </c>
      <c r="J22" s="31">
        <f>IF(J21=0,0,J21/$J21)</f>
        <v>1</v>
      </c>
      <c r="K22" s="31">
        <f>IF(K21=0,0,K21/$J21)</f>
        <v>0.138996138996139</v>
      </c>
      <c r="L22" s="31">
        <f>IF(L21=0,0,L21/$L21)</f>
        <v>1</v>
      </c>
      <c r="M22" s="31">
        <f>IF(M21=0,0,M21/$L21)</f>
        <v>0.25738396624472576</v>
      </c>
    </row>
    <row r="23" spans="1:13" ht="12" customHeight="1">
      <c r="A23" s="139"/>
      <c r="B23" s="139"/>
      <c r="C23" s="37"/>
      <c r="D23" s="211" t="s">
        <v>359</v>
      </c>
      <c r="E23" s="36"/>
      <c r="F23" s="35">
        <v>13</v>
      </c>
      <c r="G23" s="35">
        <v>2</v>
      </c>
      <c r="H23" s="35">
        <v>24</v>
      </c>
      <c r="I23" s="35">
        <v>3</v>
      </c>
      <c r="J23" s="35">
        <v>32</v>
      </c>
      <c r="K23" s="35">
        <v>4</v>
      </c>
      <c r="L23" s="35">
        <v>27</v>
      </c>
      <c r="M23" s="35">
        <v>6</v>
      </c>
    </row>
    <row r="24" spans="1:13" ht="12" customHeight="1">
      <c r="A24" s="139"/>
      <c r="B24" s="139"/>
      <c r="C24" s="34"/>
      <c r="D24" s="212"/>
      <c r="E24" s="33"/>
      <c r="F24" s="38">
        <f t="shared" ref="F24" si="30">IF(F23=0,0,F23/$F23)</f>
        <v>1</v>
      </c>
      <c r="G24" s="31">
        <f t="shared" ref="G24" si="31">IF(G23=0,0,G23/$F23)</f>
        <v>0.15384615384615385</v>
      </c>
      <c r="H24" s="31">
        <f t="shared" ref="H24" si="32">IF(H23=0,0,H23/$H23)</f>
        <v>1</v>
      </c>
      <c r="I24" s="31">
        <f t="shared" ref="I24" si="33">IF(I23=0,0,I23/$H23)</f>
        <v>0.125</v>
      </c>
      <c r="J24" s="31">
        <f t="shared" ref="J24" si="34">IF(J23=0,0,J23/$J23)</f>
        <v>1</v>
      </c>
      <c r="K24" s="31">
        <f t="shared" ref="K24" si="35">IF(K23=0,0,K23/$J23)</f>
        <v>0.125</v>
      </c>
      <c r="L24" s="31">
        <f t="shared" ref="L24" si="36">IF(L23=0,0,L23/$L23)</f>
        <v>1</v>
      </c>
      <c r="M24" s="31">
        <f t="shared" ref="M24" si="37">IF(M23=0,0,M23/$L23)</f>
        <v>0.22222222222222221</v>
      </c>
    </row>
    <row r="25" spans="1:13" ht="12" customHeight="1">
      <c r="A25" s="139"/>
      <c r="B25" s="139"/>
      <c r="C25" s="37"/>
      <c r="D25" s="211" t="s">
        <v>360</v>
      </c>
      <c r="E25" s="36"/>
      <c r="F25" s="35">
        <v>37</v>
      </c>
      <c r="G25" s="35">
        <v>10</v>
      </c>
      <c r="H25" s="35">
        <v>22</v>
      </c>
      <c r="I25" s="35">
        <v>4</v>
      </c>
      <c r="J25" s="35">
        <v>42</v>
      </c>
      <c r="K25" s="35">
        <v>11</v>
      </c>
      <c r="L25" s="35">
        <v>67</v>
      </c>
      <c r="M25" s="35">
        <v>31</v>
      </c>
    </row>
    <row r="26" spans="1:13" ht="12" customHeight="1">
      <c r="A26" s="139"/>
      <c r="B26" s="139"/>
      <c r="C26" s="34"/>
      <c r="D26" s="212"/>
      <c r="E26" s="33"/>
      <c r="F26" s="38">
        <f t="shared" ref="F26" si="38">IF(F25=0,0,F25/$F25)</f>
        <v>1</v>
      </c>
      <c r="G26" s="31">
        <f t="shared" ref="G26" si="39">IF(G25=0,0,G25/$F25)</f>
        <v>0.27027027027027029</v>
      </c>
      <c r="H26" s="31">
        <f t="shared" ref="H26" si="40">IF(H25=0,0,H25/$H25)</f>
        <v>1</v>
      </c>
      <c r="I26" s="31">
        <f t="shared" ref="I26" si="41">IF(I25=0,0,I25/$H25)</f>
        <v>0.18181818181818182</v>
      </c>
      <c r="J26" s="31">
        <f t="shared" ref="J26" si="42">IF(J25=0,0,J25/$J25)</f>
        <v>1</v>
      </c>
      <c r="K26" s="31">
        <f t="shared" ref="K26" si="43">IF(K25=0,0,K25/$J25)</f>
        <v>0.26190476190476192</v>
      </c>
      <c r="L26" s="31">
        <f t="shared" ref="L26" si="44">IF(L25=0,0,L25/$L25)</f>
        <v>1</v>
      </c>
      <c r="M26" s="31">
        <f t="shared" ref="M26" si="45">IF(M25=0,0,M25/$L25)</f>
        <v>0.46268656716417911</v>
      </c>
    </row>
    <row r="27" spans="1:13" ht="12" customHeight="1">
      <c r="A27" s="139"/>
      <c r="B27" s="139"/>
      <c r="C27" s="37"/>
      <c r="D27" s="211" t="s">
        <v>361</v>
      </c>
      <c r="E27" s="36"/>
      <c r="F27" s="35">
        <v>4</v>
      </c>
      <c r="G27" s="35">
        <v>1</v>
      </c>
      <c r="H27" s="35">
        <v>3</v>
      </c>
      <c r="I27" s="35">
        <v>0</v>
      </c>
      <c r="J27" s="35">
        <v>2</v>
      </c>
      <c r="K27" s="35">
        <v>1</v>
      </c>
      <c r="L27" s="35">
        <v>0</v>
      </c>
      <c r="M27" s="35">
        <v>0</v>
      </c>
    </row>
    <row r="28" spans="1:13" ht="12" customHeight="1">
      <c r="A28" s="139"/>
      <c r="B28" s="139"/>
      <c r="C28" s="34"/>
      <c r="D28" s="212"/>
      <c r="E28" s="33"/>
      <c r="F28" s="38">
        <f t="shared" ref="F28" si="46">IF(F27=0,0,F27/$F27)</f>
        <v>1</v>
      </c>
      <c r="G28" s="31">
        <f t="shared" ref="G28" si="47">IF(G27=0,0,G27/$F27)</f>
        <v>0.25</v>
      </c>
      <c r="H28" s="31">
        <f t="shared" ref="H28" si="48">IF(H27=0,0,H27/$H27)</f>
        <v>1</v>
      </c>
      <c r="I28" s="31">
        <f t="shared" ref="I28" si="49">IF(I27=0,0,I27/$H27)</f>
        <v>0</v>
      </c>
      <c r="J28" s="31">
        <f t="shared" ref="J28" si="50">IF(J27=0,0,J27/$J27)</f>
        <v>1</v>
      </c>
      <c r="K28" s="31">
        <f t="shared" ref="K28" si="51">IF(K27=0,0,K27/$J27)</f>
        <v>0.5</v>
      </c>
      <c r="L28" s="31">
        <f t="shared" ref="L28" si="52">IF(L27=0,0,L27/$L27)</f>
        <v>0</v>
      </c>
      <c r="M28" s="31">
        <f t="shared" ref="M28" si="53">IF(M27=0,0,M27/$L27)</f>
        <v>0</v>
      </c>
    </row>
    <row r="29" spans="1:13" ht="12" customHeight="1">
      <c r="A29" s="139"/>
      <c r="B29" s="139"/>
      <c r="C29" s="37"/>
      <c r="D29" s="211" t="s">
        <v>362</v>
      </c>
      <c r="E29" s="36"/>
      <c r="F29" s="35">
        <v>23</v>
      </c>
      <c r="G29" s="35">
        <v>2</v>
      </c>
      <c r="H29" s="35">
        <v>13</v>
      </c>
      <c r="I29" s="35">
        <v>0</v>
      </c>
      <c r="J29" s="35">
        <v>26</v>
      </c>
      <c r="K29" s="35">
        <v>4</v>
      </c>
      <c r="L29" s="35">
        <v>60</v>
      </c>
      <c r="M29" s="35">
        <v>14</v>
      </c>
    </row>
    <row r="30" spans="1:13" ht="12" customHeight="1">
      <c r="A30" s="139"/>
      <c r="B30" s="139"/>
      <c r="C30" s="34"/>
      <c r="D30" s="212"/>
      <c r="E30" s="33"/>
      <c r="F30" s="38">
        <f t="shared" ref="F30" si="54">IF(F29=0,0,F29/$F29)</f>
        <v>1</v>
      </c>
      <c r="G30" s="31">
        <f t="shared" ref="G30" si="55">IF(G29=0,0,G29/$F29)</f>
        <v>8.6956521739130432E-2</v>
      </c>
      <c r="H30" s="31">
        <f t="shared" ref="H30" si="56">IF(H29=0,0,H29/$H29)</f>
        <v>1</v>
      </c>
      <c r="I30" s="31">
        <f t="shared" ref="I30" si="57">IF(I29=0,0,I29/$H29)</f>
        <v>0</v>
      </c>
      <c r="J30" s="31">
        <f t="shared" ref="J30" si="58">IF(J29=0,0,J29/$J29)</f>
        <v>1</v>
      </c>
      <c r="K30" s="31">
        <f t="shared" ref="K30" si="59">IF(K29=0,0,K29/$J29)</f>
        <v>0.15384615384615385</v>
      </c>
      <c r="L30" s="31">
        <f t="shared" ref="L30" si="60">IF(L29=0,0,L29/$L29)</f>
        <v>1</v>
      </c>
      <c r="M30" s="31">
        <f t="shared" ref="M30" si="61">IF(M29=0,0,M29/$L29)</f>
        <v>0.23333333333333334</v>
      </c>
    </row>
    <row r="31" spans="1:13" ht="12" customHeight="1">
      <c r="A31" s="139"/>
      <c r="B31" s="139"/>
      <c r="C31" s="37"/>
      <c r="D31" s="211" t="s">
        <v>363</v>
      </c>
      <c r="E31" s="36"/>
      <c r="F31" s="35">
        <v>4</v>
      </c>
      <c r="G31" s="35">
        <v>0</v>
      </c>
      <c r="H31" s="35">
        <v>2</v>
      </c>
      <c r="I31" s="35">
        <v>0</v>
      </c>
      <c r="J31" s="35">
        <v>1</v>
      </c>
      <c r="K31" s="35">
        <v>0</v>
      </c>
      <c r="L31" s="35">
        <v>8</v>
      </c>
      <c r="M31" s="35">
        <v>2</v>
      </c>
    </row>
    <row r="32" spans="1:13" ht="12" customHeight="1">
      <c r="A32" s="139"/>
      <c r="B32" s="139"/>
      <c r="C32" s="34"/>
      <c r="D32" s="212"/>
      <c r="E32" s="33"/>
      <c r="F32" s="38">
        <f t="shared" ref="F32" si="62">IF(F31=0,0,F31/$F31)</f>
        <v>1</v>
      </c>
      <c r="G32" s="31">
        <f t="shared" ref="G32" si="63">IF(G31=0,0,G31/$F31)</f>
        <v>0</v>
      </c>
      <c r="H32" s="31">
        <f t="shared" ref="H32" si="64">IF(H31=0,0,H31/$H31)</f>
        <v>1</v>
      </c>
      <c r="I32" s="31">
        <f t="shared" ref="I32" si="65">IF(I31=0,0,I31/$H31)</f>
        <v>0</v>
      </c>
      <c r="J32" s="31">
        <f t="shared" ref="J32" si="66">IF(J31=0,0,J31/$J31)</f>
        <v>1</v>
      </c>
      <c r="K32" s="31">
        <f t="shared" ref="K32" si="67">IF(K31=0,0,K31/$J31)</f>
        <v>0</v>
      </c>
      <c r="L32" s="31">
        <f t="shared" ref="L32" si="68">IF(L31=0,0,L31/$L31)</f>
        <v>1</v>
      </c>
      <c r="M32" s="31">
        <f t="shared" ref="M32" si="69">IF(M31=0,0,M31/$L31)</f>
        <v>0.25</v>
      </c>
    </row>
    <row r="33" spans="1:13" ht="12" customHeight="1">
      <c r="A33" s="139"/>
      <c r="B33" s="139"/>
      <c r="C33" s="37"/>
      <c r="D33" s="211" t="s">
        <v>364</v>
      </c>
      <c r="E33" s="36"/>
      <c r="F33" s="35">
        <v>12</v>
      </c>
      <c r="G33" s="35">
        <v>2</v>
      </c>
      <c r="H33" s="35">
        <v>9</v>
      </c>
      <c r="I33" s="35">
        <v>2</v>
      </c>
      <c r="J33" s="35">
        <v>21</v>
      </c>
      <c r="K33" s="35">
        <v>1</v>
      </c>
      <c r="L33" s="35">
        <v>20</v>
      </c>
      <c r="M33" s="35">
        <v>4</v>
      </c>
    </row>
    <row r="34" spans="1:13" ht="12" customHeight="1">
      <c r="A34" s="139"/>
      <c r="B34" s="139"/>
      <c r="C34" s="34"/>
      <c r="D34" s="212"/>
      <c r="E34" s="33"/>
      <c r="F34" s="38">
        <f t="shared" ref="F34" si="70">IF(F33=0,0,F33/$F33)</f>
        <v>1</v>
      </c>
      <c r="G34" s="31">
        <f t="shared" ref="G34" si="71">IF(G33=0,0,G33/$F33)</f>
        <v>0.16666666666666666</v>
      </c>
      <c r="H34" s="31">
        <f t="shared" ref="H34" si="72">IF(H33=0,0,H33/$H33)</f>
        <v>1</v>
      </c>
      <c r="I34" s="31">
        <f t="shared" ref="I34" si="73">IF(I33=0,0,I33/$H33)</f>
        <v>0.22222222222222221</v>
      </c>
      <c r="J34" s="31">
        <f t="shared" ref="J34" si="74">IF(J33=0,0,J33/$J33)</f>
        <v>1</v>
      </c>
      <c r="K34" s="31">
        <f t="shared" ref="K34" si="75">IF(K33=0,0,K33/$J33)</f>
        <v>4.7619047619047616E-2</v>
      </c>
      <c r="L34" s="31">
        <f t="shared" ref="L34" si="76">IF(L33=0,0,L33/$L33)</f>
        <v>1</v>
      </c>
      <c r="M34" s="31">
        <f t="shared" ref="M34" si="77">IF(M33=0,0,M33/$L33)</f>
        <v>0.2</v>
      </c>
    </row>
    <row r="35" spans="1:13" ht="12" customHeight="1">
      <c r="A35" s="139"/>
      <c r="B35" s="139"/>
      <c r="C35" s="37"/>
      <c r="D35" s="211" t="s">
        <v>365</v>
      </c>
      <c r="E35" s="36"/>
      <c r="F35" s="35">
        <v>9</v>
      </c>
      <c r="G35" s="35">
        <v>3</v>
      </c>
      <c r="H35" s="35">
        <v>33</v>
      </c>
      <c r="I35" s="35">
        <v>6</v>
      </c>
      <c r="J35" s="35">
        <v>92</v>
      </c>
      <c r="K35" s="35">
        <v>7</v>
      </c>
      <c r="L35" s="35">
        <v>65</v>
      </c>
      <c r="M35" s="35">
        <v>10</v>
      </c>
    </row>
    <row r="36" spans="1:13" ht="12" customHeight="1">
      <c r="A36" s="139"/>
      <c r="B36" s="139"/>
      <c r="C36" s="34"/>
      <c r="D36" s="212"/>
      <c r="E36" s="33"/>
      <c r="F36" s="38">
        <f t="shared" ref="F36" si="78">IF(F35=0,0,F35/$F35)</f>
        <v>1</v>
      </c>
      <c r="G36" s="31">
        <f t="shared" ref="G36" si="79">IF(G35=0,0,G35/$F35)</f>
        <v>0.33333333333333331</v>
      </c>
      <c r="H36" s="31">
        <f t="shared" ref="H36" si="80">IF(H35=0,0,H35/$H35)</f>
        <v>1</v>
      </c>
      <c r="I36" s="31">
        <f t="shared" ref="I36" si="81">IF(I35=0,0,I35/$H35)</f>
        <v>0.18181818181818182</v>
      </c>
      <c r="J36" s="31">
        <f t="shared" ref="J36" si="82">IF(J35=0,0,J35/$J35)</f>
        <v>1</v>
      </c>
      <c r="K36" s="31">
        <f t="shared" ref="K36" si="83">IF(K35=0,0,K35/$J35)</f>
        <v>7.6086956521739135E-2</v>
      </c>
      <c r="L36" s="31">
        <f t="shared" ref="L36" si="84">IF(L35=0,0,L35/$L35)</f>
        <v>1</v>
      </c>
      <c r="M36" s="31">
        <f t="shared" ref="M36" si="85">IF(M35=0,0,M35/$L35)</f>
        <v>0.15384615384615385</v>
      </c>
    </row>
    <row r="37" spans="1:13" ht="12" customHeight="1">
      <c r="A37" s="139"/>
      <c r="B37" s="139"/>
      <c r="C37" s="37"/>
      <c r="D37" s="211" t="s">
        <v>366</v>
      </c>
      <c r="E37" s="36"/>
      <c r="F37" s="35">
        <v>0</v>
      </c>
      <c r="G37" s="35">
        <v>0</v>
      </c>
      <c r="H37" s="35">
        <v>0</v>
      </c>
      <c r="I37" s="35">
        <v>0</v>
      </c>
      <c r="J37" s="35">
        <v>1</v>
      </c>
      <c r="K37" s="35">
        <v>0</v>
      </c>
      <c r="L37" s="35">
        <v>0</v>
      </c>
      <c r="M37" s="35">
        <v>0</v>
      </c>
    </row>
    <row r="38" spans="1:13" ht="12" customHeight="1">
      <c r="A38" s="139"/>
      <c r="B38" s="139"/>
      <c r="C38" s="34"/>
      <c r="D38" s="212"/>
      <c r="E38" s="33"/>
      <c r="F38" s="38">
        <f t="shared" ref="F38" si="86">IF(F37=0,0,F37/$F37)</f>
        <v>0</v>
      </c>
      <c r="G38" s="31">
        <f t="shared" ref="G38" si="87">IF(G37=0,0,G37/$F37)</f>
        <v>0</v>
      </c>
      <c r="H38" s="31">
        <f t="shared" ref="H38" si="88">IF(H37=0,0,H37/$H37)</f>
        <v>0</v>
      </c>
      <c r="I38" s="31">
        <f t="shared" ref="I38" si="89">IF(I37=0,0,I37/$H37)</f>
        <v>0</v>
      </c>
      <c r="J38" s="31">
        <f t="shared" ref="J38" si="90">IF(J37=0,0,J37/$J37)</f>
        <v>1</v>
      </c>
      <c r="K38" s="31">
        <f t="shared" ref="K38" si="91">IF(K37=0,0,K37/$J37)</f>
        <v>0</v>
      </c>
      <c r="L38" s="31">
        <f t="shared" ref="L38" si="92">IF(L37=0,0,L37/$L37)</f>
        <v>0</v>
      </c>
      <c r="M38" s="31">
        <f t="shared" ref="M38" si="93">IF(M37=0,0,M37/$L37)</f>
        <v>0</v>
      </c>
    </row>
    <row r="39" spans="1:13" ht="12" customHeight="1">
      <c r="A39" s="139"/>
      <c r="B39" s="139"/>
      <c r="C39" s="37"/>
      <c r="D39" s="211" t="s">
        <v>367</v>
      </c>
      <c r="E39" s="36"/>
      <c r="F39" s="35">
        <v>14</v>
      </c>
      <c r="G39" s="35">
        <v>3</v>
      </c>
      <c r="H39" s="35">
        <v>23</v>
      </c>
      <c r="I39" s="35">
        <v>0</v>
      </c>
      <c r="J39" s="35">
        <v>46</v>
      </c>
      <c r="K39" s="35">
        <v>3</v>
      </c>
      <c r="L39" s="35">
        <v>62</v>
      </c>
      <c r="M39" s="35">
        <v>2</v>
      </c>
    </row>
    <row r="40" spans="1:13" ht="12" customHeight="1">
      <c r="A40" s="139"/>
      <c r="B40" s="139"/>
      <c r="C40" s="34"/>
      <c r="D40" s="212"/>
      <c r="E40" s="33"/>
      <c r="F40" s="38">
        <f t="shared" ref="F40" si="94">IF(F39=0,0,F39/$F39)</f>
        <v>1</v>
      </c>
      <c r="G40" s="31">
        <f t="shared" ref="G40" si="95">IF(G39=0,0,G39/$F39)</f>
        <v>0.21428571428571427</v>
      </c>
      <c r="H40" s="31">
        <f t="shared" ref="H40" si="96">IF(H39=0,0,H39/$H39)</f>
        <v>1</v>
      </c>
      <c r="I40" s="31">
        <f t="shared" ref="I40" si="97">IF(I39=0,0,I39/$H39)</f>
        <v>0</v>
      </c>
      <c r="J40" s="31">
        <f t="shared" ref="J40" si="98">IF(J39=0,0,J39/$J39)</f>
        <v>1</v>
      </c>
      <c r="K40" s="31">
        <f t="shared" ref="K40" si="99">IF(K39=0,0,K39/$J39)</f>
        <v>6.5217391304347824E-2</v>
      </c>
      <c r="L40" s="31">
        <f t="shared" ref="L40" si="100">IF(L39=0,0,L39/$L39)</f>
        <v>1</v>
      </c>
      <c r="M40" s="31">
        <f t="shared" ref="M40" si="101">IF(M39=0,0,M39/$L39)</f>
        <v>3.2258064516129031E-2</v>
      </c>
    </row>
    <row r="41" spans="1:13" ht="12" customHeight="1">
      <c r="A41" s="139"/>
      <c r="B41" s="139"/>
      <c r="C41" s="37"/>
      <c r="D41" s="211" t="s">
        <v>368</v>
      </c>
      <c r="E41" s="36"/>
      <c r="F41" s="35">
        <v>3</v>
      </c>
      <c r="G41" s="35">
        <v>1</v>
      </c>
      <c r="H41" s="35">
        <v>0</v>
      </c>
      <c r="I41" s="35">
        <v>0</v>
      </c>
      <c r="J41" s="35">
        <v>0</v>
      </c>
      <c r="K41" s="35">
        <v>0</v>
      </c>
      <c r="L41" s="35">
        <v>1</v>
      </c>
      <c r="M41" s="35">
        <v>0</v>
      </c>
    </row>
    <row r="42" spans="1:13" ht="12" customHeight="1">
      <c r="A42" s="139"/>
      <c r="B42" s="139"/>
      <c r="C42" s="34"/>
      <c r="D42" s="212"/>
      <c r="E42" s="33"/>
      <c r="F42" s="38">
        <f t="shared" ref="F42" si="102">IF(F41=0,0,F41/$F41)</f>
        <v>1</v>
      </c>
      <c r="G42" s="31">
        <f t="shared" ref="G42" si="103">IF(G41=0,0,G41/$F41)</f>
        <v>0.33333333333333331</v>
      </c>
      <c r="H42" s="31">
        <f t="shared" ref="H42" si="104">IF(H41=0,0,H41/$H41)</f>
        <v>0</v>
      </c>
      <c r="I42" s="31">
        <f t="shared" ref="I42" si="105">IF(I41=0,0,I41/$H41)</f>
        <v>0</v>
      </c>
      <c r="J42" s="31">
        <f t="shared" ref="J42" si="106">IF(J41=0,0,J41/$J41)</f>
        <v>0</v>
      </c>
      <c r="K42" s="31">
        <f t="shared" ref="K42" si="107">IF(K41=0,0,K41/$J41)</f>
        <v>0</v>
      </c>
      <c r="L42" s="31">
        <f t="shared" ref="L42" si="108">IF(L41=0,0,L41/$L41)</f>
        <v>1</v>
      </c>
      <c r="M42" s="31">
        <f t="shared" ref="M42" si="109">IF(M41=0,0,M41/$L41)</f>
        <v>0</v>
      </c>
    </row>
    <row r="43" spans="1:13" ht="12" customHeight="1">
      <c r="A43" s="139"/>
      <c r="B43" s="139"/>
      <c r="C43" s="37"/>
      <c r="D43" s="211" t="s">
        <v>369</v>
      </c>
      <c r="E43" s="36"/>
      <c r="F43" s="35">
        <v>2</v>
      </c>
      <c r="G43" s="35">
        <v>0</v>
      </c>
      <c r="H43" s="35">
        <v>8</v>
      </c>
      <c r="I43" s="35">
        <v>0</v>
      </c>
      <c r="J43" s="35">
        <v>6</v>
      </c>
      <c r="K43" s="35">
        <v>1</v>
      </c>
      <c r="L43" s="35">
        <v>12</v>
      </c>
      <c r="M43" s="35">
        <v>1</v>
      </c>
    </row>
    <row r="44" spans="1:13" ht="12" customHeight="1">
      <c r="A44" s="139"/>
      <c r="B44" s="139"/>
      <c r="C44" s="34"/>
      <c r="D44" s="212"/>
      <c r="E44" s="33"/>
      <c r="F44" s="38">
        <f t="shared" ref="F44" si="110">IF(F43=0,0,F43/$F43)</f>
        <v>1</v>
      </c>
      <c r="G44" s="31">
        <f t="shared" ref="G44" si="111">IF(G43=0,0,G43/$F43)</f>
        <v>0</v>
      </c>
      <c r="H44" s="31">
        <f t="shared" ref="H44" si="112">IF(H43=0,0,H43/$H43)</f>
        <v>1</v>
      </c>
      <c r="I44" s="31">
        <f t="shared" ref="I44" si="113">IF(I43=0,0,I43/$H43)</f>
        <v>0</v>
      </c>
      <c r="J44" s="31">
        <f t="shared" ref="J44" si="114">IF(J43=0,0,J43/$J43)</f>
        <v>1</v>
      </c>
      <c r="K44" s="31">
        <f t="shared" ref="K44" si="115">IF(K43=0,0,K43/$J43)</f>
        <v>0.16666666666666666</v>
      </c>
      <c r="L44" s="31">
        <f t="shared" ref="L44" si="116">IF(L43=0,0,L43/$L43)</f>
        <v>1</v>
      </c>
      <c r="M44" s="31">
        <f t="shared" ref="M44" si="117">IF(M43=0,0,M43/$L43)</f>
        <v>8.3333333333333329E-2</v>
      </c>
    </row>
    <row r="45" spans="1:13" ht="12" customHeight="1">
      <c r="A45" s="139"/>
      <c r="B45" s="139"/>
      <c r="C45" s="37"/>
      <c r="D45" s="211" t="s">
        <v>370</v>
      </c>
      <c r="E45" s="36"/>
      <c r="F45" s="35">
        <v>10</v>
      </c>
      <c r="G45" s="35">
        <v>1</v>
      </c>
      <c r="H45" s="35">
        <v>16</v>
      </c>
      <c r="I45" s="35">
        <v>1</v>
      </c>
      <c r="J45" s="35">
        <v>77</v>
      </c>
      <c r="K45" s="35">
        <v>1</v>
      </c>
      <c r="L45" s="35">
        <v>87</v>
      </c>
      <c r="M45" s="35">
        <v>6</v>
      </c>
    </row>
    <row r="46" spans="1:13" ht="12" customHeight="1">
      <c r="A46" s="139"/>
      <c r="B46" s="139"/>
      <c r="C46" s="34"/>
      <c r="D46" s="212"/>
      <c r="E46" s="33"/>
      <c r="F46" s="38">
        <f t="shared" ref="F46" si="118">IF(F45=0,0,F45/$F45)</f>
        <v>1</v>
      </c>
      <c r="G46" s="31">
        <f t="shared" ref="G46" si="119">IF(G45=0,0,G45/$F45)</f>
        <v>0.1</v>
      </c>
      <c r="H46" s="31">
        <f t="shared" ref="H46" si="120">IF(H45=0,0,H45/$H45)</f>
        <v>1</v>
      </c>
      <c r="I46" s="31">
        <f t="shared" ref="I46" si="121">IF(I45=0,0,I45/$H45)</f>
        <v>6.25E-2</v>
      </c>
      <c r="J46" s="31">
        <f t="shared" ref="J46" si="122">IF(J45=0,0,J45/$J45)</f>
        <v>1</v>
      </c>
      <c r="K46" s="31">
        <f t="shared" ref="K46" si="123">IF(K45=0,0,K45/$J45)</f>
        <v>1.2987012987012988E-2</v>
      </c>
      <c r="L46" s="31">
        <f t="shared" ref="L46" si="124">IF(L45=0,0,L45/$L45)</f>
        <v>1</v>
      </c>
      <c r="M46" s="31">
        <f t="shared" ref="M46" si="125">IF(M45=0,0,M45/$L45)</f>
        <v>6.8965517241379309E-2</v>
      </c>
    </row>
    <row r="47" spans="1:13" ht="12" customHeight="1">
      <c r="A47" s="139"/>
      <c r="B47" s="139"/>
      <c r="C47" s="37"/>
      <c r="D47" s="211" t="s">
        <v>371</v>
      </c>
      <c r="E47" s="36"/>
      <c r="F47" s="35">
        <v>6</v>
      </c>
      <c r="G47" s="35">
        <v>3</v>
      </c>
      <c r="H47" s="35">
        <v>4</v>
      </c>
      <c r="I47" s="35">
        <v>0</v>
      </c>
      <c r="J47" s="35">
        <v>16</v>
      </c>
      <c r="K47" s="35">
        <v>0</v>
      </c>
      <c r="L47" s="35">
        <v>6</v>
      </c>
      <c r="M47" s="35">
        <v>4</v>
      </c>
    </row>
    <row r="48" spans="1:13" ht="12" customHeight="1">
      <c r="A48" s="139"/>
      <c r="B48" s="139"/>
      <c r="C48" s="34"/>
      <c r="D48" s="212"/>
      <c r="E48" s="33"/>
      <c r="F48" s="38">
        <f t="shared" ref="F48" si="126">IF(F47=0,0,F47/$F47)</f>
        <v>1</v>
      </c>
      <c r="G48" s="31">
        <f t="shared" ref="G48" si="127">IF(G47=0,0,G47/$F47)</f>
        <v>0.5</v>
      </c>
      <c r="H48" s="31">
        <f t="shared" ref="H48" si="128">IF(H47=0,0,H47/$H47)</f>
        <v>1</v>
      </c>
      <c r="I48" s="31">
        <f t="shared" ref="I48" si="129">IF(I47=0,0,I47/$H47)</f>
        <v>0</v>
      </c>
      <c r="J48" s="31">
        <f t="shared" ref="J48" si="130">IF(J47=0,0,J47/$J47)</f>
        <v>1</v>
      </c>
      <c r="K48" s="31">
        <f t="shared" ref="K48" si="131">IF(K47=0,0,K47/$J47)</f>
        <v>0</v>
      </c>
      <c r="L48" s="31">
        <f t="shared" ref="L48" si="132">IF(L47=0,0,L47/$L47)</f>
        <v>1</v>
      </c>
      <c r="M48" s="31">
        <f t="shared" ref="M48" si="133">IF(M47=0,0,M47/$L47)</f>
        <v>0.66666666666666663</v>
      </c>
    </row>
    <row r="49" spans="1:13" ht="12" customHeight="1">
      <c r="A49" s="139"/>
      <c r="B49" s="139"/>
      <c r="C49" s="37"/>
      <c r="D49" s="211" t="s">
        <v>372</v>
      </c>
      <c r="E49" s="36"/>
      <c r="F49" s="35">
        <v>2</v>
      </c>
      <c r="G49" s="35">
        <v>0</v>
      </c>
      <c r="H49" s="35">
        <v>9</v>
      </c>
      <c r="I49" s="35">
        <v>0</v>
      </c>
      <c r="J49" s="35">
        <v>21</v>
      </c>
      <c r="K49" s="35">
        <v>0</v>
      </c>
      <c r="L49" s="35">
        <v>6</v>
      </c>
      <c r="M49" s="35">
        <v>2</v>
      </c>
    </row>
    <row r="50" spans="1:13" ht="12" customHeight="1">
      <c r="A50" s="139"/>
      <c r="B50" s="139"/>
      <c r="C50" s="34"/>
      <c r="D50" s="212"/>
      <c r="E50" s="33"/>
      <c r="F50" s="38">
        <f t="shared" ref="F50" si="134">IF(F49=0,0,F49/$F49)</f>
        <v>1</v>
      </c>
      <c r="G50" s="31">
        <f t="shared" ref="G50" si="135">IF(G49=0,0,G49/$F49)</f>
        <v>0</v>
      </c>
      <c r="H50" s="31">
        <f t="shared" ref="H50" si="136">IF(H49=0,0,H49/$H49)</f>
        <v>1</v>
      </c>
      <c r="I50" s="31">
        <f t="shared" ref="I50" si="137">IF(I49=0,0,I49/$H49)</f>
        <v>0</v>
      </c>
      <c r="J50" s="31">
        <f t="shared" ref="J50" si="138">IF(J49=0,0,J49/$J49)</f>
        <v>1</v>
      </c>
      <c r="K50" s="31">
        <f t="shared" ref="K50" si="139">IF(K49=0,0,K49/$J49)</f>
        <v>0</v>
      </c>
      <c r="L50" s="31">
        <f t="shared" ref="L50" si="140">IF(L49=0,0,L49/$L49)</f>
        <v>1</v>
      </c>
      <c r="M50" s="31">
        <f t="shared" ref="M50" si="141">IF(M49=0,0,M49/$L49)</f>
        <v>0.33333333333333331</v>
      </c>
    </row>
    <row r="51" spans="1:13" ht="12" customHeight="1">
      <c r="A51" s="139"/>
      <c r="B51" s="139"/>
      <c r="C51" s="37"/>
      <c r="D51" s="211" t="s">
        <v>373</v>
      </c>
      <c r="E51" s="36"/>
      <c r="F51" s="35">
        <v>24</v>
      </c>
      <c r="G51" s="35">
        <v>4</v>
      </c>
      <c r="H51" s="35">
        <v>31</v>
      </c>
      <c r="I51" s="35">
        <v>0</v>
      </c>
      <c r="J51" s="35">
        <v>57</v>
      </c>
      <c r="K51" s="35">
        <v>1</v>
      </c>
      <c r="L51" s="35">
        <v>45</v>
      </c>
      <c r="M51" s="35">
        <v>4</v>
      </c>
    </row>
    <row r="52" spans="1:13" ht="12" customHeight="1">
      <c r="A52" s="139"/>
      <c r="B52" s="139"/>
      <c r="C52" s="34"/>
      <c r="D52" s="212"/>
      <c r="E52" s="33"/>
      <c r="F52" s="38">
        <f t="shared" ref="F52" si="142">IF(F51=0,0,F51/$F51)</f>
        <v>1</v>
      </c>
      <c r="G52" s="31">
        <f t="shared" ref="G52" si="143">IF(G51=0,0,G51/$F51)</f>
        <v>0.16666666666666666</v>
      </c>
      <c r="H52" s="31">
        <f t="shared" ref="H52" si="144">IF(H51=0,0,H51/$H51)</f>
        <v>1</v>
      </c>
      <c r="I52" s="31">
        <f t="shared" ref="I52" si="145">IF(I51=0,0,I51/$H51)</f>
        <v>0</v>
      </c>
      <c r="J52" s="31">
        <f t="shared" ref="J52" si="146">IF(J51=0,0,J51/$J51)</f>
        <v>1</v>
      </c>
      <c r="K52" s="31">
        <f t="shared" ref="K52" si="147">IF(K51=0,0,K51/$J51)</f>
        <v>1.7543859649122806E-2</v>
      </c>
      <c r="L52" s="31">
        <f t="shared" ref="L52" si="148">IF(L51=0,0,L51/$L51)</f>
        <v>1</v>
      </c>
      <c r="M52" s="31">
        <f t="shared" ref="M52" si="149">IF(M51=0,0,M51/$L51)</f>
        <v>8.8888888888888892E-2</v>
      </c>
    </row>
    <row r="53" spans="1:13" ht="12" customHeight="1">
      <c r="A53" s="139"/>
      <c r="B53" s="139"/>
      <c r="C53" s="37"/>
      <c r="D53" s="211" t="s">
        <v>374</v>
      </c>
      <c r="E53" s="36"/>
      <c r="F53" s="35">
        <v>16</v>
      </c>
      <c r="G53" s="35">
        <v>0</v>
      </c>
      <c r="H53" s="35">
        <v>23</v>
      </c>
      <c r="I53" s="35">
        <v>0</v>
      </c>
      <c r="J53" s="35">
        <v>73</v>
      </c>
      <c r="K53" s="35">
        <v>0</v>
      </c>
      <c r="L53" s="35">
        <v>44</v>
      </c>
      <c r="M53" s="35">
        <v>3</v>
      </c>
    </row>
    <row r="54" spans="1:13" ht="12" customHeight="1">
      <c r="A54" s="139"/>
      <c r="B54" s="139"/>
      <c r="C54" s="34"/>
      <c r="D54" s="212"/>
      <c r="E54" s="33"/>
      <c r="F54" s="38">
        <f t="shared" ref="F54" si="150">IF(F53=0,0,F53/$F53)</f>
        <v>1</v>
      </c>
      <c r="G54" s="31">
        <f t="shared" ref="G54" si="151">IF(G53=0,0,G53/$F53)</f>
        <v>0</v>
      </c>
      <c r="H54" s="31">
        <f t="shared" ref="H54" si="152">IF(H53=0,0,H53/$H53)</f>
        <v>1</v>
      </c>
      <c r="I54" s="31">
        <f t="shared" ref="I54" si="153">IF(I53=0,0,I53/$H53)</f>
        <v>0</v>
      </c>
      <c r="J54" s="31">
        <f t="shared" ref="J54" si="154">IF(J53=0,0,J53/$J53)</f>
        <v>1</v>
      </c>
      <c r="K54" s="31">
        <f t="shared" ref="K54" si="155">IF(K53=0,0,K53/$J53)</f>
        <v>0</v>
      </c>
      <c r="L54" s="31">
        <f t="shared" ref="L54" si="156">IF(L53=0,0,L53/$L53)</f>
        <v>1</v>
      </c>
      <c r="M54" s="31">
        <f t="shared" ref="M54" si="157">IF(M53=0,0,M53/$L53)</f>
        <v>6.8181818181818177E-2</v>
      </c>
    </row>
    <row r="55" spans="1:13" ht="12" customHeight="1">
      <c r="A55" s="139"/>
      <c r="B55" s="139"/>
      <c r="C55" s="37"/>
      <c r="D55" s="211" t="s">
        <v>375</v>
      </c>
      <c r="E55" s="36"/>
      <c r="F55" s="35">
        <v>66</v>
      </c>
      <c r="G55" s="35">
        <v>4</v>
      </c>
      <c r="H55" s="35">
        <v>66</v>
      </c>
      <c r="I55" s="35">
        <v>1</v>
      </c>
      <c r="J55" s="35">
        <v>179</v>
      </c>
      <c r="K55" s="35">
        <v>7</v>
      </c>
      <c r="L55" s="35">
        <v>265</v>
      </c>
      <c r="M55" s="35">
        <v>19</v>
      </c>
    </row>
    <row r="56" spans="1:13" ht="12" customHeight="1">
      <c r="A56" s="139"/>
      <c r="B56" s="139"/>
      <c r="C56" s="34"/>
      <c r="D56" s="212"/>
      <c r="E56" s="33"/>
      <c r="F56" s="38">
        <f t="shared" ref="F56" si="158">IF(F55=0,0,F55/$F55)</f>
        <v>1</v>
      </c>
      <c r="G56" s="31">
        <f t="shared" ref="G56" si="159">IF(G55=0,0,G55/$F55)</f>
        <v>6.0606060606060608E-2</v>
      </c>
      <c r="H56" s="31">
        <f t="shared" ref="H56" si="160">IF(H55=0,0,H55/$H55)</f>
        <v>1</v>
      </c>
      <c r="I56" s="31">
        <f t="shared" ref="I56" si="161">IF(I55=0,0,I55/$H55)</f>
        <v>1.5151515151515152E-2</v>
      </c>
      <c r="J56" s="31">
        <f t="shared" ref="J56" si="162">IF(J55=0,0,J55/$J55)</f>
        <v>1</v>
      </c>
      <c r="K56" s="31">
        <f t="shared" ref="K56" si="163">IF(K55=0,0,K55/$J55)</f>
        <v>3.9106145251396648E-2</v>
      </c>
      <c r="L56" s="31">
        <f t="shared" ref="L56" si="164">IF(L55=0,0,L55/$L55)</f>
        <v>1</v>
      </c>
      <c r="M56" s="31">
        <f t="shared" ref="M56" si="165">IF(M55=0,0,M55/$L55)</f>
        <v>7.1698113207547168E-2</v>
      </c>
    </row>
    <row r="57" spans="1:13" ht="12" customHeight="1">
      <c r="A57" s="139"/>
      <c r="B57" s="139"/>
      <c r="C57" s="37"/>
      <c r="D57" s="211" t="s">
        <v>376</v>
      </c>
      <c r="E57" s="36"/>
      <c r="F57" s="35">
        <v>8</v>
      </c>
      <c r="G57" s="35">
        <v>2</v>
      </c>
      <c r="H57" s="35">
        <v>12</v>
      </c>
      <c r="I57" s="35">
        <v>0</v>
      </c>
      <c r="J57" s="35">
        <v>39</v>
      </c>
      <c r="K57" s="35">
        <v>3</v>
      </c>
      <c r="L57" s="35">
        <v>30</v>
      </c>
      <c r="M57" s="35">
        <v>6</v>
      </c>
    </row>
    <row r="58" spans="1:13" ht="12" customHeight="1">
      <c r="A58" s="139"/>
      <c r="B58" s="139"/>
      <c r="C58" s="34"/>
      <c r="D58" s="212"/>
      <c r="E58" s="33"/>
      <c r="F58" s="38">
        <f t="shared" ref="F58" si="166">IF(F57=0,0,F57/$F57)</f>
        <v>1</v>
      </c>
      <c r="G58" s="31">
        <f t="shared" ref="G58" si="167">IF(G57=0,0,G57/$F57)</f>
        <v>0.25</v>
      </c>
      <c r="H58" s="31">
        <f t="shared" ref="H58" si="168">IF(H57=0,0,H57/$H57)</f>
        <v>1</v>
      </c>
      <c r="I58" s="31">
        <f t="shared" ref="I58" si="169">IF(I57=0,0,I57/$H57)</f>
        <v>0</v>
      </c>
      <c r="J58" s="31">
        <f t="shared" ref="J58" si="170">IF(J57=0,0,J57/$J57)</f>
        <v>1</v>
      </c>
      <c r="K58" s="31">
        <f t="shared" ref="K58" si="171">IF(K57=0,0,K57/$J57)</f>
        <v>7.6923076923076927E-2</v>
      </c>
      <c r="L58" s="31">
        <f t="shared" ref="L58" si="172">IF(L57=0,0,L57/$L57)</f>
        <v>1</v>
      </c>
      <c r="M58" s="31">
        <f t="shared" ref="M58" si="173">IF(M57=0,0,M57/$L57)</f>
        <v>0.2</v>
      </c>
    </row>
    <row r="59" spans="1:13" ht="12.75" customHeight="1">
      <c r="A59" s="139"/>
      <c r="B59" s="139"/>
      <c r="C59" s="37"/>
      <c r="D59" s="211" t="s">
        <v>377</v>
      </c>
      <c r="E59" s="36"/>
      <c r="F59" s="35">
        <v>27</v>
      </c>
      <c r="G59" s="35">
        <v>1</v>
      </c>
      <c r="H59" s="35">
        <v>104</v>
      </c>
      <c r="I59" s="35">
        <v>1</v>
      </c>
      <c r="J59" s="35">
        <v>286</v>
      </c>
      <c r="K59" s="35">
        <v>8</v>
      </c>
      <c r="L59" s="35">
        <v>517</v>
      </c>
      <c r="M59" s="35">
        <v>30</v>
      </c>
    </row>
    <row r="60" spans="1:13" ht="12.75" customHeight="1">
      <c r="A60" s="139"/>
      <c r="B60" s="139"/>
      <c r="C60" s="34"/>
      <c r="D60" s="212"/>
      <c r="E60" s="33"/>
      <c r="F60" s="38">
        <f t="shared" ref="F60" si="174">IF(F59=0,0,F59/$F59)</f>
        <v>1</v>
      </c>
      <c r="G60" s="31">
        <f t="shared" ref="G60" si="175">IF(G59=0,0,G59/$F59)</f>
        <v>3.7037037037037035E-2</v>
      </c>
      <c r="H60" s="31">
        <f t="shared" ref="H60" si="176">IF(H59=0,0,H59/$H59)</f>
        <v>1</v>
      </c>
      <c r="I60" s="31">
        <f t="shared" ref="I60" si="177">IF(I59=0,0,I59/$H59)</f>
        <v>9.6153846153846159E-3</v>
      </c>
      <c r="J60" s="31">
        <f t="shared" ref="J60" si="178">IF(J59=0,0,J59/$J59)</f>
        <v>1</v>
      </c>
      <c r="K60" s="31">
        <f t="shared" ref="K60" si="179">IF(K59=0,0,K59/$J59)</f>
        <v>2.7972027972027972E-2</v>
      </c>
      <c r="L60" s="31">
        <f t="shared" ref="L60" si="180">IF(L59=0,0,L59/$L59)</f>
        <v>1</v>
      </c>
      <c r="M60" s="31">
        <f t="shared" ref="M60" si="181">IF(M59=0,0,M59/$L59)</f>
        <v>5.8027079303675046E-2</v>
      </c>
    </row>
    <row r="61" spans="1:13" ht="12" customHeight="1">
      <c r="A61" s="139"/>
      <c r="B61" s="139"/>
      <c r="C61" s="37"/>
      <c r="D61" s="211" t="s">
        <v>20</v>
      </c>
      <c r="E61" s="36"/>
      <c r="F61" s="35">
        <v>17</v>
      </c>
      <c r="G61" s="35">
        <v>3</v>
      </c>
      <c r="H61" s="35">
        <v>35</v>
      </c>
      <c r="I61" s="35">
        <v>0</v>
      </c>
      <c r="J61" s="35">
        <v>113</v>
      </c>
      <c r="K61" s="35">
        <v>5</v>
      </c>
      <c r="L61" s="35">
        <v>213</v>
      </c>
      <c r="M61" s="35">
        <v>18</v>
      </c>
    </row>
    <row r="62" spans="1:13" ht="12" customHeight="1">
      <c r="A62" s="139"/>
      <c r="B62" s="139"/>
      <c r="C62" s="34"/>
      <c r="D62" s="212"/>
      <c r="E62" s="33"/>
      <c r="F62" s="38">
        <f t="shared" ref="F62" si="182">IF(F61=0,0,F61/$F61)</f>
        <v>1</v>
      </c>
      <c r="G62" s="31">
        <f t="shared" ref="G62" si="183">IF(G61=0,0,G61/$F61)</f>
        <v>0.17647058823529413</v>
      </c>
      <c r="H62" s="31">
        <f t="shared" ref="H62" si="184">IF(H61=0,0,H61/$H61)</f>
        <v>1</v>
      </c>
      <c r="I62" s="31">
        <f t="shared" ref="I62" si="185">IF(I61=0,0,I61/$H61)</f>
        <v>0</v>
      </c>
      <c r="J62" s="31">
        <f t="shared" ref="J62" si="186">IF(J61=0,0,J61/$J61)</f>
        <v>1</v>
      </c>
      <c r="K62" s="31">
        <f t="shared" ref="K62" si="187">IF(K61=0,0,K61/$J61)</f>
        <v>4.4247787610619468E-2</v>
      </c>
      <c r="L62" s="31">
        <f t="shared" ref="L62" si="188">IF(L61=0,0,L61/$L61)</f>
        <v>1</v>
      </c>
      <c r="M62" s="31">
        <f t="shared" ref="M62" si="189">IF(M61=0,0,M61/$L61)</f>
        <v>8.4507042253521125E-2</v>
      </c>
    </row>
    <row r="63" spans="1:13" ht="12" customHeight="1">
      <c r="A63" s="139"/>
      <c r="B63" s="139"/>
      <c r="C63" s="37"/>
      <c r="D63" s="211" t="s">
        <v>378</v>
      </c>
      <c r="E63" s="36"/>
      <c r="F63" s="35">
        <v>25</v>
      </c>
      <c r="G63" s="35">
        <v>2</v>
      </c>
      <c r="H63" s="35">
        <v>106</v>
      </c>
      <c r="I63" s="35">
        <v>1</v>
      </c>
      <c r="J63" s="35">
        <v>221</v>
      </c>
      <c r="K63" s="35">
        <v>12</v>
      </c>
      <c r="L63" s="35">
        <v>323</v>
      </c>
      <c r="M63" s="35">
        <v>35</v>
      </c>
    </row>
    <row r="64" spans="1:13" ht="12" customHeight="1">
      <c r="A64" s="139"/>
      <c r="B64" s="139"/>
      <c r="C64" s="34"/>
      <c r="D64" s="212"/>
      <c r="E64" s="33"/>
      <c r="F64" s="38">
        <f t="shared" ref="F64" si="190">IF(F63=0,0,F63/$F63)</f>
        <v>1</v>
      </c>
      <c r="G64" s="31">
        <f t="shared" ref="G64" si="191">IF(G63=0,0,G63/$F63)</f>
        <v>0.08</v>
      </c>
      <c r="H64" s="31">
        <f t="shared" ref="H64" si="192">IF(H63=0,0,H63/$H63)</f>
        <v>1</v>
      </c>
      <c r="I64" s="31">
        <f t="shared" ref="I64" si="193">IF(I63=0,0,I63/$H63)</f>
        <v>9.433962264150943E-3</v>
      </c>
      <c r="J64" s="31">
        <f t="shared" ref="J64" si="194">IF(J63=0,0,J63/$J63)</f>
        <v>1</v>
      </c>
      <c r="K64" s="31">
        <f t="shared" ref="K64" si="195">IF(K63=0,0,K63/$J63)</f>
        <v>5.4298642533936653E-2</v>
      </c>
      <c r="L64" s="31">
        <f t="shared" ref="L64" si="196">IF(L63=0,0,L63/$L63)</f>
        <v>1</v>
      </c>
      <c r="M64" s="31">
        <f t="shared" ref="M64" si="197">IF(M63=0,0,M63/$L63)</f>
        <v>0.10835913312693499</v>
      </c>
    </row>
    <row r="65" spans="1:13" ht="12" customHeight="1">
      <c r="A65" s="139"/>
      <c r="B65" s="139"/>
      <c r="C65" s="37"/>
      <c r="D65" s="211" t="s">
        <v>379</v>
      </c>
      <c r="E65" s="36"/>
      <c r="F65" s="35">
        <v>33</v>
      </c>
      <c r="G65" s="35">
        <v>4</v>
      </c>
      <c r="H65" s="35">
        <v>40</v>
      </c>
      <c r="I65" s="35">
        <v>4</v>
      </c>
      <c r="J65" s="35">
        <v>139</v>
      </c>
      <c r="K65" s="35">
        <v>3</v>
      </c>
      <c r="L65" s="35">
        <v>153</v>
      </c>
      <c r="M65" s="35">
        <v>15</v>
      </c>
    </row>
    <row r="66" spans="1:13" ht="12" customHeight="1">
      <c r="A66" s="139"/>
      <c r="B66" s="139"/>
      <c r="C66" s="34"/>
      <c r="D66" s="212"/>
      <c r="E66" s="33"/>
      <c r="F66" s="38">
        <f t="shared" ref="F66" si="198">IF(F65=0,0,F65/$F65)</f>
        <v>1</v>
      </c>
      <c r="G66" s="31">
        <f t="shared" ref="G66" si="199">IF(G65=0,0,G65/$F65)</f>
        <v>0.12121212121212122</v>
      </c>
      <c r="H66" s="31">
        <f t="shared" ref="H66" si="200">IF(H65=0,0,H65/$H65)</f>
        <v>1</v>
      </c>
      <c r="I66" s="31">
        <f t="shared" ref="I66" si="201">IF(I65=0,0,I65/$H65)</f>
        <v>0.1</v>
      </c>
      <c r="J66" s="31">
        <f t="shared" ref="J66" si="202">IF(J65=0,0,J65/$J65)</f>
        <v>1</v>
      </c>
      <c r="K66" s="31">
        <f t="shared" ref="K66" si="203">IF(K65=0,0,K65/$J65)</f>
        <v>2.1582733812949641E-2</v>
      </c>
      <c r="L66" s="31">
        <f t="shared" ref="L66" si="204">IF(L65=0,0,L65/$L65)</f>
        <v>1</v>
      </c>
      <c r="M66" s="31">
        <f t="shared" ref="M66" si="205">IF(M65=0,0,M65/$L65)</f>
        <v>9.8039215686274508E-2</v>
      </c>
    </row>
    <row r="67" spans="1:13" ht="12" customHeight="1">
      <c r="A67" s="139"/>
      <c r="B67" s="139"/>
      <c r="C67" s="37"/>
      <c r="D67" s="211" t="s">
        <v>380</v>
      </c>
      <c r="E67" s="36"/>
      <c r="F67" s="35">
        <v>3</v>
      </c>
      <c r="G67" s="35">
        <v>0</v>
      </c>
      <c r="H67" s="35">
        <v>8</v>
      </c>
      <c r="I67" s="35">
        <v>1</v>
      </c>
      <c r="J67" s="35">
        <v>24</v>
      </c>
      <c r="K67" s="35">
        <v>5</v>
      </c>
      <c r="L67" s="35">
        <v>30</v>
      </c>
      <c r="M67" s="35">
        <v>4</v>
      </c>
    </row>
    <row r="68" spans="1:13" ht="12" customHeight="1">
      <c r="A68" s="139"/>
      <c r="B68" s="140"/>
      <c r="C68" s="34"/>
      <c r="D68" s="212"/>
      <c r="E68" s="33"/>
      <c r="F68" s="38">
        <f t="shared" ref="F68:G68" si="206">IF(F67=0,0,F67/$F67)</f>
        <v>1</v>
      </c>
      <c r="G68" s="31">
        <f t="shared" si="206"/>
        <v>0</v>
      </c>
      <c r="H68" s="31">
        <f t="shared" ref="H68:I68" si="207">IF(H67=0,0,H67/$H67)</f>
        <v>1</v>
      </c>
      <c r="I68" s="31">
        <f t="shared" si="207"/>
        <v>0.125</v>
      </c>
      <c r="J68" s="31">
        <f t="shared" ref="J68:K68" si="208">IF(J67=0,0,J67/$J67)</f>
        <v>1</v>
      </c>
      <c r="K68" s="31">
        <f t="shared" si="208"/>
        <v>0.20833333333333334</v>
      </c>
      <c r="L68" s="31">
        <f t="shared" ref="L68:M68" si="209">IF(L67=0,0,L67/$L67)</f>
        <v>1</v>
      </c>
      <c r="M68" s="31">
        <f t="shared" si="209"/>
        <v>0.13333333333333333</v>
      </c>
    </row>
    <row r="69" spans="1:13" ht="12" customHeight="1">
      <c r="A69" s="139"/>
      <c r="B69" s="138" t="s">
        <v>16</v>
      </c>
      <c r="C69" s="37"/>
      <c r="D69" s="211" t="s">
        <v>15</v>
      </c>
      <c r="E69" s="36"/>
      <c r="F69" s="35">
        <f>SUM(F71,F73,F75,F77,F79,F81,F83,F85,F87,F89,F91,F93,F95,F97,F99)</f>
        <v>1068</v>
      </c>
      <c r="G69" s="35">
        <f>SUM(G71,G73,G75,G77,G79,G81,G83,G85,G87,G89,G91,G93,G95,G97,G99)</f>
        <v>234</v>
      </c>
      <c r="H69" s="35">
        <f t="shared" ref="H69:M69" si="210">SUM(H71,H73,H75,H77,H79,H81,H83,H85,H87,H89,H91,H93,H95,H97,H99)</f>
        <v>1006</v>
      </c>
      <c r="I69" s="35">
        <f t="shared" si="210"/>
        <v>166</v>
      </c>
      <c r="J69" s="35">
        <f t="shared" si="210"/>
        <v>2004</v>
      </c>
      <c r="K69" s="35">
        <f t="shared" si="210"/>
        <v>468</v>
      </c>
      <c r="L69" s="35">
        <f t="shared" si="210"/>
        <v>2414</v>
      </c>
      <c r="M69" s="35">
        <f t="shared" si="210"/>
        <v>893</v>
      </c>
    </row>
    <row r="70" spans="1:13" ht="12" customHeight="1">
      <c r="A70" s="139"/>
      <c r="B70" s="139"/>
      <c r="C70" s="34"/>
      <c r="D70" s="212"/>
      <c r="E70" s="33"/>
      <c r="F70" s="38">
        <f>IF(F69=0,0,F69/$F69)</f>
        <v>1</v>
      </c>
      <c r="G70" s="31">
        <f>IF(G69=0,0,G69/$F69)</f>
        <v>0.21910112359550563</v>
      </c>
      <c r="H70" s="31">
        <f>IF(H69=0,0,H69/$H69)</f>
        <v>1</v>
      </c>
      <c r="I70" s="31">
        <f>IF(I69=0,0,I69/$H69)</f>
        <v>0.16500994035785288</v>
      </c>
      <c r="J70" s="31">
        <f>IF(J69=0,0,J69/$J69)</f>
        <v>1</v>
      </c>
      <c r="K70" s="31">
        <f>IF(K69=0,0,K69/$J69)</f>
        <v>0.23353293413173654</v>
      </c>
      <c r="L70" s="31">
        <f>IF(L69=0,0,L69/$L69)</f>
        <v>1</v>
      </c>
      <c r="M70" s="31">
        <f>IF(M69=0,0,M69/$L69)</f>
        <v>0.36992543496271746</v>
      </c>
    </row>
    <row r="71" spans="1:13" ht="12" customHeight="1">
      <c r="A71" s="139"/>
      <c r="B71" s="139"/>
      <c r="C71" s="37"/>
      <c r="D71" s="211" t="s">
        <v>274</v>
      </c>
      <c r="E71" s="36"/>
      <c r="F71" s="35">
        <v>3</v>
      </c>
      <c r="G71" s="35">
        <v>0</v>
      </c>
      <c r="H71" s="35">
        <v>1</v>
      </c>
      <c r="I71" s="35">
        <v>0</v>
      </c>
      <c r="J71" s="35">
        <v>7</v>
      </c>
      <c r="K71" s="35">
        <v>1</v>
      </c>
      <c r="L71" s="35">
        <v>8</v>
      </c>
      <c r="M71" s="35">
        <v>1</v>
      </c>
    </row>
    <row r="72" spans="1:13" ht="12" customHeight="1">
      <c r="A72" s="139"/>
      <c r="B72" s="139"/>
      <c r="C72" s="34"/>
      <c r="D72" s="212"/>
      <c r="E72" s="33"/>
      <c r="F72" s="38">
        <f t="shared" ref="F72" si="211">IF(F71=0,0,F71/$F71)</f>
        <v>1</v>
      </c>
      <c r="G72" s="31">
        <f t="shared" ref="G72" si="212">IF(G71=0,0,G71/$F71)</f>
        <v>0</v>
      </c>
      <c r="H72" s="31">
        <f t="shared" ref="H72" si="213">IF(H71=0,0,H71/$H71)</f>
        <v>1</v>
      </c>
      <c r="I72" s="31">
        <f t="shared" ref="I72" si="214">IF(I71=0,0,I71/$H71)</f>
        <v>0</v>
      </c>
      <c r="J72" s="31">
        <f t="shared" ref="J72" si="215">IF(J71=0,0,J71/$J71)</f>
        <v>1</v>
      </c>
      <c r="K72" s="31">
        <f t="shared" ref="K72" si="216">IF(K71=0,0,K71/$J71)</f>
        <v>0.14285714285714285</v>
      </c>
      <c r="L72" s="31">
        <f t="shared" ref="L72" si="217">IF(L71=0,0,L71/$L71)</f>
        <v>1</v>
      </c>
      <c r="M72" s="31">
        <f t="shared" ref="M72" si="218">IF(M71=0,0,M71/$L71)</f>
        <v>0.125</v>
      </c>
    </row>
    <row r="73" spans="1:13" ht="12" customHeight="1">
      <c r="A73" s="139"/>
      <c r="B73" s="139"/>
      <c r="C73" s="37"/>
      <c r="D73" s="211" t="s">
        <v>273</v>
      </c>
      <c r="E73" s="36"/>
      <c r="F73" s="35">
        <v>223</v>
      </c>
      <c r="G73" s="35">
        <v>27</v>
      </c>
      <c r="H73" s="35">
        <v>195</v>
      </c>
      <c r="I73" s="35">
        <v>6</v>
      </c>
      <c r="J73" s="35">
        <v>344</v>
      </c>
      <c r="K73" s="35">
        <v>15</v>
      </c>
      <c r="L73" s="35">
        <v>245</v>
      </c>
      <c r="M73" s="35">
        <v>39</v>
      </c>
    </row>
    <row r="74" spans="1:13" ht="12" customHeight="1">
      <c r="A74" s="139"/>
      <c r="B74" s="139"/>
      <c r="C74" s="34"/>
      <c r="D74" s="212"/>
      <c r="E74" s="33"/>
      <c r="F74" s="38">
        <f t="shared" ref="F74" si="219">IF(F73=0,0,F73/$F73)</f>
        <v>1</v>
      </c>
      <c r="G74" s="31">
        <f t="shared" ref="G74" si="220">IF(G73=0,0,G73/$F73)</f>
        <v>0.1210762331838565</v>
      </c>
      <c r="H74" s="31">
        <f t="shared" ref="H74" si="221">IF(H73=0,0,H73/$H73)</f>
        <v>1</v>
      </c>
      <c r="I74" s="31">
        <f t="shared" ref="I74" si="222">IF(I73=0,0,I73/$H73)</f>
        <v>3.0769230769230771E-2</v>
      </c>
      <c r="J74" s="31">
        <f t="shared" ref="J74" si="223">IF(J73=0,0,J73/$J73)</f>
        <v>1</v>
      </c>
      <c r="K74" s="31">
        <f t="shared" ref="K74" si="224">IF(K73=0,0,K73/$J73)</f>
        <v>4.3604651162790699E-2</v>
      </c>
      <c r="L74" s="31">
        <f t="shared" ref="L74" si="225">IF(L73=0,0,L73/$L73)</f>
        <v>1</v>
      </c>
      <c r="M74" s="31">
        <f t="shared" ref="M74" si="226">IF(M73=0,0,M73/$L73)</f>
        <v>0.15918367346938775</v>
      </c>
    </row>
    <row r="75" spans="1:13" ht="12" customHeight="1">
      <c r="A75" s="139"/>
      <c r="B75" s="139"/>
      <c r="C75" s="37"/>
      <c r="D75" s="211" t="s">
        <v>12</v>
      </c>
      <c r="E75" s="36"/>
      <c r="F75" s="35">
        <v>24</v>
      </c>
      <c r="G75" s="35">
        <v>2</v>
      </c>
      <c r="H75" s="35">
        <v>37</v>
      </c>
      <c r="I75" s="35">
        <v>0</v>
      </c>
      <c r="J75" s="35">
        <v>121</v>
      </c>
      <c r="K75" s="35">
        <v>3</v>
      </c>
      <c r="L75" s="35">
        <v>129</v>
      </c>
      <c r="M75" s="35">
        <v>3</v>
      </c>
    </row>
    <row r="76" spans="1:13" ht="12" customHeight="1">
      <c r="A76" s="139"/>
      <c r="B76" s="139"/>
      <c r="C76" s="34"/>
      <c r="D76" s="212"/>
      <c r="E76" s="33"/>
      <c r="F76" s="38">
        <f t="shared" ref="F76" si="227">IF(F75=0,0,F75/$F75)</f>
        <v>1</v>
      </c>
      <c r="G76" s="31">
        <f t="shared" ref="G76" si="228">IF(G75=0,0,G75/$F75)</f>
        <v>8.3333333333333329E-2</v>
      </c>
      <c r="H76" s="31">
        <f t="shared" ref="H76" si="229">IF(H75=0,0,H75/$H75)</f>
        <v>1</v>
      </c>
      <c r="I76" s="31">
        <f t="shared" ref="I76" si="230">IF(I75=0,0,I75/$H75)</f>
        <v>0</v>
      </c>
      <c r="J76" s="31">
        <f t="shared" ref="J76" si="231">IF(J75=0,0,J75/$J75)</f>
        <v>1</v>
      </c>
      <c r="K76" s="31">
        <f t="shared" ref="K76" si="232">IF(K75=0,0,K75/$J75)</f>
        <v>2.4793388429752067E-2</v>
      </c>
      <c r="L76" s="31">
        <f t="shared" ref="L76" si="233">IF(L75=0,0,L75/$L75)</f>
        <v>1</v>
      </c>
      <c r="M76" s="31">
        <f t="shared" ref="M76" si="234">IF(M75=0,0,M75/$L75)</f>
        <v>2.3255813953488372E-2</v>
      </c>
    </row>
    <row r="77" spans="1:13" ht="12" customHeight="1">
      <c r="A77" s="139"/>
      <c r="B77" s="139"/>
      <c r="C77" s="37"/>
      <c r="D77" s="211" t="s">
        <v>211</v>
      </c>
      <c r="E77" s="36"/>
      <c r="F77" s="35">
        <v>26</v>
      </c>
      <c r="G77" s="35">
        <v>1</v>
      </c>
      <c r="H77" s="35">
        <v>27</v>
      </c>
      <c r="I77" s="35">
        <v>3</v>
      </c>
      <c r="J77" s="35">
        <v>62</v>
      </c>
      <c r="K77" s="35">
        <v>6</v>
      </c>
      <c r="L77" s="35">
        <v>40</v>
      </c>
      <c r="M77" s="35">
        <v>7</v>
      </c>
    </row>
    <row r="78" spans="1:13" ht="12" customHeight="1">
      <c r="A78" s="139"/>
      <c r="B78" s="139"/>
      <c r="C78" s="34"/>
      <c r="D78" s="212"/>
      <c r="E78" s="33"/>
      <c r="F78" s="38">
        <f t="shared" ref="F78" si="235">IF(F77=0,0,F77/$F77)</f>
        <v>1</v>
      </c>
      <c r="G78" s="31">
        <f t="shared" ref="G78" si="236">IF(G77=0,0,G77/$F77)</f>
        <v>3.8461538461538464E-2</v>
      </c>
      <c r="H78" s="31">
        <f t="shared" ref="H78" si="237">IF(H77=0,0,H77/$H77)</f>
        <v>1</v>
      </c>
      <c r="I78" s="31">
        <f t="shared" ref="I78" si="238">IF(I77=0,0,I77/$H77)</f>
        <v>0.1111111111111111</v>
      </c>
      <c r="J78" s="31">
        <f t="shared" ref="J78" si="239">IF(J77=0,0,J77/$J77)</f>
        <v>1</v>
      </c>
      <c r="K78" s="31">
        <f t="shared" ref="K78" si="240">IF(K77=0,0,K77/$J77)</f>
        <v>9.6774193548387094E-2</v>
      </c>
      <c r="L78" s="31">
        <f t="shared" ref="L78" si="241">IF(L77=0,0,L77/$L77)</f>
        <v>1</v>
      </c>
      <c r="M78" s="31">
        <f t="shared" ref="M78" si="242">IF(M77=0,0,M77/$L77)</f>
        <v>0.17499999999999999</v>
      </c>
    </row>
    <row r="79" spans="1:13" ht="12" customHeight="1">
      <c r="A79" s="139"/>
      <c r="B79" s="139"/>
      <c r="C79" s="37"/>
      <c r="D79" s="211" t="s">
        <v>310</v>
      </c>
      <c r="E79" s="36"/>
      <c r="F79" s="35">
        <v>66</v>
      </c>
      <c r="G79" s="35">
        <v>14</v>
      </c>
      <c r="H79" s="35">
        <v>33</v>
      </c>
      <c r="I79" s="35">
        <v>2</v>
      </c>
      <c r="J79" s="35">
        <v>49</v>
      </c>
      <c r="K79" s="35">
        <v>4</v>
      </c>
      <c r="L79" s="35">
        <v>65</v>
      </c>
      <c r="M79" s="35">
        <v>10</v>
      </c>
    </row>
    <row r="80" spans="1:13" ht="12" customHeight="1">
      <c r="A80" s="139"/>
      <c r="B80" s="139"/>
      <c r="C80" s="34"/>
      <c r="D80" s="212"/>
      <c r="E80" s="33"/>
      <c r="F80" s="38">
        <f t="shared" ref="F80" si="243">IF(F79=0,0,F79/$F79)</f>
        <v>1</v>
      </c>
      <c r="G80" s="31">
        <f t="shared" ref="G80" si="244">IF(G79=0,0,G79/$F79)</f>
        <v>0.21212121212121213</v>
      </c>
      <c r="H80" s="31">
        <f t="shared" ref="H80" si="245">IF(H79=0,0,H79/$H79)</f>
        <v>1</v>
      </c>
      <c r="I80" s="31">
        <f t="shared" ref="I80" si="246">IF(I79=0,0,I79/$H79)</f>
        <v>6.0606060606060608E-2</v>
      </c>
      <c r="J80" s="31">
        <f t="shared" ref="J80" si="247">IF(J79=0,0,J79/$J79)</f>
        <v>1</v>
      </c>
      <c r="K80" s="31">
        <f t="shared" ref="K80" si="248">IF(K79=0,0,K79/$J79)</f>
        <v>8.1632653061224483E-2</v>
      </c>
      <c r="L80" s="31">
        <f t="shared" ref="L80" si="249">IF(L79=0,0,L79/$L79)</f>
        <v>1</v>
      </c>
      <c r="M80" s="31">
        <f t="shared" ref="M80" si="250">IF(M79=0,0,M79/$L79)</f>
        <v>0.15384615384615385</v>
      </c>
    </row>
    <row r="81" spans="1:13" ht="12" customHeight="1">
      <c r="A81" s="139"/>
      <c r="B81" s="139"/>
      <c r="C81" s="37"/>
      <c r="D81" s="211" t="s">
        <v>9</v>
      </c>
      <c r="E81" s="36"/>
      <c r="F81" s="35">
        <v>200</v>
      </c>
      <c r="G81" s="35">
        <v>46</v>
      </c>
      <c r="H81" s="35">
        <v>178</v>
      </c>
      <c r="I81" s="35">
        <v>11</v>
      </c>
      <c r="J81" s="35">
        <v>365</v>
      </c>
      <c r="K81" s="35">
        <v>37</v>
      </c>
      <c r="L81" s="35">
        <v>434</v>
      </c>
      <c r="M81" s="35">
        <v>132</v>
      </c>
    </row>
    <row r="82" spans="1:13" ht="12" customHeight="1">
      <c r="A82" s="139"/>
      <c r="B82" s="139"/>
      <c r="C82" s="34"/>
      <c r="D82" s="212"/>
      <c r="E82" s="33"/>
      <c r="F82" s="38">
        <f t="shared" ref="F82" si="251">IF(F81=0,0,F81/$F81)</f>
        <v>1</v>
      </c>
      <c r="G82" s="31">
        <f t="shared" ref="G82" si="252">IF(G81=0,0,G81/$F81)</f>
        <v>0.23</v>
      </c>
      <c r="H82" s="31">
        <f t="shared" ref="H82" si="253">IF(H81=0,0,H81/$H81)</f>
        <v>1</v>
      </c>
      <c r="I82" s="31">
        <f t="shared" ref="I82" si="254">IF(I81=0,0,I81/$H81)</f>
        <v>6.1797752808988762E-2</v>
      </c>
      <c r="J82" s="31">
        <f t="shared" ref="J82" si="255">IF(J81=0,0,J81/$J81)</f>
        <v>1</v>
      </c>
      <c r="K82" s="31">
        <f t="shared" ref="K82" si="256">IF(K81=0,0,K81/$J81)</f>
        <v>0.10136986301369863</v>
      </c>
      <c r="L82" s="31">
        <f t="shared" ref="L82" si="257">IF(L81=0,0,L81/$L81)</f>
        <v>1</v>
      </c>
      <c r="M82" s="31">
        <f t="shared" ref="M82" si="258">IF(M81=0,0,M81/$L81)</f>
        <v>0.30414746543778803</v>
      </c>
    </row>
    <row r="83" spans="1:13" ht="12" customHeight="1">
      <c r="A83" s="139"/>
      <c r="B83" s="139"/>
      <c r="C83" s="37"/>
      <c r="D83" s="211" t="s">
        <v>8</v>
      </c>
      <c r="E83" s="36"/>
      <c r="F83" s="35">
        <v>17</v>
      </c>
      <c r="G83" s="35">
        <v>2</v>
      </c>
      <c r="H83" s="35">
        <v>47</v>
      </c>
      <c r="I83" s="35">
        <v>2</v>
      </c>
      <c r="J83" s="35">
        <v>93</v>
      </c>
      <c r="K83" s="35">
        <v>7</v>
      </c>
      <c r="L83" s="35">
        <v>240</v>
      </c>
      <c r="M83" s="35">
        <v>61</v>
      </c>
    </row>
    <row r="84" spans="1:13" ht="12" customHeight="1">
      <c r="A84" s="139"/>
      <c r="B84" s="139"/>
      <c r="C84" s="34"/>
      <c r="D84" s="212"/>
      <c r="E84" s="33"/>
      <c r="F84" s="38">
        <f t="shared" ref="F84" si="259">IF(F83=0,0,F83/$F83)</f>
        <v>1</v>
      </c>
      <c r="G84" s="31">
        <f t="shared" ref="G84" si="260">IF(G83=0,0,G83/$F83)</f>
        <v>0.11764705882352941</v>
      </c>
      <c r="H84" s="31">
        <f t="shared" ref="H84" si="261">IF(H83=0,0,H83/$H83)</f>
        <v>1</v>
      </c>
      <c r="I84" s="31">
        <f t="shared" ref="I84" si="262">IF(I83=0,0,I83/$H83)</f>
        <v>4.2553191489361701E-2</v>
      </c>
      <c r="J84" s="31">
        <f t="shared" ref="J84" si="263">IF(J83=0,0,J83/$J83)</f>
        <v>1</v>
      </c>
      <c r="K84" s="31">
        <f t="shared" ref="K84" si="264">IF(K83=0,0,K83/$J83)</f>
        <v>7.5268817204301078E-2</v>
      </c>
      <c r="L84" s="31">
        <f t="shared" ref="L84" si="265">IF(L83=0,0,L83/$L83)</f>
        <v>1</v>
      </c>
      <c r="M84" s="31">
        <f t="shared" ref="M84" si="266">IF(M83=0,0,M83/$L83)</f>
        <v>0.25416666666666665</v>
      </c>
    </row>
    <row r="85" spans="1:13" ht="12" customHeight="1">
      <c r="A85" s="139"/>
      <c r="B85" s="139"/>
      <c r="C85" s="37"/>
      <c r="D85" s="211" t="s">
        <v>309</v>
      </c>
      <c r="E85" s="36"/>
      <c r="F85" s="35">
        <v>8</v>
      </c>
      <c r="G85" s="35">
        <v>3</v>
      </c>
      <c r="H85" s="35">
        <v>5</v>
      </c>
      <c r="I85" s="35">
        <v>1</v>
      </c>
      <c r="J85" s="35">
        <v>13</v>
      </c>
      <c r="K85" s="35">
        <v>3</v>
      </c>
      <c r="L85" s="35">
        <v>6</v>
      </c>
      <c r="M85" s="35">
        <v>1</v>
      </c>
    </row>
    <row r="86" spans="1:13" ht="12" customHeight="1">
      <c r="A86" s="139"/>
      <c r="B86" s="139"/>
      <c r="C86" s="34"/>
      <c r="D86" s="212"/>
      <c r="E86" s="33"/>
      <c r="F86" s="38">
        <f t="shared" ref="F86" si="267">IF(F85=0,0,F85/$F85)</f>
        <v>1</v>
      </c>
      <c r="G86" s="31">
        <f t="shared" ref="G86" si="268">IF(G85=0,0,G85/$F85)</f>
        <v>0.375</v>
      </c>
      <c r="H86" s="31">
        <f t="shared" ref="H86" si="269">IF(H85=0,0,H85/$H85)</f>
        <v>1</v>
      </c>
      <c r="I86" s="31">
        <f t="shared" ref="I86" si="270">IF(I85=0,0,I85/$H85)</f>
        <v>0.2</v>
      </c>
      <c r="J86" s="31">
        <f t="shared" ref="J86" si="271">IF(J85=0,0,J85/$J85)</f>
        <v>1</v>
      </c>
      <c r="K86" s="31">
        <f t="shared" ref="K86" si="272">IF(K85=0,0,K85/$J85)</f>
        <v>0.23076923076923078</v>
      </c>
      <c r="L86" s="31">
        <f t="shared" ref="L86" si="273">IF(L85=0,0,L85/$L85)</f>
        <v>1</v>
      </c>
      <c r="M86" s="31">
        <f t="shared" ref="M86" si="274">IF(M85=0,0,M85/$L85)</f>
        <v>0.16666666666666666</v>
      </c>
    </row>
    <row r="87" spans="1:13" ht="13.5" customHeight="1">
      <c r="A87" s="139"/>
      <c r="B87" s="139"/>
      <c r="C87" s="37"/>
      <c r="D87" s="228" t="s">
        <v>308</v>
      </c>
      <c r="E87" s="36"/>
      <c r="F87" s="35">
        <v>24</v>
      </c>
      <c r="G87" s="35">
        <v>5</v>
      </c>
      <c r="H87" s="35">
        <v>17</v>
      </c>
      <c r="I87" s="35">
        <v>3</v>
      </c>
      <c r="J87" s="35">
        <v>23</v>
      </c>
      <c r="K87" s="35">
        <v>5</v>
      </c>
      <c r="L87" s="35">
        <v>27</v>
      </c>
      <c r="M87" s="35">
        <v>7</v>
      </c>
    </row>
    <row r="88" spans="1:13" ht="13.5" customHeight="1">
      <c r="A88" s="139"/>
      <c r="B88" s="139"/>
      <c r="C88" s="34"/>
      <c r="D88" s="212"/>
      <c r="E88" s="33"/>
      <c r="F88" s="38">
        <f t="shared" ref="F88" si="275">IF(F87=0,0,F87/$F87)</f>
        <v>1</v>
      </c>
      <c r="G88" s="31">
        <f t="shared" ref="G88" si="276">IF(G87=0,0,G87/$F87)</f>
        <v>0.20833333333333334</v>
      </c>
      <c r="H88" s="31">
        <f t="shared" ref="H88" si="277">IF(H87=0,0,H87/$H87)</f>
        <v>1</v>
      </c>
      <c r="I88" s="31">
        <f t="shared" ref="I88" si="278">IF(I87=0,0,I87/$H87)</f>
        <v>0.17647058823529413</v>
      </c>
      <c r="J88" s="31">
        <f t="shared" ref="J88" si="279">IF(J87=0,0,J87/$J87)</f>
        <v>1</v>
      </c>
      <c r="K88" s="31">
        <f t="shared" ref="K88" si="280">IF(K87=0,0,K87/$J87)</f>
        <v>0.21739130434782608</v>
      </c>
      <c r="L88" s="31">
        <f t="shared" ref="L88" si="281">IF(L87=0,0,L87/$L87)</f>
        <v>1</v>
      </c>
      <c r="M88" s="31">
        <f t="shared" ref="M88" si="282">IF(M87=0,0,M87/$L87)</f>
        <v>0.25925925925925924</v>
      </c>
    </row>
    <row r="89" spans="1:13" ht="12" customHeight="1">
      <c r="A89" s="139"/>
      <c r="B89" s="139"/>
      <c r="C89" s="37"/>
      <c r="D89" s="211" t="s">
        <v>307</v>
      </c>
      <c r="E89" s="36"/>
      <c r="F89" s="35">
        <v>39</v>
      </c>
      <c r="G89" s="35">
        <v>14</v>
      </c>
      <c r="H89" s="35">
        <v>33</v>
      </c>
      <c r="I89" s="35">
        <v>10</v>
      </c>
      <c r="J89" s="35">
        <v>38</v>
      </c>
      <c r="K89" s="35">
        <v>7</v>
      </c>
      <c r="L89" s="35">
        <v>32</v>
      </c>
      <c r="M89" s="35">
        <v>11</v>
      </c>
    </row>
    <row r="90" spans="1:13" ht="12" customHeight="1">
      <c r="A90" s="139"/>
      <c r="B90" s="139"/>
      <c r="C90" s="34"/>
      <c r="D90" s="212"/>
      <c r="E90" s="33"/>
      <c r="F90" s="38">
        <f t="shared" ref="F90" si="283">IF(F89=0,0,F89/$F89)</f>
        <v>1</v>
      </c>
      <c r="G90" s="31">
        <f t="shared" ref="G90" si="284">IF(G89=0,0,G89/$F89)</f>
        <v>0.35897435897435898</v>
      </c>
      <c r="H90" s="31">
        <f t="shared" ref="H90" si="285">IF(H89=0,0,H89/$H89)</f>
        <v>1</v>
      </c>
      <c r="I90" s="31">
        <f t="shared" ref="I90" si="286">IF(I89=0,0,I89/$H89)</f>
        <v>0.30303030303030304</v>
      </c>
      <c r="J90" s="31">
        <f t="shared" ref="J90" si="287">IF(J89=0,0,J89/$J89)</f>
        <v>1</v>
      </c>
      <c r="K90" s="31">
        <f t="shared" ref="K90" si="288">IF(K89=0,0,K89/$J89)</f>
        <v>0.18421052631578946</v>
      </c>
      <c r="L90" s="31">
        <f t="shared" ref="L90" si="289">IF(L89=0,0,L89/$L89)</f>
        <v>1</v>
      </c>
      <c r="M90" s="31">
        <f t="shared" ref="M90" si="290">IF(M89=0,0,M89/$L89)</f>
        <v>0.34375</v>
      </c>
    </row>
    <row r="91" spans="1:13" ht="12" customHeight="1">
      <c r="A91" s="139"/>
      <c r="B91" s="139"/>
      <c r="C91" s="37"/>
      <c r="D91" s="211" t="s">
        <v>207</v>
      </c>
      <c r="E91" s="36"/>
      <c r="F91" s="35">
        <v>31</v>
      </c>
      <c r="G91" s="35">
        <v>9</v>
      </c>
      <c r="H91" s="35">
        <v>8</v>
      </c>
      <c r="I91" s="35">
        <v>1</v>
      </c>
      <c r="J91" s="35">
        <v>13</v>
      </c>
      <c r="K91" s="35">
        <v>6</v>
      </c>
      <c r="L91" s="35">
        <v>16</v>
      </c>
      <c r="M91" s="35">
        <v>2</v>
      </c>
    </row>
    <row r="92" spans="1:13" ht="12" customHeight="1">
      <c r="A92" s="139"/>
      <c r="B92" s="139"/>
      <c r="C92" s="34"/>
      <c r="D92" s="212"/>
      <c r="E92" s="33"/>
      <c r="F92" s="38">
        <f t="shared" ref="F92" si="291">IF(F91=0,0,F91/$F91)</f>
        <v>1</v>
      </c>
      <c r="G92" s="31">
        <f t="shared" ref="G92" si="292">IF(G91=0,0,G91/$F91)</f>
        <v>0.29032258064516131</v>
      </c>
      <c r="H92" s="31">
        <f t="shared" ref="H92" si="293">IF(H91=0,0,H91/$H91)</f>
        <v>1</v>
      </c>
      <c r="I92" s="31">
        <f t="shared" ref="I92" si="294">IF(I91=0,0,I91/$H91)</f>
        <v>0.125</v>
      </c>
      <c r="J92" s="31">
        <f t="shared" ref="J92" si="295">IF(J91=0,0,J91/$J91)</f>
        <v>1</v>
      </c>
      <c r="K92" s="31">
        <f t="shared" ref="K92" si="296">IF(K91=0,0,K91/$J91)</f>
        <v>0.46153846153846156</v>
      </c>
      <c r="L92" s="31">
        <f t="shared" ref="L92" si="297">IF(L91=0,0,L91/$L91)</f>
        <v>1</v>
      </c>
      <c r="M92" s="31">
        <f t="shared" ref="M92" si="298">IF(M91=0,0,M91/$L91)</f>
        <v>0.125</v>
      </c>
    </row>
    <row r="93" spans="1:13" ht="12" customHeight="1">
      <c r="A93" s="139"/>
      <c r="B93" s="139"/>
      <c r="C93" s="37"/>
      <c r="D93" s="211" t="s">
        <v>306</v>
      </c>
      <c r="E93" s="36"/>
      <c r="F93" s="35">
        <v>38</v>
      </c>
      <c r="G93" s="35">
        <v>10</v>
      </c>
      <c r="H93" s="35">
        <v>69</v>
      </c>
      <c r="I93" s="35">
        <v>16</v>
      </c>
      <c r="J93" s="35">
        <v>84</v>
      </c>
      <c r="K93" s="35">
        <v>29</v>
      </c>
      <c r="L93" s="35">
        <v>92</v>
      </c>
      <c r="M93" s="35">
        <v>39</v>
      </c>
    </row>
    <row r="94" spans="1:13" ht="12" customHeight="1">
      <c r="A94" s="139"/>
      <c r="B94" s="139"/>
      <c r="C94" s="34"/>
      <c r="D94" s="212"/>
      <c r="E94" s="33"/>
      <c r="F94" s="38">
        <f t="shared" ref="F94" si="299">IF(F93=0,0,F93/$F93)</f>
        <v>1</v>
      </c>
      <c r="G94" s="31">
        <f t="shared" ref="G94" si="300">IF(G93=0,0,G93/$F93)</f>
        <v>0.26315789473684209</v>
      </c>
      <c r="H94" s="31">
        <f t="shared" ref="H94" si="301">IF(H93=0,0,H93/$H93)</f>
        <v>1</v>
      </c>
      <c r="I94" s="31">
        <f t="shared" ref="I94" si="302">IF(I93=0,0,I93/$H93)</f>
        <v>0.2318840579710145</v>
      </c>
      <c r="J94" s="31">
        <f t="shared" ref="J94" si="303">IF(J93=0,0,J93/$J93)</f>
        <v>1</v>
      </c>
      <c r="K94" s="31">
        <f t="shared" ref="K94" si="304">IF(K93=0,0,K93/$J93)</f>
        <v>0.34523809523809523</v>
      </c>
      <c r="L94" s="31">
        <f t="shared" ref="L94" si="305">IF(L93=0,0,L93/$L93)</f>
        <v>1</v>
      </c>
      <c r="M94" s="31">
        <f t="shared" ref="M94" si="306">IF(M93=0,0,M93/$L93)</f>
        <v>0.42391304347826086</v>
      </c>
    </row>
    <row r="95" spans="1:13" ht="12" customHeight="1">
      <c r="A95" s="139"/>
      <c r="B95" s="139"/>
      <c r="C95" s="37"/>
      <c r="D95" s="211" t="s">
        <v>305</v>
      </c>
      <c r="E95" s="36"/>
      <c r="F95" s="35">
        <v>238</v>
      </c>
      <c r="G95" s="35">
        <v>78</v>
      </c>
      <c r="H95" s="35">
        <v>246</v>
      </c>
      <c r="I95" s="35">
        <v>105</v>
      </c>
      <c r="J95" s="35">
        <v>530</v>
      </c>
      <c r="K95" s="35">
        <v>312</v>
      </c>
      <c r="L95" s="35">
        <v>807</v>
      </c>
      <c r="M95" s="35">
        <v>520</v>
      </c>
    </row>
    <row r="96" spans="1:13" ht="12" customHeight="1">
      <c r="A96" s="139"/>
      <c r="B96" s="139"/>
      <c r="C96" s="34"/>
      <c r="D96" s="212"/>
      <c r="E96" s="33"/>
      <c r="F96" s="38">
        <f t="shared" ref="F96" si="307">IF(F95=0,0,F95/$F95)</f>
        <v>1</v>
      </c>
      <c r="G96" s="31">
        <f t="shared" ref="G96" si="308">IF(G95=0,0,G95/$F95)</f>
        <v>0.32773109243697479</v>
      </c>
      <c r="H96" s="31">
        <f t="shared" ref="H96" si="309">IF(H95=0,0,H95/$H95)</f>
        <v>1</v>
      </c>
      <c r="I96" s="31">
        <f t="shared" ref="I96" si="310">IF(I95=0,0,I95/$H95)</f>
        <v>0.42682926829268292</v>
      </c>
      <c r="J96" s="31">
        <f t="shared" ref="J96" si="311">IF(J95=0,0,J95/$J95)</f>
        <v>1</v>
      </c>
      <c r="K96" s="31">
        <f t="shared" ref="K96" si="312">IF(K95=0,0,K95/$J95)</f>
        <v>0.58867924528301885</v>
      </c>
      <c r="L96" s="31">
        <f t="shared" ref="L96" si="313">IF(L95=0,0,L95/$L95)</f>
        <v>1</v>
      </c>
      <c r="M96" s="31">
        <f t="shared" ref="M96" si="314">IF(M95=0,0,M95/$L95)</f>
        <v>0.64436183395291202</v>
      </c>
    </row>
    <row r="97" spans="1:13" ht="12" customHeight="1">
      <c r="A97" s="139"/>
      <c r="B97" s="139"/>
      <c r="C97" s="37"/>
      <c r="D97" s="211" t="s">
        <v>304</v>
      </c>
      <c r="E97" s="36"/>
      <c r="F97" s="35">
        <v>32</v>
      </c>
      <c r="G97" s="35">
        <v>1</v>
      </c>
      <c r="H97" s="35">
        <v>71</v>
      </c>
      <c r="I97" s="35">
        <v>3</v>
      </c>
      <c r="J97" s="35">
        <v>187</v>
      </c>
      <c r="K97" s="35">
        <v>17</v>
      </c>
      <c r="L97" s="35">
        <v>188</v>
      </c>
      <c r="M97" s="35">
        <v>44</v>
      </c>
    </row>
    <row r="98" spans="1:13" ht="12" customHeight="1">
      <c r="A98" s="139"/>
      <c r="B98" s="139"/>
      <c r="C98" s="34"/>
      <c r="D98" s="212"/>
      <c r="E98" s="33"/>
      <c r="F98" s="38">
        <f t="shared" ref="F98" si="315">IF(F97=0,0,F97/$F97)</f>
        <v>1</v>
      </c>
      <c r="G98" s="31">
        <f t="shared" ref="G98" si="316">IF(G97=0,0,G97/$F97)</f>
        <v>3.125E-2</v>
      </c>
      <c r="H98" s="31">
        <f t="shared" ref="H98" si="317">IF(H97=0,0,H97/$H97)</f>
        <v>1</v>
      </c>
      <c r="I98" s="31">
        <f t="shared" ref="I98" si="318">IF(I97=0,0,I97/$H97)</f>
        <v>4.2253521126760563E-2</v>
      </c>
      <c r="J98" s="31">
        <f t="shared" ref="J98" si="319">IF(J97=0,0,J97/$J97)</f>
        <v>1</v>
      </c>
      <c r="K98" s="31">
        <f t="shared" ref="K98" si="320">IF(K97=0,0,K97/$J97)</f>
        <v>9.0909090909090912E-2</v>
      </c>
      <c r="L98" s="31">
        <f t="shared" ref="L98" si="321">IF(L97=0,0,L97/$L97)</f>
        <v>1</v>
      </c>
      <c r="M98" s="31">
        <f t="shared" ref="M98" si="322">IF(M97=0,0,M97/$L97)</f>
        <v>0.23404255319148937</v>
      </c>
    </row>
    <row r="99" spans="1:13" ht="12.75" customHeight="1">
      <c r="A99" s="139"/>
      <c r="B99" s="139"/>
      <c r="C99" s="37"/>
      <c r="D99" s="211" t="s">
        <v>303</v>
      </c>
      <c r="E99" s="36"/>
      <c r="F99" s="35">
        <v>99</v>
      </c>
      <c r="G99" s="35">
        <v>22</v>
      </c>
      <c r="H99" s="35">
        <v>39</v>
      </c>
      <c r="I99" s="35">
        <v>3</v>
      </c>
      <c r="J99" s="35">
        <v>75</v>
      </c>
      <c r="K99" s="35">
        <v>16</v>
      </c>
      <c r="L99" s="35">
        <v>85</v>
      </c>
      <c r="M99" s="35">
        <v>16</v>
      </c>
    </row>
    <row r="100" spans="1:13" ht="12.75" customHeight="1">
      <c r="A100" s="140"/>
      <c r="B100" s="140"/>
      <c r="C100" s="34"/>
      <c r="D100" s="212"/>
      <c r="E100" s="33"/>
      <c r="F100" s="32">
        <f t="shared" ref="F100" si="323">IF(F99=0,0,F99/$F99)</f>
        <v>1</v>
      </c>
      <c r="G100" s="31">
        <f t="shared" ref="G100" si="324">IF(G99=0,0,G99/$F99)</f>
        <v>0.22222222222222221</v>
      </c>
      <c r="H100" s="31">
        <f t="shared" ref="H100" si="325">IF(H99=0,0,H99/$H99)</f>
        <v>1</v>
      </c>
      <c r="I100" s="31">
        <f t="shared" ref="I100" si="326">IF(I99=0,0,I99/$H99)</f>
        <v>7.6923076923076927E-2</v>
      </c>
      <c r="J100" s="31">
        <f t="shared" ref="J100" si="327">IF(J99=0,0,J99/$J99)</f>
        <v>1</v>
      </c>
      <c r="K100" s="31">
        <f t="shared" ref="K100" si="328">IF(K99=0,0,K99/$J99)</f>
        <v>0.21333333333333335</v>
      </c>
      <c r="L100" s="31">
        <f t="shared" ref="L100" si="329">IF(L99=0,0,L99/$L99)</f>
        <v>1</v>
      </c>
      <c r="M100" s="31">
        <f t="shared" ref="M100" si="330">IF(M99=0,0,M99/$L99)</f>
        <v>0.18823529411764706</v>
      </c>
    </row>
  </sheetData>
  <mergeCells count="60">
    <mergeCell ref="D67:D68"/>
    <mergeCell ref="D65:D66"/>
    <mergeCell ref="D51:D52"/>
    <mergeCell ref="D53:D54"/>
    <mergeCell ref="D55:D56"/>
    <mergeCell ref="D57:D58"/>
    <mergeCell ref="D59:D60"/>
    <mergeCell ref="D61:D62"/>
    <mergeCell ref="D63:D64"/>
    <mergeCell ref="M4:M6"/>
    <mergeCell ref="G4:G6"/>
    <mergeCell ref="H3:H6"/>
    <mergeCell ref="I4:I6"/>
    <mergeCell ref="J3:J6"/>
    <mergeCell ref="K4:K6"/>
    <mergeCell ref="L3:L6"/>
    <mergeCell ref="D95:D96"/>
    <mergeCell ref="D97:D98"/>
    <mergeCell ref="D99:D100"/>
    <mergeCell ref="D85:D86"/>
    <mergeCell ref="D87:D88"/>
    <mergeCell ref="D89:D90"/>
    <mergeCell ref="D91:D92"/>
    <mergeCell ref="D75:D76"/>
    <mergeCell ref="D77:D78"/>
    <mergeCell ref="D79:D80"/>
    <mergeCell ref="D81:D82"/>
    <mergeCell ref="D93:D94"/>
    <mergeCell ref="D25:D26"/>
    <mergeCell ref="D27:D28"/>
    <mergeCell ref="D29:D30"/>
    <mergeCell ref="D37:D38"/>
    <mergeCell ref="B69:B100"/>
    <mergeCell ref="D47:D48"/>
    <mergeCell ref="D49:D50"/>
    <mergeCell ref="D35:D36"/>
    <mergeCell ref="D69:D70"/>
    <mergeCell ref="D71:D72"/>
    <mergeCell ref="D83:D84"/>
    <mergeCell ref="D31:D32"/>
    <mergeCell ref="D33:D34"/>
    <mergeCell ref="D43:D44"/>
    <mergeCell ref="D45:D46"/>
    <mergeCell ref="D73:D74"/>
    <mergeCell ref="A3:E6"/>
    <mergeCell ref="D41:D42"/>
    <mergeCell ref="D39:D40"/>
    <mergeCell ref="F3:F6"/>
    <mergeCell ref="A7:E8"/>
    <mergeCell ref="A9:A18"/>
    <mergeCell ref="B9:E10"/>
    <mergeCell ref="B11:E12"/>
    <mergeCell ref="B13:E14"/>
    <mergeCell ref="B15:E16"/>
    <mergeCell ref="B17:E18"/>
    <mergeCell ref="A19:A100"/>
    <mergeCell ref="B19:B68"/>
    <mergeCell ref="D19:D20"/>
    <mergeCell ref="D21:D22"/>
    <mergeCell ref="D23:D24"/>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N100"/>
  <sheetViews>
    <sheetView showGridLines="0" view="pageBreakPreview" zoomScaleNormal="100" zoomScaleSheetLayoutView="100" workbookViewId="0">
      <selection activeCell="I3" sqref="I3:J6"/>
    </sheetView>
  </sheetViews>
  <sheetFormatPr defaultRowHeight="13.5"/>
  <cols>
    <col min="1" max="2" width="2.625" style="4" customWidth="1"/>
    <col min="3" max="3" width="1.375" style="4" customWidth="1"/>
    <col min="4" max="4" width="27.625" style="4" customWidth="1"/>
    <col min="5" max="5" width="1.375" style="4" customWidth="1"/>
    <col min="6" max="14" width="11.625" style="3" customWidth="1"/>
    <col min="15" max="16384" width="9" style="3"/>
  </cols>
  <sheetData>
    <row r="1" spans="1:14" ht="14.25">
      <c r="A1" s="18" t="s">
        <v>655</v>
      </c>
    </row>
    <row r="2" spans="1:14">
      <c r="G2" s="48"/>
      <c r="I2" s="48"/>
      <c r="K2" s="48"/>
      <c r="M2" s="48"/>
      <c r="N2" s="40" t="s">
        <v>511</v>
      </c>
    </row>
    <row r="3" spans="1:14" ht="22.5" customHeight="1">
      <c r="A3" s="213" t="s">
        <v>63</v>
      </c>
      <c r="B3" s="214"/>
      <c r="C3" s="214"/>
      <c r="D3" s="214"/>
      <c r="E3" s="215"/>
      <c r="F3" s="197" t="s">
        <v>535</v>
      </c>
      <c r="G3" s="203" t="s">
        <v>317</v>
      </c>
      <c r="H3" s="235"/>
      <c r="I3" s="203" t="s">
        <v>316</v>
      </c>
      <c r="J3" s="235"/>
      <c r="K3" s="203" t="s">
        <v>315</v>
      </c>
      <c r="L3" s="235"/>
      <c r="M3" s="203" t="s">
        <v>314</v>
      </c>
      <c r="N3" s="235"/>
    </row>
    <row r="4" spans="1:14" ht="24" customHeight="1">
      <c r="A4" s="216"/>
      <c r="B4" s="217"/>
      <c r="C4" s="217"/>
      <c r="D4" s="217"/>
      <c r="E4" s="218"/>
      <c r="F4" s="198"/>
      <c r="G4" s="204" t="s">
        <v>534</v>
      </c>
      <c r="H4" s="204" t="s">
        <v>533</v>
      </c>
      <c r="I4" s="204" t="s">
        <v>536</v>
      </c>
      <c r="J4" s="204" t="s">
        <v>533</v>
      </c>
      <c r="K4" s="204" t="s">
        <v>536</v>
      </c>
      <c r="L4" s="204" t="s">
        <v>533</v>
      </c>
      <c r="M4" s="204" t="s">
        <v>536</v>
      </c>
      <c r="N4" s="204" t="s">
        <v>533</v>
      </c>
    </row>
    <row r="5" spans="1:14" ht="14.25" customHeight="1">
      <c r="A5" s="216"/>
      <c r="B5" s="217"/>
      <c r="C5" s="217"/>
      <c r="D5" s="217"/>
      <c r="E5" s="218"/>
      <c r="F5" s="198"/>
      <c r="G5" s="209"/>
      <c r="H5" s="209"/>
      <c r="I5" s="209"/>
      <c r="J5" s="209"/>
      <c r="K5" s="209"/>
      <c r="L5" s="209"/>
      <c r="M5" s="209"/>
      <c r="N5" s="209"/>
    </row>
    <row r="6" spans="1:14" ht="24.75" customHeight="1">
      <c r="A6" s="219"/>
      <c r="B6" s="220"/>
      <c r="C6" s="220"/>
      <c r="D6" s="220"/>
      <c r="E6" s="221"/>
      <c r="F6" s="199"/>
      <c r="G6" s="210"/>
      <c r="H6" s="210"/>
      <c r="I6" s="210"/>
      <c r="J6" s="210"/>
      <c r="K6" s="210"/>
      <c r="L6" s="210"/>
      <c r="M6" s="210"/>
      <c r="N6" s="210"/>
    </row>
    <row r="7" spans="1:14" ht="12" customHeight="1">
      <c r="A7" s="152" t="s">
        <v>49</v>
      </c>
      <c r="B7" s="153"/>
      <c r="C7" s="153"/>
      <c r="D7" s="153"/>
      <c r="E7" s="154"/>
      <c r="F7" s="35">
        <f>SUM(F9,F11,F13,F15,F17)</f>
        <v>71955</v>
      </c>
      <c r="G7" s="35">
        <f>SUM(G9,G11,G13,G15,G17)</f>
        <v>1504</v>
      </c>
      <c r="H7" s="35">
        <f t="shared" ref="H7:N7" si="0">SUM(H9,H11,H13,H15,H17)</f>
        <v>295</v>
      </c>
      <c r="I7" s="35">
        <f t="shared" si="0"/>
        <v>1681</v>
      </c>
      <c r="J7" s="35">
        <f t="shared" si="0"/>
        <v>199</v>
      </c>
      <c r="K7" s="35">
        <f t="shared" si="0"/>
        <v>3777</v>
      </c>
      <c r="L7" s="35">
        <f t="shared" si="0"/>
        <v>581</v>
      </c>
      <c r="M7" s="35">
        <f t="shared" si="0"/>
        <v>4692</v>
      </c>
      <c r="N7" s="35">
        <f t="shared" si="0"/>
        <v>1170</v>
      </c>
    </row>
    <row r="8" spans="1:14" ht="12" customHeight="1">
      <c r="A8" s="155"/>
      <c r="B8" s="156"/>
      <c r="C8" s="156"/>
      <c r="D8" s="156"/>
      <c r="E8" s="157"/>
      <c r="F8" s="31">
        <f t="shared" ref="F8:N70" si="1">IF(F7=0,0,F7/$F7)</f>
        <v>1</v>
      </c>
      <c r="G8" s="31">
        <f>IF(G7=0,0,G7/$F7)</f>
        <v>2.0901952609269681E-2</v>
      </c>
      <c r="H8" s="31">
        <f>IF(H7=0,0,H7/$F7)</f>
        <v>4.0997845875894653E-3</v>
      </c>
      <c r="I8" s="31">
        <f>IF(I7=0,0,I7/$F7)</f>
        <v>2.3361823361823363E-2</v>
      </c>
      <c r="J8" s="31">
        <f>IF(J7=0,0,J7/$F7)</f>
        <v>2.7656173997637414E-3</v>
      </c>
      <c r="K8" s="31">
        <f t="shared" si="1"/>
        <v>5.2491140296018347E-2</v>
      </c>
      <c r="L8" s="31">
        <f>IF(L7=0,0,L7/$F7)</f>
        <v>8.0744910013202699E-3</v>
      </c>
      <c r="M8" s="31">
        <f t="shared" si="1"/>
        <v>6.5207421304982277E-2</v>
      </c>
      <c r="N8" s="31">
        <f t="shared" si="1"/>
        <v>1.6260162601626018E-2</v>
      </c>
    </row>
    <row r="9" spans="1:14" ht="12" customHeight="1">
      <c r="A9" s="141" t="s">
        <v>48</v>
      </c>
      <c r="B9" s="222" t="s">
        <v>47</v>
      </c>
      <c r="C9" s="223"/>
      <c r="D9" s="223"/>
      <c r="E9" s="224"/>
      <c r="F9" s="35">
        <v>3452</v>
      </c>
      <c r="G9" s="35">
        <v>472</v>
      </c>
      <c r="H9" s="35">
        <v>150</v>
      </c>
      <c r="I9" s="35">
        <v>162</v>
      </c>
      <c r="J9" s="35">
        <v>30</v>
      </c>
      <c r="K9" s="35">
        <v>158</v>
      </c>
      <c r="L9" s="35">
        <v>32</v>
      </c>
      <c r="M9" s="35">
        <v>137</v>
      </c>
      <c r="N9" s="35">
        <v>48</v>
      </c>
    </row>
    <row r="10" spans="1:14" ht="12" customHeight="1">
      <c r="A10" s="142"/>
      <c r="B10" s="225"/>
      <c r="C10" s="226"/>
      <c r="D10" s="226"/>
      <c r="E10" s="227"/>
      <c r="F10" s="31">
        <f t="shared" si="1"/>
        <v>1</v>
      </c>
      <c r="G10" s="31">
        <f>IF(G9=0,0,G9/$F9)</f>
        <v>0.13673232908458866</v>
      </c>
      <c r="H10" s="31">
        <f>IF(H9=0,0,H9/$F9)</f>
        <v>4.3453070683661645E-2</v>
      </c>
      <c r="I10" s="31">
        <f>IF(I9=0,0,I9/$F9)</f>
        <v>4.6929316338354579E-2</v>
      </c>
      <c r="J10" s="31">
        <f>IF(J9=0,0,J9/$F9)</f>
        <v>8.6906141367323296E-3</v>
      </c>
      <c r="K10" s="31">
        <f t="shared" si="1"/>
        <v>4.577056778679027E-2</v>
      </c>
      <c r="L10" s="31">
        <f>IF(L9=0,0,L9/$F9)</f>
        <v>9.2699884125144842E-3</v>
      </c>
      <c r="M10" s="31">
        <f t="shared" si="1"/>
        <v>3.968713789107764E-2</v>
      </c>
      <c r="N10" s="31">
        <f t="shared" si="1"/>
        <v>1.3904982618771726E-2</v>
      </c>
    </row>
    <row r="11" spans="1:14" ht="12" customHeight="1">
      <c r="A11" s="142"/>
      <c r="B11" s="222" t="s">
        <v>46</v>
      </c>
      <c r="C11" s="223"/>
      <c r="D11" s="223"/>
      <c r="E11" s="224"/>
      <c r="F11" s="35">
        <v>4632</v>
      </c>
      <c r="G11" s="35">
        <v>272</v>
      </c>
      <c r="H11" s="35">
        <v>64</v>
      </c>
      <c r="I11" s="35">
        <v>187</v>
      </c>
      <c r="J11" s="35">
        <v>23</v>
      </c>
      <c r="K11" s="35">
        <v>331</v>
      </c>
      <c r="L11" s="35">
        <v>52</v>
      </c>
      <c r="M11" s="35">
        <v>327</v>
      </c>
      <c r="N11" s="35">
        <v>80</v>
      </c>
    </row>
    <row r="12" spans="1:14" ht="12" customHeight="1">
      <c r="A12" s="142"/>
      <c r="B12" s="225"/>
      <c r="C12" s="226"/>
      <c r="D12" s="226"/>
      <c r="E12" s="227"/>
      <c r="F12" s="31">
        <f t="shared" ref="F12:N12" si="2">IF(F11=0,0,F11/$F11)</f>
        <v>1</v>
      </c>
      <c r="G12" s="31">
        <f t="shared" si="2"/>
        <v>5.8721934369602762E-2</v>
      </c>
      <c r="H12" s="31">
        <f t="shared" si="2"/>
        <v>1.3816925734024179E-2</v>
      </c>
      <c r="I12" s="31">
        <f t="shared" si="2"/>
        <v>4.03713298791019E-2</v>
      </c>
      <c r="J12" s="31">
        <f t="shared" si="2"/>
        <v>4.9654576856649393E-3</v>
      </c>
      <c r="K12" s="31">
        <f t="shared" si="2"/>
        <v>7.1459412780656303E-2</v>
      </c>
      <c r="L12" s="31">
        <f t="shared" si="2"/>
        <v>1.1226252158894647E-2</v>
      </c>
      <c r="M12" s="31">
        <f t="shared" si="2"/>
        <v>7.0595854922279794E-2</v>
      </c>
      <c r="N12" s="31">
        <f t="shared" si="2"/>
        <v>1.7271157167530225E-2</v>
      </c>
    </row>
    <row r="13" spans="1:14" ht="12" customHeight="1">
      <c r="A13" s="142"/>
      <c r="B13" s="222" t="s">
        <v>45</v>
      </c>
      <c r="C13" s="223"/>
      <c r="D13" s="223"/>
      <c r="E13" s="224"/>
      <c r="F13" s="35">
        <v>22010</v>
      </c>
      <c r="G13" s="35">
        <v>524</v>
      </c>
      <c r="H13" s="35">
        <v>63</v>
      </c>
      <c r="I13" s="35">
        <v>587</v>
      </c>
      <c r="J13" s="35">
        <v>56</v>
      </c>
      <c r="K13" s="35">
        <v>1357</v>
      </c>
      <c r="L13" s="35">
        <v>192</v>
      </c>
      <c r="M13" s="35">
        <v>1458</v>
      </c>
      <c r="N13" s="35">
        <v>374</v>
      </c>
    </row>
    <row r="14" spans="1:14" ht="12" customHeight="1">
      <c r="A14" s="142"/>
      <c r="B14" s="225"/>
      <c r="C14" s="226"/>
      <c r="D14" s="226"/>
      <c r="E14" s="227"/>
      <c r="F14" s="31">
        <f t="shared" ref="F14:N14" si="3">IF(F13=0,0,F13/$F13)</f>
        <v>1</v>
      </c>
      <c r="G14" s="31">
        <f t="shared" si="3"/>
        <v>2.380736029077692E-2</v>
      </c>
      <c r="H14" s="31">
        <f t="shared" si="3"/>
        <v>2.8623353021353928E-3</v>
      </c>
      <c r="I14" s="31">
        <f t="shared" si="3"/>
        <v>2.6669695592912313E-2</v>
      </c>
      <c r="J14" s="31">
        <f t="shared" si="3"/>
        <v>2.5442980463425717E-3</v>
      </c>
      <c r="K14" s="31">
        <f t="shared" si="3"/>
        <v>6.1653793730122669E-2</v>
      </c>
      <c r="L14" s="31">
        <f t="shared" si="3"/>
        <v>8.723307587460245E-3</v>
      </c>
      <c r="M14" s="31">
        <f t="shared" si="3"/>
        <v>6.6242616992276238E-2</v>
      </c>
      <c r="N14" s="31">
        <f t="shared" si="3"/>
        <v>1.6992276238073603E-2</v>
      </c>
    </row>
    <row r="15" spans="1:14" ht="12" customHeight="1">
      <c r="A15" s="142"/>
      <c r="B15" s="222" t="s">
        <v>44</v>
      </c>
      <c r="C15" s="223"/>
      <c r="D15" s="223"/>
      <c r="E15" s="224"/>
      <c r="F15" s="35">
        <v>11718</v>
      </c>
      <c r="G15" s="35">
        <v>67</v>
      </c>
      <c r="H15" s="35">
        <v>2</v>
      </c>
      <c r="I15" s="35">
        <v>288</v>
      </c>
      <c r="J15" s="35">
        <v>33</v>
      </c>
      <c r="K15" s="35">
        <v>623</v>
      </c>
      <c r="L15" s="35">
        <v>63</v>
      </c>
      <c r="M15" s="35">
        <v>1036</v>
      </c>
      <c r="N15" s="35">
        <v>188</v>
      </c>
    </row>
    <row r="16" spans="1:14" ht="12" customHeight="1">
      <c r="A16" s="142"/>
      <c r="B16" s="225"/>
      <c r="C16" s="226"/>
      <c r="D16" s="226"/>
      <c r="E16" s="227"/>
      <c r="F16" s="31">
        <f t="shared" ref="F16:N16" si="4">IF(F15=0,0,F15/$F15)</f>
        <v>1</v>
      </c>
      <c r="G16" s="31">
        <f t="shared" si="4"/>
        <v>5.7176992660863627E-3</v>
      </c>
      <c r="H16" s="31">
        <f t="shared" si="4"/>
        <v>1.7067759003242875E-4</v>
      </c>
      <c r="I16" s="31">
        <f t="shared" si="4"/>
        <v>2.4577572964669739E-2</v>
      </c>
      <c r="J16" s="31">
        <f t="shared" si="4"/>
        <v>2.8161802355350742E-3</v>
      </c>
      <c r="K16" s="31">
        <f t="shared" si="4"/>
        <v>5.3166069295101551E-2</v>
      </c>
      <c r="L16" s="31">
        <f t="shared" si="4"/>
        <v>5.3763440860215058E-3</v>
      </c>
      <c r="M16" s="31">
        <f t="shared" si="4"/>
        <v>8.8410991636798095E-2</v>
      </c>
      <c r="N16" s="31">
        <f t="shared" si="4"/>
        <v>1.6043693463048302E-2</v>
      </c>
    </row>
    <row r="17" spans="1:14" ht="12" customHeight="1">
      <c r="A17" s="142"/>
      <c r="B17" s="222" t="s">
        <v>43</v>
      </c>
      <c r="C17" s="223"/>
      <c r="D17" s="223"/>
      <c r="E17" s="224"/>
      <c r="F17" s="35">
        <v>30143</v>
      </c>
      <c r="G17" s="35">
        <v>169</v>
      </c>
      <c r="H17" s="35">
        <v>16</v>
      </c>
      <c r="I17" s="35">
        <v>457</v>
      </c>
      <c r="J17" s="35">
        <v>57</v>
      </c>
      <c r="K17" s="35">
        <v>1308</v>
      </c>
      <c r="L17" s="35">
        <v>242</v>
      </c>
      <c r="M17" s="35">
        <v>1734</v>
      </c>
      <c r="N17" s="35">
        <v>480</v>
      </c>
    </row>
    <row r="18" spans="1:14" ht="12" customHeight="1">
      <c r="A18" s="143"/>
      <c r="B18" s="225"/>
      <c r="C18" s="226"/>
      <c r="D18" s="226"/>
      <c r="E18" s="227"/>
      <c r="F18" s="31">
        <f t="shared" ref="F18:N18" si="5">IF(F17=0,0,F17/$F17)</f>
        <v>1</v>
      </c>
      <c r="G18" s="31">
        <f t="shared" si="5"/>
        <v>5.6066084994857842E-3</v>
      </c>
      <c r="H18" s="31">
        <f t="shared" si="5"/>
        <v>5.3080317154895001E-4</v>
      </c>
      <c r="I18" s="31">
        <f t="shared" si="5"/>
        <v>1.5161065587366884E-2</v>
      </c>
      <c r="J18" s="31">
        <f t="shared" si="5"/>
        <v>1.8909862986431344E-3</v>
      </c>
      <c r="K18" s="31">
        <f t="shared" si="5"/>
        <v>4.3393159274126659E-2</v>
      </c>
      <c r="L18" s="31">
        <f t="shared" si="5"/>
        <v>8.0283979696778689E-3</v>
      </c>
      <c r="M18" s="31">
        <f t="shared" si="5"/>
        <v>5.7525793716617458E-2</v>
      </c>
      <c r="N18" s="31">
        <f t="shared" si="5"/>
        <v>1.59240951464685E-2</v>
      </c>
    </row>
    <row r="19" spans="1:14" ht="12" customHeight="1">
      <c r="A19" s="138" t="s">
        <v>42</v>
      </c>
      <c r="B19" s="138" t="s">
        <v>41</v>
      </c>
      <c r="C19" s="37"/>
      <c r="D19" s="211" t="s">
        <v>15</v>
      </c>
      <c r="E19" s="36"/>
      <c r="F19" s="35">
        <f>SUM(F21,F23,F25,F27,F29,F31,F33,F35,F37,F39,F41,F43,F45,F47,F49,F51,F53,F55,F57,F59,F61,F63,F65,F67)</f>
        <v>35931</v>
      </c>
      <c r="G19" s="35">
        <f t="shared" ref="G19:N19" si="6">SUM(G21,G23,G25,G27,G29,G31,G33,G35,G37,G39,G41,G43,G45,G47,G49,G51,G53,G55,G57,G59,G61,G63,G65,G67)</f>
        <v>436</v>
      </c>
      <c r="H19" s="35">
        <f t="shared" si="6"/>
        <v>61</v>
      </c>
      <c r="I19" s="35">
        <f t="shared" si="6"/>
        <v>675</v>
      </c>
      <c r="J19" s="35">
        <f t="shared" si="6"/>
        <v>33</v>
      </c>
      <c r="K19" s="35">
        <f t="shared" si="6"/>
        <v>1773</v>
      </c>
      <c r="L19" s="35">
        <f t="shared" si="6"/>
        <v>113</v>
      </c>
      <c r="M19" s="35">
        <f t="shared" si="6"/>
        <v>2278</v>
      </c>
      <c r="N19" s="35">
        <f t="shared" si="6"/>
        <v>277</v>
      </c>
    </row>
    <row r="20" spans="1:14" ht="12" customHeight="1">
      <c r="A20" s="139"/>
      <c r="B20" s="139"/>
      <c r="C20" s="34"/>
      <c r="D20" s="212"/>
      <c r="E20" s="33"/>
      <c r="F20" s="31">
        <f t="shared" si="1"/>
        <v>1</v>
      </c>
      <c r="G20" s="31">
        <f>IF(G19=0,0,G19/$F19)</f>
        <v>1.2134368651025577E-2</v>
      </c>
      <c r="H20" s="31">
        <f>IF(H19=0,0,H19/$F19)</f>
        <v>1.6976983663132114E-3</v>
      </c>
      <c r="I20" s="31">
        <f>IF(I19=0,0,I19/$F19)</f>
        <v>1.8786006512482259E-2</v>
      </c>
      <c r="J20" s="31">
        <f>IF(J19=0,0,J19/$F19)</f>
        <v>9.1842698505468817E-4</v>
      </c>
      <c r="K20" s="31">
        <f t="shared" si="1"/>
        <v>4.9344577106120065E-2</v>
      </c>
      <c r="L20" s="31">
        <f>IF(L19=0,0,L19/$F19)</f>
        <v>3.1449166457933261E-3</v>
      </c>
      <c r="M20" s="31">
        <f t="shared" si="1"/>
        <v>6.339929308953271E-2</v>
      </c>
      <c r="N20" s="31">
        <f t="shared" si="1"/>
        <v>7.7092204503075336E-3</v>
      </c>
    </row>
    <row r="21" spans="1:14" ht="12" customHeight="1">
      <c r="A21" s="139"/>
      <c r="B21" s="139"/>
      <c r="C21" s="37"/>
      <c r="D21" s="211" t="s">
        <v>358</v>
      </c>
      <c r="E21" s="36"/>
      <c r="F21" s="35">
        <v>6023</v>
      </c>
      <c r="G21" s="35">
        <v>78</v>
      </c>
      <c r="H21" s="35">
        <v>13</v>
      </c>
      <c r="I21" s="35">
        <v>84</v>
      </c>
      <c r="J21" s="35">
        <v>9</v>
      </c>
      <c r="K21" s="35">
        <v>259</v>
      </c>
      <c r="L21" s="35">
        <v>36</v>
      </c>
      <c r="M21" s="35">
        <v>237</v>
      </c>
      <c r="N21" s="35">
        <v>61</v>
      </c>
    </row>
    <row r="22" spans="1:14" ht="12" customHeight="1">
      <c r="A22" s="139"/>
      <c r="B22" s="139"/>
      <c r="C22" s="34"/>
      <c r="D22" s="212"/>
      <c r="E22" s="33"/>
      <c r="F22" s="31">
        <f t="shared" ref="F22:N22" si="7">IF(F21=0,0,F21/$F21)</f>
        <v>1</v>
      </c>
      <c r="G22" s="31">
        <f t="shared" si="7"/>
        <v>1.2950356964967625E-2</v>
      </c>
      <c r="H22" s="31">
        <f t="shared" si="7"/>
        <v>2.158392827494604E-3</v>
      </c>
      <c r="I22" s="31">
        <f t="shared" si="7"/>
        <v>1.3946538269965133E-2</v>
      </c>
      <c r="J22" s="31">
        <f t="shared" si="7"/>
        <v>1.4942719574962643E-3</v>
      </c>
      <c r="K22" s="31">
        <f t="shared" si="7"/>
        <v>4.3001826332392495E-2</v>
      </c>
      <c r="L22" s="31">
        <f t="shared" si="7"/>
        <v>5.9770878299850571E-3</v>
      </c>
      <c r="M22" s="31">
        <f t="shared" si="7"/>
        <v>3.9349161547401625E-2</v>
      </c>
      <c r="N22" s="31">
        <f t="shared" si="7"/>
        <v>1.0127843267474681E-2</v>
      </c>
    </row>
    <row r="23" spans="1:14" ht="12" customHeight="1">
      <c r="A23" s="139"/>
      <c r="B23" s="139"/>
      <c r="C23" s="37"/>
      <c r="D23" s="211" t="s">
        <v>359</v>
      </c>
      <c r="E23" s="36"/>
      <c r="F23" s="35">
        <v>381</v>
      </c>
      <c r="G23" s="35">
        <v>13</v>
      </c>
      <c r="H23" s="35">
        <v>2</v>
      </c>
      <c r="I23" s="35">
        <v>24</v>
      </c>
      <c r="J23" s="35">
        <v>3</v>
      </c>
      <c r="K23" s="35">
        <v>32</v>
      </c>
      <c r="L23" s="35">
        <v>4</v>
      </c>
      <c r="M23" s="35">
        <v>27</v>
      </c>
      <c r="N23" s="35">
        <v>6</v>
      </c>
    </row>
    <row r="24" spans="1:14" ht="12" customHeight="1">
      <c r="A24" s="139"/>
      <c r="B24" s="139"/>
      <c r="C24" s="34"/>
      <c r="D24" s="212"/>
      <c r="E24" s="33"/>
      <c r="F24" s="31">
        <f t="shared" ref="F24:N24" si="8">IF(F23=0,0,F23/$F23)</f>
        <v>1</v>
      </c>
      <c r="G24" s="31">
        <f t="shared" si="8"/>
        <v>3.4120734908136482E-2</v>
      </c>
      <c r="H24" s="31">
        <f t="shared" si="8"/>
        <v>5.2493438320209973E-3</v>
      </c>
      <c r="I24" s="31">
        <f t="shared" si="8"/>
        <v>6.2992125984251968E-2</v>
      </c>
      <c r="J24" s="31">
        <f t="shared" si="8"/>
        <v>7.874015748031496E-3</v>
      </c>
      <c r="K24" s="31">
        <f t="shared" si="8"/>
        <v>8.3989501312335957E-2</v>
      </c>
      <c r="L24" s="31">
        <f t="shared" si="8"/>
        <v>1.0498687664041995E-2</v>
      </c>
      <c r="M24" s="31">
        <f t="shared" si="8"/>
        <v>7.0866141732283464E-2</v>
      </c>
      <c r="N24" s="31">
        <f t="shared" si="8"/>
        <v>1.5748031496062992E-2</v>
      </c>
    </row>
    <row r="25" spans="1:14" ht="12" customHeight="1">
      <c r="A25" s="139"/>
      <c r="B25" s="139"/>
      <c r="C25" s="37"/>
      <c r="D25" s="211" t="s">
        <v>360</v>
      </c>
      <c r="E25" s="36"/>
      <c r="F25" s="35">
        <v>1239</v>
      </c>
      <c r="G25" s="35">
        <v>37</v>
      </c>
      <c r="H25" s="35">
        <v>10</v>
      </c>
      <c r="I25" s="35">
        <v>22</v>
      </c>
      <c r="J25" s="35">
        <v>4</v>
      </c>
      <c r="K25" s="35">
        <v>42</v>
      </c>
      <c r="L25" s="35">
        <v>11</v>
      </c>
      <c r="M25" s="35">
        <v>67</v>
      </c>
      <c r="N25" s="35">
        <v>31</v>
      </c>
    </row>
    <row r="26" spans="1:14" ht="12" customHeight="1">
      <c r="A26" s="139"/>
      <c r="B26" s="139"/>
      <c r="C26" s="34"/>
      <c r="D26" s="212"/>
      <c r="E26" s="33"/>
      <c r="F26" s="31">
        <f t="shared" ref="F26:N26" si="9">IF(F25=0,0,F25/$F25)</f>
        <v>1</v>
      </c>
      <c r="G26" s="31">
        <f t="shared" si="9"/>
        <v>2.9862792574656981E-2</v>
      </c>
      <c r="H26" s="31">
        <f t="shared" si="9"/>
        <v>8.0710250201775618E-3</v>
      </c>
      <c r="I26" s="31">
        <f t="shared" si="9"/>
        <v>1.7756255044390639E-2</v>
      </c>
      <c r="J26" s="31">
        <f t="shared" si="9"/>
        <v>3.2284100080710249E-3</v>
      </c>
      <c r="K26" s="31">
        <f t="shared" si="9"/>
        <v>3.3898305084745763E-2</v>
      </c>
      <c r="L26" s="31">
        <f t="shared" si="9"/>
        <v>8.8781275221953195E-3</v>
      </c>
      <c r="M26" s="31">
        <f t="shared" si="9"/>
        <v>5.4075867635189671E-2</v>
      </c>
      <c r="N26" s="31">
        <f t="shared" si="9"/>
        <v>2.5020177562550445E-2</v>
      </c>
    </row>
    <row r="27" spans="1:14" ht="12" customHeight="1">
      <c r="A27" s="139"/>
      <c r="B27" s="139"/>
      <c r="C27" s="37"/>
      <c r="D27" s="211" t="s">
        <v>361</v>
      </c>
      <c r="E27" s="36"/>
      <c r="F27" s="35">
        <v>33</v>
      </c>
      <c r="G27" s="35">
        <v>4</v>
      </c>
      <c r="H27" s="35">
        <v>1</v>
      </c>
      <c r="I27" s="35">
        <v>3</v>
      </c>
      <c r="J27" s="35">
        <v>0</v>
      </c>
      <c r="K27" s="35">
        <v>2</v>
      </c>
      <c r="L27" s="35">
        <v>1</v>
      </c>
      <c r="M27" s="35">
        <v>0</v>
      </c>
      <c r="N27" s="35">
        <v>0</v>
      </c>
    </row>
    <row r="28" spans="1:14" ht="12" customHeight="1">
      <c r="A28" s="139"/>
      <c r="B28" s="139"/>
      <c r="C28" s="34"/>
      <c r="D28" s="212"/>
      <c r="E28" s="33"/>
      <c r="F28" s="31">
        <f t="shared" ref="F28:N28" si="10">IF(F27=0,0,F27/$F27)</f>
        <v>1</v>
      </c>
      <c r="G28" s="31">
        <f t="shared" si="10"/>
        <v>0.12121212121212122</v>
      </c>
      <c r="H28" s="31">
        <f t="shared" si="10"/>
        <v>3.0303030303030304E-2</v>
      </c>
      <c r="I28" s="31">
        <f t="shared" si="10"/>
        <v>9.0909090909090912E-2</v>
      </c>
      <c r="J28" s="31">
        <f t="shared" si="10"/>
        <v>0</v>
      </c>
      <c r="K28" s="31">
        <f t="shared" si="10"/>
        <v>6.0606060606060608E-2</v>
      </c>
      <c r="L28" s="31">
        <f t="shared" si="10"/>
        <v>3.0303030303030304E-2</v>
      </c>
      <c r="M28" s="31">
        <f t="shared" si="10"/>
        <v>0</v>
      </c>
      <c r="N28" s="31">
        <f t="shared" si="10"/>
        <v>0</v>
      </c>
    </row>
    <row r="29" spans="1:14" ht="12" customHeight="1">
      <c r="A29" s="139"/>
      <c r="B29" s="139"/>
      <c r="C29" s="37"/>
      <c r="D29" s="211" t="s">
        <v>362</v>
      </c>
      <c r="E29" s="36"/>
      <c r="F29" s="35">
        <v>641</v>
      </c>
      <c r="G29" s="35">
        <v>23</v>
      </c>
      <c r="H29" s="35">
        <v>2</v>
      </c>
      <c r="I29" s="35">
        <v>13</v>
      </c>
      <c r="J29" s="35">
        <v>0</v>
      </c>
      <c r="K29" s="35">
        <v>26</v>
      </c>
      <c r="L29" s="35">
        <v>4</v>
      </c>
      <c r="M29" s="35">
        <v>60</v>
      </c>
      <c r="N29" s="35">
        <v>14</v>
      </c>
    </row>
    <row r="30" spans="1:14" ht="12" customHeight="1">
      <c r="A30" s="139"/>
      <c r="B30" s="139"/>
      <c r="C30" s="34"/>
      <c r="D30" s="212"/>
      <c r="E30" s="33"/>
      <c r="F30" s="31">
        <f t="shared" ref="F30:N30" si="11">IF(F29=0,0,F29/$F29)</f>
        <v>1</v>
      </c>
      <c r="G30" s="31">
        <f t="shared" si="11"/>
        <v>3.5881435257410298E-2</v>
      </c>
      <c r="H30" s="31">
        <f t="shared" si="11"/>
        <v>3.1201248049921998E-3</v>
      </c>
      <c r="I30" s="31">
        <f t="shared" si="11"/>
        <v>2.0280811232449299E-2</v>
      </c>
      <c r="J30" s="31">
        <f t="shared" si="11"/>
        <v>0</v>
      </c>
      <c r="K30" s="31">
        <f t="shared" si="11"/>
        <v>4.0561622464898597E-2</v>
      </c>
      <c r="L30" s="31">
        <f t="shared" si="11"/>
        <v>6.2402496099843996E-3</v>
      </c>
      <c r="M30" s="31">
        <f t="shared" si="11"/>
        <v>9.3603744149765994E-2</v>
      </c>
      <c r="N30" s="31">
        <f t="shared" si="11"/>
        <v>2.1840873634945399E-2</v>
      </c>
    </row>
    <row r="31" spans="1:14" ht="12" customHeight="1">
      <c r="A31" s="139"/>
      <c r="B31" s="139"/>
      <c r="C31" s="37"/>
      <c r="D31" s="211" t="s">
        <v>363</v>
      </c>
      <c r="E31" s="36"/>
      <c r="F31" s="35">
        <v>61</v>
      </c>
      <c r="G31" s="35">
        <v>4</v>
      </c>
      <c r="H31" s="35">
        <v>0</v>
      </c>
      <c r="I31" s="35">
        <v>2</v>
      </c>
      <c r="J31" s="35">
        <v>0</v>
      </c>
      <c r="K31" s="35">
        <v>1</v>
      </c>
      <c r="L31" s="35">
        <v>0</v>
      </c>
      <c r="M31" s="35">
        <v>8</v>
      </c>
      <c r="N31" s="35">
        <v>2</v>
      </c>
    </row>
    <row r="32" spans="1:14" ht="12" customHeight="1">
      <c r="A32" s="139"/>
      <c r="B32" s="139"/>
      <c r="C32" s="34"/>
      <c r="D32" s="212"/>
      <c r="E32" s="33"/>
      <c r="F32" s="31">
        <f t="shared" ref="F32:N32" si="12">IF(F31=0,0,F31/$F31)</f>
        <v>1</v>
      </c>
      <c r="G32" s="31">
        <f t="shared" si="12"/>
        <v>6.5573770491803282E-2</v>
      </c>
      <c r="H32" s="31">
        <f t="shared" si="12"/>
        <v>0</v>
      </c>
      <c r="I32" s="31">
        <f t="shared" si="12"/>
        <v>3.2786885245901641E-2</v>
      </c>
      <c r="J32" s="31">
        <f t="shared" si="12"/>
        <v>0</v>
      </c>
      <c r="K32" s="31">
        <f t="shared" si="12"/>
        <v>1.6393442622950821E-2</v>
      </c>
      <c r="L32" s="31">
        <f t="shared" si="12"/>
        <v>0</v>
      </c>
      <c r="M32" s="31">
        <f t="shared" si="12"/>
        <v>0.13114754098360656</v>
      </c>
      <c r="N32" s="31">
        <f t="shared" si="12"/>
        <v>3.2786885245901641E-2</v>
      </c>
    </row>
    <row r="33" spans="1:14" ht="12" customHeight="1">
      <c r="A33" s="139"/>
      <c r="B33" s="139"/>
      <c r="C33" s="37"/>
      <c r="D33" s="211" t="s">
        <v>364</v>
      </c>
      <c r="E33" s="36"/>
      <c r="F33" s="35">
        <v>279</v>
      </c>
      <c r="G33" s="35">
        <v>12</v>
      </c>
      <c r="H33" s="35">
        <v>2</v>
      </c>
      <c r="I33" s="35">
        <v>9</v>
      </c>
      <c r="J33" s="35">
        <v>2</v>
      </c>
      <c r="K33" s="35">
        <v>21</v>
      </c>
      <c r="L33" s="35">
        <v>1</v>
      </c>
      <c r="M33" s="35">
        <v>20</v>
      </c>
      <c r="N33" s="35">
        <v>4</v>
      </c>
    </row>
    <row r="34" spans="1:14" ht="12" customHeight="1">
      <c r="A34" s="139"/>
      <c r="B34" s="139"/>
      <c r="C34" s="34"/>
      <c r="D34" s="212"/>
      <c r="E34" s="33"/>
      <c r="F34" s="31">
        <f t="shared" ref="F34:N34" si="13">IF(F33=0,0,F33/$F33)</f>
        <v>1</v>
      </c>
      <c r="G34" s="31">
        <f t="shared" si="13"/>
        <v>4.3010752688172046E-2</v>
      </c>
      <c r="H34" s="31">
        <f t="shared" si="13"/>
        <v>7.1684587813620072E-3</v>
      </c>
      <c r="I34" s="31">
        <f t="shared" si="13"/>
        <v>3.2258064516129031E-2</v>
      </c>
      <c r="J34" s="31">
        <f t="shared" si="13"/>
        <v>7.1684587813620072E-3</v>
      </c>
      <c r="K34" s="31">
        <f t="shared" si="13"/>
        <v>7.5268817204301078E-2</v>
      </c>
      <c r="L34" s="31">
        <f t="shared" si="13"/>
        <v>3.5842293906810036E-3</v>
      </c>
      <c r="M34" s="31">
        <f t="shared" si="13"/>
        <v>7.1684587813620068E-2</v>
      </c>
      <c r="N34" s="31">
        <f t="shared" si="13"/>
        <v>1.4336917562724014E-2</v>
      </c>
    </row>
    <row r="35" spans="1:14" ht="12" customHeight="1">
      <c r="A35" s="139"/>
      <c r="B35" s="139"/>
      <c r="C35" s="37"/>
      <c r="D35" s="211" t="s">
        <v>365</v>
      </c>
      <c r="E35" s="36"/>
      <c r="F35" s="35">
        <v>2735</v>
      </c>
      <c r="G35" s="35">
        <v>9</v>
      </c>
      <c r="H35" s="35">
        <v>3</v>
      </c>
      <c r="I35" s="35">
        <v>33</v>
      </c>
      <c r="J35" s="35">
        <v>6</v>
      </c>
      <c r="K35" s="35">
        <v>92</v>
      </c>
      <c r="L35" s="35">
        <v>7</v>
      </c>
      <c r="M35" s="35">
        <v>65</v>
      </c>
      <c r="N35" s="35">
        <v>10</v>
      </c>
    </row>
    <row r="36" spans="1:14" ht="12" customHeight="1">
      <c r="A36" s="139"/>
      <c r="B36" s="139"/>
      <c r="C36" s="34"/>
      <c r="D36" s="212"/>
      <c r="E36" s="33"/>
      <c r="F36" s="31">
        <f t="shared" ref="F36:N36" si="14">IF(F35=0,0,F35/$F35)</f>
        <v>1</v>
      </c>
      <c r="G36" s="31">
        <f t="shared" si="14"/>
        <v>3.2906764168190127E-3</v>
      </c>
      <c r="H36" s="31">
        <f t="shared" si="14"/>
        <v>1.0968921389396709E-3</v>
      </c>
      <c r="I36" s="31">
        <f t="shared" si="14"/>
        <v>1.206581352833638E-2</v>
      </c>
      <c r="J36" s="31">
        <f t="shared" si="14"/>
        <v>2.1937842778793418E-3</v>
      </c>
      <c r="K36" s="31">
        <f t="shared" si="14"/>
        <v>3.3638025594149912E-2</v>
      </c>
      <c r="L36" s="31">
        <f t="shared" si="14"/>
        <v>2.5594149908592322E-3</v>
      </c>
      <c r="M36" s="31">
        <f t="shared" si="14"/>
        <v>2.376599634369287E-2</v>
      </c>
      <c r="N36" s="31">
        <f t="shared" si="14"/>
        <v>3.6563071297989031E-3</v>
      </c>
    </row>
    <row r="37" spans="1:14" ht="12" customHeight="1">
      <c r="A37" s="139"/>
      <c r="B37" s="139"/>
      <c r="C37" s="37"/>
      <c r="D37" s="211" t="s">
        <v>366</v>
      </c>
      <c r="E37" s="36"/>
      <c r="F37" s="35">
        <v>12</v>
      </c>
      <c r="G37" s="35">
        <v>0</v>
      </c>
      <c r="H37" s="35">
        <v>0</v>
      </c>
      <c r="I37" s="35">
        <v>0</v>
      </c>
      <c r="J37" s="35">
        <v>0</v>
      </c>
      <c r="K37" s="35">
        <v>1</v>
      </c>
      <c r="L37" s="35">
        <v>0</v>
      </c>
      <c r="M37" s="35">
        <v>0</v>
      </c>
      <c r="N37" s="35">
        <v>0</v>
      </c>
    </row>
    <row r="38" spans="1:14" ht="12" customHeight="1">
      <c r="A38" s="139"/>
      <c r="B38" s="139"/>
      <c r="C38" s="34"/>
      <c r="D38" s="212"/>
      <c r="E38" s="33"/>
      <c r="F38" s="31">
        <f t="shared" ref="F38:N38" si="15">IF(F37=0,0,F37/$F37)</f>
        <v>1</v>
      </c>
      <c r="G38" s="31">
        <f t="shared" si="15"/>
        <v>0</v>
      </c>
      <c r="H38" s="31">
        <f t="shared" si="15"/>
        <v>0</v>
      </c>
      <c r="I38" s="31">
        <f t="shared" si="15"/>
        <v>0</v>
      </c>
      <c r="J38" s="31">
        <f t="shared" si="15"/>
        <v>0</v>
      </c>
      <c r="K38" s="31">
        <f t="shared" si="15"/>
        <v>8.3333333333333329E-2</v>
      </c>
      <c r="L38" s="31">
        <f t="shared" si="15"/>
        <v>0</v>
      </c>
      <c r="M38" s="31">
        <f t="shared" si="15"/>
        <v>0</v>
      </c>
      <c r="N38" s="31">
        <f t="shared" si="15"/>
        <v>0</v>
      </c>
    </row>
    <row r="39" spans="1:14" ht="12" customHeight="1">
      <c r="A39" s="139"/>
      <c r="B39" s="139"/>
      <c r="C39" s="37"/>
      <c r="D39" s="211" t="s">
        <v>367</v>
      </c>
      <c r="E39" s="36"/>
      <c r="F39" s="35">
        <v>1086</v>
      </c>
      <c r="G39" s="35">
        <v>14</v>
      </c>
      <c r="H39" s="35">
        <v>3</v>
      </c>
      <c r="I39" s="35">
        <v>23</v>
      </c>
      <c r="J39" s="35">
        <v>0</v>
      </c>
      <c r="K39" s="35">
        <v>46</v>
      </c>
      <c r="L39" s="35">
        <v>3</v>
      </c>
      <c r="M39" s="35">
        <v>62</v>
      </c>
      <c r="N39" s="35">
        <v>2</v>
      </c>
    </row>
    <row r="40" spans="1:14" ht="12" customHeight="1">
      <c r="A40" s="139"/>
      <c r="B40" s="139"/>
      <c r="C40" s="34"/>
      <c r="D40" s="212"/>
      <c r="E40" s="33"/>
      <c r="F40" s="31">
        <f t="shared" ref="F40:N40" si="16">IF(F39=0,0,F39/$F39)</f>
        <v>1</v>
      </c>
      <c r="G40" s="31">
        <f t="shared" si="16"/>
        <v>1.289134438305709E-2</v>
      </c>
      <c r="H40" s="31">
        <f t="shared" si="16"/>
        <v>2.7624309392265192E-3</v>
      </c>
      <c r="I40" s="31">
        <f t="shared" si="16"/>
        <v>2.117863720073665E-2</v>
      </c>
      <c r="J40" s="31">
        <f t="shared" si="16"/>
        <v>0</v>
      </c>
      <c r="K40" s="31">
        <f t="shared" si="16"/>
        <v>4.2357274401473299E-2</v>
      </c>
      <c r="L40" s="31">
        <f t="shared" si="16"/>
        <v>2.7624309392265192E-3</v>
      </c>
      <c r="M40" s="31">
        <f t="shared" si="16"/>
        <v>5.70902394106814E-2</v>
      </c>
      <c r="N40" s="31">
        <f t="shared" si="16"/>
        <v>1.841620626151013E-3</v>
      </c>
    </row>
    <row r="41" spans="1:14" ht="12" customHeight="1">
      <c r="A41" s="139"/>
      <c r="B41" s="139"/>
      <c r="C41" s="37"/>
      <c r="D41" s="211" t="s">
        <v>368</v>
      </c>
      <c r="E41" s="36"/>
      <c r="F41" s="35">
        <v>8</v>
      </c>
      <c r="G41" s="35">
        <v>3</v>
      </c>
      <c r="H41" s="35">
        <v>1</v>
      </c>
      <c r="I41" s="35">
        <v>0</v>
      </c>
      <c r="J41" s="35">
        <v>0</v>
      </c>
      <c r="K41" s="35">
        <v>0</v>
      </c>
      <c r="L41" s="35">
        <v>0</v>
      </c>
      <c r="M41" s="35">
        <v>1</v>
      </c>
      <c r="N41" s="35">
        <v>0</v>
      </c>
    </row>
    <row r="42" spans="1:14" ht="12" customHeight="1">
      <c r="A42" s="139"/>
      <c r="B42" s="139"/>
      <c r="C42" s="34"/>
      <c r="D42" s="212"/>
      <c r="E42" s="33"/>
      <c r="F42" s="31">
        <f t="shared" ref="F42:N42" si="17">IF(F41=0,0,F41/$F41)</f>
        <v>1</v>
      </c>
      <c r="G42" s="31">
        <f t="shared" si="17"/>
        <v>0.375</v>
      </c>
      <c r="H42" s="31">
        <f t="shared" si="17"/>
        <v>0.125</v>
      </c>
      <c r="I42" s="31">
        <f t="shared" si="17"/>
        <v>0</v>
      </c>
      <c r="J42" s="31">
        <f t="shared" si="17"/>
        <v>0</v>
      </c>
      <c r="K42" s="31">
        <f t="shared" si="17"/>
        <v>0</v>
      </c>
      <c r="L42" s="31">
        <f t="shared" si="17"/>
        <v>0</v>
      </c>
      <c r="M42" s="31">
        <f t="shared" si="17"/>
        <v>0.125</v>
      </c>
      <c r="N42" s="31">
        <f t="shared" si="17"/>
        <v>0</v>
      </c>
    </row>
    <row r="43" spans="1:14" ht="12" customHeight="1">
      <c r="A43" s="139"/>
      <c r="B43" s="139"/>
      <c r="C43" s="37"/>
      <c r="D43" s="211" t="s">
        <v>369</v>
      </c>
      <c r="E43" s="36"/>
      <c r="F43" s="35">
        <v>356</v>
      </c>
      <c r="G43" s="35">
        <v>2</v>
      </c>
      <c r="H43" s="35">
        <v>0</v>
      </c>
      <c r="I43" s="35">
        <v>8</v>
      </c>
      <c r="J43" s="35">
        <v>0</v>
      </c>
      <c r="K43" s="35">
        <v>6</v>
      </c>
      <c r="L43" s="35">
        <v>1</v>
      </c>
      <c r="M43" s="35">
        <v>12</v>
      </c>
      <c r="N43" s="35">
        <v>1</v>
      </c>
    </row>
    <row r="44" spans="1:14" ht="12" customHeight="1">
      <c r="A44" s="139"/>
      <c r="B44" s="139"/>
      <c r="C44" s="34"/>
      <c r="D44" s="212"/>
      <c r="E44" s="33"/>
      <c r="F44" s="31">
        <f t="shared" ref="F44:N44" si="18">IF(F43=0,0,F43/$F43)</f>
        <v>1</v>
      </c>
      <c r="G44" s="31">
        <f t="shared" si="18"/>
        <v>5.6179775280898875E-3</v>
      </c>
      <c r="H44" s="31">
        <f t="shared" si="18"/>
        <v>0</v>
      </c>
      <c r="I44" s="31">
        <f t="shared" si="18"/>
        <v>2.247191011235955E-2</v>
      </c>
      <c r="J44" s="31">
        <f t="shared" si="18"/>
        <v>0</v>
      </c>
      <c r="K44" s="31">
        <f t="shared" si="18"/>
        <v>1.6853932584269662E-2</v>
      </c>
      <c r="L44" s="31">
        <f t="shared" si="18"/>
        <v>2.8089887640449437E-3</v>
      </c>
      <c r="M44" s="31">
        <f t="shared" si="18"/>
        <v>3.3707865168539325E-2</v>
      </c>
      <c r="N44" s="31">
        <f t="shared" si="18"/>
        <v>2.8089887640449437E-3</v>
      </c>
    </row>
    <row r="45" spans="1:14" ht="12" customHeight="1">
      <c r="A45" s="139"/>
      <c r="B45" s="139"/>
      <c r="C45" s="37"/>
      <c r="D45" s="211" t="s">
        <v>370</v>
      </c>
      <c r="E45" s="36"/>
      <c r="F45" s="35">
        <v>1474</v>
      </c>
      <c r="G45" s="35">
        <v>10</v>
      </c>
      <c r="H45" s="35">
        <v>1</v>
      </c>
      <c r="I45" s="35">
        <v>16</v>
      </c>
      <c r="J45" s="35">
        <v>1</v>
      </c>
      <c r="K45" s="35">
        <v>77</v>
      </c>
      <c r="L45" s="35">
        <v>1</v>
      </c>
      <c r="M45" s="35">
        <v>87</v>
      </c>
      <c r="N45" s="35">
        <v>6</v>
      </c>
    </row>
    <row r="46" spans="1:14" ht="12" customHeight="1">
      <c r="A46" s="139"/>
      <c r="B46" s="139"/>
      <c r="C46" s="34"/>
      <c r="D46" s="212"/>
      <c r="E46" s="33"/>
      <c r="F46" s="31">
        <f t="shared" ref="F46:N46" si="19">IF(F45=0,0,F45/$F45)</f>
        <v>1</v>
      </c>
      <c r="G46" s="31">
        <f t="shared" si="19"/>
        <v>6.7842605156037995E-3</v>
      </c>
      <c r="H46" s="31">
        <f t="shared" si="19"/>
        <v>6.7842605156037987E-4</v>
      </c>
      <c r="I46" s="31">
        <f t="shared" si="19"/>
        <v>1.0854816824966078E-2</v>
      </c>
      <c r="J46" s="31">
        <f t="shared" si="19"/>
        <v>6.7842605156037987E-4</v>
      </c>
      <c r="K46" s="31">
        <f t="shared" si="19"/>
        <v>5.2238805970149252E-2</v>
      </c>
      <c r="L46" s="31">
        <f t="shared" si="19"/>
        <v>6.7842605156037987E-4</v>
      </c>
      <c r="M46" s="31">
        <f t="shared" si="19"/>
        <v>5.9023066485753055E-2</v>
      </c>
      <c r="N46" s="31">
        <f t="shared" si="19"/>
        <v>4.0705563093622792E-3</v>
      </c>
    </row>
    <row r="47" spans="1:14" ht="12" customHeight="1">
      <c r="A47" s="139"/>
      <c r="B47" s="139"/>
      <c r="C47" s="37"/>
      <c r="D47" s="211" t="s">
        <v>371</v>
      </c>
      <c r="E47" s="36"/>
      <c r="F47" s="35">
        <v>208</v>
      </c>
      <c r="G47" s="35">
        <v>6</v>
      </c>
      <c r="H47" s="35">
        <v>3</v>
      </c>
      <c r="I47" s="35">
        <v>4</v>
      </c>
      <c r="J47" s="35">
        <v>0</v>
      </c>
      <c r="K47" s="35">
        <v>16</v>
      </c>
      <c r="L47" s="35">
        <v>0</v>
      </c>
      <c r="M47" s="35">
        <v>6</v>
      </c>
      <c r="N47" s="35">
        <v>4</v>
      </c>
    </row>
    <row r="48" spans="1:14" ht="12" customHeight="1">
      <c r="A48" s="139"/>
      <c r="B48" s="139"/>
      <c r="C48" s="34"/>
      <c r="D48" s="212"/>
      <c r="E48" s="33"/>
      <c r="F48" s="31">
        <f t="shared" ref="F48:N48" si="20">IF(F47=0,0,F47/$F47)</f>
        <v>1</v>
      </c>
      <c r="G48" s="31">
        <f t="shared" si="20"/>
        <v>2.8846153846153848E-2</v>
      </c>
      <c r="H48" s="31">
        <f t="shared" si="20"/>
        <v>1.4423076923076924E-2</v>
      </c>
      <c r="I48" s="31">
        <f t="shared" si="20"/>
        <v>1.9230769230769232E-2</v>
      </c>
      <c r="J48" s="31">
        <f t="shared" si="20"/>
        <v>0</v>
      </c>
      <c r="K48" s="31">
        <f t="shared" si="20"/>
        <v>7.6923076923076927E-2</v>
      </c>
      <c r="L48" s="31">
        <f t="shared" si="20"/>
        <v>0</v>
      </c>
      <c r="M48" s="31">
        <f t="shared" si="20"/>
        <v>2.8846153846153848E-2</v>
      </c>
      <c r="N48" s="31">
        <f t="shared" si="20"/>
        <v>1.9230769230769232E-2</v>
      </c>
    </row>
    <row r="49" spans="1:14" ht="12" customHeight="1">
      <c r="A49" s="139"/>
      <c r="B49" s="139"/>
      <c r="C49" s="37"/>
      <c r="D49" s="211" t="s">
        <v>372</v>
      </c>
      <c r="E49" s="36"/>
      <c r="F49" s="35">
        <v>557</v>
      </c>
      <c r="G49" s="35">
        <v>2</v>
      </c>
      <c r="H49" s="35">
        <v>0</v>
      </c>
      <c r="I49" s="35">
        <v>9</v>
      </c>
      <c r="J49" s="35">
        <v>0</v>
      </c>
      <c r="K49" s="35">
        <v>21</v>
      </c>
      <c r="L49" s="35">
        <v>0</v>
      </c>
      <c r="M49" s="35">
        <v>6</v>
      </c>
      <c r="N49" s="35">
        <v>2</v>
      </c>
    </row>
    <row r="50" spans="1:14" ht="12" customHeight="1">
      <c r="A50" s="139"/>
      <c r="B50" s="139"/>
      <c r="C50" s="34"/>
      <c r="D50" s="212"/>
      <c r="E50" s="33"/>
      <c r="F50" s="31">
        <f t="shared" ref="F50:N50" si="21">IF(F49=0,0,F49/$F49)</f>
        <v>1</v>
      </c>
      <c r="G50" s="31">
        <f t="shared" si="21"/>
        <v>3.5906642728904849E-3</v>
      </c>
      <c r="H50" s="31">
        <f t="shared" si="21"/>
        <v>0</v>
      </c>
      <c r="I50" s="31">
        <f t="shared" si="21"/>
        <v>1.615798922800718E-2</v>
      </c>
      <c r="J50" s="31">
        <f t="shared" si="21"/>
        <v>0</v>
      </c>
      <c r="K50" s="31">
        <f t="shared" si="21"/>
        <v>3.7701974865350089E-2</v>
      </c>
      <c r="L50" s="31">
        <f t="shared" si="21"/>
        <v>0</v>
      </c>
      <c r="M50" s="31">
        <f t="shared" si="21"/>
        <v>1.0771992818671455E-2</v>
      </c>
      <c r="N50" s="31">
        <f t="shared" si="21"/>
        <v>3.5906642728904849E-3</v>
      </c>
    </row>
    <row r="51" spans="1:14" ht="12" customHeight="1">
      <c r="A51" s="139"/>
      <c r="B51" s="139"/>
      <c r="C51" s="37"/>
      <c r="D51" s="211" t="s">
        <v>373</v>
      </c>
      <c r="E51" s="36"/>
      <c r="F51" s="35">
        <v>954</v>
      </c>
      <c r="G51" s="35">
        <v>24</v>
      </c>
      <c r="H51" s="35">
        <v>4</v>
      </c>
      <c r="I51" s="35">
        <v>31</v>
      </c>
      <c r="J51" s="35">
        <v>0</v>
      </c>
      <c r="K51" s="35">
        <v>57</v>
      </c>
      <c r="L51" s="35">
        <v>1</v>
      </c>
      <c r="M51" s="35">
        <v>45</v>
      </c>
      <c r="N51" s="35">
        <v>4</v>
      </c>
    </row>
    <row r="52" spans="1:14" ht="12" customHeight="1">
      <c r="A52" s="139"/>
      <c r="B52" s="139"/>
      <c r="C52" s="34"/>
      <c r="D52" s="212"/>
      <c r="E52" s="33"/>
      <c r="F52" s="31">
        <f t="shared" ref="F52:N52" si="22">IF(F51=0,0,F51/$F51)</f>
        <v>1</v>
      </c>
      <c r="G52" s="31">
        <f t="shared" si="22"/>
        <v>2.5157232704402517E-2</v>
      </c>
      <c r="H52" s="31">
        <f t="shared" si="22"/>
        <v>4.1928721174004195E-3</v>
      </c>
      <c r="I52" s="31">
        <f t="shared" si="22"/>
        <v>3.2494758909853247E-2</v>
      </c>
      <c r="J52" s="31">
        <f t="shared" si="22"/>
        <v>0</v>
      </c>
      <c r="K52" s="31">
        <f t="shared" si="22"/>
        <v>5.9748427672955975E-2</v>
      </c>
      <c r="L52" s="31">
        <f t="shared" si="22"/>
        <v>1.0482180293501049E-3</v>
      </c>
      <c r="M52" s="31">
        <f t="shared" si="22"/>
        <v>4.716981132075472E-2</v>
      </c>
      <c r="N52" s="31">
        <f t="shared" si="22"/>
        <v>4.1928721174004195E-3</v>
      </c>
    </row>
    <row r="53" spans="1:14" ht="12" customHeight="1">
      <c r="A53" s="139"/>
      <c r="B53" s="139"/>
      <c r="C53" s="37"/>
      <c r="D53" s="211" t="s">
        <v>374</v>
      </c>
      <c r="E53" s="36"/>
      <c r="F53" s="35">
        <v>1233</v>
      </c>
      <c r="G53" s="35">
        <v>16</v>
      </c>
      <c r="H53" s="35">
        <v>0</v>
      </c>
      <c r="I53" s="35">
        <v>23</v>
      </c>
      <c r="J53" s="35">
        <v>0</v>
      </c>
      <c r="K53" s="35">
        <v>73</v>
      </c>
      <c r="L53" s="35">
        <v>0</v>
      </c>
      <c r="M53" s="35">
        <v>44</v>
      </c>
      <c r="N53" s="35">
        <v>3</v>
      </c>
    </row>
    <row r="54" spans="1:14" ht="12" customHeight="1">
      <c r="A54" s="139"/>
      <c r="B54" s="139"/>
      <c r="C54" s="34"/>
      <c r="D54" s="212"/>
      <c r="E54" s="33"/>
      <c r="F54" s="31">
        <f t="shared" ref="F54:N54" si="23">IF(F53=0,0,F53/$F53)</f>
        <v>1</v>
      </c>
      <c r="G54" s="31">
        <f t="shared" si="23"/>
        <v>1.2976480129764802E-2</v>
      </c>
      <c r="H54" s="31">
        <f t="shared" si="23"/>
        <v>0</v>
      </c>
      <c r="I54" s="31">
        <f t="shared" si="23"/>
        <v>1.8653690186536901E-2</v>
      </c>
      <c r="J54" s="31">
        <f t="shared" si="23"/>
        <v>0</v>
      </c>
      <c r="K54" s="31">
        <f t="shared" si="23"/>
        <v>5.9205190592051905E-2</v>
      </c>
      <c r="L54" s="31">
        <f t="shared" si="23"/>
        <v>0</v>
      </c>
      <c r="M54" s="31">
        <f t="shared" si="23"/>
        <v>3.5685320356853206E-2</v>
      </c>
      <c r="N54" s="31">
        <f t="shared" si="23"/>
        <v>2.4330900243309003E-3</v>
      </c>
    </row>
    <row r="55" spans="1:14" ht="12" customHeight="1">
      <c r="A55" s="139"/>
      <c r="B55" s="139"/>
      <c r="C55" s="37"/>
      <c r="D55" s="211" t="s">
        <v>375</v>
      </c>
      <c r="E55" s="36"/>
      <c r="F55" s="35">
        <v>3433</v>
      </c>
      <c r="G55" s="35">
        <v>66</v>
      </c>
      <c r="H55" s="35">
        <v>4</v>
      </c>
      <c r="I55" s="35">
        <v>66</v>
      </c>
      <c r="J55" s="35">
        <v>1</v>
      </c>
      <c r="K55" s="35">
        <v>179</v>
      </c>
      <c r="L55" s="35">
        <v>7</v>
      </c>
      <c r="M55" s="35">
        <v>265</v>
      </c>
      <c r="N55" s="35">
        <v>19</v>
      </c>
    </row>
    <row r="56" spans="1:14" ht="12" customHeight="1">
      <c r="A56" s="139"/>
      <c r="B56" s="139"/>
      <c r="C56" s="34"/>
      <c r="D56" s="212"/>
      <c r="E56" s="33"/>
      <c r="F56" s="31">
        <f t="shared" ref="F56:N56" si="24">IF(F55=0,0,F55/$F55)</f>
        <v>1</v>
      </c>
      <c r="G56" s="31">
        <f t="shared" si="24"/>
        <v>1.9225167491989513E-2</v>
      </c>
      <c r="H56" s="31">
        <f t="shared" si="24"/>
        <v>1.1651616661811825E-3</v>
      </c>
      <c r="I56" s="31">
        <f t="shared" si="24"/>
        <v>1.9225167491989513E-2</v>
      </c>
      <c r="J56" s="31">
        <f t="shared" si="24"/>
        <v>2.9129041654529564E-4</v>
      </c>
      <c r="K56" s="31">
        <f t="shared" si="24"/>
        <v>5.2140984561607921E-2</v>
      </c>
      <c r="L56" s="31">
        <f t="shared" si="24"/>
        <v>2.0390329158170698E-3</v>
      </c>
      <c r="M56" s="31">
        <f t="shared" si="24"/>
        <v>7.719196038450335E-2</v>
      </c>
      <c r="N56" s="31">
        <f t="shared" si="24"/>
        <v>5.5345179143606177E-3</v>
      </c>
    </row>
    <row r="57" spans="1:14" ht="12" customHeight="1">
      <c r="A57" s="139"/>
      <c r="B57" s="139"/>
      <c r="C57" s="37"/>
      <c r="D57" s="211" t="s">
        <v>376</v>
      </c>
      <c r="E57" s="36"/>
      <c r="F57" s="35">
        <v>473</v>
      </c>
      <c r="G57" s="35">
        <v>8</v>
      </c>
      <c r="H57" s="35">
        <v>2</v>
      </c>
      <c r="I57" s="35">
        <v>12</v>
      </c>
      <c r="J57" s="35">
        <v>0</v>
      </c>
      <c r="K57" s="35">
        <v>39</v>
      </c>
      <c r="L57" s="35">
        <v>3</v>
      </c>
      <c r="M57" s="35">
        <v>30</v>
      </c>
      <c r="N57" s="35">
        <v>6</v>
      </c>
    </row>
    <row r="58" spans="1:14" ht="12" customHeight="1">
      <c r="A58" s="139"/>
      <c r="B58" s="139"/>
      <c r="C58" s="34"/>
      <c r="D58" s="212"/>
      <c r="E58" s="33"/>
      <c r="F58" s="31">
        <f t="shared" ref="F58:N58" si="25">IF(F57=0,0,F57/$F57)</f>
        <v>1</v>
      </c>
      <c r="G58" s="31">
        <f t="shared" si="25"/>
        <v>1.6913319238900635E-2</v>
      </c>
      <c r="H58" s="31">
        <f t="shared" si="25"/>
        <v>4.2283298097251587E-3</v>
      </c>
      <c r="I58" s="31">
        <f t="shared" si="25"/>
        <v>2.5369978858350951E-2</v>
      </c>
      <c r="J58" s="31">
        <f t="shared" si="25"/>
        <v>0</v>
      </c>
      <c r="K58" s="31">
        <f t="shared" si="25"/>
        <v>8.2452431289640596E-2</v>
      </c>
      <c r="L58" s="31">
        <f t="shared" si="25"/>
        <v>6.3424947145877377E-3</v>
      </c>
      <c r="M58" s="31">
        <f t="shared" si="25"/>
        <v>6.3424947145877375E-2</v>
      </c>
      <c r="N58" s="31">
        <f t="shared" si="25"/>
        <v>1.2684989429175475E-2</v>
      </c>
    </row>
    <row r="59" spans="1:14" ht="12.75" customHeight="1">
      <c r="A59" s="139"/>
      <c r="B59" s="139"/>
      <c r="C59" s="37"/>
      <c r="D59" s="211" t="s">
        <v>377</v>
      </c>
      <c r="E59" s="36"/>
      <c r="F59" s="35">
        <v>6269</v>
      </c>
      <c r="G59" s="35">
        <v>27</v>
      </c>
      <c r="H59" s="35">
        <v>1</v>
      </c>
      <c r="I59" s="35">
        <v>104</v>
      </c>
      <c r="J59" s="35">
        <v>1</v>
      </c>
      <c r="K59" s="35">
        <v>286</v>
      </c>
      <c r="L59" s="35">
        <v>8</v>
      </c>
      <c r="M59" s="35">
        <v>517</v>
      </c>
      <c r="N59" s="35">
        <v>30</v>
      </c>
    </row>
    <row r="60" spans="1:14" ht="12.75" customHeight="1">
      <c r="A60" s="139"/>
      <c r="B60" s="139"/>
      <c r="C60" s="34"/>
      <c r="D60" s="212"/>
      <c r="E60" s="33"/>
      <c r="F60" s="31">
        <f t="shared" ref="F60:N60" si="26">IF(F59=0,0,F59/$F59)</f>
        <v>1</v>
      </c>
      <c r="G60" s="31">
        <f t="shared" si="26"/>
        <v>4.3069070027117566E-3</v>
      </c>
      <c r="H60" s="31">
        <f t="shared" si="26"/>
        <v>1.5951507417450949E-4</v>
      </c>
      <c r="I60" s="31">
        <f t="shared" si="26"/>
        <v>1.6589567714148986E-2</v>
      </c>
      <c r="J60" s="31">
        <f t="shared" si="26"/>
        <v>1.5951507417450949E-4</v>
      </c>
      <c r="K60" s="31">
        <f t="shared" si="26"/>
        <v>4.5621311213909714E-2</v>
      </c>
      <c r="L60" s="31">
        <f t="shared" si="26"/>
        <v>1.2761205933960759E-3</v>
      </c>
      <c r="M60" s="31">
        <f t="shared" si="26"/>
        <v>8.2469293348221409E-2</v>
      </c>
      <c r="N60" s="31">
        <f t="shared" si="26"/>
        <v>4.7854522252352844E-3</v>
      </c>
    </row>
    <row r="61" spans="1:14" ht="12" customHeight="1">
      <c r="A61" s="139"/>
      <c r="B61" s="139"/>
      <c r="C61" s="37"/>
      <c r="D61" s="211" t="s">
        <v>20</v>
      </c>
      <c r="E61" s="36"/>
      <c r="F61" s="35">
        <v>1834</v>
      </c>
      <c r="G61" s="35">
        <v>17</v>
      </c>
      <c r="H61" s="35">
        <v>3</v>
      </c>
      <c r="I61" s="35">
        <v>35</v>
      </c>
      <c r="J61" s="35">
        <v>0</v>
      </c>
      <c r="K61" s="35">
        <v>113</v>
      </c>
      <c r="L61" s="35">
        <v>5</v>
      </c>
      <c r="M61" s="35">
        <v>213</v>
      </c>
      <c r="N61" s="35">
        <v>18</v>
      </c>
    </row>
    <row r="62" spans="1:14" ht="12" customHeight="1">
      <c r="A62" s="139"/>
      <c r="B62" s="139"/>
      <c r="C62" s="34"/>
      <c r="D62" s="212"/>
      <c r="E62" s="33"/>
      <c r="F62" s="31">
        <f t="shared" ref="F62:N62" si="27">IF(F61=0,0,F61/$F61)</f>
        <v>1</v>
      </c>
      <c r="G62" s="31">
        <f t="shared" si="27"/>
        <v>9.2693565976008727E-3</v>
      </c>
      <c r="H62" s="31">
        <f t="shared" si="27"/>
        <v>1.6357688113413304E-3</v>
      </c>
      <c r="I62" s="31">
        <f t="shared" si="27"/>
        <v>1.9083969465648856E-2</v>
      </c>
      <c r="J62" s="31">
        <f t="shared" si="27"/>
        <v>0</v>
      </c>
      <c r="K62" s="31">
        <f t="shared" si="27"/>
        <v>6.1613958560523444E-2</v>
      </c>
      <c r="L62" s="31">
        <f t="shared" si="27"/>
        <v>2.7262813522355507E-3</v>
      </c>
      <c r="M62" s="31">
        <f t="shared" si="27"/>
        <v>0.11613958560523446</v>
      </c>
      <c r="N62" s="31">
        <f t="shared" si="27"/>
        <v>9.8146128680479828E-3</v>
      </c>
    </row>
    <row r="63" spans="1:14" ht="12" customHeight="1">
      <c r="A63" s="139"/>
      <c r="B63" s="139"/>
      <c r="C63" s="37"/>
      <c r="D63" s="211" t="s">
        <v>378</v>
      </c>
      <c r="E63" s="36"/>
      <c r="F63" s="35">
        <v>2055</v>
      </c>
      <c r="G63" s="35">
        <v>25</v>
      </c>
      <c r="H63" s="35">
        <v>2</v>
      </c>
      <c r="I63" s="35">
        <v>106</v>
      </c>
      <c r="J63" s="35">
        <v>1</v>
      </c>
      <c r="K63" s="35">
        <v>221</v>
      </c>
      <c r="L63" s="35">
        <v>12</v>
      </c>
      <c r="M63" s="35">
        <v>323</v>
      </c>
      <c r="N63" s="35">
        <v>35</v>
      </c>
    </row>
    <row r="64" spans="1:14" ht="12" customHeight="1">
      <c r="A64" s="139"/>
      <c r="B64" s="139"/>
      <c r="C64" s="34"/>
      <c r="D64" s="212"/>
      <c r="E64" s="33"/>
      <c r="F64" s="31">
        <f t="shared" ref="F64:N64" si="28">IF(F63=0,0,F63/$F63)</f>
        <v>1</v>
      </c>
      <c r="G64" s="31">
        <f t="shared" si="28"/>
        <v>1.2165450121654502E-2</v>
      </c>
      <c r="H64" s="31">
        <f t="shared" si="28"/>
        <v>9.7323600973236014E-4</v>
      </c>
      <c r="I64" s="31">
        <f t="shared" si="28"/>
        <v>5.1581508515815083E-2</v>
      </c>
      <c r="J64" s="31">
        <f t="shared" si="28"/>
        <v>4.8661800486618007E-4</v>
      </c>
      <c r="K64" s="31">
        <f t="shared" si="28"/>
        <v>0.10754257907542579</v>
      </c>
      <c r="L64" s="31">
        <f t="shared" si="28"/>
        <v>5.8394160583941602E-3</v>
      </c>
      <c r="M64" s="31">
        <f t="shared" si="28"/>
        <v>0.15717761557177615</v>
      </c>
      <c r="N64" s="31">
        <f t="shared" si="28"/>
        <v>1.7031630170316302E-2</v>
      </c>
    </row>
    <row r="65" spans="1:14" ht="12" customHeight="1">
      <c r="A65" s="139"/>
      <c r="B65" s="139"/>
      <c r="C65" s="37"/>
      <c r="D65" s="211" t="s">
        <v>379</v>
      </c>
      <c r="E65" s="36"/>
      <c r="F65" s="35">
        <v>3930</v>
      </c>
      <c r="G65" s="35">
        <v>33</v>
      </c>
      <c r="H65" s="35">
        <v>4</v>
      </c>
      <c r="I65" s="35">
        <v>40</v>
      </c>
      <c r="J65" s="35">
        <v>4</v>
      </c>
      <c r="K65" s="35">
        <v>139</v>
      </c>
      <c r="L65" s="35">
        <v>3</v>
      </c>
      <c r="M65" s="35">
        <v>153</v>
      </c>
      <c r="N65" s="35">
        <v>15</v>
      </c>
    </row>
    <row r="66" spans="1:14" ht="12" customHeight="1">
      <c r="A66" s="139"/>
      <c r="B66" s="139"/>
      <c r="C66" s="34"/>
      <c r="D66" s="212"/>
      <c r="E66" s="33"/>
      <c r="F66" s="31">
        <f t="shared" ref="F66:N66" si="29">IF(F65=0,0,F65/$F65)</f>
        <v>1</v>
      </c>
      <c r="G66" s="31">
        <f t="shared" si="29"/>
        <v>8.3969465648854966E-3</v>
      </c>
      <c r="H66" s="31">
        <f t="shared" si="29"/>
        <v>1.0178117048346056E-3</v>
      </c>
      <c r="I66" s="31">
        <f t="shared" si="29"/>
        <v>1.0178117048346057E-2</v>
      </c>
      <c r="J66" s="31">
        <f t="shared" si="29"/>
        <v>1.0178117048346056E-3</v>
      </c>
      <c r="K66" s="31">
        <f t="shared" si="29"/>
        <v>3.5368956743002541E-2</v>
      </c>
      <c r="L66" s="31">
        <f t="shared" si="29"/>
        <v>7.6335877862595419E-4</v>
      </c>
      <c r="M66" s="31">
        <f t="shared" si="29"/>
        <v>3.8931297709923665E-2</v>
      </c>
      <c r="N66" s="31">
        <f t="shared" si="29"/>
        <v>3.8167938931297708E-3</v>
      </c>
    </row>
    <row r="67" spans="1:14" ht="12" customHeight="1">
      <c r="A67" s="139"/>
      <c r="B67" s="139"/>
      <c r="C67" s="37"/>
      <c r="D67" s="211" t="s">
        <v>380</v>
      </c>
      <c r="E67" s="36"/>
      <c r="F67" s="35">
        <v>657</v>
      </c>
      <c r="G67" s="35">
        <v>3</v>
      </c>
      <c r="H67" s="35">
        <v>0</v>
      </c>
      <c r="I67" s="35">
        <v>8</v>
      </c>
      <c r="J67" s="35">
        <v>1</v>
      </c>
      <c r="K67" s="35">
        <v>24</v>
      </c>
      <c r="L67" s="35">
        <v>5</v>
      </c>
      <c r="M67" s="35">
        <v>30</v>
      </c>
      <c r="N67" s="35">
        <v>4</v>
      </c>
    </row>
    <row r="68" spans="1:14" ht="12" customHeight="1">
      <c r="A68" s="139"/>
      <c r="B68" s="140"/>
      <c r="C68" s="34"/>
      <c r="D68" s="212"/>
      <c r="E68" s="33"/>
      <c r="F68" s="31">
        <f t="shared" ref="F68:N68" si="30">IF(F67=0,0,F67/$F67)</f>
        <v>1</v>
      </c>
      <c r="G68" s="31">
        <f t="shared" si="30"/>
        <v>4.5662100456621002E-3</v>
      </c>
      <c r="H68" s="31">
        <f t="shared" si="30"/>
        <v>0</v>
      </c>
      <c r="I68" s="31">
        <f t="shared" si="30"/>
        <v>1.2176560121765601E-2</v>
      </c>
      <c r="J68" s="31">
        <f t="shared" si="30"/>
        <v>1.5220700152207001E-3</v>
      </c>
      <c r="K68" s="31">
        <f t="shared" si="30"/>
        <v>3.6529680365296802E-2</v>
      </c>
      <c r="L68" s="31">
        <f t="shared" si="30"/>
        <v>7.6103500761035003E-3</v>
      </c>
      <c r="M68" s="31">
        <f t="shared" si="30"/>
        <v>4.5662100456621002E-2</v>
      </c>
      <c r="N68" s="31">
        <f t="shared" si="30"/>
        <v>6.0882800608828003E-3</v>
      </c>
    </row>
    <row r="69" spans="1:14" ht="12" customHeight="1">
      <c r="A69" s="139"/>
      <c r="B69" s="138" t="s">
        <v>16</v>
      </c>
      <c r="C69" s="37"/>
      <c r="D69" s="211" t="s">
        <v>15</v>
      </c>
      <c r="E69" s="36"/>
      <c r="F69" s="35">
        <f>SUM(F71,F73,F75,F77,F79,F81,F83,F85,F87,F89,F91,F93,F95,F97,F99)</f>
        <v>36024</v>
      </c>
      <c r="G69" s="35">
        <f t="shared" ref="G69:N69" si="31">SUM(G71,G73,G75,G77,G79,G81,G83,G85,G87,G89,G91,G93,G95,G97,G99)</f>
        <v>1068</v>
      </c>
      <c r="H69" s="35">
        <f t="shared" si="31"/>
        <v>234</v>
      </c>
      <c r="I69" s="35">
        <f t="shared" si="31"/>
        <v>1006</v>
      </c>
      <c r="J69" s="35">
        <f t="shared" si="31"/>
        <v>166</v>
      </c>
      <c r="K69" s="35">
        <f t="shared" si="31"/>
        <v>2004</v>
      </c>
      <c r="L69" s="35">
        <f t="shared" si="31"/>
        <v>468</v>
      </c>
      <c r="M69" s="35">
        <f t="shared" si="31"/>
        <v>2414</v>
      </c>
      <c r="N69" s="35">
        <f t="shared" si="31"/>
        <v>893</v>
      </c>
    </row>
    <row r="70" spans="1:14" ht="12" customHeight="1">
      <c r="A70" s="139"/>
      <c r="B70" s="139"/>
      <c r="C70" s="34"/>
      <c r="D70" s="212"/>
      <c r="E70" s="33"/>
      <c r="F70" s="31">
        <f t="shared" si="1"/>
        <v>1</v>
      </c>
      <c r="G70" s="31">
        <f>IF(G69=0,0,G69/$F69)</f>
        <v>2.9646902065289808E-2</v>
      </c>
      <c r="H70" s="31">
        <f>IF(H69=0,0,H69/$F69)</f>
        <v>6.4956695536309127E-3</v>
      </c>
      <c r="I70" s="31">
        <f>IF(I69=0,0,I69/$F69)</f>
        <v>2.7925827226293581E-2</v>
      </c>
      <c r="J70" s="31">
        <f>IF(J69=0,0,J69/$F69)</f>
        <v>4.6080390850544084E-3</v>
      </c>
      <c r="K70" s="31">
        <f t="shared" si="1"/>
        <v>5.5629580279813455E-2</v>
      </c>
      <c r="L70" s="31">
        <f>IF(L69=0,0,L69/$F69)</f>
        <v>1.2991339107261825E-2</v>
      </c>
      <c r="M70" s="31">
        <f t="shared" si="1"/>
        <v>6.7010881634465905E-2</v>
      </c>
      <c r="N70" s="31">
        <f t="shared" si="1"/>
        <v>2.4789029535864978E-2</v>
      </c>
    </row>
    <row r="71" spans="1:14" ht="12" customHeight="1">
      <c r="A71" s="139"/>
      <c r="B71" s="139"/>
      <c r="C71" s="37"/>
      <c r="D71" s="211" t="s">
        <v>313</v>
      </c>
      <c r="E71" s="36"/>
      <c r="F71" s="35">
        <v>69</v>
      </c>
      <c r="G71" s="35">
        <v>3</v>
      </c>
      <c r="H71" s="35">
        <v>0</v>
      </c>
      <c r="I71" s="35">
        <v>1</v>
      </c>
      <c r="J71" s="35">
        <v>0</v>
      </c>
      <c r="K71" s="35">
        <v>7</v>
      </c>
      <c r="L71" s="35">
        <v>1</v>
      </c>
      <c r="M71" s="35">
        <v>8</v>
      </c>
      <c r="N71" s="35">
        <v>1</v>
      </c>
    </row>
    <row r="72" spans="1:14" ht="12" customHeight="1">
      <c r="A72" s="139"/>
      <c r="B72" s="139"/>
      <c r="C72" s="34"/>
      <c r="D72" s="212"/>
      <c r="E72" s="33"/>
      <c r="F72" s="31">
        <f t="shared" ref="F72:N72" si="32">IF(F71=0,0,F71/$F71)</f>
        <v>1</v>
      </c>
      <c r="G72" s="31">
        <f t="shared" si="32"/>
        <v>4.3478260869565216E-2</v>
      </c>
      <c r="H72" s="31">
        <f t="shared" si="32"/>
        <v>0</v>
      </c>
      <c r="I72" s="31">
        <f t="shared" si="32"/>
        <v>1.4492753623188406E-2</v>
      </c>
      <c r="J72" s="31">
        <f t="shared" si="32"/>
        <v>0</v>
      </c>
      <c r="K72" s="31">
        <f t="shared" si="32"/>
        <v>0.10144927536231885</v>
      </c>
      <c r="L72" s="31">
        <f t="shared" si="32"/>
        <v>1.4492753623188406E-2</v>
      </c>
      <c r="M72" s="31">
        <f t="shared" si="32"/>
        <v>0.11594202898550725</v>
      </c>
      <c r="N72" s="31">
        <f t="shared" si="32"/>
        <v>1.4492753623188406E-2</v>
      </c>
    </row>
    <row r="73" spans="1:14" ht="12" customHeight="1">
      <c r="A73" s="139"/>
      <c r="B73" s="139"/>
      <c r="C73" s="37"/>
      <c r="D73" s="211" t="s">
        <v>312</v>
      </c>
      <c r="E73" s="36"/>
      <c r="F73" s="35">
        <v>2477</v>
      </c>
      <c r="G73" s="35">
        <v>223</v>
      </c>
      <c r="H73" s="35">
        <v>27</v>
      </c>
      <c r="I73" s="35">
        <v>195</v>
      </c>
      <c r="J73" s="35">
        <v>6</v>
      </c>
      <c r="K73" s="35">
        <v>344</v>
      </c>
      <c r="L73" s="35">
        <v>15</v>
      </c>
      <c r="M73" s="35">
        <v>245</v>
      </c>
      <c r="N73" s="35">
        <v>39</v>
      </c>
    </row>
    <row r="74" spans="1:14" ht="12" customHeight="1">
      <c r="A74" s="139"/>
      <c r="B74" s="139"/>
      <c r="C74" s="34"/>
      <c r="D74" s="212"/>
      <c r="E74" s="33"/>
      <c r="F74" s="31">
        <f t="shared" ref="F74:N74" si="33">IF(F73=0,0,F73/$F73)</f>
        <v>1</v>
      </c>
      <c r="G74" s="31">
        <f t="shared" si="33"/>
        <v>9.0028259991925721E-2</v>
      </c>
      <c r="H74" s="31">
        <f t="shared" si="33"/>
        <v>1.0900282599919257E-2</v>
      </c>
      <c r="I74" s="31">
        <f t="shared" si="33"/>
        <v>7.8724263221639085E-2</v>
      </c>
      <c r="J74" s="31">
        <f t="shared" si="33"/>
        <v>2.4222850222042794E-3</v>
      </c>
      <c r="K74" s="31">
        <f t="shared" si="33"/>
        <v>0.13887767460637868</v>
      </c>
      <c r="L74" s="31">
        <f t="shared" si="33"/>
        <v>6.0557125555106986E-3</v>
      </c>
      <c r="M74" s="31">
        <f t="shared" si="33"/>
        <v>9.8909971740008068E-2</v>
      </c>
      <c r="N74" s="31">
        <f t="shared" si="33"/>
        <v>1.5744852644327817E-2</v>
      </c>
    </row>
    <row r="75" spans="1:14" ht="12" customHeight="1">
      <c r="A75" s="139"/>
      <c r="B75" s="139"/>
      <c r="C75" s="37"/>
      <c r="D75" s="211" t="s">
        <v>12</v>
      </c>
      <c r="E75" s="36"/>
      <c r="F75" s="35">
        <v>788</v>
      </c>
      <c r="G75" s="35">
        <v>24</v>
      </c>
      <c r="H75" s="35">
        <v>2</v>
      </c>
      <c r="I75" s="35">
        <v>37</v>
      </c>
      <c r="J75" s="35">
        <v>0</v>
      </c>
      <c r="K75" s="35">
        <v>121</v>
      </c>
      <c r="L75" s="35">
        <v>3</v>
      </c>
      <c r="M75" s="35">
        <v>129</v>
      </c>
      <c r="N75" s="35">
        <v>3</v>
      </c>
    </row>
    <row r="76" spans="1:14" ht="12" customHeight="1">
      <c r="A76" s="139"/>
      <c r="B76" s="139"/>
      <c r="C76" s="34"/>
      <c r="D76" s="212"/>
      <c r="E76" s="33"/>
      <c r="F76" s="31">
        <f t="shared" ref="F76:N76" si="34">IF(F75=0,0,F75/$F75)</f>
        <v>1</v>
      </c>
      <c r="G76" s="31">
        <f t="shared" si="34"/>
        <v>3.0456852791878174E-2</v>
      </c>
      <c r="H76" s="31">
        <f t="shared" si="34"/>
        <v>2.5380710659898475E-3</v>
      </c>
      <c r="I76" s="31">
        <f t="shared" si="34"/>
        <v>4.6954314720812185E-2</v>
      </c>
      <c r="J76" s="31">
        <f t="shared" si="34"/>
        <v>0</v>
      </c>
      <c r="K76" s="31">
        <f t="shared" si="34"/>
        <v>0.15355329949238578</v>
      </c>
      <c r="L76" s="31">
        <f t="shared" si="34"/>
        <v>3.8071065989847717E-3</v>
      </c>
      <c r="M76" s="31">
        <f t="shared" si="34"/>
        <v>0.16370558375634517</v>
      </c>
      <c r="N76" s="31">
        <f t="shared" si="34"/>
        <v>3.8071065989847717E-3</v>
      </c>
    </row>
    <row r="77" spans="1:14" ht="12" customHeight="1">
      <c r="A77" s="139"/>
      <c r="B77" s="139"/>
      <c r="C77" s="37"/>
      <c r="D77" s="211" t="s">
        <v>211</v>
      </c>
      <c r="E77" s="36"/>
      <c r="F77" s="35">
        <v>629</v>
      </c>
      <c r="G77" s="35">
        <v>26</v>
      </c>
      <c r="H77" s="35">
        <v>1</v>
      </c>
      <c r="I77" s="35">
        <v>27</v>
      </c>
      <c r="J77" s="35">
        <v>3</v>
      </c>
      <c r="K77" s="35">
        <v>62</v>
      </c>
      <c r="L77" s="35">
        <v>6</v>
      </c>
      <c r="M77" s="35">
        <v>40</v>
      </c>
      <c r="N77" s="35">
        <v>7</v>
      </c>
    </row>
    <row r="78" spans="1:14" ht="12" customHeight="1">
      <c r="A78" s="139"/>
      <c r="B78" s="139"/>
      <c r="C78" s="34"/>
      <c r="D78" s="212"/>
      <c r="E78" s="33"/>
      <c r="F78" s="31">
        <f t="shared" ref="F78:N78" si="35">IF(F77=0,0,F77/$F77)</f>
        <v>1</v>
      </c>
      <c r="G78" s="31">
        <f t="shared" si="35"/>
        <v>4.133545310015898E-2</v>
      </c>
      <c r="H78" s="31">
        <f t="shared" si="35"/>
        <v>1.589825119236884E-3</v>
      </c>
      <c r="I78" s="31">
        <f t="shared" si="35"/>
        <v>4.2925278219395867E-2</v>
      </c>
      <c r="J78" s="31">
        <f t="shared" si="35"/>
        <v>4.7694753577106515E-3</v>
      </c>
      <c r="K78" s="31">
        <f t="shared" si="35"/>
        <v>9.8569157392686804E-2</v>
      </c>
      <c r="L78" s="31">
        <f t="shared" si="35"/>
        <v>9.538950715421303E-3</v>
      </c>
      <c r="M78" s="31">
        <f t="shared" si="35"/>
        <v>6.3593004769475353E-2</v>
      </c>
      <c r="N78" s="31">
        <f t="shared" si="35"/>
        <v>1.1128775834658187E-2</v>
      </c>
    </row>
    <row r="79" spans="1:14" ht="12" customHeight="1">
      <c r="A79" s="139"/>
      <c r="B79" s="139"/>
      <c r="C79" s="37"/>
      <c r="D79" s="211" t="s">
        <v>310</v>
      </c>
      <c r="E79" s="36"/>
      <c r="F79" s="35">
        <v>1803</v>
      </c>
      <c r="G79" s="35">
        <v>66</v>
      </c>
      <c r="H79" s="35">
        <v>14</v>
      </c>
      <c r="I79" s="35">
        <v>33</v>
      </c>
      <c r="J79" s="35">
        <v>2</v>
      </c>
      <c r="K79" s="35">
        <v>49</v>
      </c>
      <c r="L79" s="35">
        <v>4</v>
      </c>
      <c r="M79" s="35">
        <v>65</v>
      </c>
      <c r="N79" s="35">
        <v>10</v>
      </c>
    </row>
    <row r="80" spans="1:14" ht="12" customHeight="1">
      <c r="A80" s="139"/>
      <c r="B80" s="139"/>
      <c r="C80" s="34"/>
      <c r="D80" s="212"/>
      <c r="E80" s="33"/>
      <c r="F80" s="31">
        <f t="shared" ref="F80:N80" si="36">IF(F79=0,0,F79/$F79)</f>
        <v>1</v>
      </c>
      <c r="G80" s="31">
        <f t="shared" si="36"/>
        <v>3.6605657237936774E-2</v>
      </c>
      <c r="H80" s="31">
        <f t="shared" si="36"/>
        <v>7.7648363838047699E-3</v>
      </c>
      <c r="I80" s="31">
        <f t="shared" si="36"/>
        <v>1.8302828618968387E-2</v>
      </c>
      <c r="J80" s="31">
        <f t="shared" si="36"/>
        <v>1.1092623405435386E-3</v>
      </c>
      <c r="K80" s="31">
        <f t="shared" si="36"/>
        <v>2.7176927343316695E-2</v>
      </c>
      <c r="L80" s="31">
        <f t="shared" si="36"/>
        <v>2.2185246810870773E-3</v>
      </c>
      <c r="M80" s="31">
        <f t="shared" si="36"/>
        <v>3.6051026067665005E-2</v>
      </c>
      <c r="N80" s="31">
        <f t="shared" si="36"/>
        <v>5.546311702717693E-3</v>
      </c>
    </row>
    <row r="81" spans="1:14" ht="12" customHeight="1">
      <c r="A81" s="139"/>
      <c r="B81" s="139"/>
      <c r="C81" s="37"/>
      <c r="D81" s="211" t="s">
        <v>9</v>
      </c>
      <c r="E81" s="36"/>
      <c r="F81" s="35">
        <v>5794</v>
      </c>
      <c r="G81" s="35">
        <v>200</v>
      </c>
      <c r="H81" s="35">
        <v>46</v>
      </c>
      <c r="I81" s="35">
        <v>178</v>
      </c>
      <c r="J81" s="35">
        <v>11</v>
      </c>
      <c r="K81" s="35">
        <v>365</v>
      </c>
      <c r="L81" s="35">
        <v>37</v>
      </c>
      <c r="M81" s="35">
        <v>434</v>
      </c>
      <c r="N81" s="35">
        <v>132</v>
      </c>
    </row>
    <row r="82" spans="1:14" ht="12" customHeight="1">
      <c r="A82" s="139"/>
      <c r="B82" s="139"/>
      <c r="C82" s="34"/>
      <c r="D82" s="212"/>
      <c r="E82" s="33"/>
      <c r="F82" s="31">
        <f t="shared" ref="F82:N82" si="37">IF(F81=0,0,F81/$F81)</f>
        <v>1</v>
      </c>
      <c r="G82" s="31">
        <f t="shared" si="37"/>
        <v>3.4518467380048323E-2</v>
      </c>
      <c r="H82" s="31">
        <f t="shared" si="37"/>
        <v>7.9392474974111157E-3</v>
      </c>
      <c r="I82" s="31">
        <f t="shared" si="37"/>
        <v>3.0721435968243008E-2</v>
      </c>
      <c r="J82" s="31">
        <f t="shared" si="37"/>
        <v>1.8985157059026579E-3</v>
      </c>
      <c r="K82" s="31">
        <f t="shared" si="37"/>
        <v>6.2996202968588197E-2</v>
      </c>
      <c r="L82" s="31">
        <f t="shared" si="37"/>
        <v>6.38591646530894E-3</v>
      </c>
      <c r="M82" s="31">
        <f t="shared" si="37"/>
        <v>7.4905074214704867E-2</v>
      </c>
      <c r="N82" s="31">
        <f t="shared" si="37"/>
        <v>2.2782188470831896E-2</v>
      </c>
    </row>
    <row r="83" spans="1:14" ht="12" customHeight="1">
      <c r="A83" s="139"/>
      <c r="B83" s="139"/>
      <c r="C83" s="37"/>
      <c r="D83" s="211" t="s">
        <v>8</v>
      </c>
      <c r="E83" s="36"/>
      <c r="F83" s="35">
        <v>1114</v>
      </c>
      <c r="G83" s="35">
        <v>17</v>
      </c>
      <c r="H83" s="35">
        <v>2</v>
      </c>
      <c r="I83" s="35">
        <v>47</v>
      </c>
      <c r="J83" s="35">
        <v>2</v>
      </c>
      <c r="K83" s="35">
        <v>93</v>
      </c>
      <c r="L83" s="35">
        <v>7</v>
      </c>
      <c r="M83" s="35">
        <v>240</v>
      </c>
      <c r="N83" s="35">
        <v>61</v>
      </c>
    </row>
    <row r="84" spans="1:14" ht="12" customHeight="1">
      <c r="A84" s="139"/>
      <c r="B84" s="139"/>
      <c r="C84" s="34"/>
      <c r="D84" s="212"/>
      <c r="E84" s="33"/>
      <c r="F84" s="31">
        <f t="shared" ref="F84:N84" si="38">IF(F83=0,0,F83/$F83)</f>
        <v>1</v>
      </c>
      <c r="G84" s="31">
        <f t="shared" si="38"/>
        <v>1.526032315978456E-2</v>
      </c>
      <c r="H84" s="31">
        <f t="shared" si="38"/>
        <v>1.7953321364452424E-3</v>
      </c>
      <c r="I84" s="31">
        <f t="shared" si="38"/>
        <v>4.2190305206463198E-2</v>
      </c>
      <c r="J84" s="31">
        <f t="shared" si="38"/>
        <v>1.7953321364452424E-3</v>
      </c>
      <c r="K84" s="31">
        <f t="shared" si="38"/>
        <v>8.3482944344703769E-2</v>
      </c>
      <c r="L84" s="31">
        <f t="shared" si="38"/>
        <v>6.2836624775583485E-3</v>
      </c>
      <c r="M84" s="31">
        <f t="shared" si="38"/>
        <v>0.21543985637342908</v>
      </c>
      <c r="N84" s="31">
        <f t="shared" si="38"/>
        <v>5.475763016157989E-2</v>
      </c>
    </row>
    <row r="85" spans="1:14" ht="12" customHeight="1">
      <c r="A85" s="139"/>
      <c r="B85" s="139"/>
      <c r="C85" s="37"/>
      <c r="D85" s="211" t="s">
        <v>309</v>
      </c>
      <c r="E85" s="36"/>
      <c r="F85" s="35">
        <v>130</v>
      </c>
      <c r="G85" s="35">
        <v>8</v>
      </c>
      <c r="H85" s="35">
        <v>3</v>
      </c>
      <c r="I85" s="35">
        <v>5</v>
      </c>
      <c r="J85" s="35">
        <v>1</v>
      </c>
      <c r="K85" s="35">
        <v>13</v>
      </c>
      <c r="L85" s="35">
        <v>3</v>
      </c>
      <c r="M85" s="35">
        <v>6</v>
      </c>
      <c r="N85" s="35">
        <v>1</v>
      </c>
    </row>
    <row r="86" spans="1:14" ht="12" customHeight="1">
      <c r="A86" s="139"/>
      <c r="B86" s="139"/>
      <c r="C86" s="34"/>
      <c r="D86" s="212"/>
      <c r="E86" s="33"/>
      <c r="F86" s="31">
        <f t="shared" ref="F86:N86" si="39">IF(F85=0,0,F85/$F85)</f>
        <v>1</v>
      </c>
      <c r="G86" s="31">
        <f t="shared" si="39"/>
        <v>6.1538461538461542E-2</v>
      </c>
      <c r="H86" s="31">
        <f t="shared" si="39"/>
        <v>2.3076923076923078E-2</v>
      </c>
      <c r="I86" s="31">
        <f t="shared" si="39"/>
        <v>3.8461538461538464E-2</v>
      </c>
      <c r="J86" s="31">
        <f t="shared" si="39"/>
        <v>7.6923076923076927E-3</v>
      </c>
      <c r="K86" s="31">
        <f t="shared" si="39"/>
        <v>0.1</v>
      </c>
      <c r="L86" s="31">
        <f t="shared" si="39"/>
        <v>2.3076923076923078E-2</v>
      </c>
      <c r="M86" s="31">
        <f t="shared" si="39"/>
        <v>4.6153846153846156E-2</v>
      </c>
      <c r="N86" s="31">
        <f t="shared" si="39"/>
        <v>7.6923076923076927E-3</v>
      </c>
    </row>
    <row r="87" spans="1:14" ht="13.5" customHeight="1">
      <c r="A87" s="139"/>
      <c r="B87" s="139"/>
      <c r="C87" s="37"/>
      <c r="D87" s="228" t="s">
        <v>308</v>
      </c>
      <c r="E87" s="36"/>
      <c r="F87" s="35">
        <v>389</v>
      </c>
      <c r="G87" s="35">
        <v>24</v>
      </c>
      <c r="H87" s="35">
        <v>5</v>
      </c>
      <c r="I87" s="35">
        <v>17</v>
      </c>
      <c r="J87" s="35">
        <v>3</v>
      </c>
      <c r="K87" s="35">
        <v>23</v>
      </c>
      <c r="L87" s="35">
        <v>5</v>
      </c>
      <c r="M87" s="35">
        <v>27</v>
      </c>
      <c r="N87" s="35">
        <v>7</v>
      </c>
    </row>
    <row r="88" spans="1:14" ht="13.5" customHeight="1">
      <c r="A88" s="139"/>
      <c r="B88" s="139"/>
      <c r="C88" s="34"/>
      <c r="D88" s="212"/>
      <c r="E88" s="33"/>
      <c r="F88" s="31">
        <f t="shared" ref="F88:N88" si="40">IF(F87=0,0,F87/$F87)</f>
        <v>1</v>
      </c>
      <c r="G88" s="31">
        <f t="shared" si="40"/>
        <v>6.1696658097686374E-2</v>
      </c>
      <c r="H88" s="31">
        <f t="shared" si="40"/>
        <v>1.2853470437017995E-2</v>
      </c>
      <c r="I88" s="31">
        <f t="shared" si="40"/>
        <v>4.3701799485861184E-2</v>
      </c>
      <c r="J88" s="31">
        <f t="shared" si="40"/>
        <v>7.7120822622107968E-3</v>
      </c>
      <c r="K88" s="31">
        <f t="shared" si="40"/>
        <v>5.9125964010282778E-2</v>
      </c>
      <c r="L88" s="31">
        <f t="shared" si="40"/>
        <v>1.2853470437017995E-2</v>
      </c>
      <c r="M88" s="31">
        <f t="shared" si="40"/>
        <v>6.9408740359897178E-2</v>
      </c>
      <c r="N88" s="31">
        <f t="shared" si="40"/>
        <v>1.7994858611825194E-2</v>
      </c>
    </row>
    <row r="89" spans="1:14" ht="12" customHeight="1">
      <c r="A89" s="139"/>
      <c r="B89" s="139"/>
      <c r="C89" s="37"/>
      <c r="D89" s="211" t="s">
        <v>311</v>
      </c>
      <c r="E89" s="36"/>
      <c r="F89" s="35">
        <v>1219</v>
      </c>
      <c r="G89" s="35">
        <v>39</v>
      </c>
      <c r="H89" s="35">
        <v>14</v>
      </c>
      <c r="I89" s="35">
        <v>33</v>
      </c>
      <c r="J89" s="35">
        <v>10</v>
      </c>
      <c r="K89" s="35">
        <v>38</v>
      </c>
      <c r="L89" s="35">
        <v>7</v>
      </c>
      <c r="M89" s="35">
        <v>32</v>
      </c>
      <c r="N89" s="35">
        <v>11</v>
      </c>
    </row>
    <row r="90" spans="1:14" ht="12" customHeight="1">
      <c r="A90" s="139"/>
      <c r="B90" s="139"/>
      <c r="C90" s="34"/>
      <c r="D90" s="212"/>
      <c r="E90" s="33"/>
      <c r="F90" s="31">
        <f t="shared" ref="F90:N90" si="41">IF(F89=0,0,F89/$F89)</f>
        <v>1</v>
      </c>
      <c r="G90" s="31">
        <f t="shared" si="41"/>
        <v>3.1993437243642328E-2</v>
      </c>
      <c r="H90" s="31">
        <f t="shared" si="41"/>
        <v>1.1484823625922888E-2</v>
      </c>
      <c r="I90" s="31">
        <f t="shared" si="41"/>
        <v>2.7071369975389663E-2</v>
      </c>
      <c r="J90" s="31">
        <f t="shared" si="41"/>
        <v>8.2034454470877767E-3</v>
      </c>
      <c r="K90" s="31">
        <f t="shared" si="41"/>
        <v>3.1173092698933553E-2</v>
      </c>
      <c r="L90" s="31">
        <f t="shared" si="41"/>
        <v>5.742411812961444E-3</v>
      </c>
      <c r="M90" s="31">
        <f t="shared" si="41"/>
        <v>2.6251025430680888E-2</v>
      </c>
      <c r="N90" s="31">
        <f t="shared" si="41"/>
        <v>9.0237899917965554E-3</v>
      </c>
    </row>
    <row r="91" spans="1:14" ht="12" customHeight="1">
      <c r="A91" s="139"/>
      <c r="B91" s="139"/>
      <c r="C91" s="37"/>
      <c r="D91" s="211" t="s">
        <v>207</v>
      </c>
      <c r="E91" s="36"/>
      <c r="F91" s="35">
        <v>392</v>
      </c>
      <c r="G91" s="35">
        <v>31</v>
      </c>
      <c r="H91" s="35">
        <v>9</v>
      </c>
      <c r="I91" s="35">
        <v>8</v>
      </c>
      <c r="J91" s="35">
        <v>1</v>
      </c>
      <c r="K91" s="35">
        <v>13</v>
      </c>
      <c r="L91" s="35">
        <v>6</v>
      </c>
      <c r="M91" s="35">
        <v>16</v>
      </c>
      <c r="N91" s="35">
        <v>2</v>
      </c>
    </row>
    <row r="92" spans="1:14" ht="12" customHeight="1">
      <c r="A92" s="139"/>
      <c r="B92" s="139"/>
      <c r="C92" s="34"/>
      <c r="D92" s="212"/>
      <c r="E92" s="33"/>
      <c r="F92" s="31">
        <f t="shared" ref="F92:N92" si="42">IF(F91=0,0,F91/$F91)</f>
        <v>1</v>
      </c>
      <c r="G92" s="31">
        <f t="shared" si="42"/>
        <v>7.9081632653061229E-2</v>
      </c>
      <c r="H92" s="31">
        <f t="shared" si="42"/>
        <v>2.2959183673469389E-2</v>
      </c>
      <c r="I92" s="31">
        <f t="shared" si="42"/>
        <v>2.0408163265306121E-2</v>
      </c>
      <c r="J92" s="31">
        <f t="shared" si="42"/>
        <v>2.5510204081632651E-3</v>
      </c>
      <c r="K92" s="31">
        <f t="shared" si="42"/>
        <v>3.3163265306122451E-2</v>
      </c>
      <c r="L92" s="31">
        <f t="shared" si="42"/>
        <v>1.5306122448979591E-2</v>
      </c>
      <c r="M92" s="31">
        <f t="shared" si="42"/>
        <v>4.0816326530612242E-2</v>
      </c>
      <c r="N92" s="31">
        <f t="shared" si="42"/>
        <v>5.1020408163265302E-3</v>
      </c>
    </row>
    <row r="93" spans="1:14" ht="12" customHeight="1">
      <c r="A93" s="139"/>
      <c r="B93" s="139"/>
      <c r="C93" s="37"/>
      <c r="D93" s="211" t="s">
        <v>306</v>
      </c>
      <c r="E93" s="36"/>
      <c r="F93" s="35">
        <v>1705</v>
      </c>
      <c r="G93" s="35">
        <v>38</v>
      </c>
      <c r="H93" s="35">
        <v>10</v>
      </c>
      <c r="I93" s="35">
        <v>69</v>
      </c>
      <c r="J93" s="35">
        <v>16</v>
      </c>
      <c r="K93" s="35">
        <v>84</v>
      </c>
      <c r="L93" s="35">
        <v>29</v>
      </c>
      <c r="M93" s="35">
        <v>92</v>
      </c>
      <c r="N93" s="35">
        <v>39</v>
      </c>
    </row>
    <row r="94" spans="1:14" ht="12" customHeight="1">
      <c r="A94" s="139"/>
      <c r="B94" s="139"/>
      <c r="C94" s="34"/>
      <c r="D94" s="212"/>
      <c r="E94" s="33"/>
      <c r="F94" s="31">
        <f t="shared" ref="F94:N94" si="43">IF(F93=0,0,F93/$F93)</f>
        <v>1</v>
      </c>
      <c r="G94" s="31">
        <f t="shared" si="43"/>
        <v>2.2287390029325515E-2</v>
      </c>
      <c r="H94" s="31">
        <f t="shared" si="43"/>
        <v>5.8651026392961877E-3</v>
      </c>
      <c r="I94" s="31">
        <f t="shared" si="43"/>
        <v>4.0469208211143692E-2</v>
      </c>
      <c r="J94" s="31">
        <f t="shared" si="43"/>
        <v>9.3841642228739003E-3</v>
      </c>
      <c r="K94" s="31">
        <f t="shared" si="43"/>
        <v>4.926686217008798E-2</v>
      </c>
      <c r="L94" s="31">
        <f t="shared" si="43"/>
        <v>1.7008797653958945E-2</v>
      </c>
      <c r="M94" s="31">
        <f t="shared" si="43"/>
        <v>5.395894428152493E-2</v>
      </c>
      <c r="N94" s="31">
        <f t="shared" si="43"/>
        <v>2.2873900293255131E-2</v>
      </c>
    </row>
    <row r="95" spans="1:14" ht="12" customHeight="1">
      <c r="A95" s="139"/>
      <c r="B95" s="139"/>
      <c r="C95" s="37"/>
      <c r="D95" s="211" t="s">
        <v>305</v>
      </c>
      <c r="E95" s="36"/>
      <c r="F95" s="35">
        <v>13647</v>
      </c>
      <c r="G95" s="35">
        <v>238</v>
      </c>
      <c r="H95" s="35">
        <v>78</v>
      </c>
      <c r="I95" s="35">
        <v>246</v>
      </c>
      <c r="J95" s="35">
        <v>105</v>
      </c>
      <c r="K95" s="35">
        <v>530</v>
      </c>
      <c r="L95" s="35">
        <v>312</v>
      </c>
      <c r="M95" s="35">
        <v>807</v>
      </c>
      <c r="N95" s="35">
        <v>520</v>
      </c>
    </row>
    <row r="96" spans="1:14" ht="12" customHeight="1">
      <c r="A96" s="139"/>
      <c r="B96" s="139"/>
      <c r="C96" s="34"/>
      <c r="D96" s="212"/>
      <c r="E96" s="33"/>
      <c r="F96" s="31">
        <f t="shared" ref="F96:N96" si="44">IF(F95=0,0,F95/$F95)</f>
        <v>1</v>
      </c>
      <c r="G96" s="31">
        <f t="shared" si="44"/>
        <v>1.7439730343665274E-2</v>
      </c>
      <c r="H96" s="31">
        <f t="shared" si="44"/>
        <v>5.7155418773356783E-3</v>
      </c>
      <c r="I96" s="31">
        <f t="shared" si="44"/>
        <v>1.8025939766981754E-2</v>
      </c>
      <c r="J96" s="31">
        <f t="shared" si="44"/>
        <v>7.6939986810287972E-3</v>
      </c>
      <c r="K96" s="31">
        <f t="shared" si="44"/>
        <v>3.8836374294716786E-2</v>
      </c>
      <c r="L96" s="31">
        <f t="shared" si="44"/>
        <v>2.2862167509342713E-2</v>
      </c>
      <c r="M96" s="31">
        <f t="shared" si="44"/>
        <v>5.9133875577049903E-2</v>
      </c>
      <c r="N96" s="31">
        <f t="shared" si="44"/>
        <v>3.8103612515571185E-2</v>
      </c>
    </row>
    <row r="97" spans="1:14" ht="12" customHeight="1">
      <c r="A97" s="139"/>
      <c r="B97" s="139"/>
      <c r="C97" s="37"/>
      <c r="D97" s="211" t="s">
        <v>304</v>
      </c>
      <c r="E97" s="36"/>
      <c r="F97" s="35">
        <v>2000</v>
      </c>
      <c r="G97" s="35">
        <v>32</v>
      </c>
      <c r="H97" s="35">
        <v>1</v>
      </c>
      <c r="I97" s="35">
        <v>71</v>
      </c>
      <c r="J97" s="35">
        <v>3</v>
      </c>
      <c r="K97" s="35">
        <v>187</v>
      </c>
      <c r="L97" s="35">
        <v>17</v>
      </c>
      <c r="M97" s="35">
        <v>188</v>
      </c>
      <c r="N97" s="35">
        <v>44</v>
      </c>
    </row>
    <row r="98" spans="1:14" ht="12" customHeight="1">
      <c r="A98" s="139"/>
      <c r="B98" s="139"/>
      <c r="C98" s="34"/>
      <c r="D98" s="212"/>
      <c r="E98" s="33"/>
      <c r="F98" s="31">
        <f t="shared" ref="F98:N98" si="45">IF(F97=0,0,F97/$F97)</f>
        <v>1</v>
      </c>
      <c r="G98" s="31">
        <f t="shared" si="45"/>
        <v>1.6E-2</v>
      </c>
      <c r="H98" s="31">
        <f t="shared" si="45"/>
        <v>5.0000000000000001E-4</v>
      </c>
      <c r="I98" s="31">
        <f t="shared" si="45"/>
        <v>3.5499999999999997E-2</v>
      </c>
      <c r="J98" s="31">
        <f t="shared" si="45"/>
        <v>1.5E-3</v>
      </c>
      <c r="K98" s="31">
        <f t="shared" si="45"/>
        <v>9.35E-2</v>
      </c>
      <c r="L98" s="31">
        <f t="shared" si="45"/>
        <v>8.5000000000000006E-3</v>
      </c>
      <c r="M98" s="31">
        <f t="shared" si="45"/>
        <v>9.4E-2</v>
      </c>
      <c r="N98" s="31">
        <f t="shared" si="45"/>
        <v>2.1999999999999999E-2</v>
      </c>
    </row>
    <row r="99" spans="1:14" ht="12.75" customHeight="1">
      <c r="A99" s="139"/>
      <c r="B99" s="139"/>
      <c r="C99" s="37"/>
      <c r="D99" s="211" t="s">
        <v>203</v>
      </c>
      <c r="E99" s="36"/>
      <c r="F99" s="35">
        <v>3868</v>
      </c>
      <c r="G99" s="35">
        <v>99</v>
      </c>
      <c r="H99" s="35">
        <v>22</v>
      </c>
      <c r="I99" s="35">
        <v>39</v>
      </c>
      <c r="J99" s="35">
        <v>3</v>
      </c>
      <c r="K99" s="35">
        <v>75</v>
      </c>
      <c r="L99" s="35">
        <v>16</v>
      </c>
      <c r="M99" s="35">
        <v>85</v>
      </c>
      <c r="N99" s="35">
        <v>16</v>
      </c>
    </row>
    <row r="100" spans="1:14" ht="12.75" customHeight="1">
      <c r="A100" s="140"/>
      <c r="B100" s="140"/>
      <c r="C100" s="34"/>
      <c r="D100" s="212"/>
      <c r="E100" s="33"/>
      <c r="F100" s="31">
        <f t="shared" ref="F100:N100" si="46">IF(F99=0,0,F99/$F99)</f>
        <v>1</v>
      </c>
      <c r="G100" s="31">
        <f t="shared" si="46"/>
        <v>2.5594622543950361E-2</v>
      </c>
      <c r="H100" s="31">
        <f t="shared" si="46"/>
        <v>5.6876938986556358E-3</v>
      </c>
      <c r="I100" s="31">
        <f t="shared" si="46"/>
        <v>1.0082730093071354E-2</v>
      </c>
      <c r="J100" s="31">
        <f t="shared" si="46"/>
        <v>7.7559462254395031E-4</v>
      </c>
      <c r="K100" s="31">
        <f t="shared" si="46"/>
        <v>1.9389865563598761E-2</v>
      </c>
      <c r="L100" s="31">
        <f t="shared" si="46"/>
        <v>4.1365046535677356E-3</v>
      </c>
      <c r="M100" s="31">
        <f t="shared" si="46"/>
        <v>2.1975180972078595E-2</v>
      </c>
      <c r="N100" s="31">
        <f t="shared" si="46"/>
        <v>4.1365046535677356E-3</v>
      </c>
    </row>
  </sheetData>
  <mergeCells count="65">
    <mergeCell ref="A19:A100"/>
    <mergeCell ref="D43:D44"/>
    <mergeCell ref="D45:D46"/>
    <mergeCell ref="D47:D48"/>
    <mergeCell ref="A3:E6"/>
    <mergeCell ref="A7:E8"/>
    <mergeCell ref="A9:A18"/>
    <mergeCell ref="B9:E10"/>
    <mergeCell ref="B11:E12"/>
    <mergeCell ref="B13:E14"/>
    <mergeCell ref="B15:E16"/>
    <mergeCell ref="D61:D62"/>
    <mergeCell ref="D49:D50"/>
    <mergeCell ref="D53:D54"/>
    <mergeCell ref="D51:D52"/>
    <mergeCell ref="D55:D56"/>
    <mergeCell ref="D37:D38"/>
    <mergeCell ref="D25:D26"/>
    <mergeCell ref="D33:D34"/>
    <mergeCell ref="D27:D28"/>
    <mergeCell ref="D29:D30"/>
    <mergeCell ref="D31:D32"/>
    <mergeCell ref="G3:H3"/>
    <mergeCell ref="I3:J3"/>
    <mergeCell ref="K3:L3"/>
    <mergeCell ref="M3:N3"/>
    <mergeCell ref="G4:G6"/>
    <mergeCell ref="H4:H6"/>
    <mergeCell ref="I4:I6"/>
    <mergeCell ref="J4:J6"/>
    <mergeCell ref="M4:M6"/>
    <mergeCell ref="K4:K6"/>
    <mergeCell ref="L4:L6"/>
    <mergeCell ref="D83:D84"/>
    <mergeCell ref="D35:D36"/>
    <mergeCell ref="D87:D88"/>
    <mergeCell ref="D67:D68"/>
    <mergeCell ref="N4:N6"/>
    <mergeCell ref="D63:D64"/>
    <mergeCell ref="D65:D66"/>
    <mergeCell ref="D39:D40"/>
    <mergeCell ref="D41:D42"/>
    <mergeCell ref="D59:D60"/>
    <mergeCell ref="F3:F6"/>
    <mergeCell ref="B17:E18"/>
    <mergeCell ref="B19:B68"/>
    <mergeCell ref="D19:D20"/>
    <mergeCell ref="D21:D22"/>
    <mergeCell ref="D23:D24"/>
    <mergeCell ref="D85:D86"/>
    <mergeCell ref="D57:D58"/>
    <mergeCell ref="B69:B100"/>
    <mergeCell ref="D69:D70"/>
    <mergeCell ref="D71:D72"/>
    <mergeCell ref="D73:D74"/>
    <mergeCell ref="D75:D76"/>
    <mergeCell ref="D97:D98"/>
    <mergeCell ref="D99:D100"/>
    <mergeCell ref="D77:D78"/>
    <mergeCell ref="D79:D80"/>
    <mergeCell ref="D93:D94"/>
    <mergeCell ref="D95:D96"/>
    <mergeCell ref="D89:D90"/>
    <mergeCell ref="D91:D92"/>
    <mergeCell ref="D81:D82"/>
  </mergeCells>
  <phoneticPr fontId="4"/>
  <pageMargins left="0.59055118110236227" right="0.19685039370078741" top="0.39370078740157483" bottom="0.39370078740157483" header="0.51181102362204722" footer="0.51181102362204722"/>
  <pageSetup paperSize="9" scale="68" firstPageNumber="40" orientation="portrait" useFirstPageNumber="1"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Q80"/>
  <sheetViews>
    <sheetView showGridLines="0" view="pageBreakPreview" zoomScaleNormal="100" zoomScaleSheetLayoutView="100" workbookViewId="0">
      <selection activeCell="J3" sqref="J3:K6"/>
    </sheetView>
  </sheetViews>
  <sheetFormatPr defaultRowHeight="13.5"/>
  <cols>
    <col min="1" max="2" width="2.625" style="4" customWidth="1"/>
    <col min="3" max="3" width="1.375" style="4" customWidth="1"/>
    <col min="4" max="4" width="27.625" style="4" customWidth="1"/>
    <col min="5" max="5" width="1.375" style="4" customWidth="1"/>
    <col min="6" max="17" width="8.625" style="3" customWidth="1"/>
    <col min="18" max="16384" width="9" style="3"/>
  </cols>
  <sheetData>
    <row r="1" spans="1:17" ht="14.25">
      <c r="A1" s="18" t="s">
        <v>657</v>
      </c>
    </row>
    <row r="2" spans="1:17">
      <c r="Q2" s="92" t="s">
        <v>392</v>
      </c>
    </row>
    <row r="3" spans="1:17" ht="20.25" customHeight="1">
      <c r="A3" s="152" t="s">
        <v>63</v>
      </c>
      <c r="B3" s="153"/>
      <c r="C3" s="153"/>
      <c r="D3" s="153"/>
      <c r="E3" s="154"/>
      <c r="F3" s="163" t="s">
        <v>301</v>
      </c>
      <c r="G3" s="229" t="s">
        <v>354</v>
      </c>
      <c r="H3" s="230"/>
      <c r="I3" s="163" t="s">
        <v>301</v>
      </c>
      <c r="J3" s="229" t="s">
        <v>316</v>
      </c>
      <c r="K3" s="230"/>
      <c r="L3" s="163" t="s">
        <v>301</v>
      </c>
      <c r="M3" s="229" t="s">
        <v>315</v>
      </c>
      <c r="N3" s="230"/>
      <c r="O3" s="163" t="s">
        <v>301</v>
      </c>
      <c r="P3" s="229" t="s">
        <v>314</v>
      </c>
      <c r="Q3" s="230"/>
    </row>
    <row r="4" spans="1:17" ht="42" customHeight="1">
      <c r="A4" s="155"/>
      <c r="B4" s="156"/>
      <c r="C4" s="156"/>
      <c r="D4" s="156"/>
      <c r="E4" s="157"/>
      <c r="F4" s="231"/>
      <c r="G4" s="197" t="s">
        <v>353</v>
      </c>
      <c r="H4" s="197" t="s">
        <v>351</v>
      </c>
      <c r="I4" s="231"/>
      <c r="J4" s="197" t="s">
        <v>352</v>
      </c>
      <c r="K4" s="197" t="s">
        <v>351</v>
      </c>
      <c r="L4" s="231"/>
      <c r="M4" s="197" t="s">
        <v>352</v>
      </c>
      <c r="N4" s="197" t="s">
        <v>351</v>
      </c>
      <c r="O4" s="231"/>
      <c r="P4" s="197" t="s">
        <v>352</v>
      </c>
      <c r="Q4" s="197" t="s">
        <v>351</v>
      </c>
    </row>
    <row r="5" spans="1:17" ht="15" customHeight="1">
      <c r="A5" s="155"/>
      <c r="B5" s="156"/>
      <c r="C5" s="156"/>
      <c r="D5" s="156"/>
      <c r="E5" s="157"/>
      <c r="F5" s="231"/>
      <c r="G5" s="198"/>
      <c r="H5" s="198"/>
      <c r="I5" s="231"/>
      <c r="J5" s="198"/>
      <c r="K5" s="198"/>
      <c r="L5" s="231"/>
      <c r="M5" s="198"/>
      <c r="N5" s="198"/>
      <c r="O5" s="231"/>
      <c r="P5" s="198"/>
      <c r="Q5" s="198"/>
    </row>
    <row r="6" spans="1:17" ht="15" customHeight="1">
      <c r="A6" s="158"/>
      <c r="B6" s="159"/>
      <c r="C6" s="159"/>
      <c r="D6" s="159"/>
      <c r="E6" s="160"/>
      <c r="F6" s="164"/>
      <c r="G6" s="199"/>
      <c r="H6" s="199"/>
      <c r="I6" s="164"/>
      <c r="J6" s="199"/>
      <c r="K6" s="199"/>
      <c r="L6" s="164"/>
      <c r="M6" s="199"/>
      <c r="N6" s="199"/>
      <c r="O6" s="164"/>
      <c r="P6" s="199"/>
      <c r="Q6" s="199"/>
    </row>
    <row r="7" spans="1:17" ht="23.1" customHeight="1">
      <c r="A7" s="147" t="s">
        <v>49</v>
      </c>
      <c r="B7" s="148"/>
      <c r="C7" s="148"/>
      <c r="D7" s="148"/>
      <c r="E7" s="149"/>
      <c r="F7" s="86">
        <f>SUM(F8:F12)</f>
        <v>524</v>
      </c>
      <c r="G7" s="87">
        <v>2.8702290079999999</v>
      </c>
      <c r="H7" s="57">
        <v>1.4460784310000001</v>
      </c>
      <c r="I7" s="86">
        <f>SUM(I8:I12)</f>
        <v>506</v>
      </c>
      <c r="J7" s="57">
        <v>3.3221343870000002</v>
      </c>
      <c r="K7" s="57">
        <v>1.452554745</v>
      </c>
      <c r="L7" s="86">
        <f>SUM(L8:L12)</f>
        <v>583</v>
      </c>
      <c r="M7" s="57">
        <v>6.4785591770000002</v>
      </c>
      <c r="N7" s="57">
        <v>2.5043103449999999</v>
      </c>
      <c r="O7" s="86">
        <f>SUM(O8:O12)</f>
        <v>513</v>
      </c>
      <c r="P7" s="57">
        <v>9.1461988299999994</v>
      </c>
      <c r="Q7" s="56">
        <v>3.9393939389999999</v>
      </c>
    </row>
    <row r="8" spans="1:17" ht="23.1" customHeight="1">
      <c r="A8" s="141" t="s">
        <v>48</v>
      </c>
      <c r="B8" s="144" t="s">
        <v>47</v>
      </c>
      <c r="C8" s="145"/>
      <c r="D8" s="145"/>
      <c r="E8" s="146"/>
      <c r="F8" s="86">
        <v>207</v>
      </c>
      <c r="G8" s="87">
        <v>2.2801932367149758</v>
      </c>
      <c r="H8" s="57">
        <v>1.3888888888888888</v>
      </c>
      <c r="I8" s="29">
        <v>107</v>
      </c>
      <c r="J8" s="57">
        <v>1.514018691588785</v>
      </c>
      <c r="K8" s="57">
        <v>1.1111111111111112</v>
      </c>
      <c r="L8" s="29">
        <v>101</v>
      </c>
      <c r="M8" s="57">
        <v>1.5643564356435644</v>
      </c>
      <c r="N8" s="57">
        <v>1.2307692307692308</v>
      </c>
      <c r="O8" s="29">
        <v>76</v>
      </c>
      <c r="P8" s="57">
        <v>1.8026315789473684</v>
      </c>
      <c r="Q8" s="56">
        <v>1.411764705882353</v>
      </c>
    </row>
    <row r="9" spans="1:17" ht="23.1" customHeight="1">
      <c r="A9" s="142"/>
      <c r="B9" s="144" t="s">
        <v>46</v>
      </c>
      <c r="C9" s="145"/>
      <c r="D9" s="145"/>
      <c r="E9" s="146"/>
      <c r="F9" s="86">
        <v>85</v>
      </c>
      <c r="G9" s="87">
        <v>3.2</v>
      </c>
      <c r="H9" s="57">
        <v>1.6</v>
      </c>
      <c r="I9" s="29">
        <v>78</v>
      </c>
      <c r="J9" s="57">
        <v>2.3974358974358974</v>
      </c>
      <c r="K9" s="57">
        <v>1.1499999999999999</v>
      </c>
      <c r="L9" s="29">
        <v>84</v>
      </c>
      <c r="M9" s="57">
        <v>3.9404761904761907</v>
      </c>
      <c r="N9" s="57">
        <v>1.7333333333333334</v>
      </c>
      <c r="O9" s="29">
        <v>79</v>
      </c>
      <c r="P9" s="57">
        <v>4.1392405063291138</v>
      </c>
      <c r="Q9" s="56">
        <v>1.7021276595744681</v>
      </c>
    </row>
    <row r="10" spans="1:17" ht="23.1" customHeight="1">
      <c r="A10" s="142"/>
      <c r="B10" s="144" t="s">
        <v>45</v>
      </c>
      <c r="C10" s="145"/>
      <c r="D10" s="145"/>
      <c r="E10" s="146"/>
      <c r="F10" s="86">
        <v>144</v>
      </c>
      <c r="G10" s="87">
        <v>3.6388888888888888</v>
      </c>
      <c r="H10" s="57">
        <v>1.5365853658536586</v>
      </c>
      <c r="I10" s="29">
        <v>157</v>
      </c>
      <c r="J10" s="57">
        <v>3.7388535031847132</v>
      </c>
      <c r="K10" s="57">
        <v>1.3333333333333333</v>
      </c>
      <c r="L10" s="29">
        <v>184</v>
      </c>
      <c r="M10" s="57">
        <v>7.375</v>
      </c>
      <c r="N10" s="57">
        <v>2.3414634146341462</v>
      </c>
      <c r="O10" s="29">
        <v>164</v>
      </c>
      <c r="P10" s="57">
        <v>8.8902439024390247</v>
      </c>
      <c r="Q10" s="56">
        <v>3.6666666666666665</v>
      </c>
    </row>
    <row r="11" spans="1:17" ht="23.1" customHeight="1">
      <c r="A11" s="142"/>
      <c r="B11" s="144" t="s">
        <v>44</v>
      </c>
      <c r="C11" s="145"/>
      <c r="D11" s="145"/>
      <c r="E11" s="146"/>
      <c r="F11" s="86">
        <v>29</v>
      </c>
      <c r="G11" s="87">
        <v>2.3103448275862069</v>
      </c>
      <c r="H11" s="57">
        <v>1</v>
      </c>
      <c r="I11" s="29">
        <v>45</v>
      </c>
      <c r="J11" s="57">
        <v>6.4</v>
      </c>
      <c r="K11" s="57">
        <v>2.3571428571428572</v>
      </c>
      <c r="L11" s="29">
        <v>49</v>
      </c>
      <c r="M11" s="57">
        <v>12.714285714285714</v>
      </c>
      <c r="N11" s="57">
        <v>2.625</v>
      </c>
      <c r="O11" s="29">
        <v>48</v>
      </c>
      <c r="P11" s="57">
        <v>21.583333333333332</v>
      </c>
      <c r="Q11" s="56">
        <v>5.2222222222222223</v>
      </c>
    </row>
    <row r="12" spans="1:17" ht="23.1" customHeight="1">
      <c r="A12" s="143"/>
      <c r="B12" s="144" t="s">
        <v>43</v>
      </c>
      <c r="C12" s="145"/>
      <c r="D12" s="145"/>
      <c r="E12" s="146"/>
      <c r="F12" s="86">
        <v>59</v>
      </c>
      <c r="G12" s="87">
        <v>2.8644067796610169</v>
      </c>
      <c r="H12" s="57">
        <v>1.2307692307692308</v>
      </c>
      <c r="I12" s="29">
        <v>119</v>
      </c>
      <c r="J12" s="57">
        <v>3.8403361344537816</v>
      </c>
      <c r="K12" s="57">
        <v>1.6764705882352942</v>
      </c>
      <c r="L12" s="29">
        <v>165</v>
      </c>
      <c r="M12" s="57">
        <v>7.9272727272727277</v>
      </c>
      <c r="N12" s="57">
        <v>3.4571428571428573</v>
      </c>
      <c r="O12" s="29">
        <v>146</v>
      </c>
      <c r="P12" s="57">
        <v>11.876712328767123</v>
      </c>
      <c r="Q12" s="56">
        <v>6.1538461538461542</v>
      </c>
    </row>
    <row r="13" spans="1:17" ht="23.1" customHeight="1">
      <c r="A13" s="138" t="s">
        <v>42</v>
      </c>
      <c r="B13" s="138" t="s">
        <v>41</v>
      </c>
      <c r="C13" s="13"/>
      <c r="D13" s="14" t="s">
        <v>15</v>
      </c>
      <c r="E13" s="11"/>
      <c r="F13" s="86">
        <f>SUM(F14:F37)</f>
        <v>154</v>
      </c>
      <c r="G13" s="87">
        <v>2.8311688309999998</v>
      </c>
      <c r="H13" s="57">
        <v>1.3555555560000001</v>
      </c>
      <c r="I13" s="86">
        <f>SUM(I14:I37)</f>
        <v>164</v>
      </c>
      <c r="J13" s="57">
        <v>4.1158536589999999</v>
      </c>
      <c r="K13" s="57">
        <v>1.2222222220000001</v>
      </c>
      <c r="L13" s="86">
        <f>SUM(L14:L37)</f>
        <v>187</v>
      </c>
      <c r="M13" s="57">
        <v>9.4812834220000006</v>
      </c>
      <c r="N13" s="57">
        <v>1.765625</v>
      </c>
      <c r="O13" s="86">
        <f>SUM(O14:O37)</f>
        <v>166</v>
      </c>
      <c r="P13" s="57">
        <v>13.72289157</v>
      </c>
      <c r="Q13" s="56">
        <v>2.8854166669999999</v>
      </c>
    </row>
    <row r="14" spans="1:17" ht="23.1" customHeight="1">
      <c r="A14" s="139"/>
      <c r="B14" s="139"/>
      <c r="C14" s="13"/>
      <c r="D14" s="14" t="s">
        <v>350</v>
      </c>
      <c r="E14" s="11"/>
      <c r="F14" s="86">
        <v>24</v>
      </c>
      <c r="G14" s="87">
        <v>3.25</v>
      </c>
      <c r="H14" s="57">
        <v>1.4444444444444444</v>
      </c>
      <c r="I14" s="29">
        <v>26</v>
      </c>
      <c r="J14" s="57">
        <v>3.2307692307692308</v>
      </c>
      <c r="K14" s="57">
        <v>1.125</v>
      </c>
      <c r="L14" s="29">
        <v>34</v>
      </c>
      <c r="M14" s="57">
        <v>7.617647058823529</v>
      </c>
      <c r="N14" s="57">
        <v>2.25</v>
      </c>
      <c r="O14" s="29">
        <v>25</v>
      </c>
      <c r="P14" s="57">
        <v>9.48</v>
      </c>
      <c r="Q14" s="56">
        <v>3.2105263157894739</v>
      </c>
    </row>
    <row r="15" spans="1:17" ht="23.1" customHeight="1">
      <c r="A15" s="139"/>
      <c r="B15" s="139"/>
      <c r="C15" s="13"/>
      <c r="D15" s="14" t="s">
        <v>349</v>
      </c>
      <c r="E15" s="11"/>
      <c r="F15" s="86">
        <v>4</v>
      </c>
      <c r="G15" s="87">
        <v>3.25</v>
      </c>
      <c r="H15" s="57">
        <v>1</v>
      </c>
      <c r="I15" s="29">
        <v>3</v>
      </c>
      <c r="J15" s="57">
        <v>8</v>
      </c>
      <c r="K15" s="57">
        <v>1.5</v>
      </c>
      <c r="L15" s="29">
        <v>4</v>
      </c>
      <c r="M15" s="57">
        <v>8</v>
      </c>
      <c r="N15" s="57">
        <v>1</v>
      </c>
      <c r="O15" s="29">
        <v>4</v>
      </c>
      <c r="P15" s="57">
        <v>6.75</v>
      </c>
      <c r="Q15" s="56">
        <v>2</v>
      </c>
    </row>
    <row r="16" spans="1:17" ht="23.1" customHeight="1">
      <c r="A16" s="139"/>
      <c r="B16" s="139"/>
      <c r="C16" s="13"/>
      <c r="D16" s="14" t="s">
        <v>348</v>
      </c>
      <c r="E16" s="11"/>
      <c r="F16" s="86">
        <v>12</v>
      </c>
      <c r="G16" s="87">
        <v>3.0833333333333335</v>
      </c>
      <c r="H16" s="57">
        <v>1.4285714285714286</v>
      </c>
      <c r="I16" s="29">
        <v>9</v>
      </c>
      <c r="J16" s="57">
        <v>2.4444444444444446</v>
      </c>
      <c r="K16" s="57">
        <v>1</v>
      </c>
      <c r="L16" s="29">
        <v>11</v>
      </c>
      <c r="M16" s="57">
        <v>3.8181818181818183</v>
      </c>
      <c r="N16" s="57">
        <v>2.2000000000000002</v>
      </c>
      <c r="O16" s="29">
        <v>10</v>
      </c>
      <c r="P16" s="57">
        <v>6.7</v>
      </c>
      <c r="Q16" s="56">
        <v>3.875</v>
      </c>
    </row>
    <row r="17" spans="1:17" ht="23.1" customHeight="1">
      <c r="A17" s="139"/>
      <c r="B17" s="139"/>
      <c r="C17" s="13"/>
      <c r="D17" s="14" t="s">
        <v>347</v>
      </c>
      <c r="E17" s="11"/>
      <c r="F17" s="86">
        <v>1</v>
      </c>
      <c r="G17" s="87">
        <v>4</v>
      </c>
      <c r="H17" s="57">
        <v>1</v>
      </c>
      <c r="I17" s="29">
        <v>1</v>
      </c>
      <c r="J17" s="57">
        <v>3</v>
      </c>
      <c r="K17" s="57">
        <v>0</v>
      </c>
      <c r="L17" s="29">
        <v>1</v>
      </c>
      <c r="M17" s="57">
        <v>2</v>
      </c>
      <c r="N17" s="57">
        <v>1</v>
      </c>
      <c r="O17" s="29">
        <v>0</v>
      </c>
      <c r="P17" s="57">
        <v>0</v>
      </c>
      <c r="Q17" s="56">
        <v>0</v>
      </c>
    </row>
    <row r="18" spans="1:17" ht="23.1" customHeight="1">
      <c r="A18" s="139"/>
      <c r="B18" s="139"/>
      <c r="C18" s="13"/>
      <c r="D18" s="14" t="s">
        <v>346</v>
      </c>
      <c r="E18" s="11"/>
      <c r="F18" s="86">
        <v>5</v>
      </c>
      <c r="G18" s="87">
        <v>4.5999999999999996</v>
      </c>
      <c r="H18" s="57">
        <v>1</v>
      </c>
      <c r="I18" s="29">
        <v>4</v>
      </c>
      <c r="J18" s="57">
        <v>3.25</v>
      </c>
      <c r="K18" s="57">
        <v>0</v>
      </c>
      <c r="L18" s="29">
        <v>5</v>
      </c>
      <c r="M18" s="57">
        <v>5.2</v>
      </c>
      <c r="N18" s="57">
        <v>1.3333333333333333</v>
      </c>
      <c r="O18" s="29">
        <v>4</v>
      </c>
      <c r="P18" s="57">
        <v>15</v>
      </c>
      <c r="Q18" s="56">
        <v>4.666666666666667</v>
      </c>
    </row>
    <row r="19" spans="1:17" ht="23.1" customHeight="1">
      <c r="A19" s="139"/>
      <c r="B19" s="139"/>
      <c r="C19" s="13"/>
      <c r="D19" s="14" t="s">
        <v>345</v>
      </c>
      <c r="E19" s="11"/>
      <c r="F19" s="93">
        <v>2</v>
      </c>
      <c r="G19" s="87">
        <v>2</v>
      </c>
      <c r="H19" s="57">
        <v>0</v>
      </c>
      <c r="I19" s="29">
        <v>2</v>
      </c>
      <c r="J19" s="57">
        <v>1</v>
      </c>
      <c r="K19" s="57">
        <v>0</v>
      </c>
      <c r="L19" s="29">
        <v>1</v>
      </c>
      <c r="M19" s="57">
        <v>1</v>
      </c>
      <c r="N19" s="57">
        <v>0</v>
      </c>
      <c r="O19" s="29">
        <v>2</v>
      </c>
      <c r="P19" s="57">
        <v>4</v>
      </c>
      <c r="Q19" s="56">
        <v>1</v>
      </c>
    </row>
    <row r="20" spans="1:17" ht="23.1" customHeight="1">
      <c r="A20" s="139"/>
      <c r="B20" s="139"/>
      <c r="C20" s="13"/>
      <c r="D20" s="14" t="s">
        <v>344</v>
      </c>
      <c r="E20" s="11"/>
      <c r="F20" s="86">
        <v>3</v>
      </c>
      <c r="G20" s="87">
        <v>4</v>
      </c>
      <c r="H20" s="57">
        <v>2</v>
      </c>
      <c r="I20" s="29">
        <v>3</v>
      </c>
      <c r="J20" s="57">
        <v>3</v>
      </c>
      <c r="K20" s="57">
        <v>2</v>
      </c>
      <c r="L20" s="29">
        <v>2</v>
      </c>
      <c r="M20" s="57">
        <v>10.5</v>
      </c>
      <c r="N20" s="57">
        <v>1</v>
      </c>
      <c r="O20" s="29">
        <v>2</v>
      </c>
      <c r="P20" s="57">
        <v>10</v>
      </c>
      <c r="Q20" s="56">
        <v>4</v>
      </c>
    </row>
    <row r="21" spans="1:17" ht="23.1" customHeight="1">
      <c r="A21" s="139"/>
      <c r="B21" s="139"/>
      <c r="C21" s="13"/>
      <c r="D21" s="14" t="s">
        <v>343</v>
      </c>
      <c r="E21" s="11"/>
      <c r="F21" s="86">
        <v>5</v>
      </c>
      <c r="G21" s="87">
        <v>1.8</v>
      </c>
      <c r="H21" s="57">
        <v>3</v>
      </c>
      <c r="I21" s="29">
        <v>9</v>
      </c>
      <c r="J21" s="57">
        <v>3.6666666666666665</v>
      </c>
      <c r="K21" s="57">
        <v>1.5</v>
      </c>
      <c r="L21" s="29">
        <v>9</v>
      </c>
      <c r="M21" s="57">
        <v>10.222222222222221</v>
      </c>
      <c r="N21" s="57">
        <v>2.3333333333333335</v>
      </c>
      <c r="O21" s="29">
        <v>6</v>
      </c>
      <c r="P21" s="57">
        <v>10.833333333333334</v>
      </c>
      <c r="Q21" s="56">
        <v>3.3333333333333335</v>
      </c>
    </row>
    <row r="22" spans="1:17" ht="23.1" customHeight="1">
      <c r="A22" s="139"/>
      <c r="B22" s="139"/>
      <c r="C22" s="13"/>
      <c r="D22" s="14" t="s">
        <v>342</v>
      </c>
      <c r="E22" s="11"/>
      <c r="F22" s="93">
        <v>0</v>
      </c>
      <c r="G22" s="87">
        <v>0</v>
      </c>
      <c r="H22" s="57">
        <v>0</v>
      </c>
      <c r="I22" s="29">
        <v>0</v>
      </c>
      <c r="J22" s="57">
        <v>0</v>
      </c>
      <c r="K22" s="57">
        <v>0</v>
      </c>
      <c r="L22" s="29">
        <v>1</v>
      </c>
      <c r="M22" s="57">
        <v>1</v>
      </c>
      <c r="N22" s="57">
        <v>0</v>
      </c>
      <c r="O22" s="29">
        <v>0</v>
      </c>
      <c r="P22" s="57">
        <v>0</v>
      </c>
      <c r="Q22" s="56">
        <v>0</v>
      </c>
    </row>
    <row r="23" spans="1:17" ht="23.1" customHeight="1">
      <c r="A23" s="139"/>
      <c r="B23" s="139"/>
      <c r="C23" s="13"/>
      <c r="D23" s="14" t="s">
        <v>341</v>
      </c>
      <c r="E23" s="11"/>
      <c r="F23" s="86">
        <v>3</v>
      </c>
      <c r="G23" s="87">
        <v>4.666666666666667</v>
      </c>
      <c r="H23" s="57">
        <v>1.5</v>
      </c>
      <c r="I23" s="29">
        <v>5</v>
      </c>
      <c r="J23" s="57">
        <v>4.5999999999999996</v>
      </c>
      <c r="K23" s="57">
        <v>0</v>
      </c>
      <c r="L23" s="29">
        <v>6</v>
      </c>
      <c r="M23" s="57">
        <v>7.666666666666667</v>
      </c>
      <c r="N23" s="57">
        <v>1.5</v>
      </c>
      <c r="O23" s="29">
        <v>6</v>
      </c>
      <c r="P23" s="57">
        <v>10.333333333333334</v>
      </c>
      <c r="Q23" s="56">
        <v>1</v>
      </c>
    </row>
    <row r="24" spans="1:17" ht="23.1" customHeight="1">
      <c r="A24" s="139"/>
      <c r="B24" s="139"/>
      <c r="C24" s="13"/>
      <c r="D24" s="14" t="s">
        <v>340</v>
      </c>
      <c r="E24" s="11"/>
      <c r="F24" s="86">
        <v>1</v>
      </c>
      <c r="G24" s="87">
        <v>3</v>
      </c>
      <c r="H24" s="57">
        <v>1</v>
      </c>
      <c r="I24" s="29">
        <v>0</v>
      </c>
      <c r="J24" s="57">
        <v>0</v>
      </c>
      <c r="K24" s="57">
        <v>0</v>
      </c>
      <c r="L24" s="29">
        <v>0</v>
      </c>
      <c r="M24" s="57">
        <v>0</v>
      </c>
      <c r="N24" s="57">
        <v>0</v>
      </c>
      <c r="O24" s="29">
        <v>1</v>
      </c>
      <c r="P24" s="57">
        <v>1</v>
      </c>
      <c r="Q24" s="56">
        <v>0</v>
      </c>
    </row>
    <row r="25" spans="1:17" ht="23.1" customHeight="1">
      <c r="A25" s="139"/>
      <c r="B25" s="139"/>
      <c r="C25" s="13"/>
      <c r="D25" s="12" t="s">
        <v>339</v>
      </c>
      <c r="E25" s="11"/>
      <c r="F25" s="86">
        <v>1</v>
      </c>
      <c r="G25" s="87">
        <v>2</v>
      </c>
      <c r="H25" s="57">
        <v>0</v>
      </c>
      <c r="I25" s="29">
        <v>1</v>
      </c>
      <c r="J25" s="57">
        <v>8</v>
      </c>
      <c r="K25" s="57">
        <v>0</v>
      </c>
      <c r="L25" s="29">
        <v>1</v>
      </c>
      <c r="M25" s="57">
        <v>6</v>
      </c>
      <c r="N25" s="57">
        <v>1</v>
      </c>
      <c r="O25" s="29">
        <v>1</v>
      </c>
      <c r="P25" s="57">
        <v>12</v>
      </c>
      <c r="Q25" s="56">
        <v>1</v>
      </c>
    </row>
    <row r="26" spans="1:17" ht="23.1" customHeight="1">
      <c r="A26" s="139"/>
      <c r="B26" s="139"/>
      <c r="C26" s="13"/>
      <c r="D26" s="14" t="s">
        <v>338</v>
      </c>
      <c r="E26" s="11"/>
      <c r="F26" s="86">
        <v>3</v>
      </c>
      <c r="G26" s="87">
        <v>3.3333333333333335</v>
      </c>
      <c r="H26" s="57">
        <v>1</v>
      </c>
      <c r="I26" s="29">
        <v>5</v>
      </c>
      <c r="J26" s="57">
        <v>3.2</v>
      </c>
      <c r="K26" s="57">
        <v>1</v>
      </c>
      <c r="L26" s="29">
        <v>7</v>
      </c>
      <c r="M26" s="57">
        <v>11</v>
      </c>
      <c r="N26" s="57">
        <v>1</v>
      </c>
      <c r="O26" s="29">
        <v>7</v>
      </c>
      <c r="P26" s="57">
        <v>12.428571428571429</v>
      </c>
      <c r="Q26" s="56">
        <v>3</v>
      </c>
    </row>
    <row r="27" spans="1:17" ht="23.1" customHeight="1">
      <c r="A27" s="139"/>
      <c r="B27" s="139"/>
      <c r="C27" s="13"/>
      <c r="D27" s="14" t="s">
        <v>337</v>
      </c>
      <c r="E27" s="11"/>
      <c r="F27" s="86">
        <v>2</v>
      </c>
      <c r="G27" s="87">
        <v>3</v>
      </c>
      <c r="H27" s="57">
        <v>1.5</v>
      </c>
      <c r="I27" s="29">
        <v>2</v>
      </c>
      <c r="J27" s="57">
        <v>2</v>
      </c>
      <c r="K27" s="57">
        <v>0</v>
      </c>
      <c r="L27" s="29">
        <v>2</v>
      </c>
      <c r="M27" s="57">
        <v>8</v>
      </c>
      <c r="N27" s="57">
        <v>0</v>
      </c>
      <c r="O27" s="29">
        <v>2</v>
      </c>
      <c r="P27" s="57">
        <v>3</v>
      </c>
      <c r="Q27" s="56">
        <v>2</v>
      </c>
    </row>
    <row r="28" spans="1:17" ht="23.1" customHeight="1">
      <c r="A28" s="139"/>
      <c r="B28" s="139"/>
      <c r="C28" s="13"/>
      <c r="D28" s="14" t="s">
        <v>336</v>
      </c>
      <c r="E28" s="11"/>
      <c r="F28" s="86">
        <v>2</v>
      </c>
      <c r="G28" s="87">
        <v>1</v>
      </c>
      <c r="H28" s="57">
        <v>0</v>
      </c>
      <c r="I28" s="29">
        <v>2</v>
      </c>
      <c r="J28" s="57">
        <v>4.5</v>
      </c>
      <c r="K28" s="57">
        <v>0</v>
      </c>
      <c r="L28" s="29">
        <v>2</v>
      </c>
      <c r="M28" s="57">
        <v>10.5</v>
      </c>
      <c r="N28" s="57">
        <v>0</v>
      </c>
      <c r="O28" s="29">
        <v>1</v>
      </c>
      <c r="P28" s="57">
        <v>6</v>
      </c>
      <c r="Q28" s="56">
        <v>2</v>
      </c>
    </row>
    <row r="29" spans="1:17" ht="23.1" customHeight="1">
      <c r="A29" s="139"/>
      <c r="B29" s="139"/>
      <c r="C29" s="13"/>
      <c r="D29" s="14" t="s">
        <v>335</v>
      </c>
      <c r="E29" s="11"/>
      <c r="F29" s="86">
        <v>9</v>
      </c>
      <c r="G29" s="87">
        <v>2.6666666666666665</v>
      </c>
      <c r="H29" s="57">
        <v>1</v>
      </c>
      <c r="I29" s="29">
        <v>9</v>
      </c>
      <c r="J29" s="57">
        <v>3.4444444444444446</v>
      </c>
      <c r="K29" s="57">
        <v>0</v>
      </c>
      <c r="L29" s="29">
        <v>8</v>
      </c>
      <c r="M29" s="57">
        <v>7.125</v>
      </c>
      <c r="N29" s="57">
        <v>1</v>
      </c>
      <c r="O29" s="29">
        <v>9</v>
      </c>
      <c r="P29" s="57">
        <v>5</v>
      </c>
      <c r="Q29" s="56">
        <v>1</v>
      </c>
    </row>
    <row r="30" spans="1:17" ht="23.1" customHeight="1">
      <c r="A30" s="139"/>
      <c r="B30" s="139"/>
      <c r="C30" s="13"/>
      <c r="D30" s="14" t="s">
        <v>334</v>
      </c>
      <c r="E30" s="11"/>
      <c r="F30" s="86">
        <v>3</v>
      </c>
      <c r="G30" s="87">
        <v>5.333333333333333</v>
      </c>
      <c r="H30" s="57">
        <v>0</v>
      </c>
      <c r="I30" s="29">
        <v>4</v>
      </c>
      <c r="J30" s="57">
        <v>5.75</v>
      </c>
      <c r="K30" s="57">
        <v>0</v>
      </c>
      <c r="L30" s="29">
        <v>4</v>
      </c>
      <c r="M30" s="57">
        <v>18.25</v>
      </c>
      <c r="N30" s="57">
        <v>0</v>
      </c>
      <c r="O30" s="29">
        <v>4</v>
      </c>
      <c r="P30" s="57">
        <v>11</v>
      </c>
      <c r="Q30" s="56">
        <v>3</v>
      </c>
    </row>
    <row r="31" spans="1:17" ht="23.1" customHeight="1">
      <c r="A31" s="139"/>
      <c r="B31" s="139"/>
      <c r="C31" s="13"/>
      <c r="D31" s="14" t="s">
        <v>333</v>
      </c>
      <c r="E31" s="11"/>
      <c r="F31" s="86">
        <v>21</v>
      </c>
      <c r="G31" s="87">
        <v>3.1428571428571428</v>
      </c>
      <c r="H31" s="57">
        <v>1</v>
      </c>
      <c r="I31" s="29">
        <v>20</v>
      </c>
      <c r="J31" s="57">
        <v>3.3</v>
      </c>
      <c r="K31" s="57">
        <v>1</v>
      </c>
      <c r="L31" s="29">
        <v>23</v>
      </c>
      <c r="M31" s="57">
        <v>7.7826086956521738</v>
      </c>
      <c r="N31" s="57">
        <v>1.75</v>
      </c>
      <c r="O31" s="29">
        <v>23</v>
      </c>
      <c r="P31" s="57">
        <v>11.521739130434783</v>
      </c>
      <c r="Q31" s="56">
        <v>2.1111111111111112</v>
      </c>
    </row>
    <row r="32" spans="1:17" ht="23.1" customHeight="1">
      <c r="A32" s="139"/>
      <c r="B32" s="139"/>
      <c r="C32" s="13"/>
      <c r="D32" s="14" t="s">
        <v>332</v>
      </c>
      <c r="E32" s="11"/>
      <c r="F32" s="86">
        <v>3</v>
      </c>
      <c r="G32" s="87">
        <v>2.6666666666666665</v>
      </c>
      <c r="H32" s="57">
        <v>2</v>
      </c>
      <c r="I32" s="29">
        <v>4</v>
      </c>
      <c r="J32" s="57">
        <v>3</v>
      </c>
      <c r="K32" s="57">
        <v>0</v>
      </c>
      <c r="L32" s="29">
        <v>4</v>
      </c>
      <c r="M32" s="57">
        <v>9.75</v>
      </c>
      <c r="N32" s="57">
        <v>1</v>
      </c>
      <c r="O32" s="29">
        <v>4</v>
      </c>
      <c r="P32" s="57">
        <v>7.5</v>
      </c>
      <c r="Q32" s="56">
        <v>2</v>
      </c>
    </row>
    <row r="33" spans="1:17" ht="24" customHeight="1">
      <c r="A33" s="139"/>
      <c r="B33" s="139"/>
      <c r="C33" s="13"/>
      <c r="D33" s="14" t="s">
        <v>331</v>
      </c>
      <c r="E33" s="11"/>
      <c r="F33" s="86">
        <v>14</v>
      </c>
      <c r="G33" s="87">
        <v>1.9285714285714286</v>
      </c>
      <c r="H33" s="57">
        <v>1</v>
      </c>
      <c r="I33" s="29">
        <v>21</v>
      </c>
      <c r="J33" s="57">
        <v>4.9523809523809526</v>
      </c>
      <c r="K33" s="57">
        <v>1</v>
      </c>
      <c r="L33" s="29">
        <v>22</v>
      </c>
      <c r="M33" s="57">
        <v>13</v>
      </c>
      <c r="N33" s="57">
        <v>1.3333333333333333</v>
      </c>
      <c r="O33" s="29">
        <v>19</v>
      </c>
      <c r="P33" s="57">
        <v>27.210526315789473</v>
      </c>
      <c r="Q33" s="56">
        <v>2.5</v>
      </c>
    </row>
    <row r="34" spans="1:17" ht="23.1" customHeight="1">
      <c r="A34" s="139"/>
      <c r="B34" s="139"/>
      <c r="C34" s="13"/>
      <c r="D34" s="14" t="s">
        <v>20</v>
      </c>
      <c r="E34" s="11"/>
      <c r="F34" s="86">
        <v>10</v>
      </c>
      <c r="G34" s="87">
        <v>1.7</v>
      </c>
      <c r="H34" s="57">
        <v>1.5</v>
      </c>
      <c r="I34" s="29">
        <v>9</v>
      </c>
      <c r="J34" s="57">
        <v>3.8888888888888888</v>
      </c>
      <c r="K34" s="57">
        <v>0</v>
      </c>
      <c r="L34" s="29">
        <v>10</v>
      </c>
      <c r="M34" s="57">
        <v>11.3</v>
      </c>
      <c r="N34" s="57">
        <v>1.6666666666666667</v>
      </c>
      <c r="O34" s="29">
        <v>9</v>
      </c>
      <c r="P34" s="57">
        <v>23.666666666666668</v>
      </c>
      <c r="Q34" s="56">
        <v>4.5</v>
      </c>
    </row>
    <row r="35" spans="1:17" ht="23.1" customHeight="1">
      <c r="A35" s="139"/>
      <c r="B35" s="139"/>
      <c r="C35" s="13"/>
      <c r="D35" s="14" t="s">
        <v>330</v>
      </c>
      <c r="E35" s="11"/>
      <c r="F35" s="86">
        <v>10</v>
      </c>
      <c r="G35" s="87">
        <v>2.5</v>
      </c>
      <c r="H35" s="57">
        <v>1</v>
      </c>
      <c r="I35" s="29">
        <v>9</v>
      </c>
      <c r="J35" s="57">
        <v>11.777777777777779</v>
      </c>
      <c r="K35" s="57">
        <v>1</v>
      </c>
      <c r="L35" s="29">
        <v>10</v>
      </c>
      <c r="M35" s="57">
        <v>22.1</v>
      </c>
      <c r="N35" s="57">
        <v>2</v>
      </c>
      <c r="O35" s="29">
        <v>9</v>
      </c>
      <c r="P35" s="57">
        <v>35.888888888888886</v>
      </c>
      <c r="Q35" s="56">
        <v>4.375</v>
      </c>
    </row>
    <row r="36" spans="1:17" ht="23.1" customHeight="1">
      <c r="A36" s="139"/>
      <c r="B36" s="139"/>
      <c r="C36" s="13"/>
      <c r="D36" s="14" t="s">
        <v>329</v>
      </c>
      <c r="E36" s="11"/>
      <c r="F36" s="86">
        <v>14</v>
      </c>
      <c r="G36" s="87">
        <v>2.3571428571428572</v>
      </c>
      <c r="H36" s="57">
        <v>2</v>
      </c>
      <c r="I36" s="29">
        <v>13</v>
      </c>
      <c r="J36" s="57">
        <v>3.0769230769230771</v>
      </c>
      <c r="K36" s="57">
        <v>1.3333333333333333</v>
      </c>
      <c r="L36" s="29">
        <v>16</v>
      </c>
      <c r="M36" s="57">
        <v>8.6875</v>
      </c>
      <c r="N36" s="57">
        <v>1.5</v>
      </c>
      <c r="O36" s="29">
        <v>15</v>
      </c>
      <c r="P36" s="57">
        <v>10.199999999999999</v>
      </c>
      <c r="Q36" s="56">
        <v>2.1428571428571428</v>
      </c>
    </row>
    <row r="37" spans="1:17" ht="23.1" customHeight="1">
      <c r="A37" s="139"/>
      <c r="B37" s="140"/>
      <c r="C37" s="13"/>
      <c r="D37" s="14" t="s">
        <v>328</v>
      </c>
      <c r="E37" s="11"/>
      <c r="F37" s="86">
        <v>2</v>
      </c>
      <c r="G37" s="87">
        <v>1.5</v>
      </c>
      <c r="H37" s="57">
        <v>0</v>
      </c>
      <c r="I37" s="29">
        <v>3</v>
      </c>
      <c r="J37" s="57">
        <v>2.6666666666666665</v>
      </c>
      <c r="K37" s="57">
        <v>1</v>
      </c>
      <c r="L37" s="29">
        <v>4</v>
      </c>
      <c r="M37" s="57">
        <v>6</v>
      </c>
      <c r="N37" s="57">
        <v>2.5</v>
      </c>
      <c r="O37" s="29">
        <v>3</v>
      </c>
      <c r="P37" s="57">
        <v>10</v>
      </c>
      <c r="Q37" s="56">
        <v>4</v>
      </c>
    </row>
    <row r="38" spans="1:17" ht="23.1" customHeight="1">
      <c r="A38" s="139"/>
      <c r="B38" s="138" t="s">
        <v>16</v>
      </c>
      <c r="C38" s="13"/>
      <c r="D38" s="14" t="s">
        <v>15</v>
      </c>
      <c r="E38" s="11"/>
      <c r="F38" s="86">
        <f>SUM(F39:F53)</f>
        <v>370</v>
      </c>
      <c r="G38" s="87">
        <v>2.8864864859999999</v>
      </c>
      <c r="H38" s="57">
        <v>1.471698113</v>
      </c>
      <c r="I38" s="86">
        <f>SUM(I39:I53)</f>
        <v>342</v>
      </c>
      <c r="J38" s="57">
        <v>2.9415204680000002</v>
      </c>
      <c r="K38" s="57">
        <v>1.509090909</v>
      </c>
      <c r="L38" s="86">
        <f>SUM(L39:L53)</f>
        <v>396</v>
      </c>
      <c r="M38" s="57">
        <v>5.0606060609999997</v>
      </c>
      <c r="N38" s="57">
        <v>2.7857142860000002</v>
      </c>
      <c r="O38" s="86">
        <f>SUM(O39:O53)</f>
        <v>347</v>
      </c>
      <c r="P38" s="57">
        <v>6.9567723340000001</v>
      </c>
      <c r="Q38" s="56">
        <v>4.4427860700000004</v>
      </c>
    </row>
    <row r="39" spans="1:17" ht="23.1" customHeight="1">
      <c r="A39" s="139"/>
      <c r="B39" s="139"/>
      <c r="C39" s="13"/>
      <c r="D39" s="14" t="s">
        <v>14</v>
      </c>
      <c r="E39" s="11"/>
      <c r="F39" s="86">
        <v>2</v>
      </c>
      <c r="G39" s="87">
        <v>1.5</v>
      </c>
      <c r="H39" s="57">
        <v>0</v>
      </c>
      <c r="I39" s="29">
        <v>1</v>
      </c>
      <c r="J39" s="57">
        <v>1</v>
      </c>
      <c r="K39" s="57">
        <v>0</v>
      </c>
      <c r="L39" s="29">
        <v>3</v>
      </c>
      <c r="M39" s="57">
        <v>2.3333333333333335</v>
      </c>
      <c r="N39" s="57">
        <v>1</v>
      </c>
      <c r="O39" s="29">
        <v>3</v>
      </c>
      <c r="P39" s="57">
        <v>2.6666666666666665</v>
      </c>
      <c r="Q39" s="56">
        <v>1</v>
      </c>
    </row>
    <row r="40" spans="1:17" ht="23.1" customHeight="1">
      <c r="A40" s="139"/>
      <c r="B40" s="139"/>
      <c r="C40" s="13"/>
      <c r="D40" s="14" t="s">
        <v>327</v>
      </c>
      <c r="E40" s="11"/>
      <c r="F40" s="86">
        <v>69</v>
      </c>
      <c r="G40" s="87">
        <v>3.2318840579710146</v>
      </c>
      <c r="H40" s="57">
        <v>1.2857142857142858</v>
      </c>
      <c r="I40" s="29">
        <v>53</v>
      </c>
      <c r="J40" s="57">
        <v>3.6792452830188678</v>
      </c>
      <c r="K40" s="57">
        <v>1</v>
      </c>
      <c r="L40" s="29">
        <v>48</v>
      </c>
      <c r="M40" s="57">
        <v>7.166666666666667</v>
      </c>
      <c r="N40" s="57">
        <v>1.5</v>
      </c>
      <c r="O40" s="29">
        <v>39</v>
      </c>
      <c r="P40" s="57">
        <v>6.2820512820512819</v>
      </c>
      <c r="Q40" s="56">
        <v>1.95</v>
      </c>
    </row>
    <row r="41" spans="1:17" ht="23.1" customHeight="1">
      <c r="A41" s="139"/>
      <c r="B41" s="139"/>
      <c r="C41" s="13"/>
      <c r="D41" s="14" t="s">
        <v>12</v>
      </c>
      <c r="E41" s="11"/>
      <c r="F41" s="86">
        <v>10</v>
      </c>
      <c r="G41" s="87">
        <v>2.4</v>
      </c>
      <c r="H41" s="57">
        <v>1</v>
      </c>
      <c r="I41" s="29">
        <v>14</v>
      </c>
      <c r="J41" s="57">
        <v>2.6428571428571428</v>
      </c>
      <c r="K41" s="57">
        <v>0</v>
      </c>
      <c r="L41" s="29">
        <v>16</v>
      </c>
      <c r="M41" s="57">
        <v>7.5625</v>
      </c>
      <c r="N41" s="57">
        <v>1.5</v>
      </c>
      <c r="O41" s="29">
        <v>14</v>
      </c>
      <c r="P41" s="57">
        <v>9.2142857142857135</v>
      </c>
      <c r="Q41" s="56">
        <v>1</v>
      </c>
    </row>
    <row r="42" spans="1:17" ht="23.1" customHeight="1">
      <c r="A42" s="139"/>
      <c r="B42" s="139"/>
      <c r="C42" s="13"/>
      <c r="D42" s="14" t="s">
        <v>326</v>
      </c>
      <c r="E42" s="11"/>
      <c r="F42" s="86">
        <v>9</v>
      </c>
      <c r="G42" s="87">
        <v>2.8888888888888888</v>
      </c>
      <c r="H42" s="57">
        <v>1</v>
      </c>
      <c r="I42" s="29">
        <v>9</v>
      </c>
      <c r="J42" s="57">
        <v>3</v>
      </c>
      <c r="K42" s="57">
        <v>1</v>
      </c>
      <c r="L42" s="29">
        <v>8</v>
      </c>
      <c r="M42" s="57">
        <v>7.75</v>
      </c>
      <c r="N42" s="57">
        <v>1.5</v>
      </c>
      <c r="O42" s="29">
        <v>7</v>
      </c>
      <c r="P42" s="57">
        <v>5.7142857142857144</v>
      </c>
      <c r="Q42" s="56">
        <v>3.5</v>
      </c>
    </row>
    <row r="43" spans="1:17" ht="23.1" customHeight="1">
      <c r="A43" s="139"/>
      <c r="B43" s="139"/>
      <c r="C43" s="13"/>
      <c r="D43" s="14" t="s">
        <v>325</v>
      </c>
      <c r="E43" s="11"/>
      <c r="F43" s="86">
        <v>23</v>
      </c>
      <c r="G43" s="87">
        <v>2.8695652173913042</v>
      </c>
      <c r="H43" s="57">
        <v>1.5555555555555556</v>
      </c>
      <c r="I43" s="29">
        <v>16</v>
      </c>
      <c r="J43" s="57">
        <v>2.0625</v>
      </c>
      <c r="K43" s="57">
        <v>1</v>
      </c>
      <c r="L43" s="29">
        <v>15</v>
      </c>
      <c r="M43" s="57">
        <v>3.2666666666666666</v>
      </c>
      <c r="N43" s="57">
        <v>1</v>
      </c>
      <c r="O43" s="29">
        <v>17</v>
      </c>
      <c r="P43" s="57">
        <v>3.8235294117647061</v>
      </c>
      <c r="Q43" s="56">
        <v>1.4285714285714286</v>
      </c>
    </row>
    <row r="44" spans="1:17" ht="23.1" customHeight="1">
      <c r="A44" s="139"/>
      <c r="B44" s="139"/>
      <c r="C44" s="13"/>
      <c r="D44" s="14" t="s">
        <v>9</v>
      </c>
      <c r="E44" s="11"/>
      <c r="F44" s="86">
        <v>67</v>
      </c>
      <c r="G44" s="87">
        <v>2.9850746268656718</v>
      </c>
      <c r="H44" s="57">
        <v>1.4838709677419355</v>
      </c>
      <c r="I44" s="29">
        <v>68</v>
      </c>
      <c r="J44" s="57">
        <v>2.6176470588235294</v>
      </c>
      <c r="K44" s="57">
        <v>1.2222222222222223</v>
      </c>
      <c r="L44" s="29">
        <v>106</v>
      </c>
      <c r="M44" s="57">
        <v>3.4433962264150941</v>
      </c>
      <c r="N44" s="57">
        <v>1.3703703703703705</v>
      </c>
      <c r="O44" s="29">
        <v>94</v>
      </c>
      <c r="P44" s="57">
        <v>4.6170212765957448</v>
      </c>
      <c r="Q44" s="56">
        <v>2.8695652173913042</v>
      </c>
    </row>
    <row r="45" spans="1:17" ht="23.1" customHeight="1">
      <c r="A45" s="139"/>
      <c r="B45" s="139"/>
      <c r="C45" s="13"/>
      <c r="D45" s="14" t="s">
        <v>8</v>
      </c>
      <c r="E45" s="11"/>
      <c r="F45" s="86">
        <v>6</v>
      </c>
      <c r="G45" s="87">
        <v>2.8333333333333335</v>
      </c>
      <c r="H45" s="57">
        <v>1</v>
      </c>
      <c r="I45" s="29">
        <v>14</v>
      </c>
      <c r="J45" s="57">
        <v>3.3571428571428572</v>
      </c>
      <c r="K45" s="57">
        <v>1</v>
      </c>
      <c r="L45" s="29">
        <v>16</v>
      </c>
      <c r="M45" s="57">
        <v>5.8125</v>
      </c>
      <c r="N45" s="57">
        <v>1.75</v>
      </c>
      <c r="O45" s="29">
        <v>17</v>
      </c>
      <c r="P45" s="57">
        <v>14.117647058823529</v>
      </c>
      <c r="Q45" s="56">
        <v>4.3571428571428568</v>
      </c>
    </row>
    <row r="46" spans="1:17" ht="23.1" customHeight="1">
      <c r="A46" s="139"/>
      <c r="B46" s="139"/>
      <c r="C46" s="13"/>
      <c r="D46" s="14" t="s">
        <v>324</v>
      </c>
      <c r="E46" s="11"/>
      <c r="F46" s="86">
        <v>3</v>
      </c>
      <c r="G46" s="87">
        <v>2.6666666666666665</v>
      </c>
      <c r="H46" s="57">
        <v>1</v>
      </c>
      <c r="I46" s="29">
        <v>5</v>
      </c>
      <c r="J46" s="57">
        <v>1</v>
      </c>
      <c r="K46" s="57">
        <v>1</v>
      </c>
      <c r="L46" s="29">
        <v>8</v>
      </c>
      <c r="M46" s="57">
        <v>1.625</v>
      </c>
      <c r="N46" s="57">
        <v>1</v>
      </c>
      <c r="O46" s="29">
        <v>4</v>
      </c>
      <c r="P46" s="57">
        <v>1.5</v>
      </c>
      <c r="Q46" s="56">
        <v>1</v>
      </c>
    </row>
    <row r="47" spans="1:17" ht="24" customHeight="1">
      <c r="A47" s="139"/>
      <c r="B47" s="139"/>
      <c r="C47" s="13"/>
      <c r="D47" s="12" t="s">
        <v>6</v>
      </c>
      <c r="E47" s="11"/>
      <c r="F47" s="86">
        <v>8</v>
      </c>
      <c r="G47" s="87">
        <v>3</v>
      </c>
      <c r="H47" s="57">
        <v>1.25</v>
      </c>
      <c r="I47" s="29">
        <v>6</v>
      </c>
      <c r="J47" s="57">
        <v>2.8333333333333335</v>
      </c>
      <c r="K47" s="57">
        <v>1.5</v>
      </c>
      <c r="L47" s="29">
        <v>6</v>
      </c>
      <c r="M47" s="57">
        <v>3.8333333333333335</v>
      </c>
      <c r="N47" s="57">
        <v>5</v>
      </c>
      <c r="O47" s="29">
        <v>4</v>
      </c>
      <c r="P47" s="57">
        <v>6.75</v>
      </c>
      <c r="Q47" s="56">
        <v>3.5</v>
      </c>
    </row>
    <row r="48" spans="1:17" ht="23.1" customHeight="1">
      <c r="A48" s="139"/>
      <c r="B48" s="139"/>
      <c r="C48" s="13"/>
      <c r="D48" s="14" t="s">
        <v>323</v>
      </c>
      <c r="E48" s="11"/>
      <c r="F48" s="86">
        <v>16</v>
      </c>
      <c r="G48" s="87">
        <v>2.4375</v>
      </c>
      <c r="H48" s="57">
        <v>1.5555555555555556</v>
      </c>
      <c r="I48" s="29">
        <v>12</v>
      </c>
      <c r="J48" s="57">
        <v>2.75</v>
      </c>
      <c r="K48" s="57">
        <v>2</v>
      </c>
      <c r="L48" s="29">
        <v>13</v>
      </c>
      <c r="M48" s="57">
        <v>2.9230769230769229</v>
      </c>
      <c r="N48" s="57">
        <v>1.4</v>
      </c>
      <c r="O48" s="29">
        <v>10</v>
      </c>
      <c r="P48" s="57">
        <v>3.2</v>
      </c>
      <c r="Q48" s="56">
        <v>1.8333333333333333</v>
      </c>
    </row>
    <row r="49" spans="1:17" ht="23.1" customHeight="1">
      <c r="A49" s="139"/>
      <c r="B49" s="139"/>
      <c r="C49" s="13"/>
      <c r="D49" s="14" t="s">
        <v>322</v>
      </c>
      <c r="E49" s="11"/>
      <c r="F49" s="86">
        <v>10</v>
      </c>
      <c r="G49" s="87">
        <v>3.1</v>
      </c>
      <c r="H49" s="57">
        <v>1.2857142857142858</v>
      </c>
      <c r="I49" s="29">
        <v>7</v>
      </c>
      <c r="J49" s="57">
        <v>1.1428571428571428</v>
      </c>
      <c r="K49" s="57">
        <v>1</v>
      </c>
      <c r="L49" s="29">
        <v>10</v>
      </c>
      <c r="M49" s="57">
        <v>1.3</v>
      </c>
      <c r="N49" s="57">
        <v>1.2</v>
      </c>
      <c r="O49" s="29">
        <v>8</v>
      </c>
      <c r="P49" s="57">
        <v>2</v>
      </c>
      <c r="Q49" s="56">
        <v>1</v>
      </c>
    </row>
    <row r="50" spans="1:17" ht="23.1" customHeight="1">
      <c r="A50" s="139"/>
      <c r="B50" s="139"/>
      <c r="C50" s="13"/>
      <c r="D50" s="14" t="s">
        <v>321</v>
      </c>
      <c r="E50" s="11"/>
      <c r="F50" s="86">
        <v>15</v>
      </c>
      <c r="G50" s="87">
        <v>2.5333333333333332</v>
      </c>
      <c r="H50" s="57">
        <v>1.4285714285714286</v>
      </c>
      <c r="I50" s="29">
        <v>15</v>
      </c>
      <c r="J50" s="57">
        <v>4.5999999999999996</v>
      </c>
      <c r="K50" s="57">
        <v>2.6666666666666665</v>
      </c>
      <c r="L50" s="29">
        <v>12</v>
      </c>
      <c r="M50" s="57">
        <v>7</v>
      </c>
      <c r="N50" s="57">
        <v>2.9</v>
      </c>
      <c r="O50" s="29">
        <v>10</v>
      </c>
      <c r="P50" s="57">
        <v>9.1999999999999993</v>
      </c>
      <c r="Q50" s="56">
        <v>3.9</v>
      </c>
    </row>
    <row r="51" spans="1:17" ht="23.1" customHeight="1">
      <c r="A51" s="139"/>
      <c r="B51" s="139"/>
      <c r="C51" s="13"/>
      <c r="D51" s="14" t="s">
        <v>320</v>
      </c>
      <c r="E51" s="11"/>
      <c r="F51" s="86">
        <v>89</v>
      </c>
      <c r="G51" s="87">
        <v>2.6741573033707864</v>
      </c>
      <c r="H51" s="57">
        <v>1.625</v>
      </c>
      <c r="I51" s="29">
        <v>86</v>
      </c>
      <c r="J51" s="57">
        <v>2.86046511627907</v>
      </c>
      <c r="K51" s="57">
        <v>1.5671641791044777</v>
      </c>
      <c r="L51" s="29">
        <v>89</v>
      </c>
      <c r="M51" s="57">
        <v>5.9550561797752808</v>
      </c>
      <c r="N51" s="57">
        <v>4.2739726027397262</v>
      </c>
      <c r="O51" s="29">
        <v>74</v>
      </c>
      <c r="P51" s="57">
        <v>10.905405405405405</v>
      </c>
      <c r="Q51" s="56">
        <v>7.8787878787878789</v>
      </c>
    </row>
    <row r="52" spans="1:17" ht="23.1" customHeight="1">
      <c r="A52" s="139"/>
      <c r="B52" s="139"/>
      <c r="C52" s="13"/>
      <c r="D52" s="14" t="s">
        <v>319</v>
      </c>
      <c r="E52" s="11"/>
      <c r="F52" s="86">
        <v>9</v>
      </c>
      <c r="G52" s="87">
        <v>3.5555555555555554</v>
      </c>
      <c r="H52" s="57">
        <v>1</v>
      </c>
      <c r="I52" s="29">
        <v>14</v>
      </c>
      <c r="J52" s="57">
        <v>5.0714285714285712</v>
      </c>
      <c r="K52" s="57">
        <v>1</v>
      </c>
      <c r="L52" s="29">
        <v>15</v>
      </c>
      <c r="M52" s="57">
        <v>12.466666666666667</v>
      </c>
      <c r="N52" s="57">
        <v>2.4285714285714284</v>
      </c>
      <c r="O52" s="29">
        <v>15</v>
      </c>
      <c r="P52" s="57">
        <v>12.533333333333333</v>
      </c>
      <c r="Q52" s="56">
        <v>4.4000000000000004</v>
      </c>
    </row>
    <row r="53" spans="1:17" ht="24" customHeight="1">
      <c r="A53" s="140"/>
      <c r="B53" s="140"/>
      <c r="C53" s="13"/>
      <c r="D53" s="12" t="s">
        <v>318</v>
      </c>
      <c r="E53" s="11"/>
      <c r="F53" s="86">
        <v>34</v>
      </c>
      <c r="G53" s="87">
        <v>2.9117647058823528</v>
      </c>
      <c r="H53" s="57">
        <v>1.5714285714285714</v>
      </c>
      <c r="I53" s="29">
        <v>22</v>
      </c>
      <c r="J53" s="57">
        <v>1.7727272727272727</v>
      </c>
      <c r="K53" s="57">
        <v>1</v>
      </c>
      <c r="L53" s="29">
        <v>31</v>
      </c>
      <c r="M53" s="57">
        <v>2.4193548387096775</v>
      </c>
      <c r="N53" s="57">
        <v>1.3333333333333333</v>
      </c>
      <c r="O53" s="29">
        <v>31</v>
      </c>
      <c r="P53" s="57">
        <v>2.7419354838709675</v>
      </c>
      <c r="Q53" s="56">
        <v>1.4545454545454546</v>
      </c>
    </row>
    <row r="60" spans="1:17">
      <c r="D60" s="5"/>
    </row>
    <row r="64" spans="1:17">
      <c r="D64" s="5"/>
    </row>
    <row r="66" spans="4:4">
      <c r="D66" s="5"/>
    </row>
    <row r="68" spans="4:4">
      <c r="D68" s="5"/>
    </row>
    <row r="70" spans="4:4">
      <c r="D70" s="5"/>
    </row>
    <row r="72" spans="4:4" ht="13.5" customHeight="1">
      <c r="D72" s="6"/>
    </row>
    <row r="73" spans="4:4" ht="13.5" customHeight="1"/>
    <row r="74" spans="4:4">
      <c r="D74" s="5"/>
    </row>
    <row r="76" spans="4:4">
      <c r="D76" s="5"/>
    </row>
    <row r="78" spans="4:4">
      <c r="D78" s="5"/>
    </row>
    <row r="80" spans="4:4">
      <c r="D80" s="5"/>
    </row>
  </sheetData>
  <mergeCells count="27">
    <mergeCell ref="P4:P6"/>
    <mergeCell ref="Q4:Q6"/>
    <mergeCell ref="L3:L6"/>
    <mergeCell ref="O3:O6"/>
    <mergeCell ref="M3:N3"/>
    <mergeCell ref="P3:Q3"/>
    <mergeCell ref="M4:M6"/>
    <mergeCell ref="N4:N6"/>
    <mergeCell ref="I3:I6"/>
    <mergeCell ref="J3:K3"/>
    <mergeCell ref="B12:E12"/>
    <mergeCell ref="A3:E6"/>
    <mergeCell ref="F3:F6"/>
    <mergeCell ref="G4:G6"/>
    <mergeCell ref="H4:H6"/>
    <mergeCell ref="J4:J6"/>
    <mergeCell ref="K4:K6"/>
    <mergeCell ref="A13:A53"/>
    <mergeCell ref="B13:B37"/>
    <mergeCell ref="B38:B53"/>
    <mergeCell ref="G3:H3"/>
    <mergeCell ref="A7:E7"/>
    <mergeCell ref="A8:A12"/>
    <mergeCell ref="B8:E8"/>
    <mergeCell ref="B9:E9"/>
    <mergeCell ref="B10:E10"/>
    <mergeCell ref="B11:E11"/>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O100"/>
  <sheetViews>
    <sheetView showGridLines="0" view="pageBreakPreview" topLeftCell="A88" zoomScaleNormal="100" zoomScaleSheetLayoutView="100" workbookViewId="0">
      <selection activeCell="G12" sqref="G12"/>
    </sheetView>
  </sheetViews>
  <sheetFormatPr defaultRowHeight="13.5"/>
  <cols>
    <col min="1" max="2" width="2.625" style="4" customWidth="1"/>
    <col min="3" max="3" width="1.375" style="4" customWidth="1"/>
    <col min="4" max="4" width="27.625" style="4" customWidth="1"/>
    <col min="5" max="5" width="1.375" style="4" customWidth="1"/>
    <col min="6" max="13" width="11.625" style="3" customWidth="1"/>
    <col min="14" max="16384" width="9" style="3"/>
  </cols>
  <sheetData>
    <row r="1" spans="1:15" ht="14.25">
      <c r="A1" s="18" t="s">
        <v>654</v>
      </c>
    </row>
    <row r="2" spans="1:15" ht="14.25">
      <c r="F2" s="54"/>
      <c r="G2" s="54"/>
      <c r="H2" s="54"/>
      <c r="I2" s="54"/>
      <c r="J2" s="54"/>
      <c r="K2" s="40"/>
      <c r="L2" s="54"/>
      <c r="M2" s="53" t="s">
        <v>302</v>
      </c>
    </row>
    <row r="3" spans="1:15" ht="19.5" customHeight="1">
      <c r="A3" s="213" t="s">
        <v>63</v>
      </c>
      <c r="B3" s="214"/>
      <c r="C3" s="214"/>
      <c r="D3" s="214"/>
      <c r="E3" s="215"/>
      <c r="F3" s="197" t="s">
        <v>301</v>
      </c>
      <c r="G3" s="163" t="s">
        <v>537</v>
      </c>
      <c r="H3" s="299" t="s">
        <v>639</v>
      </c>
      <c r="I3" s="299"/>
      <c r="J3" s="299"/>
      <c r="K3" s="300"/>
      <c r="L3" s="197" t="s">
        <v>640</v>
      </c>
      <c r="M3" s="197" t="s">
        <v>127</v>
      </c>
    </row>
    <row r="4" spans="1:15" ht="15" customHeight="1">
      <c r="A4" s="216"/>
      <c r="B4" s="217"/>
      <c r="C4" s="217"/>
      <c r="D4" s="217"/>
      <c r="E4" s="218"/>
      <c r="F4" s="198"/>
      <c r="G4" s="231"/>
      <c r="H4" s="197" t="s">
        <v>538</v>
      </c>
      <c r="I4" s="197" t="s">
        <v>539</v>
      </c>
      <c r="J4" s="197" t="s">
        <v>540</v>
      </c>
      <c r="K4" s="197" t="s">
        <v>541</v>
      </c>
      <c r="L4" s="198"/>
      <c r="M4" s="198"/>
    </row>
    <row r="5" spans="1:15" ht="15" customHeight="1">
      <c r="A5" s="216"/>
      <c r="B5" s="217"/>
      <c r="C5" s="217"/>
      <c r="D5" s="217"/>
      <c r="E5" s="218"/>
      <c r="F5" s="198"/>
      <c r="G5" s="231"/>
      <c r="H5" s="198"/>
      <c r="I5" s="198"/>
      <c r="J5" s="198"/>
      <c r="K5" s="198"/>
      <c r="L5" s="198"/>
      <c r="M5" s="198"/>
    </row>
    <row r="6" spans="1:15" ht="33.75" customHeight="1">
      <c r="A6" s="219"/>
      <c r="B6" s="220"/>
      <c r="C6" s="220"/>
      <c r="D6" s="220"/>
      <c r="E6" s="221"/>
      <c r="F6" s="199"/>
      <c r="G6" s="164"/>
      <c r="H6" s="199"/>
      <c r="I6" s="199"/>
      <c r="J6" s="199"/>
      <c r="K6" s="199"/>
      <c r="L6" s="199"/>
      <c r="M6" s="199"/>
      <c r="O6" s="48"/>
    </row>
    <row r="7" spans="1:15" ht="12" customHeight="1">
      <c r="A7" s="152" t="s">
        <v>49</v>
      </c>
      <c r="B7" s="153"/>
      <c r="C7" s="153"/>
      <c r="D7" s="153"/>
      <c r="E7" s="154"/>
      <c r="F7" s="83">
        <f>SUM(G7,L7:M7)</f>
        <v>916</v>
      </c>
      <c r="G7" s="83">
        <f>SUM(G9,G11,G13,G15,G17)</f>
        <v>532</v>
      </c>
      <c r="H7" s="83">
        <f t="shared" ref="H7:K7" si="0">SUM(H9,H11,H13,H15,H17)</f>
        <v>204</v>
      </c>
      <c r="I7" s="83">
        <f t="shared" si="0"/>
        <v>137</v>
      </c>
      <c r="J7" s="83">
        <f t="shared" si="0"/>
        <v>232</v>
      </c>
      <c r="K7" s="83">
        <f t="shared" si="0"/>
        <v>297</v>
      </c>
      <c r="L7" s="83">
        <f>SUM(L9,L11,L13,L15,L17)</f>
        <v>347</v>
      </c>
      <c r="M7" s="83">
        <f t="shared" ref="M7" si="1">SUM(M9,M11,M13,M15,M17)</f>
        <v>37</v>
      </c>
      <c r="O7" s="41"/>
    </row>
    <row r="8" spans="1:15" ht="12" customHeight="1">
      <c r="A8" s="155"/>
      <c r="B8" s="156"/>
      <c r="C8" s="156"/>
      <c r="D8" s="156"/>
      <c r="E8" s="157"/>
      <c r="F8" s="31">
        <f>IF(F7=0,0,F7/$F7)</f>
        <v>1</v>
      </c>
      <c r="G8" s="31">
        <f>IF(G7=0,0,G7/$F7)</f>
        <v>0.58078602620087338</v>
      </c>
      <c r="H8" s="31">
        <f>IF(H7=0,0,H7/$F7)</f>
        <v>0.22270742358078602</v>
      </c>
      <c r="I8" s="31">
        <f>IF(I7=0,0,I7/$F7)</f>
        <v>0.14956331877729256</v>
      </c>
      <c r="J8" s="31">
        <f t="shared" ref="J8:M8" si="2">IF(J7=0,0,J7/$F7)</f>
        <v>0.25327510917030566</v>
      </c>
      <c r="K8" s="31">
        <f t="shared" si="2"/>
        <v>0.32423580786026202</v>
      </c>
      <c r="L8" s="31">
        <f t="shared" si="2"/>
        <v>0.37882096069868998</v>
      </c>
      <c r="M8" s="31">
        <f t="shared" si="2"/>
        <v>4.0393013100436678E-2</v>
      </c>
    </row>
    <row r="9" spans="1:15" ht="12" customHeight="1">
      <c r="A9" s="141" t="s">
        <v>48</v>
      </c>
      <c r="B9" s="222" t="s">
        <v>47</v>
      </c>
      <c r="C9" s="223"/>
      <c r="D9" s="223"/>
      <c r="E9" s="224"/>
      <c r="F9" s="83">
        <f t="shared" ref="F9" si="3">SUM(G9,L9:M9)</f>
        <v>289</v>
      </c>
      <c r="G9" s="83">
        <v>153</v>
      </c>
      <c r="H9" s="83">
        <v>108</v>
      </c>
      <c r="I9" s="83">
        <v>27</v>
      </c>
      <c r="J9" s="83">
        <v>26</v>
      </c>
      <c r="K9" s="83">
        <v>34</v>
      </c>
      <c r="L9" s="83">
        <v>115</v>
      </c>
      <c r="M9" s="83">
        <v>21</v>
      </c>
    </row>
    <row r="10" spans="1:15" ht="12" customHeight="1">
      <c r="A10" s="142"/>
      <c r="B10" s="225"/>
      <c r="C10" s="226"/>
      <c r="D10" s="226"/>
      <c r="E10" s="227"/>
      <c r="F10" s="31">
        <f t="shared" ref="F10:M18" si="4">IF(F9=0,0,F9/$F9)</f>
        <v>1</v>
      </c>
      <c r="G10" s="31">
        <f>IF(G9=0,0,G9/$F9)</f>
        <v>0.52941176470588236</v>
      </c>
      <c r="H10" s="31">
        <f t="shared" ref="H10:M10" si="5">IF(H9=0,0,H9/$F9)</f>
        <v>0.37370242214532873</v>
      </c>
      <c r="I10" s="31">
        <f t="shared" si="5"/>
        <v>9.3425605536332182E-2</v>
      </c>
      <c r="J10" s="31">
        <f t="shared" si="5"/>
        <v>8.9965397923875437E-2</v>
      </c>
      <c r="K10" s="31">
        <f t="shared" si="5"/>
        <v>0.11764705882352941</v>
      </c>
      <c r="L10" s="31">
        <f t="shared" si="5"/>
        <v>0.39792387543252594</v>
      </c>
      <c r="M10" s="31">
        <f t="shared" si="5"/>
        <v>7.2664359861591699E-2</v>
      </c>
    </row>
    <row r="11" spans="1:15" ht="12" customHeight="1">
      <c r="A11" s="142"/>
      <c r="B11" s="222" t="s">
        <v>46</v>
      </c>
      <c r="C11" s="223"/>
      <c r="D11" s="223"/>
      <c r="E11" s="224"/>
      <c r="F11" s="83">
        <f t="shared" ref="F11" si="6">SUM(G11,L11:M11)</f>
        <v>129</v>
      </c>
      <c r="G11" s="83">
        <v>88</v>
      </c>
      <c r="H11" s="83">
        <v>40</v>
      </c>
      <c r="I11" s="83">
        <v>20</v>
      </c>
      <c r="J11" s="83">
        <v>30</v>
      </c>
      <c r="K11" s="83">
        <v>47</v>
      </c>
      <c r="L11" s="83">
        <v>37</v>
      </c>
      <c r="M11" s="83">
        <v>4</v>
      </c>
    </row>
    <row r="12" spans="1:15" ht="12" customHeight="1">
      <c r="A12" s="142"/>
      <c r="B12" s="225"/>
      <c r="C12" s="226"/>
      <c r="D12" s="226"/>
      <c r="E12" s="227"/>
      <c r="F12" s="31">
        <f t="shared" si="4"/>
        <v>1</v>
      </c>
      <c r="G12" s="31">
        <f t="shared" si="4"/>
        <v>0.68217054263565891</v>
      </c>
      <c r="H12" s="31">
        <f t="shared" si="4"/>
        <v>0.31007751937984496</v>
      </c>
      <c r="I12" s="31">
        <f t="shared" si="4"/>
        <v>0.15503875968992248</v>
      </c>
      <c r="J12" s="31">
        <f t="shared" si="4"/>
        <v>0.23255813953488372</v>
      </c>
      <c r="K12" s="31">
        <f t="shared" si="4"/>
        <v>0.36434108527131781</v>
      </c>
      <c r="L12" s="31">
        <f t="shared" si="4"/>
        <v>0.2868217054263566</v>
      </c>
      <c r="M12" s="31">
        <f t="shared" si="4"/>
        <v>3.1007751937984496E-2</v>
      </c>
    </row>
    <row r="13" spans="1:15" ht="12" customHeight="1">
      <c r="A13" s="142"/>
      <c r="B13" s="222" t="s">
        <v>45</v>
      </c>
      <c r="C13" s="223"/>
      <c r="D13" s="223"/>
      <c r="E13" s="224"/>
      <c r="F13" s="83">
        <f t="shared" ref="F13" si="7">SUM(G13,L13:M13)</f>
        <v>220</v>
      </c>
      <c r="G13" s="83">
        <v>141</v>
      </c>
      <c r="H13" s="83">
        <v>41</v>
      </c>
      <c r="I13" s="83">
        <v>42</v>
      </c>
      <c r="J13" s="83">
        <v>82</v>
      </c>
      <c r="K13" s="83">
        <v>102</v>
      </c>
      <c r="L13" s="83">
        <v>74</v>
      </c>
      <c r="M13" s="83">
        <v>5</v>
      </c>
    </row>
    <row r="14" spans="1:15" ht="12" customHeight="1">
      <c r="A14" s="142"/>
      <c r="B14" s="225"/>
      <c r="C14" s="226"/>
      <c r="D14" s="226"/>
      <c r="E14" s="227"/>
      <c r="F14" s="31">
        <f t="shared" si="4"/>
        <v>1</v>
      </c>
      <c r="G14" s="31">
        <f t="shared" si="4"/>
        <v>0.64090909090909087</v>
      </c>
      <c r="H14" s="31">
        <f t="shared" si="4"/>
        <v>0.18636363636363637</v>
      </c>
      <c r="I14" s="31">
        <f t="shared" si="4"/>
        <v>0.19090909090909092</v>
      </c>
      <c r="J14" s="31">
        <f t="shared" si="4"/>
        <v>0.37272727272727274</v>
      </c>
      <c r="K14" s="31">
        <f t="shared" si="4"/>
        <v>0.46363636363636362</v>
      </c>
      <c r="L14" s="31">
        <f t="shared" si="4"/>
        <v>0.33636363636363636</v>
      </c>
      <c r="M14" s="31">
        <f t="shared" si="4"/>
        <v>2.2727272727272728E-2</v>
      </c>
    </row>
    <row r="15" spans="1:15" ht="12" customHeight="1">
      <c r="A15" s="142"/>
      <c r="B15" s="222" t="s">
        <v>44</v>
      </c>
      <c r="C15" s="223"/>
      <c r="D15" s="223"/>
      <c r="E15" s="224"/>
      <c r="F15" s="83">
        <f t="shared" ref="F15" si="8">SUM(G15,L15:M15)</f>
        <v>57</v>
      </c>
      <c r="G15" s="83">
        <v>41</v>
      </c>
      <c r="H15" s="83">
        <v>2</v>
      </c>
      <c r="I15" s="83">
        <v>14</v>
      </c>
      <c r="J15" s="83">
        <v>24</v>
      </c>
      <c r="K15" s="83">
        <v>36</v>
      </c>
      <c r="L15" s="83">
        <v>15</v>
      </c>
      <c r="M15" s="83">
        <v>1</v>
      </c>
    </row>
    <row r="16" spans="1:15" ht="12" customHeight="1">
      <c r="A16" s="142"/>
      <c r="B16" s="225"/>
      <c r="C16" s="226"/>
      <c r="D16" s="226"/>
      <c r="E16" s="227"/>
      <c r="F16" s="31">
        <f t="shared" si="4"/>
        <v>1</v>
      </c>
      <c r="G16" s="31">
        <f t="shared" si="4"/>
        <v>0.7192982456140351</v>
      </c>
      <c r="H16" s="31">
        <f t="shared" si="4"/>
        <v>3.5087719298245612E-2</v>
      </c>
      <c r="I16" s="31">
        <f t="shared" si="4"/>
        <v>0.24561403508771928</v>
      </c>
      <c r="J16" s="31">
        <f t="shared" si="4"/>
        <v>0.42105263157894735</v>
      </c>
      <c r="K16" s="31">
        <f t="shared" si="4"/>
        <v>0.63157894736842102</v>
      </c>
      <c r="L16" s="31">
        <f t="shared" si="4"/>
        <v>0.26315789473684209</v>
      </c>
      <c r="M16" s="31">
        <f t="shared" si="4"/>
        <v>1.7543859649122806E-2</v>
      </c>
    </row>
    <row r="17" spans="1:13" ht="12" customHeight="1">
      <c r="A17" s="142"/>
      <c r="B17" s="222" t="s">
        <v>43</v>
      </c>
      <c r="C17" s="223"/>
      <c r="D17" s="223"/>
      <c r="E17" s="224"/>
      <c r="F17" s="83">
        <f t="shared" ref="F17" si="9">SUM(G17,L17:M17)</f>
        <v>221</v>
      </c>
      <c r="G17" s="83">
        <v>109</v>
      </c>
      <c r="H17" s="83">
        <v>13</v>
      </c>
      <c r="I17" s="83">
        <v>34</v>
      </c>
      <c r="J17" s="83">
        <v>70</v>
      </c>
      <c r="K17" s="83">
        <v>78</v>
      </c>
      <c r="L17" s="83">
        <v>106</v>
      </c>
      <c r="M17" s="83">
        <v>6</v>
      </c>
    </row>
    <row r="18" spans="1:13" ht="12" customHeight="1">
      <c r="A18" s="143"/>
      <c r="B18" s="225"/>
      <c r="C18" s="226"/>
      <c r="D18" s="226"/>
      <c r="E18" s="227"/>
      <c r="F18" s="31">
        <f t="shared" si="4"/>
        <v>1</v>
      </c>
      <c r="G18" s="31">
        <f t="shared" si="4"/>
        <v>0.49321266968325794</v>
      </c>
      <c r="H18" s="31">
        <f t="shared" si="4"/>
        <v>5.8823529411764705E-2</v>
      </c>
      <c r="I18" s="31">
        <f t="shared" si="4"/>
        <v>0.15384615384615385</v>
      </c>
      <c r="J18" s="31">
        <f t="shared" si="4"/>
        <v>0.31674208144796379</v>
      </c>
      <c r="K18" s="31">
        <f t="shared" si="4"/>
        <v>0.35294117647058826</v>
      </c>
      <c r="L18" s="31">
        <f t="shared" si="4"/>
        <v>0.47963800904977377</v>
      </c>
      <c r="M18" s="31">
        <f t="shared" si="4"/>
        <v>2.7149321266968326E-2</v>
      </c>
    </row>
    <row r="19" spans="1:13" ht="12" customHeight="1">
      <c r="A19" s="138" t="s">
        <v>42</v>
      </c>
      <c r="B19" s="138" t="s">
        <v>41</v>
      </c>
      <c r="C19" s="37"/>
      <c r="D19" s="211" t="s">
        <v>15</v>
      </c>
      <c r="E19" s="36"/>
      <c r="F19" s="83">
        <f>SUM(G19,L19:M19)</f>
        <v>224</v>
      </c>
      <c r="G19" s="83">
        <f>SUM(G67,G65,G63,G61,G59,G57,G55,G53,G51,G49,G47,G45,G43,G41,G39,G37,G35,G33,G31,G29,G27,G25,G23,G21)</f>
        <v>138</v>
      </c>
      <c r="H19" s="83">
        <f t="shared" ref="H19:M19" si="10">SUM(H67,H65,H63,H61,H59,H57,H55,H53,H51,H49,H47,H45,H43,H41,H39,H37,H35,H33,H31,H29,H27,H25,H23,H21)</f>
        <v>45</v>
      </c>
      <c r="I19" s="83">
        <f t="shared" si="10"/>
        <v>27</v>
      </c>
      <c r="J19" s="83">
        <f t="shared" si="10"/>
        <v>64</v>
      </c>
      <c r="K19" s="83">
        <f t="shared" si="10"/>
        <v>96</v>
      </c>
      <c r="L19" s="83">
        <f t="shared" si="10"/>
        <v>83</v>
      </c>
      <c r="M19" s="83">
        <f t="shared" si="10"/>
        <v>3</v>
      </c>
    </row>
    <row r="20" spans="1:13" ht="12" customHeight="1">
      <c r="A20" s="139"/>
      <c r="B20" s="139"/>
      <c r="C20" s="34"/>
      <c r="D20" s="212"/>
      <c r="E20" s="33"/>
      <c r="F20" s="31">
        <f t="shared" ref="F20" si="11">IF(F19=0,0,F19/$F19)</f>
        <v>1</v>
      </c>
      <c r="G20" s="31">
        <f>IF(G19=0,0,G19/$F19)</f>
        <v>0.6160714285714286</v>
      </c>
      <c r="H20" s="31">
        <v>0.29761904761904762</v>
      </c>
      <c r="I20" s="31">
        <v>0.15384615384615385</v>
      </c>
      <c r="J20" s="31">
        <v>0.31550802139037432</v>
      </c>
      <c r="K20" s="31">
        <v>0.5214723926380368</v>
      </c>
      <c r="L20" s="31">
        <v>0</v>
      </c>
      <c r="M20" s="31">
        <v>0</v>
      </c>
    </row>
    <row r="21" spans="1:13" ht="12" customHeight="1">
      <c r="A21" s="139"/>
      <c r="B21" s="139"/>
      <c r="C21" s="37"/>
      <c r="D21" s="211" t="s">
        <v>40</v>
      </c>
      <c r="E21" s="36"/>
      <c r="F21" s="83">
        <f t="shared" ref="F21" si="12">SUM(G21,L21:M21)</f>
        <v>38</v>
      </c>
      <c r="G21" s="83">
        <v>31</v>
      </c>
      <c r="H21" s="83">
        <v>9</v>
      </c>
      <c r="I21" s="83">
        <v>8</v>
      </c>
      <c r="J21" s="83">
        <v>16</v>
      </c>
      <c r="K21" s="83">
        <v>19</v>
      </c>
      <c r="L21" s="83">
        <v>7</v>
      </c>
      <c r="M21" s="83">
        <v>0</v>
      </c>
    </row>
    <row r="22" spans="1:13" ht="12" customHeight="1">
      <c r="A22" s="139"/>
      <c r="B22" s="139"/>
      <c r="C22" s="34"/>
      <c r="D22" s="212"/>
      <c r="E22" s="33"/>
      <c r="F22" s="31">
        <f t="shared" ref="F22:M22" si="13">IF(F21=0,0,F21/$F21)</f>
        <v>1</v>
      </c>
      <c r="G22" s="31">
        <f t="shared" si="13"/>
        <v>0.81578947368421051</v>
      </c>
      <c r="H22" s="31">
        <f t="shared" si="13"/>
        <v>0.23684210526315788</v>
      </c>
      <c r="I22" s="31">
        <f t="shared" si="13"/>
        <v>0.21052631578947367</v>
      </c>
      <c r="J22" s="31">
        <f t="shared" si="13"/>
        <v>0.42105263157894735</v>
      </c>
      <c r="K22" s="31">
        <f t="shared" si="13"/>
        <v>0.5</v>
      </c>
      <c r="L22" s="31">
        <f t="shared" si="13"/>
        <v>0.18421052631578946</v>
      </c>
      <c r="M22" s="31">
        <f t="shared" si="13"/>
        <v>0</v>
      </c>
    </row>
    <row r="23" spans="1:13" ht="12" customHeight="1">
      <c r="A23" s="139"/>
      <c r="B23" s="139"/>
      <c r="C23" s="37"/>
      <c r="D23" s="211" t="s">
        <v>39</v>
      </c>
      <c r="E23" s="36"/>
      <c r="F23" s="83">
        <f t="shared" ref="F23" si="14">SUM(G23,L23:M23)</f>
        <v>5</v>
      </c>
      <c r="G23" s="83">
        <v>5</v>
      </c>
      <c r="H23" s="83">
        <v>2</v>
      </c>
      <c r="I23" s="83">
        <v>2</v>
      </c>
      <c r="J23" s="83">
        <v>4</v>
      </c>
      <c r="K23" s="83">
        <v>3</v>
      </c>
      <c r="L23" s="83">
        <v>0</v>
      </c>
      <c r="M23" s="83">
        <v>0</v>
      </c>
    </row>
    <row r="24" spans="1:13" ht="12" customHeight="1">
      <c r="A24" s="139"/>
      <c r="B24" s="139"/>
      <c r="C24" s="34"/>
      <c r="D24" s="212"/>
      <c r="E24" s="33"/>
      <c r="F24" s="31">
        <f t="shared" ref="F24:M24" si="15">IF(F23=0,0,F23/$F23)</f>
        <v>1</v>
      </c>
      <c r="G24" s="31">
        <f t="shared" si="15"/>
        <v>1</v>
      </c>
      <c r="H24" s="31">
        <f t="shared" si="15"/>
        <v>0.4</v>
      </c>
      <c r="I24" s="31">
        <f t="shared" si="15"/>
        <v>0.4</v>
      </c>
      <c r="J24" s="31">
        <f t="shared" si="15"/>
        <v>0.8</v>
      </c>
      <c r="K24" s="31">
        <f t="shared" si="15"/>
        <v>0.6</v>
      </c>
      <c r="L24" s="31">
        <f t="shared" si="15"/>
        <v>0</v>
      </c>
      <c r="M24" s="31">
        <f t="shared" si="15"/>
        <v>0</v>
      </c>
    </row>
    <row r="25" spans="1:13" ht="12" customHeight="1">
      <c r="A25" s="139"/>
      <c r="B25" s="139"/>
      <c r="C25" s="37"/>
      <c r="D25" s="211" t="s">
        <v>38</v>
      </c>
      <c r="E25" s="36"/>
      <c r="F25" s="83">
        <f t="shared" ref="F25" si="16">SUM(G25,L25:M25)</f>
        <v>14</v>
      </c>
      <c r="G25" s="83">
        <v>12</v>
      </c>
      <c r="H25" s="83">
        <v>7</v>
      </c>
      <c r="I25" s="83">
        <v>4</v>
      </c>
      <c r="J25" s="83">
        <v>5</v>
      </c>
      <c r="K25" s="83">
        <v>8</v>
      </c>
      <c r="L25" s="83">
        <v>2</v>
      </c>
      <c r="M25" s="83">
        <v>0</v>
      </c>
    </row>
    <row r="26" spans="1:13" ht="12" customHeight="1">
      <c r="A26" s="139"/>
      <c r="B26" s="139"/>
      <c r="C26" s="34"/>
      <c r="D26" s="212"/>
      <c r="E26" s="33"/>
      <c r="F26" s="31">
        <f t="shared" ref="F26:M26" si="17">IF(F25=0,0,F25/$F25)</f>
        <v>1</v>
      </c>
      <c r="G26" s="31">
        <f t="shared" si="17"/>
        <v>0.8571428571428571</v>
      </c>
      <c r="H26" s="31">
        <f t="shared" si="17"/>
        <v>0.5</v>
      </c>
      <c r="I26" s="31">
        <f t="shared" si="17"/>
        <v>0.2857142857142857</v>
      </c>
      <c r="J26" s="31">
        <f t="shared" si="17"/>
        <v>0.35714285714285715</v>
      </c>
      <c r="K26" s="31">
        <f t="shared" si="17"/>
        <v>0.5714285714285714</v>
      </c>
      <c r="L26" s="31">
        <f t="shared" si="17"/>
        <v>0.14285714285714285</v>
      </c>
      <c r="M26" s="31">
        <f t="shared" si="17"/>
        <v>0</v>
      </c>
    </row>
    <row r="27" spans="1:13" ht="12" customHeight="1">
      <c r="A27" s="139"/>
      <c r="B27" s="139"/>
      <c r="C27" s="37"/>
      <c r="D27" s="211" t="s">
        <v>37</v>
      </c>
      <c r="E27" s="36"/>
      <c r="F27" s="83">
        <f t="shared" ref="F27" si="18">SUM(G27,L27:M27)</f>
        <v>1</v>
      </c>
      <c r="G27" s="83">
        <v>1</v>
      </c>
      <c r="H27" s="83">
        <v>1</v>
      </c>
      <c r="I27" s="83">
        <v>0</v>
      </c>
      <c r="J27" s="83">
        <v>1</v>
      </c>
      <c r="K27" s="83">
        <v>0</v>
      </c>
      <c r="L27" s="83">
        <v>0</v>
      </c>
      <c r="M27" s="83">
        <v>0</v>
      </c>
    </row>
    <row r="28" spans="1:13" ht="12" customHeight="1">
      <c r="A28" s="139"/>
      <c r="B28" s="139"/>
      <c r="C28" s="34"/>
      <c r="D28" s="212"/>
      <c r="E28" s="33"/>
      <c r="F28" s="31">
        <f t="shared" ref="F28:M28" si="19">IF(F27=0,0,F27/$F27)</f>
        <v>1</v>
      </c>
      <c r="G28" s="31">
        <f t="shared" si="19"/>
        <v>1</v>
      </c>
      <c r="H28" s="31">
        <f t="shared" si="19"/>
        <v>1</v>
      </c>
      <c r="I28" s="31">
        <f t="shared" si="19"/>
        <v>0</v>
      </c>
      <c r="J28" s="31">
        <f t="shared" si="19"/>
        <v>1</v>
      </c>
      <c r="K28" s="31">
        <f t="shared" si="19"/>
        <v>0</v>
      </c>
      <c r="L28" s="31">
        <f t="shared" si="19"/>
        <v>0</v>
      </c>
      <c r="M28" s="31">
        <f t="shared" si="19"/>
        <v>0</v>
      </c>
    </row>
    <row r="29" spans="1:13" ht="12" customHeight="1">
      <c r="A29" s="139"/>
      <c r="B29" s="139"/>
      <c r="C29" s="37"/>
      <c r="D29" s="211" t="s">
        <v>36</v>
      </c>
      <c r="E29" s="36"/>
      <c r="F29" s="83">
        <f t="shared" ref="F29" si="20">SUM(G29,L29:M29)</f>
        <v>6</v>
      </c>
      <c r="G29" s="83">
        <v>5</v>
      </c>
      <c r="H29" s="83">
        <v>2</v>
      </c>
      <c r="I29" s="83">
        <v>0</v>
      </c>
      <c r="J29" s="83">
        <v>3</v>
      </c>
      <c r="K29" s="83">
        <v>3</v>
      </c>
      <c r="L29" s="83">
        <v>0</v>
      </c>
      <c r="M29" s="83">
        <v>1</v>
      </c>
    </row>
    <row r="30" spans="1:13" ht="12" customHeight="1">
      <c r="A30" s="139"/>
      <c r="B30" s="139"/>
      <c r="C30" s="34"/>
      <c r="D30" s="212"/>
      <c r="E30" s="33"/>
      <c r="F30" s="31">
        <f t="shared" ref="F30:M30" si="21">IF(F29=0,0,F29/$F29)</f>
        <v>1</v>
      </c>
      <c r="G30" s="31">
        <f t="shared" si="21"/>
        <v>0.83333333333333337</v>
      </c>
      <c r="H30" s="31">
        <f t="shared" si="21"/>
        <v>0.33333333333333331</v>
      </c>
      <c r="I30" s="31">
        <f t="shared" si="21"/>
        <v>0</v>
      </c>
      <c r="J30" s="31">
        <f t="shared" si="21"/>
        <v>0.5</v>
      </c>
      <c r="K30" s="31">
        <f t="shared" si="21"/>
        <v>0.5</v>
      </c>
      <c r="L30" s="31">
        <f t="shared" si="21"/>
        <v>0</v>
      </c>
      <c r="M30" s="31">
        <f t="shared" si="21"/>
        <v>0.16666666666666666</v>
      </c>
    </row>
    <row r="31" spans="1:13" ht="12" customHeight="1">
      <c r="A31" s="139"/>
      <c r="B31" s="139"/>
      <c r="C31" s="37"/>
      <c r="D31" s="211" t="s">
        <v>35</v>
      </c>
      <c r="E31" s="36"/>
      <c r="F31" s="83">
        <f t="shared" ref="F31" si="22">SUM(G31,L31:M31)</f>
        <v>3</v>
      </c>
      <c r="G31" s="83">
        <v>2</v>
      </c>
      <c r="H31" s="83">
        <v>0</v>
      </c>
      <c r="I31" s="83">
        <v>0</v>
      </c>
      <c r="J31" s="83">
        <v>0</v>
      </c>
      <c r="K31" s="83">
        <v>2</v>
      </c>
      <c r="L31" s="83">
        <v>1</v>
      </c>
      <c r="M31" s="83">
        <v>0</v>
      </c>
    </row>
    <row r="32" spans="1:13" ht="12" customHeight="1">
      <c r="A32" s="139"/>
      <c r="B32" s="139"/>
      <c r="C32" s="34"/>
      <c r="D32" s="212"/>
      <c r="E32" s="33"/>
      <c r="F32" s="31">
        <f t="shared" ref="F32:M32" si="23">IF(F31=0,0,F31/$F31)</f>
        <v>1</v>
      </c>
      <c r="G32" s="31">
        <f t="shared" si="23"/>
        <v>0.66666666666666663</v>
      </c>
      <c r="H32" s="31">
        <f t="shared" si="23"/>
        <v>0</v>
      </c>
      <c r="I32" s="31">
        <f t="shared" si="23"/>
        <v>0</v>
      </c>
      <c r="J32" s="31">
        <f t="shared" si="23"/>
        <v>0</v>
      </c>
      <c r="K32" s="31">
        <f t="shared" si="23"/>
        <v>0.66666666666666663</v>
      </c>
      <c r="L32" s="31">
        <f t="shared" si="23"/>
        <v>0.33333333333333331</v>
      </c>
      <c r="M32" s="31">
        <f t="shared" si="23"/>
        <v>0</v>
      </c>
    </row>
    <row r="33" spans="1:13" ht="12" customHeight="1">
      <c r="A33" s="139"/>
      <c r="B33" s="139"/>
      <c r="C33" s="37"/>
      <c r="D33" s="211" t="s">
        <v>34</v>
      </c>
      <c r="E33" s="36"/>
      <c r="F33" s="83">
        <f t="shared" ref="F33" si="24">SUM(G33,L33:M33)</f>
        <v>3</v>
      </c>
      <c r="G33" s="83">
        <v>1</v>
      </c>
      <c r="H33" s="83">
        <v>1</v>
      </c>
      <c r="I33" s="83">
        <v>1</v>
      </c>
      <c r="J33" s="83">
        <v>1</v>
      </c>
      <c r="K33" s="83">
        <v>1</v>
      </c>
      <c r="L33" s="83">
        <v>2</v>
      </c>
      <c r="M33" s="83">
        <v>0</v>
      </c>
    </row>
    <row r="34" spans="1:13" ht="12" customHeight="1">
      <c r="A34" s="139"/>
      <c r="B34" s="139"/>
      <c r="C34" s="34"/>
      <c r="D34" s="212"/>
      <c r="E34" s="33"/>
      <c r="F34" s="31">
        <f t="shared" ref="F34:M34" si="25">IF(F33=0,0,F33/$F33)</f>
        <v>1</v>
      </c>
      <c r="G34" s="31">
        <f t="shared" si="25"/>
        <v>0.33333333333333331</v>
      </c>
      <c r="H34" s="31">
        <f t="shared" si="25"/>
        <v>0.33333333333333331</v>
      </c>
      <c r="I34" s="31">
        <f t="shared" si="25"/>
        <v>0.33333333333333331</v>
      </c>
      <c r="J34" s="31">
        <f t="shared" si="25"/>
        <v>0.33333333333333331</v>
      </c>
      <c r="K34" s="31">
        <f t="shared" si="25"/>
        <v>0.33333333333333331</v>
      </c>
      <c r="L34" s="31">
        <f t="shared" si="25"/>
        <v>0.66666666666666663</v>
      </c>
      <c r="M34" s="31">
        <f t="shared" si="25"/>
        <v>0</v>
      </c>
    </row>
    <row r="35" spans="1:13" ht="12" customHeight="1">
      <c r="A35" s="139"/>
      <c r="B35" s="139"/>
      <c r="C35" s="37"/>
      <c r="D35" s="211" t="s">
        <v>33</v>
      </c>
      <c r="E35" s="36"/>
      <c r="F35" s="83">
        <f t="shared" ref="F35" si="26">SUM(G35,L35:M35)</f>
        <v>10</v>
      </c>
      <c r="G35" s="83">
        <v>6</v>
      </c>
      <c r="H35" s="83">
        <v>1</v>
      </c>
      <c r="I35" s="83">
        <v>4</v>
      </c>
      <c r="J35" s="83">
        <v>3</v>
      </c>
      <c r="K35" s="83">
        <v>3</v>
      </c>
      <c r="L35" s="83">
        <v>4</v>
      </c>
      <c r="M35" s="83">
        <v>0</v>
      </c>
    </row>
    <row r="36" spans="1:13" ht="12" customHeight="1">
      <c r="A36" s="139"/>
      <c r="B36" s="139"/>
      <c r="C36" s="34"/>
      <c r="D36" s="212"/>
      <c r="E36" s="33"/>
      <c r="F36" s="31">
        <f t="shared" ref="F36:M36" si="27">IF(F35=0,0,F35/$F35)</f>
        <v>1</v>
      </c>
      <c r="G36" s="31">
        <f t="shared" si="27"/>
        <v>0.6</v>
      </c>
      <c r="H36" s="31">
        <f t="shared" si="27"/>
        <v>0.1</v>
      </c>
      <c r="I36" s="31">
        <f t="shared" si="27"/>
        <v>0.4</v>
      </c>
      <c r="J36" s="31">
        <f t="shared" si="27"/>
        <v>0.3</v>
      </c>
      <c r="K36" s="31">
        <f t="shared" si="27"/>
        <v>0.3</v>
      </c>
      <c r="L36" s="31">
        <f t="shared" si="27"/>
        <v>0.4</v>
      </c>
      <c r="M36" s="31">
        <f t="shared" si="27"/>
        <v>0</v>
      </c>
    </row>
    <row r="37" spans="1:13" ht="12" customHeight="1">
      <c r="A37" s="139"/>
      <c r="B37" s="139"/>
      <c r="C37" s="37"/>
      <c r="D37" s="211" t="s">
        <v>32</v>
      </c>
      <c r="E37" s="36"/>
      <c r="F37" s="83">
        <f t="shared" ref="F37" si="28">SUM(G37,L37:M37)</f>
        <v>1</v>
      </c>
      <c r="G37" s="83">
        <v>0</v>
      </c>
      <c r="H37" s="83">
        <v>0</v>
      </c>
      <c r="I37" s="83">
        <v>0</v>
      </c>
      <c r="J37" s="83">
        <v>0</v>
      </c>
      <c r="K37" s="83">
        <v>0</v>
      </c>
      <c r="L37" s="83">
        <v>1</v>
      </c>
      <c r="M37" s="83">
        <v>0</v>
      </c>
    </row>
    <row r="38" spans="1:13" ht="12" customHeight="1">
      <c r="A38" s="139"/>
      <c r="B38" s="139"/>
      <c r="C38" s="34"/>
      <c r="D38" s="212"/>
      <c r="E38" s="33"/>
      <c r="F38" s="31">
        <f t="shared" ref="F38:M38" si="29">IF(F37=0,0,F37/$F37)</f>
        <v>1</v>
      </c>
      <c r="G38" s="31">
        <f t="shared" si="29"/>
        <v>0</v>
      </c>
      <c r="H38" s="31">
        <f t="shared" si="29"/>
        <v>0</v>
      </c>
      <c r="I38" s="31">
        <f t="shared" si="29"/>
        <v>0</v>
      </c>
      <c r="J38" s="31">
        <f t="shared" si="29"/>
        <v>0</v>
      </c>
      <c r="K38" s="31">
        <f t="shared" si="29"/>
        <v>0</v>
      </c>
      <c r="L38" s="31">
        <f t="shared" si="29"/>
        <v>1</v>
      </c>
      <c r="M38" s="31">
        <f t="shared" si="29"/>
        <v>0</v>
      </c>
    </row>
    <row r="39" spans="1:13" ht="12" customHeight="1">
      <c r="A39" s="139"/>
      <c r="B39" s="139"/>
      <c r="C39" s="37"/>
      <c r="D39" s="211" t="s">
        <v>31</v>
      </c>
      <c r="E39" s="36"/>
      <c r="F39" s="83">
        <f t="shared" ref="F39" si="30">SUM(G39,L39:M39)</f>
        <v>6</v>
      </c>
      <c r="G39" s="83">
        <v>3</v>
      </c>
      <c r="H39" s="83">
        <v>2</v>
      </c>
      <c r="I39" s="83">
        <v>0</v>
      </c>
      <c r="J39" s="83">
        <v>2</v>
      </c>
      <c r="K39" s="83">
        <v>2</v>
      </c>
      <c r="L39" s="83">
        <v>3</v>
      </c>
      <c r="M39" s="83">
        <v>0</v>
      </c>
    </row>
    <row r="40" spans="1:13" ht="12" customHeight="1">
      <c r="A40" s="139"/>
      <c r="B40" s="139"/>
      <c r="C40" s="34"/>
      <c r="D40" s="212"/>
      <c r="E40" s="33"/>
      <c r="F40" s="31">
        <f t="shared" ref="F40:M40" si="31">IF(F39=0,0,F39/$F39)</f>
        <v>1</v>
      </c>
      <c r="G40" s="31">
        <f t="shared" si="31"/>
        <v>0.5</v>
      </c>
      <c r="H40" s="31">
        <f t="shared" si="31"/>
        <v>0.33333333333333331</v>
      </c>
      <c r="I40" s="31">
        <f t="shared" si="31"/>
        <v>0</v>
      </c>
      <c r="J40" s="31">
        <f t="shared" si="31"/>
        <v>0.33333333333333331</v>
      </c>
      <c r="K40" s="31">
        <f t="shared" si="31"/>
        <v>0.33333333333333331</v>
      </c>
      <c r="L40" s="31">
        <f t="shared" si="31"/>
        <v>0.5</v>
      </c>
      <c r="M40" s="31">
        <f t="shared" si="31"/>
        <v>0</v>
      </c>
    </row>
    <row r="41" spans="1:13" ht="12" customHeight="1">
      <c r="A41" s="139"/>
      <c r="B41" s="139"/>
      <c r="C41" s="37"/>
      <c r="D41" s="211" t="s">
        <v>30</v>
      </c>
      <c r="E41" s="36"/>
      <c r="F41" s="83">
        <f t="shared" ref="F41" si="32">SUM(G41,L41:M41)</f>
        <v>1</v>
      </c>
      <c r="G41" s="83">
        <v>1</v>
      </c>
      <c r="H41" s="83">
        <v>1</v>
      </c>
      <c r="I41" s="83">
        <v>0</v>
      </c>
      <c r="J41" s="83">
        <v>0</v>
      </c>
      <c r="K41" s="83">
        <v>0</v>
      </c>
      <c r="L41" s="83">
        <v>0</v>
      </c>
      <c r="M41" s="83">
        <v>0</v>
      </c>
    </row>
    <row r="42" spans="1:13" ht="12" customHeight="1">
      <c r="A42" s="139"/>
      <c r="B42" s="139"/>
      <c r="C42" s="34"/>
      <c r="D42" s="212"/>
      <c r="E42" s="33"/>
      <c r="F42" s="31">
        <f t="shared" ref="F42:M42" si="33">IF(F41=0,0,F41/$F41)</f>
        <v>1</v>
      </c>
      <c r="G42" s="31">
        <f t="shared" si="33"/>
        <v>1</v>
      </c>
      <c r="H42" s="31">
        <f t="shared" si="33"/>
        <v>1</v>
      </c>
      <c r="I42" s="31">
        <f t="shared" si="33"/>
        <v>0</v>
      </c>
      <c r="J42" s="31">
        <f t="shared" si="33"/>
        <v>0</v>
      </c>
      <c r="K42" s="31">
        <f t="shared" si="33"/>
        <v>0</v>
      </c>
      <c r="L42" s="31">
        <f t="shared" si="33"/>
        <v>0</v>
      </c>
      <c r="M42" s="31">
        <f t="shared" si="33"/>
        <v>0</v>
      </c>
    </row>
    <row r="43" spans="1:13" ht="12" customHeight="1">
      <c r="A43" s="139"/>
      <c r="B43" s="139"/>
      <c r="C43" s="37"/>
      <c r="D43" s="211" t="s">
        <v>29</v>
      </c>
      <c r="E43" s="36"/>
      <c r="F43" s="83">
        <f t="shared" ref="F43" si="34">SUM(G43,L43:M43)</f>
        <v>3</v>
      </c>
      <c r="G43" s="83">
        <v>1</v>
      </c>
      <c r="H43" s="83">
        <v>0</v>
      </c>
      <c r="I43" s="83">
        <v>0</v>
      </c>
      <c r="J43" s="83">
        <v>1</v>
      </c>
      <c r="K43" s="83">
        <v>1</v>
      </c>
      <c r="L43" s="83">
        <v>2</v>
      </c>
      <c r="M43" s="83">
        <v>0</v>
      </c>
    </row>
    <row r="44" spans="1:13" ht="12" customHeight="1">
      <c r="A44" s="139"/>
      <c r="B44" s="139"/>
      <c r="C44" s="34"/>
      <c r="D44" s="212"/>
      <c r="E44" s="33"/>
      <c r="F44" s="31">
        <f t="shared" ref="F44:M44" si="35">IF(F43=0,0,F43/$F43)</f>
        <v>1</v>
      </c>
      <c r="G44" s="31">
        <f t="shared" si="35"/>
        <v>0.33333333333333331</v>
      </c>
      <c r="H44" s="31">
        <f t="shared" si="35"/>
        <v>0</v>
      </c>
      <c r="I44" s="31">
        <f t="shared" si="35"/>
        <v>0</v>
      </c>
      <c r="J44" s="31">
        <f t="shared" si="35"/>
        <v>0.33333333333333331</v>
      </c>
      <c r="K44" s="31">
        <f t="shared" si="35"/>
        <v>0.33333333333333331</v>
      </c>
      <c r="L44" s="31">
        <f t="shared" si="35"/>
        <v>0.66666666666666663</v>
      </c>
      <c r="M44" s="31">
        <f t="shared" si="35"/>
        <v>0</v>
      </c>
    </row>
    <row r="45" spans="1:13" ht="12" customHeight="1">
      <c r="A45" s="139"/>
      <c r="B45" s="139"/>
      <c r="C45" s="37"/>
      <c r="D45" s="211" t="s">
        <v>28</v>
      </c>
      <c r="E45" s="36"/>
      <c r="F45" s="83">
        <f t="shared" ref="F45" si="36">SUM(G45,L45:M45)</f>
        <v>8</v>
      </c>
      <c r="G45" s="83">
        <v>2</v>
      </c>
      <c r="H45" s="83">
        <v>1</v>
      </c>
      <c r="I45" s="83">
        <v>1</v>
      </c>
      <c r="J45" s="83">
        <v>1</v>
      </c>
      <c r="K45" s="83">
        <v>2</v>
      </c>
      <c r="L45" s="83">
        <v>6</v>
      </c>
      <c r="M45" s="83">
        <v>0</v>
      </c>
    </row>
    <row r="46" spans="1:13" ht="12" customHeight="1">
      <c r="A46" s="139"/>
      <c r="B46" s="139"/>
      <c r="C46" s="34"/>
      <c r="D46" s="212"/>
      <c r="E46" s="33"/>
      <c r="F46" s="31">
        <f t="shared" ref="F46:M46" si="37">IF(F45=0,0,F45/$F45)</f>
        <v>1</v>
      </c>
      <c r="G46" s="31">
        <f t="shared" si="37"/>
        <v>0.25</v>
      </c>
      <c r="H46" s="31">
        <f t="shared" si="37"/>
        <v>0.125</v>
      </c>
      <c r="I46" s="31">
        <f t="shared" si="37"/>
        <v>0.125</v>
      </c>
      <c r="J46" s="31">
        <f t="shared" si="37"/>
        <v>0.125</v>
      </c>
      <c r="K46" s="31">
        <f t="shared" si="37"/>
        <v>0.25</v>
      </c>
      <c r="L46" s="31">
        <f t="shared" si="37"/>
        <v>0.75</v>
      </c>
      <c r="M46" s="31">
        <f t="shared" si="37"/>
        <v>0</v>
      </c>
    </row>
    <row r="47" spans="1:13" ht="12" customHeight="1">
      <c r="A47" s="139"/>
      <c r="B47" s="139"/>
      <c r="C47" s="37"/>
      <c r="D47" s="211" t="s">
        <v>27</v>
      </c>
      <c r="E47" s="36"/>
      <c r="F47" s="83">
        <f t="shared" ref="F47" si="38">SUM(G47,L47:M47)</f>
        <v>3</v>
      </c>
      <c r="G47" s="83">
        <v>3</v>
      </c>
      <c r="H47" s="83">
        <v>2</v>
      </c>
      <c r="I47" s="83">
        <v>0</v>
      </c>
      <c r="J47" s="83">
        <v>0</v>
      </c>
      <c r="K47" s="83">
        <v>2</v>
      </c>
      <c r="L47" s="83">
        <v>0</v>
      </c>
      <c r="M47" s="83">
        <v>0</v>
      </c>
    </row>
    <row r="48" spans="1:13" ht="12" customHeight="1">
      <c r="A48" s="139"/>
      <c r="B48" s="139"/>
      <c r="C48" s="34"/>
      <c r="D48" s="212"/>
      <c r="E48" s="33"/>
      <c r="F48" s="31">
        <f t="shared" ref="F48:M48" si="39">IF(F47=0,0,F47/$F47)</f>
        <v>1</v>
      </c>
      <c r="G48" s="31">
        <f t="shared" si="39"/>
        <v>1</v>
      </c>
      <c r="H48" s="31">
        <f t="shared" si="39"/>
        <v>0.66666666666666663</v>
      </c>
      <c r="I48" s="31">
        <f t="shared" si="39"/>
        <v>0</v>
      </c>
      <c r="J48" s="31">
        <f t="shared" si="39"/>
        <v>0</v>
      </c>
      <c r="K48" s="31">
        <f t="shared" si="39"/>
        <v>0.66666666666666663</v>
      </c>
      <c r="L48" s="31">
        <f t="shared" si="39"/>
        <v>0</v>
      </c>
      <c r="M48" s="31">
        <f t="shared" si="39"/>
        <v>0</v>
      </c>
    </row>
    <row r="49" spans="1:13" ht="12" customHeight="1">
      <c r="A49" s="139"/>
      <c r="B49" s="139"/>
      <c r="C49" s="37"/>
      <c r="D49" s="211" t="s">
        <v>26</v>
      </c>
      <c r="E49" s="36"/>
      <c r="F49" s="83">
        <f t="shared" ref="F49" si="40">SUM(G49,L49:M49)</f>
        <v>2</v>
      </c>
      <c r="G49" s="83">
        <v>1</v>
      </c>
      <c r="H49" s="83">
        <v>0</v>
      </c>
      <c r="I49" s="83">
        <v>0</v>
      </c>
      <c r="J49" s="83">
        <v>0</v>
      </c>
      <c r="K49" s="83">
        <v>1</v>
      </c>
      <c r="L49" s="83">
        <v>1</v>
      </c>
      <c r="M49" s="83">
        <v>0</v>
      </c>
    </row>
    <row r="50" spans="1:13" ht="12" customHeight="1">
      <c r="A50" s="139"/>
      <c r="B50" s="139"/>
      <c r="C50" s="34"/>
      <c r="D50" s="212"/>
      <c r="E50" s="33"/>
      <c r="F50" s="31">
        <f t="shared" ref="F50:M50" si="41">IF(F49=0,0,F49/$F49)</f>
        <v>1</v>
      </c>
      <c r="G50" s="31">
        <f t="shared" si="41"/>
        <v>0.5</v>
      </c>
      <c r="H50" s="31">
        <f t="shared" si="41"/>
        <v>0</v>
      </c>
      <c r="I50" s="31">
        <f t="shared" si="41"/>
        <v>0</v>
      </c>
      <c r="J50" s="31">
        <f t="shared" si="41"/>
        <v>0</v>
      </c>
      <c r="K50" s="31">
        <f t="shared" si="41"/>
        <v>0.5</v>
      </c>
      <c r="L50" s="31">
        <f t="shared" si="41"/>
        <v>0.5</v>
      </c>
      <c r="M50" s="31">
        <f t="shared" si="41"/>
        <v>0</v>
      </c>
    </row>
    <row r="51" spans="1:13" ht="12" customHeight="1">
      <c r="A51" s="139"/>
      <c r="B51" s="139"/>
      <c r="C51" s="37"/>
      <c r="D51" s="211" t="s">
        <v>25</v>
      </c>
      <c r="E51" s="36"/>
      <c r="F51" s="83">
        <f t="shared" ref="F51" si="42">SUM(G51,L51:M51)</f>
        <v>15</v>
      </c>
      <c r="G51" s="83">
        <v>7</v>
      </c>
      <c r="H51" s="83">
        <v>4</v>
      </c>
      <c r="I51" s="83">
        <v>0</v>
      </c>
      <c r="J51" s="83">
        <v>1</v>
      </c>
      <c r="K51" s="83">
        <v>4</v>
      </c>
      <c r="L51" s="83">
        <v>8</v>
      </c>
      <c r="M51" s="83">
        <v>0</v>
      </c>
    </row>
    <row r="52" spans="1:13" ht="12" customHeight="1">
      <c r="A52" s="139"/>
      <c r="B52" s="139"/>
      <c r="C52" s="34"/>
      <c r="D52" s="212"/>
      <c r="E52" s="33"/>
      <c r="F52" s="31">
        <f t="shared" ref="F52:M52" si="43">IF(F51=0,0,F51/$F51)</f>
        <v>1</v>
      </c>
      <c r="G52" s="31">
        <f t="shared" si="43"/>
        <v>0.46666666666666667</v>
      </c>
      <c r="H52" s="31">
        <f t="shared" si="43"/>
        <v>0.26666666666666666</v>
      </c>
      <c r="I52" s="31">
        <f t="shared" si="43"/>
        <v>0</v>
      </c>
      <c r="J52" s="31">
        <f t="shared" si="43"/>
        <v>6.6666666666666666E-2</v>
      </c>
      <c r="K52" s="31">
        <f t="shared" si="43"/>
        <v>0.26666666666666666</v>
      </c>
      <c r="L52" s="31">
        <f t="shared" si="43"/>
        <v>0.53333333333333333</v>
      </c>
      <c r="M52" s="31">
        <f t="shared" si="43"/>
        <v>0</v>
      </c>
    </row>
    <row r="53" spans="1:13" ht="12" customHeight="1">
      <c r="A53" s="139"/>
      <c r="B53" s="139"/>
      <c r="C53" s="37"/>
      <c r="D53" s="211" t="s">
        <v>24</v>
      </c>
      <c r="E53" s="36"/>
      <c r="F53" s="83">
        <f t="shared" ref="F53" si="44">SUM(G53,L53:M53)</f>
        <v>4</v>
      </c>
      <c r="G53" s="83">
        <v>1</v>
      </c>
      <c r="H53" s="83">
        <v>0</v>
      </c>
      <c r="I53" s="83">
        <v>0</v>
      </c>
      <c r="J53" s="83">
        <v>0</v>
      </c>
      <c r="K53" s="83">
        <v>1</v>
      </c>
      <c r="L53" s="83">
        <v>3</v>
      </c>
      <c r="M53" s="83">
        <v>0</v>
      </c>
    </row>
    <row r="54" spans="1:13" ht="12" customHeight="1">
      <c r="A54" s="139"/>
      <c r="B54" s="139"/>
      <c r="C54" s="34"/>
      <c r="D54" s="212"/>
      <c r="E54" s="33"/>
      <c r="F54" s="31">
        <f t="shared" ref="F54:M54" si="45">IF(F53=0,0,F53/$F53)</f>
        <v>1</v>
      </c>
      <c r="G54" s="31">
        <f t="shared" si="45"/>
        <v>0.25</v>
      </c>
      <c r="H54" s="31">
        <f t="shared" si="45"/>
        <v>0</v>
      </c>
      <c r="I54" s="31">
        <f t="shared" si="45"/>
        <v>0</v>
      </c>
      <c r="J54" s="31">
        <f t="shared" si="45"/>
        <v>0</v>
      </c>
      <c r="K54" s="31">
        <f t="shared" si="45"/>
        <v>0.25</v>
      </c>
      <c r="L54" s="31">
        <f t="shared" si="45"/>
        <v>0.75</v>
      </c>
      <c r="M54" s="31">
        <f t="shared" si="45"/>
        <v>0</v>
      </c>
    </row>
    <row r="55" spans="1:13" ht="12" customHeight="1">
      <c r="A55" s="139"/>
      <c r="B55" s="139"/>
      <c r="C55" s="37"/>
      <c r="D55" s="211" t="s">
        <v>23</v>
      </c>
      <c r="E55" s="36"/>
      <c r="F55" s="83">
        <f t="shared" ref="F55" si="46">SUM(G55,L55:M55)</f>
        <v>26</v>
      </c>
      <c r="G55" s="83">
        <v>12</v>
      </c>
      <c r="H55" s="83">
        <v>4</v>
      </c>
      <c r="I55" s="83">
        <v>1</v>
      </c>
      <c r="J55" s="83">
        <v>4</v>
      </c>
      <c r="K55" s="83">
        <v>9</v>
      </c>
      <c r="L55" s="83">
        <v>13</v>
      </c>
      <c r="M55" s="83">
        <v>1</v>
      </c>
    </row>
    <row r="56" spans="1:13" ht="12" customHeight="1">
      <c r="A56" s="139"/>
      <c r="B56" s="139"/>
      <c r="C56" s="34"/>
      <c r="D56" s="212"/>
      <c r="E56" s="33"/>
      <c r="F56" s="31">
        <f t="shared" ref="F56:M56" si="47">IF(F55=0,0,F55/$F55)</f>
        <v>1</v>
      </c>
      <c r="G56" s="31">
        <f t="shared" si="47"/>
        <v>0.46153846153846156</v>
      </c>
      <c r="H56" s="31">
        <f t="shared" si="47"/>
        <v>0.15384615384615385</v>
      </c>
      <c r="I56" s="31">
        <f t="shared" si="47"/>
        <v>3.8461538461538464E-2</v>
      </c>
      <c r="J56" s="31">
        <f t="shared" si="47"/>
        <v>0.15384615384615385</v>
      </c>
      <c r="K56" s="31">
        <f t="shared" si="47"/>
        <v>0.34615384615384615</v>
      </c>
      <c r="L56" s="31">
        <f t="shared" si="47"/>
        <v>0.5</v>
      </c>
      <c r="M56" s="31">
        <f t="shared" si="47"/>
        <v>3.8461538461538464E-2</v>
      </c>
    </row>
    <row r="57" spans="1:13" ht="12" customHeight="1">
      <c r="A57" s="139"/>
      <c r="B57" s="139"/>
      <c r="C57" s="37"/>
      <c r="D57" s="211" t="s">
        <v>22</v>
      </c>
      <c r="E57" s="36"/>
      <c r="F57" s="83">
        <f t="shared" ref="F57" si="48">SUM(G57,L57:M57)</f>
        <v>5</v>
      </c>
      <c r="G57" s="83">
        <v>4</v>
      </c>
      <c r="H57" s="83">
        <v>1</v>
      </c>
      <c r="I57" s="83">
        <v>0</v>
      </c>
      <c r="J57" s="83">
        <v>3</v>
      </c>
      <c r="K57" s="83">
        <v>3</v>
      </c>
      <c r="L57" s="83">
        <v>1</v>
      </c>
      <c r="M57" s="83">
        <v>0</v>
      </c>
    </row>
    <row r="58" spans="1:13" ht="12" customHeight="1">
      <c r="A58" s="139"/>
      <c r="B58" s="139"/>
      <c r="C58" s="34"/>
      <c r="D58" s="212"/>
      <c r="E58" s="33"/>
      <c r="F58" s="31">
        <f t="shared" ref="F58:M58" si="49">IF(F57=0,0,F57/$F57)</f>
        <v>1</v>
      </c>
      <c r="G58" s="31">
        <f t="shared" si="49"/>
        <v>0.8</v>
      </c>
      <c r="H58" s="31">
        <f t="shared" si="49"/>
        <v>0.2</v>
      </c>
      <c r="I58" s="31">
        <f t="shared" si="49"/>
        <v>0</v>
      </c>
      <c r="J58" s="31">
        <f t="shared" si="49"/>
        <v>0.6</v>
      </c>
      <c r="K58" s="31">
        <f t="shared" si="49"/>
        <v>0.6</v>
      </c>
      <c r="L58" s="31">
        <f t="shared" si="49"/>
        <v>0.2</v>
      </c>
      <c r="M58" s="31">
        <f t="shared" si="49"/>
        <v>0</v>
      </c>
    </row>
    <row r="59" spans="1:13" ht="12.75" customHeight="1">
      <c r="A59" s="139"/>
      <c r="B59" s="139"/>
      <c r="C59" s="37"/>
      <c r="D59" s="211" t="s">
        <v>21</v>
      </c>
      <c r="E59" s="36"/>
      <c r="F59" s="83">
        <f t="shared" ref="F59" si="50">SUM(G59,L59:M59)</f>
        <v>23</v>
      </c>
      <c r="G59" s="83">
        <v>14</v>
      </c>
      <c r="H59" s="83">
        <v>1</v>
      </c>
      <c r="I59" s="83">
        <v>1</v>
      </c>
      <c r="J59" s="83">
        <v>6</v>
      </c>
      <c r="K59" s="83">
        <v>12</v>
      </c>
      <c r="L59" s="83">
        <v>9</v>
      </c>
      <c r="M59" s="83">
        <v>0</v>
      </c>
    </row>
    <row r="60" spans="1:13" ht="12.75" customHeight="1">
      <c r="A60" s="139"/>
      <c r="B60" s="139"/>
      <c r="C60" s="34"/>
      <c r="D60" s="212"/>
      <c r="E60" s="33"/>
      <c r="F60" s="31">
        <f t="shared" ref="F60:M60" si="51">IF(F59=0,0,F59/$F59)</f>
        <v>1</v>
      </c>
      <c r="G60" s="31">
        <f t="shared" si="51"/>
        <v>0.60869565217391308</v>
      </c>
      <c r="H60" s="31">
        <f t="shared" si="51"/>
        <v>4.3478260869565216E-2</v>
      </c>
      <c r="I60" s="31">
        <f t="shared" si="51"/>
        <v>4.3478260869565216E-2</v>
      </c>
      <c r="J60" s="31">
        <f t="shared" si="51"/>
        <v>0.2608695652173913</v>
      </c>
      <c r="K60" s="31">
        <f t="shared" si="51"/>
        <v>0.52173913043478259</v>
      </c>
      <c r="L60" s="31">
        <f t="shared" si="51"/>
        <v>0.39130434782608697</v>
      </c>
      <c r="M60" s="31">
        <f t="shared" si="51"/>
        <v>0</v>
      </c>
    </row>
    <row r="61" spans="1:13" ht="12" customHeight="1">
      <c r="A61" s="139"/>
      <c r="B61" s="139"/>
      <c r="C61" s="37"/>
      <c r="D61" s="211" t="s">
        <v>20</v>
      </c>
      <c r="E61" s="36"/>
      <c r="F61" s="83">
        <f t="shared" ref="F61" si="52">SUM(G61,L61:M61)</f>
        <v>14</v>
      </c>
      <c r="G61" s="83">
        <v>6</v>
      </c>
      <c r="H61" s="83">
        <v>2</v>
      </c>
      <c r="I61" s="83">
        <v>0</v>
      </c>
      <c r="J61" s="83">
        <v>3</v>
      </c>
      <c r="K61" s="83">
        <v>4</v>
      </c>
      <c r="L61" s="83">
        <v>7</v>
      </c>
      <c r="M61" s="83">
        <v>1</v>
      </c>
    </row>
    <row r="62" spans="1:13" ht="12" customHeight="1">
      <c r="A62" s="139"/>
      <c r="B62" s="139"/>
      <c r="C62" s="34"/>
      <c r="D62" s="212"/>
      <c r="E62" s="33"/>
      <c r="F62" s="31">
        <f t="shared" ref="F62:M62" si="53">IF(F61=0,0,F61/$F61)</f>
        <v>1</v>
      </c>
      <c r="G62" s="31">
        <f t="shared" si="53"/>
        <v>0.42857142857142855</v>
      </c>
      <c r="H62" s="31">
        <f t="shared" si="53"/>
        <v>0.14285714285714285</v>
      </c>
      <c r="I62" s="31">
        <f t="shared" si="53"/>
        <v>0</v>
      </c>
      <c r="J62" s="31">
        <f t="shared" si="53"/>
        <v>0.21428571428571427</v>
      </c>
      <c r="K62" s="31">
        <f t="shared" si="53"/>
        <v>0.2857142857142857</v>
      </c>
      <c r="L62" s="31">
        <f t="shared" si="53"/>
        <v>0.5</v>
      </c>
      <c r="M62" s="31">
        <f t="shared" si="53"/>
        <v>7.1428571428571425E-2</v>
      </c>
    </row>
    <row r="63" spans="1:13" ht="12" customHeight="1">
      <c r="A63" s="139"/>
      <c r="B63" s="139"/>
      <c r="C63" s="37"/>
      <c r="D63" s="211" t="s">
        <v>19</v>
      </c>
      <c r="E63" s="36"/>
      <c r="F63" s="83">
        <f t="shared" ref="F63" si="54">SUM(G63,L63:M63)</f>
        <v>10</v>
      </c>
      <c r="G63" s="83">
        <v>9</v>
      </c>
      <c r="H63" s="83">
        <v>2</v>
      </c>
      <c r="I63" s="83">
        <v>1</v>
      </c>
      <c r="J63" s="83">
        <v>6</v>
      </c>
      <c r="K63" s="83">
        <v>8</v>
      </c>
      <c r="L63" s="83">
        <v>1</v>
      </c>
      <c r="M63" s="83">
        <v>0</v>
      </c>
    </row>
    <row r="64" spans="1:13" ht="12" customHeight="1">
      <c r="A64" s="139"/>
      <c r="B64" s="139"/>
      <c r="C64" s="34"/>
      <c r="D64" s="212"/>
      <c r="E64" s="33"/>
      <c r="F64" s="31">
        <f t="shared" ref="F64:M64" si="55">IF(F63=0,0,F63/$F63)</f>
        <v>1</v>
      </c>
      <c r="G64" s="31">
        <f t="shared" si="55"/>
        <v>0.9</v>
      </c>
      <c r="H64" s="31">
        <f t="shared" si="55"/>
        <v>0.2</v>
      </c>
      <c r="I64" s="31">
        <f t="shared" si="55"/>
        <v>0.1</v>
      </c>
      <c r="J64" s="31">
        <f t="shared" si="55"/>
        <v>0.6</v>
      </c>
      <c r="K64" s="31">
        <f t="shared" si="55"/>
        <v>0.8</v>
      </c>
      <c r="L64" s="31">
        <f t="shared" si="55"/>
        <v>0.1</v>
      </c>
      <c r="M64" s="31">
        <f t="shared" si="55"/>
        <v>0</v>
      </c>
    </row>
    <row r="65" spans="1:13" ht="12" customHeight="1">
      <c r="A65" s="139"/>
      <c r="B65" s="139"/>
      <c r="C65" s="37"/>
      <c r="D65" s="211" t="s">
        <v>18</v>
      </c>
      <c r="E65" s="36"/>
      <c r="F65" s="83">
        <f t="shared" ref="F65" si="56">SUM(G65,L65:M65)</f>
        <v>19</v>
      </c>
      <c r="G65" s="83">
        <v>8</v>
      </c>
      <c r="H65" s="83">
        <v>2</v>
      </c>
      <c r="I65" s="83">
        <v>3</v>
      </c>
      <c r="J65" s="83">
        <v>2</v>
      </c>
      <c r="K65" s="83">
        <v>7</v>
      </c>
      <c r="L65" s="83">
        <v>11</v>
      </c>
      <c r="M65" s="83">
        <v>0</v>
      </c>
    </row>
    <row r="66" spans="1:13" ht="12" customHeight="1">
      <c r="A66" s="139"/>
      <c r="B66" s="139"/>
      <c r="C66" s="34"/>
      <c r="D66" s="212"/>
      <c r="E66" s="33"/>
      <c r="F66" s="31">
        <f t="shared" ref="F66:M66" si="57">IF(F65=0,0,F65/$F65)</f>
        <v>1</v>
      </c>
      <c r="G66" s="31">
        <f t="shared" si="57"/>
        <v>0.42105263157894735</v>
      </c>
      <c r="H66" s="31">
        <f t="shared" si="57"/>
        <v>0.10526315789473684</v>
      </c>
      <c r="I66" s="31">
        <f t="shared" si="57"/>
        <v>0.15789473684210525</v>
      </c>
      <c r="J66" s="31">
        <f t="shared" si="57"/>
        <v>0.10526315789473684</v>
      </c>
      <c r="K66" s="31">
        <f t="shared" si="57"/>
        <v>0.36842105263157893</v>
      </c>
      <c r="L66" s="31">
        <f t="shared" si="57"/>
        <v>0.57894736842105265</v>
      </c>
      <c r="M66" s="31">
        <f t="shared" si="57"/>
        <v>0</v>
      </c>
    </row>
    <row r="67" spans="1:13" ht="12" customHeight="1">
      <c r="A67" s="139"/>
      <c r="B67" s="139"/>
      <c r="C67" s="37"/>
      <c r="D67" s="211" t="s">
        <v>17</v>
      </c>
      <c r="E67" s="36"/>
      <c r="F67" s="83">
        <f t="shared" ref="F67" si="58">SUM(G67,L67:M67)</f>
        <v>4</v>
      </c>
      <c r="G67" s="83">
        <v>3</v>
      </c>
      <c r="H67" s="83">
        <v>0</v>
      </c>
      <c r="I67" s="83">
        <v>1</v>
      </c>
      <c r="J67" s="83">
        <v>2</v>
      </c>
      <c r="K67" s="83">
        <v>1</v>
      </c>
      <c r="L67" s="83">
        <v>1</v>
      </c>
      <c r="M67" s="83">
        <v>0</v>
      </c>
    </row>
    <row r="68" spans="1:13" ht="12" customHeight="1">
      <c r="A68" s="139"/>
      <c r="B68" s="140"/>
      <c r="C68" s="34"/>
      <c r="D68" s="212"/>
      <c r="E68" s="33"/>
      <c r="F68" s="31">
        <f t="shared" ref="F68:M68" si="59">IF(F67=0,0,F67/$F67)</f>
        <v>1</v>
      </c>
      <c r="G68" s="31">
        <f t="shared" si="59"/>
        <v>0.75</v>
      </c>
      <c r="H68" s="31">
        <f t="shared" si="59"/>
        <v>0</v>
      </c>
      <c r="I68" s="31">
        <f t="shared" si="59"/>
        <v>0.25</v>
      </c>
      <c r="J68" s="31">
        <f t="shared" si="59"/>
        <v>0.5</v>
      </c>
      <c r="K68" s="31">
        <f t="shared" si="59"/>
        <v>0.25</v>
      </c>
      <c r="L68" s="31">
        <f t="shared" si="59"/>
        <v>0.25</v>
      </c>
      <c r="M68" s="31">
        <f t="shared" si="59"/>
        <v>0</v>
      </c>
    </row>
    <row r="69" spans="1:13" ht="12" customHeight="1">
      <c r="A69" s="139"/>
      <c r="B69" s="138" t="s">
        <v>16</v>
      </c>
      <c r="C69" s="37"/>
      <c r="D69" s="211" t="s">
        <v>15</v>
      </c>
      <c r="E69" s="36"/>
      <c r="F69" s="83">
        <f t="shared" ref="F69" si="60">SUM(G69,L69:M69)</f>
        <v>692</v>
      </c>
      <c r="G69" s="83">
        <f t="shared" ref="G69:M69" si="61">SUM(G71,G73,G75,G77,G79,G81,G83,G85,G87,G89,G91,G93,G95,G97,G99)</f>
        <v>394</v>
      </c>
      <c r="H69" s="83">
        <f t="shared" si="61"/>
        <v>159</v>
      </c>
      <c r="I69" s="83">
        <f t="shared" si="61"/>
        <v>110</v>
      </c>
      <c r="J69" s="83">
        <f t="shared" si="61"/>
        <v>168</v>
      </c>
      <c r="K69" s="83">
        <f t="shared" si="61"/>
        <v>201</v>
      </c>
      <c r="L69" s="83">
        <f t="shared" si="61"/>
        <v>264</v>
      </c>
      <c r="M69" s="83">
        <f t="shared" si="61"/>
        <v>34</v>
      </c>
    </row>
    <row r="70" spans="1:13" ht="12" customHeight="1">
      <c r="A70" s="139"/>
      <c r="B70" s="139"/>
      <c r="C70" s="34"/>
      <c r="D70" s="212"/>
      <c r="E70" s="33"/>
      <c r="F70" s="31">
        <f t="shared" ref="F70" si="62">IF(F69=0,0,F69/$F69)</f>
        <v>1</v>
      </c>
      <c r="G70" s="31">
        <f>IF(G69=0,0,G69/$F69)</f>
        <v>0.56936416184971095</v>
      </c>
      <c r="H70" s="31">
        <v>0.47848101265822784</v>
      </c>
      <c r="I70" s="31">
        <v>0.29805013927576601</v>
      </c>
      <c r="J70" s="31">
        <v>0.4160756501182033</v>
      </c>
      <c r="K70" s="31">
        <v>0.59635416666666663</v>
      </c>
      <c r="L70" s="31">
        <f t="shared" ref="L70" si="63">IF(L69=0,0,L69/$F69)</f>
        <v>0.38150289017341038</v>
      </c>
      <c r="M70" s="31">
        <f>IF(M69=0,0,M69/$F69)</f>
        <v>4.9132947976878616E-2</v>
      </c>
    </row>
    <row r="71" spans="1:13" ht="12" customHeight="1">
      <c r="A71" s="139"/>
      <c r="B71" s="139"/>
      <c r="C71" s="37"/>
      <c r="D71" s="211" t="s">
        <v>117</v>
      </c>
      <c r="E71" s="36"/>
      <c r="F71" s="83">
        <f t="shared" ref="F71" si="64">SUM(G71,L71:M71)</f>
        <v>5</v>
      </c>
      <c r="G71" s="83">
        <v>2</v>
      </c>
      <c r="H71" s="83">
        <v>0</v>
      </c>
      <c r="I71" s="83">
        <v>0</v>
      </c>
      <c r="J71" s="83">
        <v>1</v>
      </c>
      <c r="K71" s="83">
        <v>1</v>
      </c>
      <c r="L71" s="83">
        <v>3</v>
      </c>
      <c r="M71" s="83">
        <v>0</v>
      </c>
    </row>
    <row r="72" spans="1:13" ht="12" customHeight="1">
      <c r="A72" s="139"/>
      <c r="B72" s="139"/>
      <c r="C72" s="34"/>
      <c r="D72" s="212"/>
      <c r="E72" s="33"/>
      <c r="F72" s="31">
        <f t="shared" ref="F72:M72" si="65">IF(F71=0,0,F71/$F71)</f>
        <v>1</v>
      </c>
      <c r="G72" s="31">
        <f t="shared" si="65"/>
        <v>0.4</v>
      </c>
      <c r="H72" s="31">
        <f t="shared" si="65"/>
        <v>0</v>
      </c>
      <c r="I72" s="31">
        <f t="shared" si="65"/>
        <v>0</v>
      </c>
      <c r="J72" s="31">
        <f t="shared" si="65"/>
        <v>0.2</v>
      </c>
      <c r="K72" s="31">
        <f t="shared" si="65"/>
        <v>0.2</v>
      </c>
      <c r="L72" s="31">
        <f t="shared" si="65"/>
        <v>0.6</v>
      </c>
      <c r="M72" s="31">
        <f t="shared" si="65"/>
        <v>0</v>
      </c>
    </row>
    <row r="73" spans="1:13" ht="12" customHeight="1">
      <c r="A73" s="139"/>
      <c r="B73" s="139"/>
      <c r="C73" s="37"/>
      <c r="D73" s="211" t="s">
        <v>13</v>
      </c>
      <c r="E73" s="36"/>
      <c r="F73" s="83">
        <f t="shared" ref="F73" si="66">SUM(G73,L73:M73)</f>
        <v>83</v>
      </c>
      <c r="G73" s="83">
        <v>44</v>
      </c>
      <c r="H73" s="83">
        <v>21</v>
      </c>
      <c r="I73" s="83">
        <v>6</v>
      </c>
      <c r="J73" s="83">
        <v>10</v>
      </c>
      <c r="K73" s="83">
        <v>20</v>
      </c>
      <c r="L73" s="83">
        <v>36</v>
      </c>
      <c r="M73" s="83">
        <v>3</v>
      </c>
    </row>
    <row r="74" spans="1:13" ht="12" customHeight="1">
      <c r="A74" s="139"/>
      <c r="B74" s="139"/>
      <c r="C74" s="34"/>
      <c r="D74" s="212"/>
      <c r="E74" s="33"/>
      <c r="F74" s="31">
        <f t="shared" ref="F74:M74" si="67">IF(F73=0,0,F73/$F73)</f>
        <v>1</v>
      </c>
      <c r="G74" s="31">
        <f t="shared" si="67"/>
        <v>0.53012048192771088</v>
      </c>
      <c r="H74" s="31">
        <f t="shared" si="67"/>
        <v>0.25301204819277107</v>
      </c>
      <c r="I74" s="31">
        <f t="shared" si="67"/>
        <v>7.2289156626506021E-2</v>
      </c>
      <c r="J74" s="31">
        <f t="shared" si="67"/>
        <v>0.12048192771084337</v>
      </c>
      <c r="K74" s="31">
        <f t="shared" si="67"/>
        <v>0.24096385542168675</v>
      </c>
      <c r="L74" s="31">
        <f t="shared" si="67"/>
        <v>0.43373493975903615</v>
      </c>
      <c r="M74" s="31">
        <f t="shared" si="67"/>
        <v>3.614457831325301E-2</v>
      </c>
    </row>
    <row r="75" spans="1:13" ht="12" customHeight="1">
      <c r="A75" s="139"/>
      <c r="B75" s="139"/>
      <c r="C75" s="37"/>
      <c r="D75" s="211" t="s">
        <v>12</v>
      </c>
      <c r="E75" s="36"/>
      <c r="F75" s="83">
        <f t="shared" ref="F75" si="68">SUM(G75,L75:M75)</f>
        <v>18</v>
      </c>
      <c r="G75" s="83">
        <v>7</v>
      </c>
      <c r="H75" s="83">
        <v>2</v>
      </c>
      <c r="I75" s="83">
        <v>0</v>
      </c>
      <c r="J75" s="83">
        <v>2</v>
      </c>
      <c r="K75" s="83">
        <v>3</v>
      </c>
      <c r="L75" s="83">
        <v>11</v>
      </c>
      <c r="M75" s="83">
        <v>0</v>
      </c>
    </row>
    <row r="76" spans="1:13" ht="12" customHeight="1">
      <c r="A76" s="139"/>
      <c r="B76" s="139"/>
      <c r="C76" s="34"/>
      <c r="D76" s="212"/>
      <c r="E76" s="33"/>
      <c r="F76" s="31">
        <f t="shared" ref="F76:M76" si="69">IF(F75=0,0,F75/$F75)</f>
        <v>1</v>
      </c>
      <c r="G76" s="31">
        <f t="shared" si="69"/>
        <v>0.3888888888888889</v>
      </c>
      <c r="H76" s="31">
        <f t="shared" si="69"/>
        <v>0.1111111111111111</v>
      </c>
      <c r="I76" s="31">
        <f t="shared" si="69"/>
        <v>0</v>
      </c>
      <c r="J76" s="31">
        <f t="shared" si="69"/>
        <v>0.1111111111111111</v>
      </c>
      <c r="K76" s="31">
        <f t="shared" si="69"/>
        <v>0.16666666666666666</v>
      </c>
      <c r="L76" s="31">
        <f t="shared" si="69"/>
        <v>0.61111111111111116</v>
      </c>
      <c r="M76" s="31">
        <f t="shared" si="69"/>
        <v>0</v>
      </c>
    </row>
    <row r="77" spans="1:13" ht="12" customHeight="1">
      <c r="A77" s="139"/>
      <c r="B77" s="139"/>
      <c r="C77" s="37"/>
      <c r="D77" s="211" t="s">
        <v>11</v>
      </c>
      <c r="E77" s="36"/>
      <c r="F77" s="83">
        <f t="shared" ref="F77" si="70">SUM(G77,L77:M77)</f>
        <v>16</v>
      </c>
      <c r="G77" s="83">
        <v>7</v>
      </c>
      <c r="H77" s="83">
        <v>1</v>
      </c>
      <c r="I77" s="83">
        <v>3</v>
      </c>
      <c r="J77" s="83">
        <v>4</v>
      </c>
      <c r="K77" s="83">
        <v>2</v>
      </c>
      <c r="L77" s="83">
        <v>7</v>
      </c>
      <c r="M77" s="83">
        <v>2</v>
      </c>
    </row>
    <row r="78" spans="1:13" ht="12" customHeight="1">
      <c r="A78" s="139"/>
      <c r="B78" s="139"/>
      <c r="C78" s="34"/>
      <c r="D78" s="212"/>
      <c r="E78" s="33"/>
      <c r="F78" s="31">
        <f t="shared" ref="F78:M78" si="71">IF(F77=0,0,F77/$F77)</f>
        <v>1</v>
      </c>
      <c r="G78" s="31">
        <f t="shared" si="71"/>
        <v>0.4375</v>
      </c>
      <c r="H78" s="31">
        <f t="shared" si="71"/>
        <v>6.25E-2</v>
      </c>
      <c r="I78" s="31">
        <f t="shared" si="71"/>
        <v>0.1875</v>
      </c>
      <c r="J78" s="31">
        <f t="shared" si="71"/>
        <v>0.25</v>
      </c>
      <c r="K78" s="31">
        <f t="shared" si="71"/>
        <v>0.125</v>
      </c>
      <c r="L78" s="31">
        <f t="shared" si="71"/>
        <v>0.4375</v>
      </c>
      <c r="M78" s="31">
        <f t="shared" si="71"/>
        <v>0.125</v>
      </c>
    </row>
    <row r="79" spans="1:13" ht="12" customHeight="1">
      <c r="A79" s="139"/>
      <c r="B79" s="139"/>
      <c r="C79" s="37"/>
      <c r="D79" s="211" t="s">
        <v>10</v>
      </c>
      <c r="E79" s="36"/>
      <c r="F79" s="83">
        <f t="shared" ref="F79" si="72">SUM(G79,L79:M79)</f>
        <v>34</v>
      </c>
      <c r="G79" s="83">
        <v>16</v>
      </c>
      <c r="H79" s="83">
        <v>9</v>
      </c>
      <c r="I79" s="83">
        <v>2</v>
      </c>
      <c r="J79" s="83">
        <v>4</v>
      </c>
      <c r="K79" s="83">
        <v>7</v>
      </c>
      <c r="L79" s="83">
        <v>17</v>
      </c>
      <c r="M79" s="83">
        <v>1</v>
      </c>
    </row>
    <row r="80" spans="1:13" ht="12" customHeight="1">
      <c r="A80" s="139"/>
      <c r="B80" s="139"/>
      <c r="C80" s="34"/>
      <c r="D80" s="212"/>
      <c r="E80" s="33"/>
      <c r="F80" s="31">
        <f t="shared" ref="F80:M80" si="73">IF(F79=0,0,F79/$F79)</f>
        <v>1</v>
      </c>
      <c r="G80" s="31">
        <f t="shared" si="73"/>
        <v>0.47058823529411764</v>
      </c>
      <c r="H80" s="31">
        <f t="shared" si="73"/>
        <v>0.26470588235294118</v>
      </c>
      <c r="I80" s="31">
        <f t="shared" si="73"/>
        <v>5.8823529411764705E-2</v>
      </c>
      <c r="J80" s="31">
        <f t="shared" si="73"/>
        <v>0.11764705882352941</v>
      </c>
      <c r="K80" s="31">
        <f t="shared" si="73"/>
        <v>0.20588235294117646</v>
      </c>
      <c r="L80" s="31">
        <f t="shared" si="73"/>
        <v>0.5</v>
      </c>
      <c r="M80" s="31">
        <f t="shared" si="73"/>
        <v>2.9411764705882353E-2</v>
      </c>
    </row>
    <row r="81" spans="1:13" ht="12" customHeight="1">
      <c r="A81" s="139"/>
      <c r="B81" s="139"/>
      <c r="C81" s="37"/>
      <c r="D81" s="211" t="s">
        <v>9</v>
      </c>
      <c r="E81" s="36"/>
      <c r="F81" s="83">
        <f t="shared" ref="F81" si="74">SUM(G81,L81:M81)</f>
        <v>180</v>
      </c>
      <c r="G81" s="83">
        <v>78</v>
      </c>
      <c r="H81" s="83">
        <v>31</v>
      </c>
      <c r="I81" s="83">
        <v>9</v>
      </c>
      <c r="J81" s="83">
        <v>27</v>
      </c>
      <c r="K81" s="83">
        <v>46</v>
      </c>
      <c r="L81" s="83">
        <v>92</v>
      </c>
      <c r="M81" s="83">
        <v>10</v>
      </c>
    </row>
    <row r="82" spans="1:13" ht="12" customHeight="1">
      <c r="A82" s="139"/>
      <c r="B82" s="139"/>
      <c r="C82" s="34"/>
      <c r="D82" s="212"/>
      <c r="E82" s="33"/>
      <c r="F82" s="31">
        <f t="shared" ref="F82:M82" si="75">IF(F81=0,0,F81/$F81)</f>
        <v>1</v>
      </c>
      <c r="G82" s="31">
        <f t="shared" si="75"/>
        <v>0.43333333333333335</v>
      </c>
      <c r="H82" s="31">
        <f t="shared" si="75"/>
        <v>0.17222222222222222</v>
      </c>
      <c r="I82" s="31">
        <f t="shared" si="75"/>
        <v>0.05</v>
      </c>
      <c r="J82" s="31">
        <f t="shared" si="75"/>
        <v>0.15</v>
      </c>
      <c r="K82" s="31">
        <f t="shared" si="75"/>
        <v>0.25555555555555554</v>
      </c>
      <c r="L82" s="31">
        <f t="shared" si="75"/>
        <v>0.51111111111111107</v>
      </c>
      <c r="M82" s="31">
        <f t="shared" si="75"/>
        <v>5.5555555555555552E-2</v>
      </c>
    </row>
    <row r="83" spans="1:13" ht="12" customHeight="1">
      <c r="A83" s="139"/>
      <c r="B83" s="139"/>
      <c r="C83" s="37"/>
      <c r="D83" s="211" t="s">
        <v>8</v>
      </c>
      <c r="E83" s="36"/>
      <c r="F83" s="83">
        <f t="shared" ref="F83" si="76">SUM(G83,L83:M83)</f>
        <v>21</v>
      </c>
      <c r="G83" s="83">
        <v>15</v>
      </c>
      <c r="H83" s="83">
        <v>2</v>
      </c>
      <c r="I83" s="83">
        <v>2</v>
      </c>
      <c r="J83" s="83">
        <v>4</v>
      </c>
      <c r="K83" s="83">
        <v>14</v>
      </c>
      <c r="L83" s="83">
        <v>6</v>
      </c>
      <c r="M83" s="83">
        <v>0</v>
      </c>
    </row>
    <row r="84" spans="1:13" ht="12" customHeight="1">
      <c r="A84" s="139"/>
      <c r="B84" s="139"/>
      <c r="C84" s="34"/>
      <c r="D84" s="212"/>
      <c r="E84" s="33"/>
      <c r="F84" s="31">
        <f t="shared" ref="F84:M84" si="77">IF(F83=0,0,F83/$F83)</f>
        <v>1</v>
      </c>
      <c r="G84" s="31">
        <f t="shared" si="77"/>
        <v>0.7142857142857143</v>
      </c>
      <c r="H84" s="31">
        <f t="shared" si="77"/>
        <v>9.5238095238095233E-2</v>
      </c>
      <c r="I84" s="31">
        <f t="shared" si="77"/>
        <v>9.5238095238095233E-2</v>
      </c>
      <c r="J84" s="31">
        <f t="shared" si="77"/>
        <v>0.19047619047619047</v>
      </c>
      <c r="K84" s="31">
        <f t="shared" si="77"/>
        <v>0.66666666666666663</v>
      </c>
      <c r="L84" s="31">
        <f t="shared" si="77"/>
        <v>0.2857142857142857</v>
      </c>
      <c r="M84" s="31">
        <f t="shared" si="77"/>
        <v>0</v>
      </c>
    </row>
    <row r="85" spans="1:13" ht="12" customHeight="1">
      <c r="A85" s="139"/>
      <c r="B85" s="139"/>
      <c r="C85" s="37"/>
      <c r="D85" s="211" t="s">
        <v>7</v>
      </c>
      <c r="E85" s="36"/>
      <c r="F85" s="83">
        <f t="shared" ref="F85" si="78">SUM(G85,L85:M85)</f>
        <v>14</v>
      </c>
      <c r="G85" s="83">
        <v>8</v>
      </c>
      <c r="H85" s="83">
        <v>3</v>
      </c>
      <c r="I85" s="83">
        <v>1</v>
      </c>
      <c r="J85" s="83">
        <v>3</v>
      </c>
      <c r="K85" s="83">
        <v>1</v>
      </c>
      <c r="L85" s="83">
        <v>4</v>
      </c>
      <c r="M85" s="83">
        <v>2</v>
      </c>
    </row>
    <row r="86" spans="1:13" ht="12" customHeight="1">
      <c r="A86" s="139"/>
      <c r="B86" s="139"/>
      <c r="C86" s="34"/>
      <c r="D86" s="212"/>
      <c r="E86" s="33"/>
      <c r="F86" s="31">
        <f t="shared" ref="F86:M86" si="79">IF(F85=0,0,F85/$F85)</f>
        <v>1</v>
      </c>
      <c r="G86" s="31">
        <f t="shared" si="79"/>
        <v>0.5714285714285714</v>
      </c>
      <c r="H86" s="31">
        <f t="shared" si="79"/>
        <v>0.21428571428571427</v>
      </c>
      <c r="I86" s="31">
        <f t="shared" si="79"/>
        <v>7.1428571428571425E-2</v>
      </c>
      <c r="J86" s="31">
        <f t="shared" si="79"/>
        <v>0.21428571428571427</v>
      </c>
      <c r="K86" s="31">
        <f t="shared" si="79"/>
        <v>7.1428571428571425E-2</v>
      </c>
      <c r="L86" s="31">
        <f t="shared" si="79"/>
        <v>0.2857142857142857</v>
      </c>
      <c r="M86" s="31">
        <f t="shared" si="79"/>
        <v>0.14285714285714285</v>
      </c>
    </row>
    <row r="87" spans="1:13" ht="13.5" customHeight="1">
      <c r="A87" s="139"/>
      <c r="B87" s="139"/>
      <c r="C87" s="37"/>
      <c r="D87" s="228" t="s">
        <v>116</v>
      </c>
      <c r="E87" s="36"/>
      <c r="F87" s="83">
        <f t="shared" ref="F87" si="80">SUM(G87,L87:M87)</f>
        <v>13</v>
      </c>
      <c r="G87" s="83">
        <v>5</v>
      </c>
      <c r="H87" s="83">
        <v>4</v>
      </c>
      <c r="I87" s="83">
        <v>2</v>
      </c>
      <c r="J87" s="83">
        <v>1</v>
      </c>
      <c r="K87" s="83">
        <v>2</v>
      </c>
      <c r="L87" s="83">
        <v>7</v>
      </c>
      <c r="M87" s="83">
        <v>1</v>
      </c>
    </row>
    <row r="88" spans="1:13" ht="13.5" customHeight="1">
      <c r="A88" s="139"/>
      <c r="B88" s="139"/>
      <c r="C88" s="34"/>
      <c r="D88" s="212"/>
      <c r="E88" s="33"/>
      <c r="F88" s="31">
        <f t="shared" ref="F88:M88" si="81">IF(F87=0,0,F87/$F87)</f>
        <v>1</v>
      </c>
      <c r="G88" s="31">
        <f t="shared" si="81"/>
        <v>0.38461538461538464</v>
      </c>
      <c r="H88" s="31">
        <f t="shared" si="81"/>
        <v>0.30769230769230771</v>
      </c>
      <c r="I88" s="31">
        <f t="shared" si="81"/>
        <v>0.15384615384615385</v>
      </c>
      <c r="J88" s="31">
        <f t="shared" si="81"/>
        <v>7.6923076923076927E-2</v>
      </c>
      <c r="K88" s="31">
        <f t="shared" si="81"/>
        <v>0.15384615384615385</v>
      </c>
      <c r="L88" s="31">
        <f t="shared" si="81"/>
        <v>0.53846153846153844</v>
      </c>
      <c r="M88" s="31">
        <f t="shared" si="81"/>
        <v>7.6923076923076927E-2</v>
      </c>
    </row>
    <row r="89" spans="1:13" ht="12" customHeight="1">
      <c r="A89" s="139"/>
      <c r="B89" s="139"/>
      <c r="C89" s="37"/>
      <c r="D89" s="211" t="s">
        <v>5</v>
      </c>
      <c r="E89" s="36"/>
      <c r="F89" s="83">
        <f t="shared" ref="F89" si="82">SUM(G89,L89:M89)</f>
        <v>41</v>
      </c>
      <c r="G89" s="83">
        <v>21</v>
      </c>
      <c r="H89" s="83">
        <v>9</v>
      </c>
      <c r="I89" s="83">
        <v>5</v>
      </c>
      <c r="J89" s="83">
        <v>5</v>
      </c>
      <c r="K89" s="83">
        <v>6</v>
      </c>
      <c r="L89" s="83">
        <v>14</v>
      </c>
      <c r="M89" s="83">
        <v>6</v>
      </c>
    </row>
    <row r="90" spans="1:13" ht="12" customHeight="1">
      <c r="A90" s="139"/>
      <c r="B90" s="139"/>
      <c r="C90" s="34"/>
      <c r="D90" s="212"/>
      <c r="E90" s="33"/>
      <c r="F90" s="31">
        <f t="shared" ref="F90:M90" si="83">IF(F89=0,0,F89/$F89)</f>
        <v>1</v>
      </c>
      <c r="G90" s="31">
        <f t="shared" si="83"/>
        <v>0.51219512195121952</v>
      </c>
      <c r="H90" s="31">
        <f t="shared" si="83"/>
        <v>0.21951219512195122</v>
      </c>
      <c r="I90" s="31">
        <f t="shared" si="83"/>
        <v>0.12195121951219512</v>
      </c>
      <c r="J90" s="31">
        <f t="shared" si="83"/>
        <v>0.12195121951219512</v>
      </c>
      <c r="K90" s="31">
        <f t="shared" si="83"/>
        <v>0.14634146341463414</v>
      </c>
      <c r="L90" s="31">
        <f t="shared" si="83"/>
        <v>0.34146341463414637</v>
      </c>
      <c r="M90" s="31">
        <f t="shared" si="83"/>
        <v>0.14634146341463414</v>
      </c>
    </row>
    <row r="91" spans="1:13" ht="12" customHeight="1">
      <c r="A91" s="139"/>
      <c r="B91" s="139"/>
      <c r="C91" s="37"/>
      <c r="D91" s="211" t="s">
        <v>4</v>
      </c>
      <c r="E91" s="36"/>
      <c r="F91" s="83">
        <f t="shared" ref="F91" si="84">SUM(G91,L91:M91)</f>
        <v>22</v>
      </c>
      <c r="G91" s="83">
        <v>10</v>
      </c>
      <c r="H91" s="83">
        <v>7</v>
      </c>
      <c r="I91" s="83">
        <v>1</v>
      </c>
      <c r="J91" s="83">
        <v>5</v>
      </c>
      <c r="K91" s="83">
        <v>2</v>
      </c>
      <c r="L91" s="83">
        <v>9</v>
      </c>
      <c r="M91" s="83">
        <v>3</v>
      </c>
    </row>
    <row r="92" spans="1:13" ht="12" customHeight="1">
      <c r="A92" s="139"/>
      <c r="B92" s="139"/>
      <c r="C92" s="34"/>
      <c r="D92" s="212"/>
      <c r="E92" s="33"/>
      <c r="F92" s="31">
        <f t="shared" ref="F92:M92" si="85">IF(F91=0,0,F91/$F91)</f>
        <v>1</v>
      </c>
      <c r="G92" s="31">
        <f t="shared" si="85"/>
        <v>0.45454545454545453</v>
      </c>
      <c r="H92" s="31">
        <f t="shared" si="85"/>
        <v>0.31818181818181818</v>
      </c>
      <c r="I92" s="31">
        <f t="shared" si="85"/>
        <v>4.5454545454545456E-2</v>
      </c>
      <c r="J92" s="31">
        <f t="shared" si="85"/>
        <v>0.22727272727272727</v>
      </c>
      <c r="K92" s="31">
        <f t="shared" si="85"/>
        <v>9.0909090909090912E-2</v>
      </c>
      <c r="L92" s="31">
        <f t="shared" si="85"/>
        <v>0.40909090909090912</v>
      </c>
      <c r="M92" s="31">
        <f t="shared" si="85"/>
        <v>0.13636363636363635</v>
      </c>
    </row>
    <row r="93" spans="1:13" ht="12" customHeight="1">
      <c r="A93" s="139"/>
      <c r="B93" s="139"/>
      <c r="C93" s="37"/>
      <c r="D93" s="211" t="s">
        <v>3</v>
      </c>
      <c r="E93" s="36"/>
      <c r="F93" s="83">
        <f t="shared" ref="F93" si="86">SUM(G93,L93:M93)</f>
        <v>20</v>
      </c>
      <c r="G93" s="83">
        <v>17</v>
      </c>
      <c r="H93" s="83">
        <v>7</v>
      </c>
      <c r="I93" s="83">
        <v>6</v>
      </c>
      <c r="J93" s="83">
        <v>10</v>
      </c>
      <c r="K93" s="83">
        <v>10</v>
      </c>
      <c r="L93" s="83">
        <v>3</v>
      </c>
      <c r="M93" s="83">
        <v>0</v>
      </c>
    </row>
    <row r="94" spans="1:13" ht="12" customHeight="1">
      <c r="A94" s="139"/>
      <c r="B94" s="139"/>
      <c r="C94" s="34"/>
      <c r="D94" s="212"/>
      <c r="E94" s="33"/>
      <c r="F94" s="31">
        <f t="shared" ref="F94:M94" si="87">IF(F93=0,0,F93/$F93)</f>
        <v>1</v>
      </c>
      <c r="G94" s="31">
        <f t="shared" si="87"/>
        <v>0.85</v>
      </c>
      <c r="H94" s="31">
        <f t="shared" si="87"/>
        <v>0.35</v>
      </c>
      <c r="I94" s="31">
        <f t="shared" si="87"/>
        <v>0.3</v>
      </c>
      <c r="J94" s="31">
        <f t="shared" si="87"/>
        <v>0.5</v>
      </c>
      <c r="K94" s="31">
        <f t="shared" si="87"/>
        <v>0.5</v>
      </c>
      <c r="L94" s="31">
        <f t="shared" si="87"/>
        <v>0.15</v>
      </c>
      <c r="M94" s="31">
        <f t="shared" si="87"/>
        <v>0</v>
      </c>
    </row>
    <row r="95" spans="1:13" ht="12" customHeight="1">
      <c r="A95" s="139"/>
      <c r="B95" s="139"/>
      <c r="C95" s="37"/>
      <c r="D95" s="211" t="s">
        <v>2</v>
      </c>
      <c r="E95" s="36"/>
      <c r="F95" s="83">
        <f t="shared" ref="F95" si="88">SUM(G95,L95:M95)</f>
        <v>150</v>
      </c>
      <c r="G95" s="83">
        <v>123</v>
      </c>
      <c r="H95" s="83">
        <v>48</v>
      </c>
      <c r="I95" s="83">
        <v>67</v>
      </c>
      <c r="J95" s="83">
        <v>73</v>
      </c>
      <c r="K95" s="83">
        <v>66</v>
      </c>
      <c r="L95" s="83">
        <v>24</v>
      </c>
      <c r="M95" s="83">
        <v>3</v>
      </c>
    </row>
    <row r="96" spans="1:13" ht="12" customHeight="1">
      <c r="A96" s="139"/>
      <c r="B96" s="139"/>
      <c r="C96" s="34"/>
      <c r="D96" s="212"/>
      <c r="E96" s="33"/>
      <c r="F96" s="31">
        <f t="shared" ref="F96:M96" si="89">IF(F95=0,0,F95/$F95)</f>
        <v>1</v>
      </c>
      <c r="G96" s="31">
        <f t="shared" si="89"/>
        <v>0.82</v>
      </c>
      <c r="H96" s="31">
        <f t="shared" si="89"/>
        <v>0.32</v>
      </c>
      <c r="I96" s="31">
        <f t="shared" si="89"/>
        <v>0.44666666666666666</v>
      </c>
      <c r="J96" s="31">
        <f t="shared" si="89"/>
        <v>0.48666666666666669</v>
      </c>
      <c r="K96" s="31">
        <f t="shared" si="89"/>
        <v>0.44</v>
      </c>
      <c r="L96" s="31">
        <f t="shared" si="89"/>
        <v>0.16</v>
      </c>
      <c r="M96" s="31">
        <f t="shared" si="89"/>
        <v>0.02</v>
      </c>
    </row>
    <row r="97" spans="1:13" ht="12" customHeight="1">
      <c r="A97" s="139"/>
      <c r="B97" s="139"/>
      <c r="C97" s="37"/>
      <c r="D97" s="211" t="s">
        <v>1</v>
      </c>
      <c r="E97" s="36"/>
      <c r="F97" s="83">
        <f t="shared" ref="F97" si="90">SUM(G97,L97:M97)</f>
        <v>20</v>
      </c>
      <c r="G97" s="83">
        <v>12</v>
      </c>
      <c r="H97" s="83">
        <v>1</v>
      </c>
      <c r="I97" s="83">
        <v>3</v>
      </c>
      <c r="J97" s="83">
        <v>7</v>
      </c>
      <c r="K97" s="83">
        <v>10</v>
      </c>
      <c r="L97" s="83">
        <v>7</v>
      </c>
      <c r="M97" s="83">
        <v>1</v>
      </c>
    </row>
    <row r="98" spans="1:13" ht="12" customHeight="1">
      <c r="A98" s="139"/>
      <c r="B98" s="139"/>
      <c r="C98" s="34"/>
      <c r="D98" s="212"/>
      <c r="E98" s="33"/>
      <c r="F98" s="31">
        <f t="shared" ref="F98:M98" si="91">IF(F97=0,0,F97/$F97)</f>
        <v>1</v>
      </c>
      <c r="G98" s="31">
        <f t="shared" si="91"/>
        <v>0.6</v>
      </c>
      <c r="H98" s="31">
        <f t="shared" si="91"/>
        <v>0.05</v>
      </c>
      <c r="I98" s="31">
        <f t="shared" si="91"/>
        <v>0.15</v>
      </c>
      <c r="J98" s="31">
        <f t="shared" si="91"/>
        <v>0.35</v>
      </c>
      <c r="K98" s="31">
        <f t="shared" si="91"/>
        <v>0.5</v>
      </c>
      <c r="L98" s="31">
        <f t="shared" si="91"/>
        <v>0.35</v>
      </c>
      <c r="M98" s="31">
        <f t="shared" si="91"/>
        <v>0.05</v>
      </c>
    </row>
    <row r="99" spans="1:13" ht="12.75" customHeight="1">
      <c r="A99" s="139"/>
      <c r="B99" s="139"/>
      <c r="C99" s="37"/>
      <c r="D99" s="211" t="s">
        <v>0</v>
      </c>
      <c r="E99" s="36"/>
      <c r="F99" s="83">
        <f t="shared" ref="F99" si="92">SUM(G99,L99:M99)</f>
        <v>55</v>
      </c>
      <c r="G99" s="83">
        <v>29</v>
      </c>
      <c r="H99" s="83">
        <v>14</v>
      </c>
      <c r="I99" s="83">
        <v>3</v>
      </c>
      <c r="J99" s="83">
        <v>12</v>
      </c>
      <c r="K99" s="83">
        <v>11</v>
      </c>
      <c r="L99" s="83">
        <v>24</v>
      </c>
      <c r="M99" s="83">
        <v>2</v>
      </c>
    </row>
    <row r="100" spans="1:13" ht="12.75" customHeight="1">
      <c r="A100" s="140"/>
      <c r="B100" s="140"/>
      <c r="C100" s="34"/>
      <c r="D100" s="212"/>
      <c r="E100" s="33"/>
      <c r="F100" s="31">
        <f t="shared" ref="F100:M100" si="93">IF(F99=0,0,F99/$F99)</f>
        <v>1</v>
      </c>
      <c r="G100" s="31">
        <f t="shared" si="93"/>
        <v>0.52727272727272723</v>
      </c>
      <c r="H100" s="31">
        <f t="shared" si="93"/>
        <v>0.25454545454545452</v>
      </c>
      <c r="I100" s="31">
        <f t="shared" si="93"/>
        <v>5.4545454545454543E-2</v>
      </c>
      <c r="J100" s="31">
        <f t="shared" si="93"/>
        <v>0.21818181818181817</v>
      </c>
      <c r="K100" s="31">
        <f t="shared" si="93"/>
        <v>0.2</v>
      </c>
      <c r="L100" s="31">
        <f t="shared" si="93"/>
        <v>0.43636363636363634</v>
      </c>
      <c r="M100" s="31">
        <f t="shared" si="93"/>
        <v>3.6363636363636362E-2</v>
      </c>
    </row>
  </sheetData>
  <mergeCells count="61">
    <mergeCell ref="D57:D58"/>
    <mergeCell ref="D47:D48"/>
    <mergeCell ref="D49:D50"/>
    <mergeCell ref="D51:D52"/>
    <mergeCell ref="D53:D54"/>
    <mergeCell ref="D55:D56"/>
    <mergeCell ref="D91:D92"/>
    <mergeCell ref="D59:D60"/>
    <mergeCell ref="D61:D62"/>
    <mergeCell ref="D63:D64"/>
    <mergeCell ref="D65:D66"/>
    <mergeCell ref="D67:D68"/>
    <mergeCell ref="B69:B100"/>
    <mergeCell ref="D69:D70"/>
    <mergeCell ref="D71:D72"/>
    <mergeCell ref="D73:D74"/>
    <mergeCell ref="D75:D76"/>
    <mergeCell ref="D93:D94"/>
    <mergeCell ref="D95:D96"/>
    <mergeCell ref="D97:D98"/>
    <mergeCell ref="D99:D100"/>
    <mergeCell ref="D77:D78"/>
    <mergeCell ref="D79:D80"/>
    <mergeCell ref="D81:D82"/>
    <mergeCell ref="D83:D84"/>
    <mergeCell ref="D85:D86"/>
    <mergeCell ref="D87:D88"/>
    <mergeCell ref="D89:D90"/>
    <mergeCell ref="D45:D46"/>
    <mergeCell ref="A19:A100"/>
    <mergeCell ref="B19:B68"/>
    <mergeCell ref="D19:D20"/>
    <mergeCell ref="D21:D22"/>
    <mergeCell ref="D23:D24"/>
    <mergeCell ref="D25:D26"/>
    <mergeCell ref="D27:D28"/>
    <mergeCell ref="D29:D30"/>
    <mergeCell ref="D31:D32"/>
    <mergeCell ref="D33:D34"/>
    <mergeCell ref="D35:D36"/>
    <mergeCell ref="D37:D38"/>
    <mergeCell ref="D39:D40"/>
    <mergeCell ref="D41:D42"/>
    <mergeCell ref="D43:D44"/>
    <mergeCell ref="A7:E8"/>
    <mergeCell ref="A9:A18"/>
    <mergeCell ref="B9:E10"/>
    <mergeCell ref="B11:E12"/>
    <mergeCell ref="B13:E14"/>
    <mergeCell ref="B15:E16"/>
    <mergeCell ref="B17:E18"/>
    <mergeCell ref="L3:L6"/>
    <mergeCell ref="M3:M6"/>
    <mergeCell ref="G3:G6"/>
    <mergeCell ref="H4:H6"/>
    <mergeCell ref="A3:E6"/>
    <mergeCell ref="F3:F6"/>
    <mergeCell ref="H3:K3"/>
    <mergeCell ref="I4:I6"/>
    <mergeCell ref="J4:J6"/>
    <mergeCell ref="K4:K6"/>
  </mergeCells>
  <phoneticPr fontId="4"/>
  <pageMargins left="0.59055118110236227" right="0.19685039370078741" top="0.39370078740157483" bottom="0.39370078740157483" header="0.51181102362204722" footer="0.51181102362204722"/>
  <pageSetup paperSize="9" scale="69" firstPageNumber="40" orientation="portrait" useFirstPageNumber="1"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72"/>
  <sheetViews>
    <sheetView showGridLines="0" view="pageBreakPreview" topLeftCell="A46" zoomScaleNormal="100" zoomScaleSheetLayoutView="100" workbookViewId="0">
      <selection activeCell="I3" sqref="I3:J6"/>
    </sheetView>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4" width="9.125" style="3" customWidth="1"/>
    <col min="15" max="16384" width="9" style="3"/>
  </cols>
  <sheetData>
    <row r="1" spans="1:16" ht="14.25">
      <c r="A1" s="18" t="s">
        <v>488</v>
      </c>
    </row>
    <row r="3" spans="1:16" ht="14.25" customHeight="1">
      <c r="A3" s="152" t="s">
        <v>63</v>
      </c>
      <c r="B3" s="153"/>
      <c r="C3" s="153"/>
      <c r="D3" s="153"/>
      <c r="E3" s="154"/>
      <c r="F3" s="161" t="s">
        <v>126</v>
      </c>
      <c r="G3" s="163" t="s">
        <v>389</v>
      </c>
      <c r="H3" s="301"/>
      <c r="I3" s="163" t="s">
        <v>388</v>
      </c>
      <c r="J3" s="301"/>
      <c r="K3" s="244" t="s">
        <v>390</v>
      </c>
      <c r="L3" s="244"/>
      <c r="M3" s="244" t="s">
        <v>391</v>
      </c>
      <c r="N3" s="244"/>
      <c r="O3" s="6"/>
    </row>
    <row r="4" spans="1:16" ht="59.25" customHeight="1">
      <c r="A4" s="155"/>
      <c r="B4" s="156"/>
      <c r="C4" s="156"/>
      <c r="D4" s="156"/>
      <c r="E4" s="157"/>
      <c r="F4" s="162"/>
      <c r="G4" s="178"/>
      <c r="H4" s="179"/>
      <c r="I4" s="178"/>
      <c r="J4" s="179"/>
      <c r="K4" s="200"/>
      <c r="L4" s="200"/>
      <c r="M4" s="200"/>
      <c r="N4" s="200"/>
    </row>
    <row r="5" spans="1:16" ht="15" customHeight="1">
      <c r="A5" s="155"/>
      <c r="B5" s="156"/>
      <c r="C5" s="156"/>
      <c r="D5" s="156"/>
      <c r="E5" s="157"/>
      <c r="F5" s="162"/>
      <c r="G5" s="163" t="s">
        <v>51</v>
      </c>
      <c r="H5" s="150" t="s">
        <v>50</v>
      </c>
      <c r="I5" s="163" t="s">
        <v>51</v>
      </c>
      <c r="J5" s="150" t="s">
        <v>50</v>
      </c>
      <c r="K5" s="163" t="s">
        <v>51</v>
      </c>
      <c r="L5" s="150" t="s">
        <v>50</v>
      </c>
      <c r="M5" s="232" t="s">
        <v>51</v>
      </c>
      <c r="N5" s="150" t="s">
        <v>50</v>
      </c>
    </row>
    <row r="6" spans="1:16" ht="15" customHeight="1">
      <c r="A6" s="158"/>
      <c r="B6" s="159"/>
      <c r="C6" s="159"/>
      <c r="D6" s="159"/>
      <c r="E6" s="160"/>
      <c r="F6" s="162"/>
      <c r="G6" s="164"/>
      <c r="H6" s="151"/>
      <c r="I6" s="164"/>
      <c r="J6" s="151"/>
      <c r="K6" s="164"/>
      <c r="L6" s="151"/>
      <c r="M6" s="233"/>
      <c r="N6" s="151"/>
    </row>
    <row r="7" spans="1:16" ht="23.1" customHeight="1">
      <c r="A7" s="147" t="s">
        <v>49</v>
      </c>
      <c r="B7" s="148"/>
      <c r="C7" s="148"/>
      <c r="D7" s="148"/>
      <c r="E7" s="149"/>
      <c r="F7" s="10">
        <f t="shared" ref="F7" si="0">SUM(G7,I7,K7,M7)</f>
        <v>916</v>
      </c>
      <c r="G7" s="9">
        <f>SUM(G8:G12)</f>
        <v>380</v>
      </c>
      <c r="H7" s="8">
        <f t="shared" ref="H7:H38" si="1">IF(G7=0,0,G7/$F7*100)</f>
        <v>41.484716157205241</v>
      </c>
      <c r="I7" s="9">
        <f>SUM(I8:I12)</f>
        <v>246</v>
      </c>
      <c r="J7" s="8">
        <f t="shared" ref="J7:J38" si="2">IF(I7=0,0,I7/$F7*100)</f>
        <v>26.855895196506552</v>
      </c>
      <c r="K7" s="9">
        <f>SUM(K8:K12)</f>
        <v>259</v>
      </c>
      <c r="L7" s="8">
        <f t="shared" ref="L7:L38" si="3">IF(K7=0,0,K7/$F7*100)</f>
        <v>28.275109170305679</v>
      </c>
      <c r="M7" s="9">
        <f>SUM(M8:M12)</f>
        <v>31</v>
      </c>
      <c r="N7" s="8">
        <f t="shared" ref="N7:N38" si="4">IF(M7=0,0,M7/$F7*100)</f>
        <v>3.3842794759825332</v>
      </c>
      <c r="P7" s="48"/>
    </row>
    <row r="8" spans="1:16" ht="23.1" customHeight="1">
      <c r="A8" s="141" t="s">
        <v>48</v>
      </c>
      <c r="B8" s="144" t="s">
        <v>47</v>
      </c>
      <c r="C8" s="145"/>
      <c r="D8" s="145"/>
      <c r="E8" s="146"/>
      <c r="F8" s="10">
        <f>SUM(G8,I8,K8,M8)</f>
        <v>289</v>
      </c>
      <c r="G8" s="9">
        <v>66</v>
      </c>
      <c r="H8" s="8">
        <f t="shared" si="1"/>
        <v>22.837370242214533</v>
      </c>
      <c r="I8" s="9">
        <v>63</v>
      </c>
      <c r="J8" s="8">
        <f t="shared" si="2"/>
        <v>21.79930795847751</v>
      </c>
      <c r="K8" s="9">
        <v>146</v>
      </c>
      <c r="L8" s="8">
        <f t="shared" si="3"/>
        <v>50.51903114186851</v>
      </c>
      <c r="M8" s="9">
        <v>14</v>
      </c>
      <c r="N8" s="8">
        <f t="shared" si="4"/>
        <v>4.844290657439446</v>
      </c>
      <c r="P8" s="48"/>
    </row>
    <row r="9" spans="1:16" ht="23.1" customHeight="1">
      <c r="A9" s="142"/>
      <c r="B9" s="144" t="s">
        <v>46</v>
      </c>
      <c r="C9" s="145"/>
      <c r="D9" s="145"/>
      <c r="E9" s="146"/>
      <c r="F9" s="10">
        <f t="shared" ref="F9:F12" si="5">SUM(G9,I9,K9,M9)</f>
        <v>129</v>
      </c>
      <c r="G9" s="9">
        <v>51</v>
      </c>
      <c r="H9" s="8">
        <f t="shared" ref="H9:H12" si="6">IF(G9=0,0,G9/$F9*100)</f>
        <v>39.534883720930232</v>
      </c>
      <c r="I9" s="9">
        <v>32</v>
      </c>
      <c r="J9" s="8">
        <f t="shared" ref="J9:J12" si="7">IF(I9=0,0,I9/$F9*100)</f>
        <v>24.806201550387598</v>
      </c>
      <c r="K9" s="9">
        <v>39</v>
      </c>
      <c r="L9" s="8">
        <f t="shared" ref="L9:L12" si="8">IF(K9=0,0,K9/$F9*100)</f>
        <v>30.232558139534881</v>
      </c>
      <c r="M9" s="9">
        <v>7</v>
      </c>
      <c r="N9" s="8">
        <f t="shared" ref="N9:N12" si="9">IF(M9=0,0,M9/$F9*100)</f>
        <v>5.4263565891472867</v>
      </c>
      <c r="P9" s="48"/>
    </row>
    <row r="10" spans="1:16" ht="23.1" customHeight="1">
      <c r="A10" s="142"/>
      <c r="B10" s="144" t="s">
        <v>45</v>
      </c>
      <c r="C10" s="145"/>
      <c r="D10" s="145"/>
      <c r="E10" s="146"/>
      <c r="F10" s="10">
        <f t="shared" si="5"/>
        <v>220</v>
      </c>
      <c r="G10" s="9">
        <v>121</v>
      </c>
      <c r="H10" s="8">
        <f t="shared" si="6"/>
        <v>55.000000000000007</v>
      </c>
      <c r="I10" s="9">
        <v>57</v>
      </c>
      <c r="J10" s="8">
        <f t="shared" si="7"/>
        <v>25.90909090909091</v>
      </c>
      <c r="K10" s="9">
        <v>40</v>
      </c>
      <c r="L10" s="8">
        <f t="shared" si="8"/>
        <v>18.181818181818183</v>
      </c>
      <c r="M10" s="9">
        <v>2</v>
      </c>
      <c r="N10" s="8">
        <f t="shared" si="9"/>
        <v>0.90909090909090906</v>
      </c>
      <c r="P10" s="48"/>
    </row>
    <row r="11" spans="1:16" ht="23.1" customHeight="1">
      <c r="A11" s="142"/>
      <c r="B11" s="144" t="s">
        <v>44</v>
      </c>
      <c r="C11" s="145"/>
      <c r="D11" s="145"/>
      <c r="E11" s="146"/>
      <c r="F11" s="10">
        <f t="shared" si="5"/>
        <v>57</v>
      </c>
      <c r="G11" s="9">
        <v>31</v>
      </c>
      <c r="H11" s="8">
        <f t="shared" si="6"/>
        <v>54.385964912280706</v>
      </c>
      <c r="I11" s="9">
        <v>15</v>
      </c>
      <c r="J11" s="8">
        <f t="shared" si="7"/>
        <v>26.315789473684209</v>
      </c>
      <c r="K11" s="9">
        <v>9</v>
      </c>
      <c r="L11" s="8">
        <f t="shared" si="8"/>
        <v>15.789473684210526</v>
      </c>
      <c r="M11" s="9">
        <v>2</v>
      </c>
      <c r="N11" s="8">
        <f t="shared" si="9"/>
        <v>3.5087719298245612</v>
      </c>
      <c r="P11" s="48"/>
    </row>
    <row r="12" spans="1:16" ht="23.1" customHeight="1">
      <c r="A12" s="143"/>
      <c r="B12" s="144" t="s">
        <v>43</v>
      </c>
      <c r="C12" s="145"/>
      <c r="D12" s="145"/>
      <c r="E12" s="146"/>
      <c r="F12" s="10">
        <f t="shared" si="5"/>
        <v>221</v>
      </c>
      <c r="G12" s="9">
        <v>111</v>
      </c>
      <c r="H12" s="8">
        <f t="shared" si="6"/>
        <v>50.226244343891402</v>
      </c>
      <c r="I12" s="9">
        <v>79</v>
      </c>
      <c r="J12" s="8">
        <f t="shared" si="7"/>
        <v>35.74660633484163</v>
      </c>
      <c r="K12" s="9">
        <v>25</v>
      </c>
      <c r="L12" s="8">
        <f t="shared" si="8"/>
        <v>11.312217194570136</v>
      </c>
      <c r="M12" s="9">
        <v>6</v>
      </c>
      <c r="N12" s="8">
        <f t="shared" si="9"/>
        <v>2.7149321266968327</v>
      </c>
      <c r="P12" s="48"/>
    </row>
    <row r="13" spans="1:16" ht="23.1" customHeight="1">
      <c r="A13" s="138" t="s">
        <v>42</v>
      </c>
      <c r="B13" s="138" t="s">
        <v>41</v>
      </c>
      <c r="C13" s="13"/>
      <c r="D13" s="14" t="s">
        <v>15</v>
      </c>
      <c r="E13" s="11"/>
      <c r="F13" s="10">
        <f>SUM(G13,I13,K13,M13)</f>
        <v>224</v>
      </c>
      <c r="G13" s="9">
        <f>SUM(G14:G37)</f>
        <v>95</v>
      </c>
      <c r="H13" s="8">
        <f t="shared" si="1"/>
        <v>42.410714285714285</v>
      </c>
      <c r="I13" s="9">
        <f>SUM(I14:I37)</f>
        <v>64</v>
      </c>
      <c r="J13" s="8">
        <f t="shared" si="2"/>
        <v>28.571428571428569</v>
      </c>
      <c r="K13" s="9">
        <f>SUM(K14:K37)</f>
        <v>60</v>
      </c>
      <c r="L13" s="8">
        <f t="shared" si="3"/>
        <v>26.785714285714285</v>
      </c>
      <c r="M13" s="9">
        <f>SUM(M14:M37)</f>
        <v>5</v>
      </c>
      <c r="N13" s="8">
        <f t="shared" si="4"/>
        <v>2.2321428571428572</v>
      </c>
      <c r="P13" s="48"/>
    </row>
    <row r="14" spans="1:16" ht="23.1" customHeight="1">
      <c r="A14" s="139"/>
      <c r="B14" s="139"/>
      <c r="C14" s="13"/>
      <c r="D14" s="14" t="s">
        <v>40</v>
      </c>
      <c r="E14" s="11"/>
      <c r="F14" s="10">
        <f t="shared" ref="F14:F53" si="10">SUM(G14,I14,K14,M14)</f>
        <v>38</v>
      </c>
      <c r="G14" s="9">
        <v>23</v>
      </c>
      <c r="H14" s="8">
        <f t="shared" ref="H14:H37" si="11">IF(G14=0,0,G14/$F14*100)</f>
        <v>60.526315789473685</v>
      </c>
      <c r="I14" s="9">
        <v>7</v>
      </c>
      <c r="J14" s="8">
        <f t="shared" ref="J14:J37" si="12">IF(I14=0,0,I14/$F14*100)</f>
        <v>18.421052631578945</v>
      </c>
      <c r="K14" s="9">
        <v>7</v>
      </c>
      <c r="L14" s="8">
        <f t="shared" ref="L14:L37" si="13">IF(K14=0,0,K14/$F14*100)</f>
        <v>18.421052631578945</v>
      </c>
      <c r="M14" s="9">
        <v>1</v>
      </c>
      <c r="N14" s="8">
        <f t="shared" ref="N14:N37" si="14">IF(M14=0,0,M14/$F14*100)</f>
        <v>2.6315789473684208</v>
      </c>
      <c r="P14" s="48"/>
    </row>
    <row r="15" spans="1:16" ht="23.1" customHeight="1">
      <c r="A15" s="139"/>
      <c r="B15" s="139"/>
      <c r="C15" s="13"/>
      <c r="D15" s="14" t="s">
        <v>39</v>
      </c>
      <c r="E15" s="11"/>
      <c r="F15" s="10">
        <f t="shared" si="10"/>
        <v>5</v>
      </c>
      <c r="G15" s="9">
        <v>2</v>
      </c>
      <c r="H15" s="8">
        <f t="shared" si="11"/>
        <v>40</v>
      </c>
      <c r="I15" s="9">
        <v>2</v>
      </c>
      <c r="J15" s="8">
        <f t="shared" si="12"/>
        <v>40</v>
      </c>
      <c r="K15" s="9">
        <v>1</v>
      </c>
      <c r="L15" s="8">
        <f t="shared" si="13"/>
        <v>20</v>
      </c>
      <c r="M15" s="9">
        <v>0</v>
      </c>
      <c r="N15" s="8">
        <f t="shared" si="14"/>
        <v>0</v>
      </c>
      <c r="P15" s="48"/>
    </row>
    <row r="16" spans="1:16" ht="23.1" customHeight="1">
      <c r="A16" s="139"/>
      <c r="B16" s="139"/>
      <c r="C16" s="13"/>
      <c r="D16" s="14" t="s">
        <v>38</v>
      </c>
      <c r="E16" s="11"/>
      <c r="F16" s="10">
        <f t="shared" si="10"/>
        <v>14</v>
      </c>
      <c r="G16" s="9">
        <v>6</v>
      </c>
      <c r="H16" s="8">
        <f t="shared" si="11"/>
        <v>42.857142857142854</v>
      </c>
      <c r="I16" s="9">
        <v>5</v>
      </c>
      <c r="J16" s="8">
        <f t="shared" si="12"/>
        <v>35.714285714285715</v>
      </c>
      <c r="K16" s="9">
        <v>3</v>
      </c>
      <c r="L16" s="8">
        <f t="shared" si="13"/>
        <v>21.428571428571427</v>
      </c>
      <c r="M16" s="9">
        <v>0</v>
      </c>
      <c r="N16" s="8">
        <f t="shared" si="14"/>
        <v>0</v>
      </c>
      <c r="P16" s="48"/>
    </row>
    <row r="17" spans="1:16" ht="23.1" customHeight="1">
      <c r="A17" s="139"/>
      <c r="B17" s="139"/>
      <c r="C17" s="13"/>
      <c r="D17" s="14" t="s">
        <v>37</v>
      </c>
      <c r="E17" s="11"/>
      <c r="F17" s="10">
        <f t="shared" si="10"/>
        <v>1</v>
      </c>
      <c r="G17" s="9">
        <v>1</v>
      </c>
      <c r="H17" s="8">
        <f t="shared" si="11"/>
        <v>100</v>
      </c>
      <c r="I17" s="9">
        <v>0</v>
      </c>
      <c r="J17" s="8">
        <f t="shared" si="12"/>
        <v>0</v>
      </c>
      <c r="K17" s="9">
        <v>0</v>
      </c>
      <c r="L17" s="8">
        <f t="shared" si="13"/>
        <v>0</v>
      </c>
      <c r="M17" s="9">
        <v>0</v>
      </c>
      <c r="N17" s="8">
        <f t="shared" si="14"/>
        <v>0</v>
      </c>
      <c r="P17" s="48"/>
    </row>
    <row r="18" spans="1:16" ht="23.1" customHeight="1">
      <c r="A18" s="139"/>
      <c r="B18" s="139"/>
      <c r="C18" s="13"/>
      <c r="D18" s="14" t="s">
        <v>36</v>
      </c>
      <c r="E18" s="11"/>
      <c r="F18" s="10">
        <f t="shared" si="10"/>
        <v>6</v>
      </c>
      <c r="G18" s="9">
        <v>5</v>
      </c>
      <c r="H18" s="8">
        <f t="shared" si="11"/>
        <v>83.333333333333343</v>
      </c>
      <c r="I18" s="9">
        <v>0</v>
      </c>
      <c r="J18" s="8">
        <f t="shared" si="12"/>
        <v>0</v>
      </c>
      <c r="K18" s="9">
        <v>1</v>
      </c>
      <c r="L18" s="8">
        <f t="shared" si="13"/>
        <v>16.666666666666664</v>
      </c>
      <c r="M18" s="9">
        <v>0</v>
      </c>
      <c r="N18" s="8">
        <f t="shared" si="14"/>
        <v>0</v>
      </c>
      <c r="P18" s="48"/>
    </row>
    <row r="19" spans="1:16" ht="23.1" customHeight="1">
      <c r="A19" s="139"/>
      <c r="B19" s="139"/>
      <c r="C19" s="13"/>
      <c r="D19" s="14" t="s">
        <v>35</v>
      </c>
      <c r="E19" s="11"/>
      <c r="F19" s="10">
        <f t="shared" si="10"/>
        <v>3</v>
      </c>
      <c r="G19" s="9">
        <v>1</v>
      </c>
      <c r="H19" s="8">
        <f t="shared" si="11"/>
        <v>33.333333333333329</v>
      </c>
      <c r="I19" s="9">
        <v>1</v>
      </c>
      <c r="J19" s="8">
        <f t="shared" si="12"/>
        <v>33.333333333333329</v>
      </c>
      <c r="K19" s="9">
        <v>1</v>
      </c>
      <c r="L19" s="8">
        <f t="shared" si="13"/>
        <v>33.333333333333329</v>
      </c>
      <c r="M19" s="9">
        <v>0</v>
      </c>
      <c r="N19" s="8">
        <f t="shared" si="14"/>
        <v>0</v>
      </c>
      <c r="P19" s="48"/>
    </row>
    <row r="20" spans="1:16" ht="23.1" customHeight="1">
      <c r="A20" s="139"/>
      <c r="B20" s="139"/>
      <c r="C20" s="13"/>
      <c r="D20" s="14" t="s">
        <v>34</v>
      </c>
      <c r="E20" s="11"/>
      <c r="F20" s="10">
        <f t="shared" si="10"/>
        <v>3</v>
      </c>
      <c r="G20" s="9">
        <v>2</v>
      </c>
      <c r="H20" s="8">
        <f t="shared" si="11"/>
        <v>66.666666666666657</v>
      </c>
      <c r="I20" s="9">
        <v>0</v>
      </c>
      <c r="J20" s="8">
        <f t="shared" si="12"/>
        <v>0</v>
      </c>
      <c r="K20" s="9">
        <v>1</v>
      </c>
      <c r="L20" s="8">
        <f t="shared" si="13"/>
        <v>33.333333333333329</v>
      </c>
      <c r="M20" s="9">
        <v>0</v>
      </c>
      <c r="N20" s="8">
        <f t="shared" si="14"/>
        <v>0</v>
      </c>
      <c r="P20" s="48"/>
    </row>
    <row r="21" spans="1:16" ht="23.1" customHeight="1">
      <c r="A21" s="139"/>
      <c r="B21" s="139"/>
      <c r="C21" s="13"/>
      <c r="D21" s="14" t="s">
        <v>33</v>
      </c>
      <c r="E21" s="11"/>
      <c r="F21" s="10">
        <f t="shared" si="10"/>
        <v>10</v>
      </c>
      <c r="G21" s="9">
        <v>0</v>
      </c>
      <c r="H21" s="8">
        <f t="shared" si="11"/>
        <v>0</v>
      </c>
      <c r="I21" s="9">
        <v>7</v>
      </c>
      <c r="J21" s="8">
        <f t="shared" si="12"/>
        <v>70</v>
      </c>
      <c r="K21" s="9">
        <v>3</v>
      </c>
      <c r="L21" s="8">
        <f t="shared" si="13"/>
        <v>30</v>
      </c>
      <c r="M21" s="9">
        <v>0</v>
      </c>
      <c r="N21" s="8">
        <f t="shared" si="14"/>
        <v>0</v>
      </c>
      <c r="P21" s="48"/>
    </row>
    <row r="22" spans="1:16" ht="23.1" customHeight="1">
      <c r="A22" s="139"/>
      <c r="B22" s="139"/>
      <c r="C22" s="13"/>
      <c r="D22" s="14" t="s">
        <v>32</v>
      </c>
      <c r="E22" s="11"/>
      <c r="F22" s="10">
        <f t="shared" si="10"/>
        <v>1</v>
      </c>
      <c r="G22" s="9">
        <v>0</v>
      </c>
      <c r="H22" s="8">
        <f t="shared" si="11"/>
        <v>0</v>
      </c>
      <c r="I22" s="9">
        <v>0</v>
      </c>
      <c r="J22" s="8">
        <f t="shared" si="12"/>
        <v>0</v>
      </c>
      <c r="K22" s="9">
        <v>1</v>
      </c>
      <c r="L22" s="8">
        <f t="shared" si="13"/>
        <v>100</v>
      </c>
      <c r="M22" s="9">
        <v>0</v>
      </c>
      <c r="N22" s="8">
        <f t="shared" si="14"/>
        <v>0</v>
      </c>
      <c r="P22" s="48"/>
    </row>
    <row r="23" spans="1:16" ht="23.1" customHeight="1">
      <c r="A23" s="139"/>
      <c r="B23" s="139"/>
      <c r="C23" s="13"/>
      <c r="D23" s="14" t="s">
        <v>31</v>
      </c>
      <c r="E23" s="11"/>
      <c r="F23" s="10">
        <f t="shared" si="10"/>
        <v>6</v>
      </c>
      <c r="G23" s="9">
        <v>4</v>
      </c>
      <c r="H23" s="8">
        <f t="shared" si="11"/>
        <v>66.666666666666657</v>
      </c>
      <c r="I23" s="9">
        <v>1</v>
      </c>
      <c r="J23" s="8">
        <f t="shared" si="12"/>
        <v>16.666666666666664</v>
      </c>
      <c r="K23" s="9">
        <v>1</v>
      </c>
      <c r="L23" s="8">
        <f t="shared" si="13"/>
        <v>16.666666666666664</v>
      </c>
      <c r="M23" s="9">
        <v>0</v>
      </c>
      <c r="N23" s="8">
        <f t="shared" si="14"/>
        <v>0</v>
      </c>
      <c r="P23" s="48"/>
    </row>
    <row r="24" spans="1:16" ht="23.1" customHeight="1">
      <c r="A24" s="139"/>
      <c r="B24" s="139"/>
      <c r="C24" s="13"/>
      <c r="D24" s="14" t="s">
        <v>30</v>
      </c>
      <c r="E24" s="11"/>
      <c r="F24" s="10">
        <f t="shared" si="10"/>
        <v>1</v>
      </c>
      <c r="G24" s="9">
        <v>0</v>
      </c>
      <c r="H24" s="8">
        <f t="shared" si="11"/>
        <v>0</v>
      </c>
      <c r="I24" s="9">
        <v>1</v>
      </c>
      <c r="J24" s="8">
        <f t="shared" si="12"/>
        <v>100</v>
      </c>
      <c r="K24" s="9">
        <v>0</v>
      </c>
      <c r="L24" s="8">
        <f t="shared" si="13"/>
        <v>0</v>
      </c>
      <c r="M24" s="9">
        <v>0</v>
      </c>
      <c r="N24" s="8">
        <f t="shared" si="14"/>
        <v>0</v>
      </c>
      <c r="P24" s="48"/>
    </row>
    <row r="25" spans="1:16" ht="23.1" customHeight="1">
      <c r="A25" s="139"/>
      <c r="B25" s="139"/>
      <c r="C25" s="13"/>
      <c r="D25" s="12" t="s">
        <v>29</v>
      </c>
      <c r="E25" s="11"/>
      <c r="F25" s="10">
        <f t="shared" si="10"/>
        <v>3</v>
      </c>
      <c r="G25" s="9">
        <v>0</v>
      </c>
      <c r="H25" s="8">
        <f t="shared" si="11"/>
        <v>0</v>
      </c>
      <c r="I25" s="9">
        <v>2</v>
      </c>
      <c r="J25" s="8">
        <f t="shared" si="12"/>
        <v>66.666666666666657</v>
      </c>
      <c r="K25" s="9">
        <v>1</v>
      </c>
      <c r="L25" s="8">
        <f t="shared" si="13"/>
        <v>33.333333333333329</v>
      </c>
      <c r="M25" s="9">
        <v>0</v>
      </c>
      <c r="N25" s="8">
        <f t="shared" si="14"/>
        <v>0</v>
      </c>
      <c r="P25" s="48"/>
    </row>
    <row r="26" spans="1:16" ht="23.1" customHeight="1">
      <c r="A26" s="139"/>
      <c r="B26" s="139"/>
      <c r="C26" s="13"/>
      <c r="D26" s="14" t="s">
        <v>28</v>
      </c>
      <c r="E26" s="11"/>
      <c r="F26" s="10">
        <f t="shared" si="10"/>
        <v>8</v>
      </c>
      <c r="G26" s="9">
        <v>2</v>
      </c>
      <c r="H26" s="8">
        <f t="shared" si="11"/>
        <v>25</v>
      </c>
      <c r="I26" s="9">
        <v>2</v>
      </c>
      <c r="J26" s="8">
        <f t="shared" si="12"/>
        <v>25</v>
      </c>
      <c r="K26" s="9">
        <v>4</v>
      </c>
      <c r="L26" s="8">
        <f t="shared" si="13"/>
        <v>50</v>
      </c>
      <c r="M26" s="9">
        <v>0</v>
      </c>
      <c r="N26" s="8">
        <f t="shared" si="14"/>
        <v>0</v>
      </c>
      <c r="P26" s="48"/>
    </row>
    <row r="27" spans="1:16" ht="23.1" customHeight="1">
      <c r="A27" s="139"/>
      <c r="B27" s="139"/>
      <c r="C27" s="13"/>
      <c r="D27" s="14" t="s">
        <v>27</v>
      </c>
      <c r="E27" s="11"/>
      <c r="F27" s="10">
        <f t="shared" si="10"/>
        <v>3</v>
      </c>
      <c r="G27" s="9">
        <v>0</v>
      </c>
      <c r="H27" s="8">
        <f t="shared" si="11"/>
        <v>0</v>
      </c>
      <c r="I27" s="9">
        <v>1</v>
      </c>
      <c r="J27" s="8">
        <f t="shared" si="12"/>
        <v>33.333333333333329</v>
      </c>
      <c r="K27" s="9">
        <v>1</v>
      </c>
      <c r="L27" s="8">
        <f t="shared" si="13"/>
        <v>33.333333333333329</v>
      </c>
      <c r="M27" s="9">
        <v>1</v>
      </c>
      <c r="N27" s="8">
        <f t="shared" si="14"/>
        <v>33.333333333333329</v>
      </c>
      <c r="P27" s="48"/>
    </row>
    <row r="28" spans="1:16" ht="23.1" customHeight="1">
      <c r="A28" s="139"/>
      <c r="B28" s="139"/>
      <c r="C28" s="13"/>
      <c r="D28" s="14" t="s">
        <v>26</v>
      </c>
      <c r="E28" s="11"/>
      <c r="F28" s="10">
        <f t="shared" si="10"/>
        <v>2</v>
      </c>
      <c r="G28" s="9">
        <v>1</v>
      </c>
      <c r="H28" s="8">
        <f t="shared" si="11"/>
        <v>50</v>
      </c>
      <c r="I28" s="9">
        <v>0</v>
      </c>
      <c r="J28" s="8">
        <f t="shared" si="12"/>
        <v>0</v>
      </c>
      <c r="K28" s="9">
        <v>1</v>
      </c>
      <c r="L28" s="8">
        <f t="shared" si="13"/>
        <v>50</v>
      </c>
      <c r="M28" s="9">
        <v>0</v>
      </c>
      <c r="N28" s="8">
        <f t="shared" si="14"/>
        <v>0</v>
      </c>
      <c r="P28" s="48"/>
    </row>
    <row r="29" spans="1:16" ht="23.1" customHeight="1">
      <c r="A29" s="139"/>
      <c r="B29" s="139"/>
      <c r="C29" s="13"/>
      <c r="D29" s="14" t="s">
        <v>25</v>
      </c>
      <c r="E29" s="11"/>
      <c r="F29" s="10">
        <f t="shared" si="10"/>
        <v>15</v>
      </c>
      <c r="G29" s="9">
        <v>5</v>
      </c>
      <c r="H29" s="8">
        <f t="shared" si="11"/>
        <v>33.333333333333329</v>
      </c>
      <c r="I29" s="9">
        <v>3</v>
      </c>
      <c r="J29" s="8">
        <f t="shared" si="12"/>
        <v>20</v>
      </c>
      <c r="K29" s="9">
        <v>7</v>
      </c>
      <c r="L29" s="8">
        <f t="shared" si="13"/>
        <v>46.666666666666664</v>
      </c>
      <c r="M29" s="9">
        <v>0</v>
      </c>
      <c r="N29" s="8">
        <f t="shared" si="14"/>
        <v>0</v>
      </c>
      <c r="P29" s="48"/>
    </row>
    <row r="30" spans="1:16" ht="23.1" customHeight="1">
      <c r="A30" s="139"/>
      <c r="B30" s="139"/>
      <c r="C30" s="13"/>
      <c r="D30" s="14" t="s">
        <v>24</v>
      </c>
      <c r="E30" s="11"/>
      <c r="F30" s="10">
        <f t="shared" si="10"/>
        <v>4</v>
      </c>
      <c r="G30" s="9">
        <v>2</v>
      </c>
      <c r="H30" s="8">
        <f t="shared" si="11"/>
        <v>50</v>
      </c>
      <c r="I30" s="9">
        <v>0</v>
      </c>
      <c r="J30" s="8">
        <f t="shared" si="12"/>
        <v>0</v>
      </c>
      <c r="K30" s="9">
        <v>2</v>
      </c>
      <c r="L30" s="8">
        <f t="shared" si="13"/>
        <v>50</v>
      </c>
      <c r="M30" s="9">
        <v>0</v>
      </c>
      <c r="N30" s="8">
        <f t="shared" si="14"/>
        <v>0</v>
      </c>
      <c r="P30" s="48"/>
    </row>
    <row r="31" spans="1:16" ht="23.1" customHeight="1">
      <c r="A31" s="139"/>
      <c r="B31" s="139"/>
      <c r="C31" s="13"/>
      <c r="D31" s="14" t="s">
        <v>23</v>
      </c>
      <c r="E31" s="11"/>
      <c r="F31" s="10">
        <f t="shared" si="10"/>
        <v>26</v>
      </c>
      <c r="G31" s="9">
        <v>10</v>
      </c>
      <c r="H31" s="8">
        <f t="shared" si="11"/>
        <v>38.461538461538467</v>
      </c>
      <c r="I31" s="9">
        <v>8</v>
      </c>
      <c r="J31" s="8">
        <f t="shared" si="12"/>
        <v>30.76923076923077</v>
      </c>
      <c r="K31" s="9">
        <v>7</v>
      </c>
      <c r="L31" s="8">
        <f t="shared" si="13"/>
        <v>26.923076923076923</v>
      </c>
      <c r="M31" s="9">
        <v>1</v>
      </c>
      <c r="N31" s="8">
        <f t="shared" si="14"/>
        <v>3.8461538461538463</v>
      </c>
      <c r="P31" s="48"/>
    </row>
    <row r="32" spans="1:16" ht="23.1" customHeight="1">
      <c r="A32" s="139"/>
      <c r="B32" s="139"/>
      <c r="C32" s="13"/>
      <c r="D32" s="14" t="s">
        <v>22</v>
      </c>
      <c r="E32" s="11"/>
      <c r="F32" s="10">
        <f t="shared" si="10"/>
        <v>5</v>
      </c>
      <c r="G32" s="9">
        <v>3</v>
      </c>
      <c r="H32" s="8">
        <f t="shared" si="11"/>
        <v>60</v>
      </c>
      <c r="I32" s="9">
        <v>1</v>
      </c>
      <c r="J32" s="8">
        <f t="shared" si="12"/>
        <v>20</v>
      </c>
      <c r="K32" s="9">
        <v>1</v>
      </c>
      <c r="L32" s="8">
        <f t="shared" si="13"/>
        <v>20</v>
      </c>
      <c r="M32" s="9">
        <v>0</v>
      </c>
      <c r="N32" s="8">
        <f t="shared" si="14"/>
        <v>0</v>
      </c>
      <c r="P32" s="48"/>
    </row>
    <row r="33" spans="1:16" ht="24" customHeight="1">
      <c r="A33" s="139"/>
      <c r="B33" s="139"/>
      <c r="C33" s="13"/>
      <c r="D33" s="14" t="s">
        <v>21</v>
      </c>
      <c r="E33" s="11"/>
      <c r="F33" s="10">
        <f t="shared" si="10"/>
        <v>23</v>
      </c>
      <c r="G33" s="9">
        <v>10</v>
      </c>
      <c r="H33" s="8">
        <f t="shared" si="11"/>
        <v>43.478260869565219</v>
      </c>
      <c r="I33" s="9">
        <v>7</v>
      </c>
      <c r="J33" s="8">
        <f t="shared" si="12"/>
        <v>30.434782608695656</v>
      </c>
      <c r="K33" s="9">
        <v>5</v>
      </c>
      <c r="L33" s="8">
        <f t="shared" si="13"/>
        <v>21.739130434782609</v>
      </c>
      <c r="M33" s="9">
        <v>1</v>
      </c>
      <c r="N33" s="8">
        <f t="shared" si="14"/>
        <v>4.3478260869565215</v>
      </c>
      <c r="P33" s="48"/>
    </row>
    <row r="34" spans="1:16" ht="23.1" customHeight="1">
      <c r="A34" s="139"/>
      <c r="B34" s="139"/>
      <c r="C34" s="13"/>
      <c r="D34" s="14" t="s">
        <v>20</v>
      </c>
      <c r="E34" s="11"/>
      <c r="F34" s="10">
        <f t="shared" si="10"/>
        <v>14</v>
      </c>
      <c r="G34" s="9">
        <v>7</v>
      </c>
      <c r="H34" s="8">
        <f t="shared" si="11"/>
        <v>50</v>
      </c>
      <c r="I34" s="9">
        <v>3</v>
      </c>
      <c r="J34" s="8">
        <f t="shared" si="12"/>
        <v>21.428571428571427</v>
      </c>
      <c r="K34" s="9">
        <v>4</v>
      </c>
      <c r="L34" s="8">
        <f t="shared" si="13"/>
        <v>28.571428571428569</v>
      </c>
      <c r="M34" s="9">
        <v>0</v>
      </c>
      <c r="N34" s="8">
        <f t="shared" si="14"/>
        <v>0</v>
      </c>
      <c r="P34" s="48"/>
    </row>
    <row r="35" spans="1:16" ht="23.1" customHeight="1">
      <c r="A35" s="139"/>
      <c r="B35" s="139"/>
      <c r="C35" s="13"/>
      <c r="D35" s="14" t="s">
        <v>19</v>
      </c>
      <c r="E35" s="11"/>
      <c r="F35" s="10">
        <f t="shared" si="10"/>
        <v>10</v>
      </c>
      <c r="G35" s="9">
        <v>2</v>
      </c>
      <c r="H35" s="8">
        <f t="shared" si="11"/>
        <v>20</v>
      </c>
      <c r="I35" s="9">
        <v>5</v>
      </c>
      <c r="J35" s="8">
        <f t="shared" si="12"/>
        <v>50</v>
      </c>
      <c r="K35" s="9">
        <v>3</v>
      </c>
      <c r="L35" s="8">
        <f t="shared" si="13"/>
        <v>30</v>
      </c>
      <c r="M35" s="9">
        <v>0</v>
      </c>
      <c r="N35" s="8">
        <f t="shared" si="14"/>
        <v>0</v>
      </c>
      <c r="P35" s="48"/>
    </row>
    <row r="36" spans="1:16" ht="23.1" customHeight="1">
      <c r="A36" s="139"/>
      <c r="B36" s="139"/>
      <c r="C36" s="13"/>
      <c r="D36" s="14" t="s">
        <v>18</v>
      </c>
      <c r="E36" s="11"/>
      <c r="F36" s="10">
        <f t="shared" si="10"/>
        <v>19</v>
      </c>
      <c r="G36" s="9">
        <v>7</v>
      </c>
      <c r="H36" s="8">
        <f t="shared" si="11"/>
        <v>36.84210526315789</v>
      </c>
      <c r="I36" s="9">
        <v>7</v>
      </c>
      <c r="J36" s="8">
        <f t="shared" si="12"/>
        <v>36.84210526315789</v>
      </c>
      <c r="K36" s="9">
        <v>4</v>
      </c>
      <c r="L36" s="8">
        <f t="shared" si="13"/>
        <v>21.052631578947366</v>
      </c>
      <c r="M36" s="9">
        <v>1</v>
      </c>
      <c r="N36" s="8">
        <f t="shared" si="14"/>
        <v>5.2631578947368416</v>
      </c>
      <c r="P36" s="48"/>
    </row>
    <row r="37" spans="1:16" ht="23.1" customHeight="1">
      <c r="A37" s="139"/>
      <c r="B37" s="140"/>
      <c r="C37" s="13"/>
      <c r="D37" s="14" t="s">
        <v>17</v>
      </c>
      <c r="E37" s="11"/>
      <c r="F37" s="10">
        <f t="shared" si="10"/>
        <v>4</v>
      </c>
      <c r="G37" s="9">
        <v>2</v>
      </c>
      <c r="H37" s="8">
        <f t="shared" si="11"/>
        <v>50</v>
      </c>
      <c r="I37" s="9">
        <v>1</v>
      </c>
      <c r="J37" s="8">
        <f t="shared" si="12"/>
        <v>25</v>
      </c>
      <c r="K37" s="9">
        <v>1</v>
      </c>
      <c r="L37" s="8">
        <f t="shared" si="13"/>
        <v>25</v>
      </c>
      <c r="M37" s="9">
        <v>0</v>
      </c>
      <c r="N37" s="8">
        <f t="shared" si="14"/>
        <v>0</v>
      </c>
      <c r="P37" s="48"/>
    </row>
    <row r="38" spans="1:16" ht="23.1" customHeight="1">
      <c r="A38" s="139"/>
      <c r="B38" s="138" t="s">
        <v>16</v>
      </c>
      <c r="C38" s="13"/>
      <c r="D38" s="14" t="s">
        <v>15</v>
      </c>
      <c r="E38" s="11"/>
      <c r="F38" s="10">
        <f t="shared" si="10"/>
        <v>692</v>
      </c>
      <c r="G38" s="9">
        <f>SUM(G39:G53)</f>
        <v>285</v>
      </c>
      <c r="H38" s="8">
        <f t="shared" si="1"/>
        <v>41.184971098265891</v>
      </c>
      <c r="I38" s="9">
        <f>SUM(I39:I53)</f>
        <v>182</v>
      </c>
      <c r="J38" s="8">
        <f t="shared" si="2"/>
        <v>26.300578034682083</v>
      </c>
      <c r="K38" s="9">
        <f>SUM(K39:K53)</f>
        <v>199</v>
      </c>
      <c r="L38" s="8">
        <f t="shared" si="3"/>
        <v>28.757225433526013</v>
      </c>
      <c r="M38" s="9">
        <f>SUM(M39:M53)</f>
        <v>26</v>
      </c>
      <c r="N38" s="8">
        <f t="shared" si="4"/>
        <v>3.7572254335260116</v>
      </c>
      <c r="P38" s="48"/>
    </row>
    <row r="39" spans="1:16" ht="23.1" customHeight="1">
      <c r="A39" s="139"/>
      <c r="B39" s="139"/>
      <c r="C39" s="13"/>
      <c r="D39" s="14" t="s">
        <v>14</v>
      </c>
      <c r="E39" s="11"/>
      <c r="F39" s="10">
        <f t="shared" si="10"/>
        <v>5</v>
      </c>
      <c r="G39" s="9">
        <v>1</v>
      </c>
      <c r="H39" s="8">
        <f t="shared" ref="H39:H53" si="15">IF(G39=0,0,G39/$F39*100)</f>
        <v>20</v>
      </c>
      <c r="I39" s="9">
        <v>1</v>
      </c>
      <c r="J39" s="8">
        <f t="shared" ref="J39:J53" si="16">IF(I39=0,0,I39/$F39*100)</f>
        <v>20</v>
      </c>
      <c r="K39" s="9">
        <v>3</v>
      </c>
      <c r="L39" s="8">
        <f t="shared" ref="L39:L53" si="17">IF(K39=0,0,K39/$F39*100)</f>
        <v>60</v>
      </c>
      <c r="M39" s="9">
        <v>0</v>
      </c>
      <c r="N39" s="8">
        <f t="shared" ref="N39:N53" si="18">IF(M39=0,0,M39/$F39*100)</f>
        <v>0</v>
      </c>
      <c r="P39" s="48"/>
    </row>
    <row r="40" spans="1:16" ht="23.1" customHeight="1">
      <c r="A40" s="139"/>
      <c r="B40" s="139"/>
      <c r="C40" s="13"/>
      <c r="D40" s="14" t="s">
        <v>13</v>
      </c>
      <c r="E40" s="11"/>
      <c r="F40" s="10">
        <f t="shared" si="10"/>
        <v>83</v>
      </c>
      <c r="G40" s="9">
        <v>21</v>
      </c>
      <c r="H40" s="8">
        <f t="shared" si="15"/>
        <v>25.301204819277107</v>
      </c>
      <c r="I40" s="9">
        <v>13</v>
      </c>
      <c r="J40" s="8">
        <f t="shared" si="16"/>
        <v>15.66265060240964</v>
      </c>
      <c r="K40" s="9">
        <v>42</v>
      </c>
      <c r="L40" s="8">
        <f t="shared" si="17"/>
        <v>50.602409638554214</v>
      </c>
      <c r="M40" s="9">
        <v>7</v>
      </c>
      <c r="N40" s="8">
        <f t="shared" si="18"/>
        <v>8.4337349397590362</v>
      </c>
      <c r="P40" s="48"/>
    </row>
    <row r="41" spans="1:16" ht="23.1" customHeight="1">
      <c r="A41" s="139"/>
      <c r="B41" s="139"/>
      <c r="C41" s="13"/>
      <c r="D41" s="14" t="s">
        <v>12</v>
      </c>
      <c r="E41" s="11"/>
      <c r="F41" s="10">
        <f t="shared" si="10"/>
        <v>18</v>
      </c>
      <c r="G41" s="9">
        <v>1</v>
      </c>
      <c r="H41" s="8">
        <f t="shared" si="15"/>
        <v>5.5555555555555554</v>
      </c>
      <c r="I41" s="9">
        <v>9</v>
      </c>
      <c r="J41" s="8">
        <f t="shared" si="16"/>
        <v>50</v>
      </c>
      <c r="K41" s="9">
        <v>6</v>
      </c>
      <c r="L41" s="8">
        <f t="shared" si="17"/>
        <v>33.333333333333329</v>
      </c>
      <c r="M41" s="9">
        <v>2</v>
      </c>
      <c r="N41" s="8">
        <f t="shared" si="18"/>
        <v>11.111111111111111</v>
      </c>
      <c r="P41" s="48"/>
    </row>
    <row r="42" spans="1:16" ht="23.1" customHeight="1">
      <c r="A42" s="139"/>
      <c r="B42" s="139"/>
      <c r="C42" s="13"/>
      <c r="D42" s="14" t="s">
        <v>11</v>
      </c>
      <c r="E42" s="11"/>
      <c r="F42" s="10">
        <f t="shared" si="10"/>
        <v>16</v>
      </c>
      <c r="G42" s="9">
        <v>6</v>
      </c>
      <c r="H42" s="8">
        <f t="shared" si="15"/>
        <v>37.5</v>
      </c>
      <c r="I42" s="9">
        <v>4</v>
      </c>
      <c r="J42" s="8">
        <f t="shared" si="16"/>
        <v>25</v>
      </c>
      <c r="K42" s="9">
        <v>4</v>
      </c>
      <c r="L42" s="8">
        <f t="shared" si="17"/>
        <v>25</v>
      </c>
      <c r="M42" s="9">
        <v>2</v>
      </c>
      <c r="N42" s="8">
        <f t="shared" si="18"/>
        <v>12.5</v>
      </c>
      <c r="P42" s="48"/>
    </row>
    <row r="43" spans="1:16" ht="23.1" customHeight="1">
      <c r="A43" s="139"/>
      <c r="B43" s="139"/>
      <c r="C43" s="13"/>
      <c r="D43" s="14" t="s">
        <v>10</v>
      </c>
      <c r="E43" s="11"/>
      <c r="F43" s="10">
        <f t="shared" si="10"/>
        <v>34</v>
      </c>
      <c r="G43" s="9">
        <v>17</v>
      </c>
      <c r="H43" s="8">
        <f t="shared" si="15"/>
        <v>50</v>
      </c>
      <c r="I43" s="9">
        <v>2</v>
      </c>
      <c r="J43" s="8">
        <f t="shared" si="16"/>
        <v>5.8823529411764701</v>
      </c>
      <c r="K43" s="9">
        <v>14</v>
      </c>
      <c r="L43" s="8">
        <f t="shared" si="17"/>
        <v>41.17647058823529</v>
      </c>
      <c r="M43" s="9">
        <v>1</v>
      </c>
      <c r="N43" s="8">
        <f t="shared" si="18"/>
        <v>2.9411764705882351</v>
      </c>
      <c r="P43" s="48"/>
    </row>
    <row r="44" spans="1:16" ht="23.1" customHeight="1">
      <c r="A44" s="139"/>
      <c r="B44" s="139"/>
      <c r="C44" s="13"/>
      <c r="D44" s="14" t="s">
        <v>9</v>
      </c>
      <c r="E44" s="11"/>
      <c r="F44" s="10">
        <f t="shared" si="10"/>
        <v>180</v>
      </c>
      <c r="G44" s="9">
        <v>69</v>
      </c>
      <c r="H44" s="8">
        <f t="shared" si="15"/>
        <v>38.333333333333336</v>
      </c>
      <c r="I44" s="9">
        <v>61</v>
      </c>
      <c r="J44" s="8">
        <f t="shared" si="16"/>
        <v>33.888888888888893</v>
      </c>
      <c r="K44" s="9">
        <v>46</v>
      </c>
      <c r="L44" s="8">
        <f t="shared" si="17"/>
        <v>25.555555555555554</v>
      </c>
      <c r="M44" s="9">
        <v>4</v>
      </c>
      <c r="N44" s="8">
        <f t="shared" si="18"/>
        <v>2.2222222222222223</v>
      </c>
      <c r="P44" s="48"/>
    </row>
    <row r="45" spans="1:16" ht="23.1" customHeight="1">
      <c r="A45" s="139"/>
      <c r="B45" s="139"/>
      <c r="C45" s="13"/>
      <c r="D45" s="14" t="s">
        <v>8</v>
      </c>
      <c r="E45" s="11"/>
      <c r="F45" s="10">
        <f t="shared" si="10"/>
        <v>21</v>
      </c>
      <c r="G45" s="9">
        <v>13</v>
      </c>
      <c r="H45" s="8">
        <f t="shared" si="15"/>
        <v>61.904761904761905</v>
      </c>
      <c r="I45" s="9">
        <v>5</v>
      </c>
      <c r="J45" s="8">
        <f t="shared" si="16"/>
        <v>23.809523809523807</v>
      </c>
      <c r="K45" s="9">
        <v>3</v>
      </c>
      <c r="L45" s="8">
        <f t="shared" si="17"/>
        <v>14.285714285714285</v>
      </c>
      <c r="M45" s="9">
        <v>0</v>
      </c>
      <c r="N45" s="8">
        <f t="shared" si="18"/>
        <v>0</v>
      </c>
      <c r="P45" s="48"/>
    </row>
    <row r="46" spans="1:16" ht="22.5" customHeight="1">
      <c r="A46" s="139"/>
      <c r="B46" s="139"/>
      <c r="C46" s="13"/>
      <c r="D46" s="14" t="s">
        <v>7</v>
      </c>
      <c r="E46" s="11"/>
      <c r="F46" s="10">
        <f t="shared" si="10"/>
        <v>14</v>
      </c>
      <c r="G46" s="9">
        <v>6</v>
      </c>
      <c r="H46" s="8">
        <f t="shared" si="15"/>
        <v>42.857142857142854</v>
      </c>
      <c r="I46" s="9">
        <v>4</v>
      </c>
      <c r="J46" s="8">
        <f t="shared" si="16"/>
        <v>28.571428571428569</v>
      </c>
      <c r="K46" s="9">
        <v>3</v>
      </c>
      <c r="L46" s="8">
        <f t="shared" si="17"/>
        <v>21.428571428571427</v>
      </c>
      <c r="M46" s="9">
        <v>1</v>
      </c>
      <c r="N46" s="8">
        <f t="shared" si="18"/>
        <v>7.1428571428571423</v>
      </c>
      <c r="P46" s="48"/>
    </row>
    <row r="47" spans="1:16" ht="22.5" customHeight="1">
      <c r="A47" s="139"/>
      <c r="B47" s="139"/>
      <c r="C47" s="13"/>
      <c r="D47" s="12" t="s">
        <v>6</v>
      </c>
      <c r="E47" s="11"/>
      <c r="F47" s="10">
        <f t="shared" si="10"/>
        <v>13</v>
      </c>
      <c r="G47" s="9">
        <v>3</v>
      </c>
      <c r="H47" s="8">
        <f t="shared" si="15"/>
        <v>23.076923076923077</v>
      </c>
      <c r="I47" s="9">
        <v>3</v>
      </c>
      <c r="J47" s="8">
        <f t="shared" si="16"/>
        <v>23.076923076923077</v>
      </c>
      <c r="K47" s="9">
        <v>6</v>
      </c>
      <c r="L47" s="8">
        <f t="shared" si="17"/>
        <v>46.153846153846153</v>
      </c>
      <c r="M47" s="9">
        <v>1</v>
      </c>
      <c r="N47" s="8">
        <f t="shared" si="18"/>
        <v>7.6923076923076925</v>
      </c>
      <c r="P47" s="48"/>
    </row>
    <row r="48" spans="1:16" ht="23.1" customHeight="1">
      <c r="A48" s="139"/>
      <c r="B48" s="139"/>
      <c r="C48" s="13"/>
      <c r="D48" s="14" t="s">
        <v>5</v>
      </c>
      <c r="E48" s="11"/>
      <c r="F48" s="10">
        <f t="shared" si="10"/>
        <v>41</v>
      </c>
      <c r="G48" s="9">
        <v>17</v>
      </c>
      <c r="H48" s="8">
        <f t="shared" si="15"/>
        <v>41.463414634146339</v>
      </c>
      <c r="I48" s="9">
        <v>8</v>
      </c>
      <c r="J48" s="8">
        <f t="shared" si="16"/>
        <v>19.512195121951219</v>
      </c>
      <c r="K48" s="9">
        <v>15</v>
      </c>
      <c r="L48" s="8">
        <f t="shared" si="17"/>
        <v>36.585365853658537</v>
      </c>
      <c r="M48" s="9">
        <v>1</v>
      </c>
      <c r="N48" s="8">
        <f t="shared" si="18"/>
        <v>2.4390243902439024</v>
      </c>
      <c r="P48" s="48"/>
    </row>
    <row r="49" spans="1:16" ht="23.1" customHeight="1">
      <c r="A49" s="139"/>
      <c r="B49" s="139"/>
      <c r="C49" s="13"/>
      <c r="D49" s="14" t="s">
        <v>4</v>
      </c>
      <c r="E49" s="11"/>
      <c r="F49" s="10">
        <f t="shared" si="10"/>
        <v>22</v>
      </c>
      <c r="G49" s="9">
        <v>10</v>
      </c>
      <c r="H49" s="8">
        <f t="shared" si="15"/>
        <v>45.454545454545453</v>
      </c>
      <c r="I49" s="9">
        <v>6</v>
      </c>
      <c r="J49" s="8">
        <f t="shared" si="16"/>
        <v>27.27272727272727</v>
      </c>
      <c r="K49" s="9">
        <v>5</v>
      </c>
      <c r="L49" s="8">
        <f t="shared" si="17"/>
        <v>22.727272727272727</v>
      </c>
      <c r="M49" s="9">
        <v>1</v>
      </c>
      <c r="N49" s="8">
        <f t="shared" si="18"/>
        <v>4.5454545454545459</v>
      </c>
      <c r="P49" s="48"/>
    </row>
    <row r="50" spans="1:16" ht="23.1" customHeight="1">
      <c r="A50" s="139"/>
      <c r="B50" s="139"/>
      <c r="C50" s="13"/>
      <c r="D50" s="14" t="s">
        <v>3</v>
      </c>
      <c r="E50" s="11"/>
      <c r="F50" s="10">
        <f t="shared" si="10"/>
        <v>20</v>
      </c>
      <c r="G50" s="9">
        <v>5</v>
      </c>
      <c r="H50" s="8">
        <f t="shared" si="15"/>
        <v>25</v>
      </c>
      <c r="I50" s="9">
        <v>9</v>
      </c>
      <c r="J50" s="8">
        <f t="shared" si="16"/>
        <v>45</v>
      </c>
      <c r="K50" s="9">
        <v>6</v>
      </c>
      <c r="L50" s="8">
        <f t="shared" si="17"/>
        <v>30</v>
      </c>
      <c r="M50" s="9">
        <v>0</v>
      </c>
      <c r="N50" s="8">
        <f t="shared" si="18"/>
        <v>0</v>
      </c>
      <c r="P50" s="48"/>
    </row>
    <row r="51" spans="1:16" ht="23.1" customHeight="1">
      <c r="A51" s="139"/>
      <c r="B51" s="139"/>
      <c r="C51" s="13"/>
      <c r="D51" s="14" t="s">
        <v>2</v>
      </c>
      <c r="E51" s="11"/>
      <c r="F51" s="10">
        <f t="shared" si="10"/>
        <v>150</v>
      </c>
      <c r="G51" s="9">
        <v>82</v>
      </c>
      <c r="H51" s="8">
        <f t="shared" si="15"/>
        <v>54.666666666666664</v>
      </c>
      <c r="I51" s="9">
        <v>38</v>
      </c>
      <c r="J51" s="8">
        <f t="shared" si="16"/>
        <v>25.333333333333336</v>
      </c>
      <c r="K51" s="9">
        <v>27</v>
      </c>
      <c r="L51" s="8">
        <f t="shared" si="17"/>
        <v>18</v>
      </c>
      <c r="M51" s="9">
        <v>3</v>
      </c>
      <c r="N51" s="8">
        <f t="shared" si="18"/>
        <v>2</v>
      </c>
      <c r="P51" s="48"/>
    </row>
    <row r="52" spans="1:16" ht="23.1" customHeight="1">
      <c r="A52" s="139"/>
      <c r="B52" s="139"/>
      <c r="C52" s="13"/>
      <c r="D52" s="14" t="s">
        <v>1</v>
      </c>
      <c r="E52" s="11"/>
      <c r="F52" s="10">
        <f t="shared" si="10"/>
        <v>20</v>
      </c>
      <c r="G52" s="9">
        <v>12</v>
      </c>
      <c r="H52" s="8">
        <f t="shared" si="15"/>
        <v>60</v>
      </c>
      <c r="I52" s="9">
        <v>4</v>
      </c>
      <c r="J52" s="8">
        <f t="shared" si="16"/>
        <v>20</v>
      </c>
      <c r="K52" s="9">
        <v>2</v>
      </c>
      <c r="L52" s="8">
        <f t="shared" si="17"/>
        <v>10</v>
      </c>
      <c r="M52" s="9">
        <v>2</v>
      </c>
      <c r="N52" s="8">
        <f t="shared" si="18"/>
        <v>10</v>
      </c>
      <c r="P52" s="48"/>
    </row>
    <row r="53" spans="1:16" ht="24" customHeight="1">
      <c r="A53" s="140"/>
      <c r="B53" s="140"/>
      <c r="C53" s="13"/>
      <c r="D53" s="12" t="s">
        <v>0</v>
      </c>
      <c r="E53" s="11"/>
      <c r="F53" s="10">
        <f t="shared" si="10"/>
        <v>55</v>
      </c>
      <c r="G53" s="9">
        <v>22</v>
      </c>
      <c r="H53" s="8">
        <f t="shared" si="15"/>
        <v>40</v>
      </c>
      <c r="I53" s="9">
        <v>15</v>
      </c>
      <c r="J53" s="8">
        <f t="shared" si="16"/>
        <v>27.27272727272727</v>
      </c>
      <c r="K53" s="9">
        <v>17</v>
      </c>
      <c r="L53" s="8">
        <f t="shared" si="17"/>
        <v>30.909090909090907</v>
      </c>
      <c r="M53" s="9">
        <v>1</v>
      </c>
      <c r="N53" s="8">
        <f t="shared" si="18"/>
        <v>1.8181818181818181</v>
      </c>
      <c r="P53" s="48"/>
    </row>
    <row r="60" spans="1:16">
      <c r="D60" s="5"/>
    </row>
    <row r="62" spans="1:16">
      <c r="D62" s="5"/>
    </row>
    <row r="64" spans="1:16" ht="13.5" customHeight="1">
      <c r="D64" s="6"/>
    </row>
    <row r="65" spans="4:4" ht="13.5" customHeight="1"/>
    <row r="66" spans="4:4">
      <c r="D66" s="5"/>
    </row>
    <row r="68" spans="4:4">
      <c r="D68" s="5"/>
    </row>
    <row r="70" spans="4:4">
      <c r="D70" s="5"/>
    </row>
    <row r="72" spans="4:4">
      <c r="D72" s="5"/>
    </row>
  </sheetData>
  <mergeCells count="24">
    <mergeCell ref="M5:M6"/>
    <mergeCell ref="N5:N6"/>
    <mergeCell ref="A3:E6"/>
    <mergeCell ref="F3:F6"/>
    <mergeCell ref="G3:H4"/>
    <mergeCell ref="I3:J4"/>
    <mergeCell ref="K3:L4"/>
    <mergeCell ref="K5:K6"/>
    <mergeCell ref="A13:A53"/>
    <mergeCell ref="B13:B37"/>
    <mergeCell ref="B38:B53"/>
    <mergeCell ref="M3:N4"/>
    <mergeCell ref="A7:E7"/>
    <mergeCell ref="A8:A12"/>
    <mergeCell ref="B8:E8"/>
    <mergeCell ref="B9:E9"/>
    <mergeCell ref="B10:E10"/>
    <mergeCell ref="B11:E11"/>
    <mergeCell ref="B12:E12"/>
    <mergeCell ref="G5:G6"/>
    <mergeCell ref="H5:H6"/>
    <mergeCell ref="I5:I6"/>
    <mergeCell ref="J5:J6"/>
    <mergeCell ref="L5:L6"/>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Q100"/>
  <sheetViews>
    <sheetView showGridLines="0" view="pageBreakPreview" topLeftCell="A79" zoomScaleNormal="100" zoomScaleSheetLayoutView="100" workbookViewId="0">
      <selection activeCell="J3" sqref="J3:L6"/>
    </sheetView>
  </sheetViews>
  <sheetFormatPr defaultRowHeight="13.5"/>
  <cols>
    <col min="1" max="2" width="2.625" style="4" customWidth="1"/>
    <col min="3" max="3" width="1.375" style="4" customWidth="1"/>
    <col min="4" max="4" width="27.625" style="4" customWidth="1"/>
    <col min="5" max="5" width="1.375" style="4" customWidth="1"/>
    <col min="6" max="17" width="8.5" style="3" customWidth="1"/>
    <col min="18" max="16384" width="9" style="3"/>
  </cols>
  <sheetData>
    <row r="1" spans="1:17" ht="14.25">
      <c r="A1" s="18" t="s">
        <v>489</v>
      </c>
      <c r="F1" s="48"/>
    </row>
    <row r="2" spans="1:17">
      <c r="F2" s="48"/>
      <c r="Q2" s="40" t="s">
        <v>543</v>
      </c>
    </row>
    <row r="3" spans="1:17" ht="12.75" customHeight="1">
      <c r="A3" s="152" t="s">
        <v>63</v>
      </c>
      <c r="B3" s="153"/>
      <c r="C3" s="153"/>
      <c r="D3" s="153"/>
      <c r="E3" s="154"/>
      <c r="F3" s="161" t="s">
        <v>126</v>
      </c>
      <c r="G3" s="163" t="s">
        <v>383</v>
      </c>
      <c r="H3" s="88"/>
      <c r="I3" s="88"/>
      <c r="J3" s="80"/>
      <c r="K3" s="80"/>
      <c r="L3" s="80"/>
      <c r="M3" s="80"/>
      <c r="N3" s="80"/>
      <c r="O3" s="80"/>
      <c r="P3" s="197" t="s">
        <v>386</v>
      </c>
      <c r="Q3" s="197" t="s">
        <v>356</v>
      </c>
    </row>
    <row r="4" spans="1:17" ht="32.25" customHeight="1">
      <c r="A4" s="155"/>
      <c r="B4" s="156"/>
      <c r="C4" s="156"/>
      <c r="D4" s="156"/>
      <c r="E4" s="157"/>
      <c r="F4" s="165"/>
      <c r="G4" s="231"/>
      <c r="H4" s="244" t="s">
        <v>384</v>
      </c>
      <c r="I4" s="244" t="s">
        <v>385</v>
      </c>
      <c r="J4" s="161" t="s">
        <v>387</v>
      </c>
      <c r="K4" s="229"/>
      <c r="L4" s="230"/>
      <c r="M4" s="161" t="s">
        <v>357</v>
      </c>
      <c r="N4" s="229"/>
      <c r="O4" s="229"/>
      <c r="P4" s="198"/>
      <c r="Q4" s="198"/>
    </row>
    <row r="5" spans="1:17" ht="18.75" customHeight="1">
      <c r="A5" s="155"/>
      <c r="B5" s="156"/>
      <c r="C5" s="156"/>
      <c r="D5" s="156"/>
      <c r="E5" s="157"/>
      <c r="F5" s="165"/>
      <c r="G5" s="231"/>
      <c r="H5" s="244"/>
      <c r="I5" s="244"/>
      <c r="J5" s="302" t="s">
        <v>544</v>
      </c>
      <c r="K5" s="304" t="s">
        <v>545</v>
      </c>
      <c r="L5" s="204" t="s">
        <v>546</v>
      </c>
      <c r="M5" s="302" t="s">
        <v>544</v>
      </c>
      <c r="N5" s="304" t="s">
        <v>545</v>
      </c>
      <c r="O5" s="176" t="s">
        <v>546</v>
      </c>
      <c r="P5" s="198"/>
      <c r="Q5" s="198"/>
    </row>
    <row r="6" spans="1:17" ht="30.75" customHeight="1">
      <c r="A6" s="158"/>
      <c r="B6" s="159"/>
      <c r="C6" s="159"/>
      <c r="D6" s="159"/>
      <c r="E6" s="160"/>
      <c r="F6" s="165"/>
      <c r="G6" s="164"/>
      <c r="H6" s="244"/>
      <c r="I6" s="244"/>
      <c r="J6" s="303"/>
      <c r="K6" s="305"/>
      <c r="L6" s="210"/>
      <c r="M6" s="303"/>
      <c r="N6" s="305"/>
      <c r="O6" s="178"/>
      <c r="P6" s="199"/>
      <c r="Q6" s="199"/>
    </row>
    <row r="7" spans="1:17" ht="12" customHeight="1">
      <c r="A7" s="152" t="s">
        <v>49</v>
      </c>
      <c r="B7" s="153"/>
      <c r="C7" s="153"/>
      <c r="D7" s="153"/>
      <c r="E7" s="154"/>
      <c r="F7" s="76">
        <f>SUM(G7,P7:Q7)</f>
        <v>916</v>
      </c>
      <c r="G7" s="76">
        <f>SUM(G9,G11,G13,G15,G17)</f>
        <v>620</v>
      </c>
      <c r="H7" s="76">
        <f>SUM(H9,H11,H13,H15,H17)</f>
        <v>458</v>
      </c>
      <c r="I7" s="76">
        <f t="shared" ref="I7" si="0">SUM(I9,I11,I13,I15,I17)</f>
        <v>162</v>
      </c>
      <c r="J7" s="76">
        <f t="shared" ref="J7" si="1">SUM(J9,J11,J13,J15,J17)</f>
        <v>16483</v>
      </c>
      <c r="K7" s="82">
        <f>SUM(K9,K11,K13,K15,K17)</f>
        <v>6538</v>
      </c>
      <c r="L7" s="83">
        <f t="shared" ref="L7" si="2">SUM(L9,L11,L13,L15,L17)</f>
        <v>9945</v>
      </c>
      <c r="M7" s="81">
        <f>SUM(N7,O7)</f>
        <v>505</v>
      </c>
      <c r="N7" s="82">
        <f>SUM(N9,N11,N13,N15,N17)</f>
        <v>265</v>
      </c>
      <c r="O7" s="83">
        <f>SUM(O9,O11,O13,O15,O17)</f>
        <v>240</v>
      </c>
      <c r="P7" s="83">
        <f>SUM(P9,P11,P13,P15,P17)</f>
        <v>229</v>
      </c>
      <c r="Q7" s="83">
        <f>SUM(Q9,Q11,Q13,Q15,Q17)</f>
        <v>67</v>
      </c>
    </row>
    <row r="8" spans="1:17" ht="12" customHeight="1">
      <c r="A8" s="155"/>
      <c r="B8" s="156"/>
      <c r="C8" s="156"/>
      <c r="D8" s="156"/>
      <c r="E8" s="157"/>
      <c r="F8" s="77">
        <f>SUM(G8,P8:Q8)</f>
        <v>1</v>
      </c>
      <c r="G8" s="77">
        <f>IF(G7=0,0,G7/$F7)</f>
        <v>0.67685589519650657</v>
      </c>
      <c r="H8" s="77">
        <f>IF(H7=0,0,$H7/G7)</f>
        <v>0.73870967741935489</v>
      </c>
      <c r="I8" s="77">
        <f>IF(I7=0,0,I7/G7)</f>
        <v>0.26129032258064516</v>
      </c>
      <c r="J8" s="84">
        <f>SUM(K8:L8)</f>
        <v>1</v>
      </c>
      <c r="K8" s="59">
        <f>IF(K7=0,0,K7/$J7)</f>
        <v>0.39665109506764545</v>
      </c>
      <c r="L8" s="31">
        <f t="shared" ref="L8" si="3">IF(L7=0,0,L7/$J7)</f>
        <v>0.6033489049323546</v>
      </c>
      <c r="M8" s="84">
        <f>IF(M7=0,0,M7/$J7)</f>
        <v>3.0637626645634897E-2</v>
      </c>
      <c r="N8" s="59">
        <f>IF(N7=0,0,N7/K7)</f>
        <v>4.0532272866319975E-2</v>
      </c>
      <c r="O8" s="31">
        <f>IF(O7=0,0,O7/L7)</f>
        <v>2.4132730015082957E-2</v>
      </c>
      <c r="P8" s="45">
        <f>IF(P7=0,0,P7/F7)</f>
        <v>0.25</v>
      </c>
      <c r="Q8" s="85">
        <f>IF(Q7=0,0,Q7/$F7)</f>
        <v>7.3144104803493454E-2</v>
      </c>
    </row>
    <row r="9" spans="1:17" ht="12" customHeight="1">
      <c r="A9" s="141" t="s">
        <v>48</v>
      </c>
      <c r="B9" s="222" t="s">
        <v>47</v>
      </c>
      <c r="C9" s="223"/>
      <c r="D9" s="223"/>
      <c r="E9" s="224"/>
      <c r="F9" s="76">
        <f>SUM(G9,P9:Q9)</f>
        <v>289</v>
      </c>
      <c r="G9" s="76">
        <v>135</v>
      </c>
      <c r="H9" s="76">
        <v>118</v>
      </c>
      <c r="I9" s="76">
        <v>17</v>
      </c>
      <c r="J9" s="76">
        <f>SUM(K9:L9)</f>
        <v>646</v>
      </c>
      <c r="K9" s="82">
        <v>262</v>
      </c>
      <c r="L9" s="83">
        <v>384</v>
      </c>
      <c r="M9" s="76">
        <f>SUM(N9:O9)</f>
        <v>26</v>
      </c>
      <c r="N9" s="82">
        <v>10</v>
      </c>
      <c r="O9" s="83">
        <v>16</v>
      </c>
      <c r="P9" s="83">
        <v>119</v>
      </c>
      <c r="Q9" s="83">
        <v>35</v>
      </c>
    </row>
    <row r="10" spans="1:17" ht="12" customHeight="1">
      <c r="A10" s="142"/>
      <c r="B10" s="225"/>
      <c r="C10" s="226"/>
      <c r="D10" s="226"/>
      <c r="E10" s="227"/>
      <c r="F10" s="77">
        <f t="shared" ref="F10:F71" si="4">SUM(G10,P10:Q10)</f>
        <v>0.99999999999999989</v>
      </c>
      <c r="G10" s="77">
        <f>IF(G9=0,0,G9/$F9)</f>
        <v>0.4671280276816609</v>
      </c>
      <c r="H10" s="77">
        <f t="shared" ref="H10" si="5">IF(H9=0,0,$H9/G9)</f>
        <v>0.87407407407407411</v>
      </c>
      <c r="I10" s="77">
        <f t="shared" ref="I10" si="6">IF(I9=0,0,I9/G9)</f>
        <v>0.12592592592592591</v>
      </c>
      <c r="J10" s="84">
        <f t="shared" ref="J10:J11" si="7">SUM(K10:L10)</f>
        <v>1</v>
      </c>
      <c r="K10" s="59">
        <f>IF(K9=0,0,K9/$J9)</f>
        <v>0.40557275541795668</v>
      </c>
      <c r="L10" s="31">
        <f t="shared" ref="L10:M18" si="8">IF(L9=0,0,L9/$J9)</f>
        <v>0.59442724458204332</v>
      </c>
      <c r="M10" s="84">
        <f>IF(M9=0,0,M9/$J9)</f>
        <v>4.0247678018575851E-2</v>
      </c>
      <c r="N10" s="59">
        <f>IF(N9=0,0,N9/K9)</f>
        <v>3.8167938931297711E-2</v>
      </c>
      <c r="O10" s="31">
        <f>IF(O9=0,0,O9/L9)</f>
        <v>4.1666666666666664E-2</v>
      </c>
      <c r="P10" s="45">
        <f t="shared" ref="P10" si="9">IF(P9=0,0,P9/F9)</f>
        <v>0.41176470588235292</v>
      </c>
      <c r="Q10" s="85">
        <f>IF(Q9=0,0,Q9/$F9)</f>
        <v>0.12110726643598616</v>
      </c>
    </row>
    <row r="11" spans="1:17" ht="12" customHeight="1">
      <c r="A11" s="142"/>
      <c r="B11" s="222" t="s">
        <v>46</v>
      </c>
      <c r="C11" s="223"/>
      <c r="D11" s="223"/>
      <c r="E11" s="224"/>
      <c r="F11" s="76">
        <f t="shared" si="4"/>
        <v>129</v>
      </c>
      <c r="G11" s="76">
        <v>90</v>
      </c>
      <c r="H11" s="76">
        <v>73</v>
      </c>
      <c r="I11" s="76">
        <v>17</v>
      </c>
      <c r="J11" s="76">
        <f t="shared" si="7"/>
        <v>967</v>
      </c>
      <c r="K11" s="82">
        <v>378</v>
      </c>
      <c r="L11" s="83">
        <v>589</v>
      </c>
      <c r="M11" s="76">
        <f t="shared" ref="M11" si="10">SUM(N11:O11)</f>
        <v>36</v>
      </c>
      <c r="N11" s="82">
        <v>13</v>
      </c>
      <c r="O11" s="83">
        <v>23</v>
      </c>
      <c r="P11" s="83">
        <v>28</v>
      </c>
      <c r="Q11" s="83">
        <v>11</v>
      </c>
    </row>
    <row r="12" spans="1:17" ht="12" customHeight="1">
      <c r="A12" s="142"/>
      <c r="B12" s="225"/>
      <c r="C12" s="226"/>
      <c r="D12" s="226"/>
      <c r="E12" s="227"/>
      <c r="F12" s="77">
        <f t="shared" ref="F12:F18" si="11">SUM(G12,P12:Q12)</f>
        <v>1</v>
      </c>
      <c r="G12" s="77">
        <f t="shared" ref="G12" si="12">IF(G11=0,0,G11/$F11)</f>
        <v>0.69767441860465118</v>
      </c>
      <c r="H12" s="77">
        <f t="shared" ref="H12" si="13">IF(H11=0,0,$H11/G11)</f>
        <v>0.81111111111111112</v>
      </c>
      <c r="I12" s="77">
        <f t="shared" ref="I12" si="14">IF(I11=0,0,I11/G11)</f>
        <v>0.18888888888888888</v>
      </c>
      <c r="J12" s="84">
        <f t="shared" ref="J12:J18" si="15">SUM(K12:L12)</f>
        <v>1</v>
      </c>
      <c r="K12" s="59">
        <f t="shared" ref="K12" si="16">IF(K11=0,0,K11/$J11)</f>
        <v>0.390899689762151</v>
      </c>
      <c r="L12" s="31">
        <f t="shared" si="8"/>
        <v>0.60910031023784905</v>
      </c>
      <c r="M12" s="84">
        <f t="shared" si="8"/>
        <v>3.7228541882109618E-2</v>
      </c>
      <c r="N12" s="59">
        <f t="shared" ref="N12" si="17">IF(N11=0,0,N11/K11)</f>
        <v>3.439153439153439E-2</v>
      </c>
      <c r="O12" s="31">
        <f t="shared" ref="O12" si="18">IF(O11=0,0,O11/L11)</f>
        <v>3.9049235993208829E-2</v>
      </c>
      <c r="P12" s="45">
        <f t="shared" ref="P12" si="19">IF(P11=0,0,P11/F11)</f>
        <v>0.21705426356589147</v>
      </c>
      <c r="Q12" s="85">
        <f t="shared" ref="Q12" si="20">IF(Q11=0,0,Q11/$F11)</f>
        <v>8.5271317829457363E-2</v>
      </c>
    </row>
    <row r="13" spans="1:17" ht="12" customHeight="1">
      <c r="A13" s="142"/>
      <c r="B13" s="222" t="s">
        <v>45</v>
      </c>
      <c r="C13" s="223"/>
      <c r="D13" s="223"/>
      <c r="E13" s="224"/>
      <c r="F13" s="76">
        <f t="shared" si="11"/>
        <v>220</v>
      </c>
      <c r="G13" s="76">
        <v>170</v>
      </c>
      <c r="H13" s="76">
        <v>110</v>
      </c>
      <c r="I13" s="76">
        <v>60</v>
      </c>
      <c r="J13" s="76">
        <f t="shared" si="15"/>
        <v>4260</v>
      </c>
      <c r="K13" s="82">
        <v>1622</v>
      </c>
      <c r="L13" s="83">
        <v>2638</v>
      </c>
      <c r="M13" s="76">
        <f t="shared" ref="M13" si="21">SUM(N13:O13)</f>
        <v>188</v>
      </c>
      <c r="N13" s="82">
        <v>83</v>
      </c>
      <c r="O13" s="83">
        <v>105</v>
      </c>
      <c r="P13" s="83">
        <v>41</v>
      </c>
      <c r="Q13" s="83">
        <v>9</v>
      </c>
    </row>
    <row r="14" spans="1:17" ht="12" customHeight="1">
      <c r="A14" s="142"/>
      <c r="B14" s="225"/>
      <c r="C14" s="226"/>
      <c r="D14" s="226"/>
      <c r="E14" s="227"/>
      <c r="F14" s="77">
        <f t="shared" si="11"/>
        <v>1</v>
      </c>
      <c r="G14" s="77">
        <f t="shared" ref="G14" si="22">IF(G13=0,0,G13/$F13)</f>
        <v>0.77272727272727271</v>
      </c>
      <c r="H14" s="77">
        <f t="shared" ref="H14" si="23">IF(H13=0,0,$H13/G13)</f>
        <v>0.6470588235294118</v>
      </c>
      <c r="I14" s="77">
        <f t="shared" ref="I14" si="24">IF(I13=0,0,I13/G13)</f>
        <v>0.35294117647058826</v>
      </c>
      <c r="J14" s="84">
        <f t="shared" si="15"/>
        <v>1</v>
      </c>
      <c r="K14" s="59">
        <f t="shared" ref="K14" si="25">IF(K13=0,0,K13/$J13)</f>
        <v>0.3807511737089202</v>
      </c>
      <c r="L14" s="31">
        <f t="shared" si="8"/>
        <v>0.6192488262910798</v>
      </c>
      <c r="M14" s="84">
        <f t="shared" si="8"/>
        <v>4.4131455399061034E-2</v>
      </c>
      <c r="N14" s="59">
        <f t="shared" ref="N14" si="26">IF(N13=0,0,N13/K13)</f>
        <v>5.1171393341553635E-2</v>
      </c>
      <c r="O14" s="31">
        <f t="shared" ref="O14" si="27">IF(O13=0,0,O13/L13)</f>
        <v>3.9802880970432143E-2</v>
      </c>
      <c r="P14" s="45">
        <f t="shared" ref="P14" si="28">IF(P13=0,0,P13/F13)</f>
        <v>0.18636363636363637</v>
      </c>
      <c r="Q14" s="85">
        <f t="shared" ref="Q14" si="29">IF(Q13=0,0,Q13/$F13)</f>
        <v>4.0909090909090909E-2</v>
      </c>
    </row>
    <row r="15" spans="1:17" ht="12" customHeight="1">
      <c r="A15" s="142"/>
      <c r="B15" s="222" t="s">
        <v>44</v>
      </c>
      <c r="C15" s="223"/>
      <c r="D15" s="223"/>
      <c r="E15" s="224"/>
      <c r="F15" s="76">
        <f t="shared" si="11"/>
        <v>57</v>
      </c>
      <c r="G15" s="76">
        <v>49</v>
      </c>
      <c r="H15" s="76">
        <v>30</v>
      </c>
      <c r="I15" s="76">
        <v>19</v>
      </c>
      <c r="J15" s="76">
        <f t="shared" si="15"/>
        <v>2088</v>
      </c>
      <c r="K15" s="82">
        <v>895</v>
      </c>
      <c r="L15" s="83">
        <v>1193</v>
      </c>
      <c r="M15" s="76">
        <f t="shared" ref="M15" si="30">SUM(N15:O15)</f>
        <v>56</v>
      </c>
      <c r="N15" s="82">
        <v>34</v>
      </c>
      <c r="O15" s="83">
        <v>22</v>
      </c>
      <c r="P15" s="83">
        <v>7</v>
      </c>
      <c r="Q15" s="83">
        <v>1</v>
      </c>
    </row>
    <row r="16" spans="1:17" ht="12" customHeight="1">
      <c r="A16" s="142"/>
      <c r="B16" s="225"/>
      <c r="C16" s="226"/>
      <c r="D16" s="226"/>
      <c r="E16" s="227"/>
      <c r="F16" s="77">
        <f t="shared" si="11"/>
        <v>1</v>
      </c>
      <c r="G16" s="77">
        <f t="shared" ref="G16" si="31">IF(G15=0,0,G15/$F15)</f>
        <v>0.85964912280701755</v>
      </c>
      <c r="H16" s="77">
        <f t="shared" ref="H16" si="32">IF(H15=0,0,$H15/G15)</f>
        <v>0.61224489795918369</v>
      </c>
      <c r="I16" s="77">
        <f t="shared" ref="I16" si="33">IF(I15=0,0,I15/G15)</f>
        <v>0.38775510204081631</v>
      </c>
      <c r="J16" s="84">
        <f t="shared" si="15"/>
        <v>1</v>
      </c>
      <c r="K16" s="59">
        <f t="shared" ref="K16" si="34">IF(K15=0,0,K15/$J15)</f>
        <v>0.42863984674329503</v>
      </c>
      <c r="L16" s="31">
        <f t="shared" si="8"/>
        <v>0.57136015325670497</v>
      </c>
      <c r="M16" s="84">
        <f t="shared" si="8"/>
        <v>2.681992337164751E-2</v>
      </c>
      <c r="N16" s="59">
        <f t="shared" ref="N16" si="35">IF(N15=0,0,N15/K15)</f>
        <v>3.798882681564246E-2</v>
      </c>
      <c r="O16" s="31">
        <f t="shared" ref="O16" si="36">IF(O15=0,0,O15/L15)</f>
        <v>1.8440905280804692E-2</v>
      </c>
      <c r="P16" s="45">
        <f t="shared" ref="P16" si="37">IF(P15=0,0,P15/F15)</f>
        <v>0.12280701754385964</v>
      </c>
      <c r="Q16" s="85">
        <f t="shared" ref="Q16" si="38">IF(Q15=0,0,Q15/$F15)</f>
        <v>1.7543859649122806E-2</v>
      </c>
    </row>
    <row r="17" spans="1:17" ht="12" customHeight="1">
      <c r="A17" s="142"/>
      <c r="B17" s="222" t="s">
        <v>43</v>
      </c>
      <c r="C17" s="223"/>
      <c r="D17" s="223"/>
      <c r="E17" s="224"/>
      <c r="F17" s="76">
        <f t="shared" si="11"/>
        <v>221</v>
      </c>
      <c r="G17" s="76">
        <v>176</v>
      </c>
      <c r="H17" s="76">
        <v>127</v>
      </c>
      <c r="I17" s="76">
        <v>49</v>
      </c>
      <c r="J17" s="76">
        <f t="shared" si="15"/>
        <v>8522</v>
      </c>
      <c r="K17" s="82">
        <v>3381</v>
      </c>
      <c r="L17" s="83">
        <v>5141</v>
      </c>
      <c r="M17" s="76">
        <f t="shared" ref="M17" si="39">SUM(N17:O17)</f>
        <v>199</v>
      </c>
      <c r="N17" s="82">
        <v>125</v>
      </c>
      <c r="O17" s="83">
        <v>74</v>
      </c>
      <c r="P17" s="83">
        <v>34</v>
      </c>
      <c r="Q17" s="83">
        <v>11</v>
      </c>
    </row>
    <row r="18" spans="1:17" ht="12" customHeight="1">
      <c r="A18" s="143"/>
      <c r="B18" s="225"/>
      <c r="C18" s="226"/>
      <c r="D18" s="226"/>
      <c r="E18" s="227"/>
      <c r="F18" s="77">
        <f t="shared" si="11"/>
        <v>1</v>
      </c>
      <c r="G18" s="77">
        <f t="shared" ref="G18" si="40">IF(G17=0,0,G17/$F17)</f>
        <v>0.7963800904977375</v>
      </c>
      <c r="H18" s="77">
        <f t="shared" ref="H18" si="41">IF(H17=0,0,$H17/G17)</f>
        <v>0.72159090909090906</v>
      </c>
      <c r="I18" s="77">
        <f t="shared" ref="I18" si="42">IF(I17=0,0,I17/G17)</f>
        <v>0.27840909090909088</v>
      </c>
      <c r="J18" s="84">
        <f t="shared" si="15"/>
        <v>1</v>
      </c>
      <c r="K18" s="59">
        <f t="shared" ref="K18" si="43">IF(K17=0,0,K17/$J17)</f>
        <v>0.39673785496362357</v>
      </c>
      <c r="L18" s="31">
        <f t="shared" si="8"/>
        <v>0.60326214503637643</v>
      </c>
      <c r="M18" s="84">
        <f t="shared" si="8"/>
        <v>2.3351325979816945E-2</v>
      </c>
      <c r="N18" s="59">
        <f t="shared" ref="N18:O18" si="44">IF(N17=0,0,N17/K17)</f>
        <v>3.6971310263235732E-2</v>
      </c>
      <c r="O18" s="31">
        <f t="shared" si="44"/>
        <v>1.4394086753549893E-2</v>
      </c>
      <c r="P18" s="45">
        <f t="shared" ref="P18" si="45">IF(P17=0,0,P17/F17)</f>
        <v>0.15384615384615385</v>
      </c>
      <c r="Q18" s="85">
        <f t="shared" ref="Q18" si="46">IF(Q17=0,0,Q17/$F17)</f>
        <v>4.9773755656108594E-2</v>
      </c>
    </row>
    <row r="19" spans="1:17" ht="12" customHeight="1">
      <c r="A19" s="138" t="s">
        <v>42</v>
      </c>
      <c r="B19" s="138" t="s">
        <v>41</v>
      </c>
      <c r="C19" s="37"/>
      <c r="D19" s="211" t="s">
        <v>15</v>
      </c>
      <c r="E19" s="36"/>
      <c r="F19" s="76">
        <f>SUM(G19,P19:Q19)</f>
        <v>224</v>
      </c>
      <c r="G19" s="76">
        <f>SUM(G21,G23,G25,G27,G29,G31,G33,G35,G37,G39,G41,G43,G45,G47,G49,G51,G53,G55,G57,G59,G61,G63,G65,G67)</f>
        <v>174</v>
      </c>
      <c r="H19" s="76">
        <f>SUM(H21,H23,H25,H27,H29,H31,H33,H35,H37,H39,H41,H43,H45,H47,H49,H51,H53,H55,H57,H59,H61,H63,H65,H67)</f>
        <v>104</v>
      </c>
      <c r="I19" s="76">
        <f>SUM(I21,I23,I25,I27,I29,I31,I33,I35,I37,I39,I41,I43,I45,I47,I49,I51,I53,I55,I57,I59,I61,I63,I65,I67)</f>
        <v>70</v>
      </c>
      <c r="J19" s="76">
        <f>SUM(K19,L19)</f>
        <v>6605</v>
      </c>
      <c r="K19" s="82">
        <f t="shared" ref="K19:O19" si="47">SUM(K21,K23,K25,K27,K29,K31,K33,K35,K37,K39,K41,K43,K45,K47,K49,K51,K53,K55,K57,K59,K61,K63,K65,K67)</f>
        <v>3154</v>
      </c>
      <c r="L19" s="83">
        <f t="shared" si="47"/>
        <v>3451</v>
      </c>
      <c r="M19" s="76">
        <f>SUM(N19,O19)</f>
        <v>325</v>
      </c>
      <c r="N19" s="82">
        <f t="shared" si="47"/>
        <v>195</v>
      </c>
      <c r="O19" s="83">
        <f t="shared" si="47"/>
        <v>130</v>
      </c>
      <c r="P19" s="83">
        <f>SUM(P21,P23,P25,P27,P29,P31,P33,P35,P37,P39,P41,P43,P45,P47,P49,P51,P53,P55,P57,P59,P61,P63,P65,P67)</f>
        <v>44</v>
      </c>
      <c r="Q19" s="83">
        <f>SUM(Q21,Q23,Q25,Q27,Q29,Q31,Q33,Q35,Q37,Q39,Q41,Q43,Q45,Q47,Q49,Q51,Q53,Q55,Q57,Q59,Q61,Q63,Q65,Q67)</f>
        <v>6</v>
      </c>
    </row>
    <row r="20" spans="1:17" ht="12" customHeight="1">
      <c r="A20" s="139"/>
      <c r="B20" s="139"/>
      <c r="C20" s="34"/>
      <c r="D20" s="212"/>
      <c r="E20" s="33"/>
      <c r="F20" s="77">
        <f t="shared" si="4"/>
        <v>1</v>
      </c>
      <c r="G20" s="77">
        <f>IF(G19=0,0,G19/$F19)</f>
        <v>0.7767857142857143</v>
      </c>
      <c r="H20" s="77">
        <f t="shared" ref="H20" si="48">IF(H19=0,0,$H19/G19)</f>
        <v>0.5977011494252874</v>
      </c>
      <c r="I20" s="77">
        <f t="shared" ref="I20" si="49">IF(I19=0,0,I19/G19)</f>
        <v>0.40229885057471265</v>
      </c>
      <c r="J20" s="84">
        <f t="shared" ref="J20:J68" si="50">SUM(K20:L20)</f>
        <v>1</v>
      </c>
      <c r="K20" s="59">
        <f>IF(K19=0,0,K19/$J19)</f>
        <v>0.47751703255109768</v>
      </c>
      <c r="L20" s="31">
        <f t="shared" ref="L20" si="51">IF(L19=0,0,L19/$J19)</f>
        <v>0.52248296744890232</v>
      </c>
      <c r="M20" s="84">
        <f>IF(M19=0,0,M19/$J19)</f>
        <v>4.9205147615442847E-2</v>
      </c>
      <c r="N20" s="59">
        <f>IF(N19=0,0,N19/K19)</f>
        <v>6.1826252377932781E-2</v>
      </c>
      <c r="O20" s="31">
        <f>IF(O19=0,0,O19/L19)</f>
        <v>3.7670240509997101E-2</v>
      </c>
      <c r="P20" s="45">
        <f t="shared" ref="P20" si="52">IF(P19=0,0,P19/F19)</f>
        <v>0.19642857142857142</v>
      </c>
      <c r="Q20" s="85">
        <f>IF(Q19=0,0,Q19/$F19)</f>
        <v>2.6785714285714284E-2</v>
      </c>
    </row>
    <row r="21" spans="1:17" ht="12" customHeight="1">
      <c r="A21" s="139"/>
      <c r="B21" s="139"/>
      <c r="C21" s="37"/>
      <c r="D21" s="211" t="s">
        <v>40</v>
      </c>
      <c r="E21" s="36"/>
      <c r="F21" s="76">
        <f t="shared" si="4"/>
        <v>38</v>
      </c>
      <c r="G21" s="76">
        <v>30</v>
      </c>
      <c r="H21" s="76">
        <v>21</v>
      </c>
      <c r="I21" s="76">
        <v>9</v>
      </c>
      <c r="J21" s="76">
        <f t="shared" si="50"/>
        <v>2473</v>
      </c>
      <c r="K21" s="82">
        <v>888</v>
      </c>
      <c r="L21" s="83">
        <v>1585</v>
      </c>
      <c r="M21" s="76">
        <f t="shared" ref="M21" si="53">SUM(N21:O21)</f>
        <v>22</v>
      </c>
      <c r="N21" s="82">
        <v>10</v>
      </c>
      <c r="O21" s="83">
        <v>12</v>
      </c>
      <c r="P21" s="83">
        <v>7</v>
      </c>
      <c r="Q21" s="83">
        <v>1</v>
      </c>
    </row>
    <row r="22" spans="1:17" ht="12" customHeight="1">
      <c r="A22" s="139"/>
      <c r="B22" s="139"/>
      <c r="C22" s="34"/>
      <c r="D22" s="212"/>
      <c r="E22" s="33"/>
      <c r="F22" s="77">
        <f t="shared" ref="F22:F68" si="54">SUM(G22,P22:Q22)</f>
        <v>1</v>
      </c>
      <c r="G22" s="77">
        <f t="shared" ref="G22" si="55">IF(G21=0,0,G21/$F21)</f>
        <v>0.78947368421052633</v>
      </c>
      <c r="H22" s="77">
        <f t="shared" ref="H22" si="56">IF(H21=0,0,$H21/G21)</f>
        <v>0.7</v>
      </c>
      <c r="I22" s="77">
        <f t="shared" ref="I22" si="57">IF(I21=0,0,I21/G21)</f>
        <v>0.3</v>
      </c>
      <c r="J22" s="84">
        <f t="shared" si="50"/>
        <v>1</v>
      </c>
      <c r="K22" s="59">
        <f t="shared" ref="K22:L22" si="58">IF(K21=0,0,K21/$J21)</f>
        <v>0.35907804286291956</v>
      </c>
      <c r="L22" s="31">
        <f t="shared" si="58"/>
        <v>0.64092195713708044</v>
      </c>
      <c r="M22" s="84">
        <f t="shared" ref="M22" si="59">IF(M21=0,0,M21/$J21)</f>
        <v>8.8960776384957533E-3</v>
      </c>
      <c r="N22" s="59">
        <f t="shared" ref="N22" si="60">IF(N21=0,0,N21/K21)</f>
        <v>1.1261261261261261E-2</v>
      </c>
      <c r="O22" s="31">
        <f t="shared" ref="O22" si="61">IF(O21=0,0,O21/L21)</f>
        <v>7.5709779179810727E-3</v>
      </c>
      <c r="P22" s="45">
        <f t="shared" ref="P22" si="62">IF(P21=0,0,P21/F21)</f>
        <v>0.18421052631578946</v>
      </c>
      <c r="Q22" s="85">
        <f t="shared" ref="Q22" si="63">IF(Q21=0,0,Q21/$F21)</f>
        <v>2.6315789473684209E-2</v>
      </c>
    </row>
    <row r="23" spans="1:17" ht="12" customHeight="1">
      <c r="A23" s="139"/>
      <c r="B23" s="139"/>
      <c r="C23" s="37"/>
      <c r="D23" s="211" t="s">
        <v>39</v>
      </c>
      <c r="E23" s="36"/>
      <c r="F23" s="76">
        <f t="shared" si="54"/>
        <v>5</v>
      </c>
      <c r="G23" s="76">
        <v>5</v>
      </c>
      <c r="H23" s="76">
        <v>3</v>
      </c>
      <c r="I23" s="76">
        <v>2</v>
      </c>
      <c r="J23" s="76">
        <f t="shared" si="50"/>
        <v>44</v>
      </c>
      <c r="K23" s="82">
        <v>32</v>
      </c>
      <c r="L23" s="83">
        <v>12</v>
      </c>
      <c r="M23" s="76">
        <f t="shared" ref="M23" si="64">SUM(N23:O23)</f>
        <v>6</v>
      </c>
      <c r="N23" s="82">
        <v>4</v>
      </c>
      <c r="O23" s="83">
        <v>2</v>
      </c>
      <c r="P23" s="83">
        <v>0</v>
      </c>
      <c r="Q23" s="83">
        <v>0</v>
      </c>
    </row>
    <row r="24" spans="1:17" ht="12" customHeight="1">
      <c r="A24" s="139"/>
      <c r="B24" s="139"/>
      <c r="C24" s="34"/>
      <c r="D24" s="212"/>
      <c r="E24" s="33"/>
      <c r="F24" s="77">
        <f t="shared" si="54"/>
        <v>1</v>
      </c>
      <c r="G24" s="77">
        <f t="shared" ref="G24" si="65">IF(G23=0,0,G23/$F23)</f>
        <v>1</v>
      </c>
      <c r="H24" s="77">
        <f t="shared" ref="H24" si="66">IF(H23=0,0,$H23/G23)</f>
        <v>0.6</v>
      </c>
      <c r="I24" s="77">
        <f t="shared" ref="I24" si="67">IF(I23=0,0,I23/G23)</f>
        <v>0.4</v>
      </c>
      <c r="J24" s="84">
        <f t="shared" si="50"/>
        <v>1</v>
      </c>
      <c r="K24" s="59">
        <f t="shared" ref="K24:L24" si="68">IF(K23=0,0,K23/$J23)</f>
        <v>0.72727272727272729</v>
      </c>
      <c r="L24" s="31">
        <f t="shared" si="68"/>
        <v>0.27272727272727271</v>
      </c>
      <c r="M24" s="84">
        <f t="shared" ref="M24" si="69">IF(M23=0,0,M23/$J23)</f>
        <v>0.13636363636363635</v>
      </c>
      <c r="N24" s="59">
        <f t="shared" ref="N24" si="70">IF(N23=0,0,N23/K23)</f>
        <v>0.125</v>
      </c>
      <c r="O24" s="31">
        <f t="shared" ref="O24" si="71">IF(O23=0,0,O23/L23)</f>
        <v>0.16666666666666666</v>
      </c>
      <c r="P24" s="45">
        <f t="shared" ref="P24" si="72">IF(P23=0,0,P23/F23)</f>
        <v>0</v>
      </c>
      <c r="Q24" s="85">
        <f t="shared" ref="Q24" si="73">IF(Q23=0,0,Q23/$F23)</f>
        <v>0</v>
      </c>
    </row>
    <row r="25" spans="1:17" ht="12" customHeight="1">
      <c r="A25" s="139"/>
      <c r="B25" s="139"/>
      <c r="C25" s="37"/>
      <c r="D25" s="211" t="s">
        <v>38</v>
      </c>
      <c r="E25" s="36"/>
      <c r="F25" s="76">
        <f t="shared" si="54"/>
        <v>14</v>
      </c>
      <c r="G25" s="76">
        <v>10</v>
      </c>
      <c r="H25" s="76">
        <v>7</v>
      </c>
      <c r="I25" s="76">
        <v>3</v>
      </c>
      <c r="J25" s="76">
        <f t="shared" si="50"/>
        <v>225</v>
      </c>
      <c r="K25" s="82">
        <v>58</v>
      </c>
      <c r="L25" s="83">
        <v>167</v>
      </c>
      <c r="M25" s="76">
        <f t="shared" ref="M25" si="74">SUM(N25:O25)</f>
        <v>3</v>
      </c>
      <c r="N25" s="82">
        <v>0</v>
      </c>
      <c r="O25" s="83">
        <v>3</v>
      </c>
      <c r="P25" s="83">
        <v>4</v>
      </c>
      <c r="Q25" s="83">
        <v>0</v>
      </c>
    </row>
    <row r="26" spans="1:17" ht="12" customHeight="1">
      <c r="A26" s="139"/>
      <c r="B26" s="139"/>
      <c r="C26" s="34"/>
      <c r="D26" s="212"/>
      <c r="E26" s="33"/>
      <c r="F26" s="77">
        <f t="shared" si="54"/>
        <v>1</v>
      </c>
      <c r="G26" s="77">
        <f t="shared" ref="G26" si="75">IF(G25=0,0,G25/$F25)</f>
        <v>0.7142857142857143</v>
      </c>
      <c r="H26" s="77">
        <f t="shared" ref="H26" si="76">IF(H25=0,0,$H25/G25)</f>
        <v>0.7</v>
      </c>
      <c r="I26" s="77">
        <f t="shared" ref="I26" si="77">IF(I25=0,0,I25/G25)</f>
        <v>0.3</v>
      </c>
      <c r="J26" s="84">
        <f t="shared" si="50"/>
        <v>1</v>
      </c>
      <c r="K26" s="59">
        <f t="shared" ref="K26:L26" si="78">IF(K25=0,0,K25/$J25)</f>
        <v>0.25777777777777777</v>
      </c>
      <c r="L26" s="31">
        <f t="shared" si="78"/>
        <v>0.74222222222222223</v>
      </c>
      <c r="M26" s="84">
        <f t="shared" ref="M26" si="79">IF(M25=0,0,M25/$J25)</f>
        <v>1.3333333333333334E-2</v>
      </c>
      <c r="N26" s="59">
        <f t="shared" ref="N26" si="80">IF(N25=0,0,N25/K25)</f>
        <v>0</v>
      </c>
      <c r="O26" s="31">
        <f t="shared" ref="O26" si="81">IF(O25=0,0,O25/L25)</f>
        <v>1.7964071856287425E-2</v>
      </c>
      <c r="P26" s="45">
        <f t="shared" ref="P26" si="82">IF(P25=0,0,P25/F25)</f>
        <v>0.2857142857142857</v>
      </c>
      <c r="Q26" s="85">
        <f t="shared" ref="Q26" si="83">IF(Q25=0,0,Q25/$F25)</f>
        <v>0</v>
      </c>
    </row>
    <row r="27" spans="1:17" ht="12" customHeight="1">
      <c r="A27" s="139"/>
      <c r="B27" s="139"/>
      <c r="C27" s="37"/>
      <c r="D27" s="211" t="s">
        <v>105</v>
      </c>
      <c r="E27" s="36"/>
      <c r="F27" s="76">
        <f t="shared" si="54"/>
        <v>1</v>
      </c>
      <c r="G27" s="76">
        <v>1</v>
      </c>
      <c r="H27" s="76">
        <v>0</v>
      </c>
      <c r="I27" s="76">
        <v>1</v>
      </c>
      <c r="J27" s="76">
        <f t="shared" si="50"/>
        <v>3</v>
      </c>
      <c r="K27" s="82">
        <v>1</v>
      </c>
      <c r="L27" s="83">
        <v>2</v>
      </c>
      <c r="M27" s="76">
        <f t="shared" ref="M27" si="84">SUM(N27:O27)</f>
        <v>1</v>
      </c>
      <c r="N27" s="82">
        <v>0</v>
      </c>
      <c r="O27" s="83">
        <v>1</v>
      </c>
      <c r="P27" s="83">
        <v>0</v>
      </c>
      <c r="Q27" s="83">
        <v>0</v>
      </c>
    </row>
    <row r="28" spans="1:17" ht="12" customHeight="1">
      <c r="A28" s="139"/>
      <c r="B28" s="139"/>
      <c r="C28" s="34"/>
      <c r="D28" s="212"/>
      <c r="E28" s="33"/>
      <c r="F28" s="77">
        <f t="shared" si="54"/>
        <v>1</v>
      </c>
      <c r="G28" s="77">
        <f t="shared" ref="G28" si="85">IF(G27=0,0,G27/$F27)</f>
        <v>1</v>
      </c>
      <c r="H28" s="77">
        <f t="shared" ref="H28" si="86">IF(H27=0,0,$H27/G27)</f>
        <v>0</v>
      </c>
      <c r="I28" s="77">
        <f t="shared" ref="I28" si="87">IF(I27=0,0,I27/G27)</f>
        <v>1</v>
      </c>
      <c r="J28" s="84">
        <f t="shared" si="50"/>
        <v>1</v>
      </c>
      <c r="K28" s="59">
        <f t="shared" ref="K28:L28" si="88">IF(K27=0,0,K27/$J27)</f>
        <v>0.33333333333333331</v>
      </c>
      <c r="L28" s="31">
        <f t="shared" si="88"/>
        <v>0.66666666666666663</v>
      </c>
      <c r="M28" s="84">
        <f t="shared" ref="M28" si="89">IF(M27=0,0,M27/$J27)</f>
        <v>0.33333333333333331</v>
      </c>
      <c r="N28" s="59">
        <f t="shared" ref="N28" si="90">IF(N27=0,0,N27/K27)</f>
        <v>0</v>
      </c>
      <c r="O28" s="31">
        <f t="shared" ref="O28" si="91">IF(O27=0,0,O27/L27)</f>
        <v>0.5</v>
      </c>
      <c r="P28" s="45">
        <f t="shared" ref="P28" si="92">IF(P27=0,0,P27/F27)</f>
        <v>0</v>
      </c>
      <c r="Q28" s="85">
        <f t="shared" ref="Q28" si="93">IF(Q27=0,0,Q27/$F27)</f>
        <v>0</v>
      </c>
    </row>
    <row r="29" spans="1:17" ht="12" customHeight="1">
      <c r="A29" s="139"/>
      <c r="B29" s="139"/>
      <c r="C29" s="37"/>
      <c r="D29" s="211" t="s">
        <v>36</v>
      </c>
      <c r="E29" s="36"/>
      <c r="F29" s="76">
        <f t="shared" si="54"/>
        <v>6</v>
      </c>
      <c r="G29" s="76">
        <v>6</v>
      </c>
      <c r="H29" s="76">
        <v>5</v>
      </c>
      <c r="I29" s="76">
        <v>1</v>
      </c>
      <c r="J29" s="76">
        <f t="shared" si="50"/>
        <v>69</v>
      </c>
      <c r="K29" s="82">
        <v>43</v>
      </c>
      <c r="L29" s="83">
        <v>26</v>
      </c>
      <c r="M29" s="76">
        <f t="shared" ref="M29" si="94">SUM(N29:O29)</f>
        <v>4</v>
      </c>
      <c r="N29" s="82">
        <v>2</v>
      </c>
      <c r="O29" s="83">
        <v>2</v>
      </c>
      <c r="P29" s="83">
        <v>0</v>
      </c>
      <c r="Q29" s="83">
        <v>0</v>
      </c>
    </row>
    <row r="30" spans="1:17" ht="12" customHeight="1">
      <c r="A30" s="139"/>
      <c r="B30" s="139"/>
      <c r="C30" s="34"/>
      <c r="D30" s="212"/>
      <c r="E30" s="33"/>
      <c r="F30" s="77">
        <f t="shared" si="54"/>
        <v>1</v>
      </c>
      <c r="G30" s="77">
        <f t="shared" ref="G30" si="95">IF(G29=0,0,G29/$F29)</f>
        <v>1</v>
      </c>
      <c r="H30" s="77">
        <f t="shared" ref="H30" si="96">IF(H29=0,0,$H29/G29)</f>
        <v>0.83333333333333337</v>
      </c>
      <c r="I30" s="77">
        <f t="shared" ref="I30" si="97">IF(I29=0,0,I29/G29)</f>
        <v>0.16666666666666666</v>
      </c>
      <c r="J30" s="84">
        <f t="shared" si="50"/>
        <v>1</v>
      </c>
      <c r="K30" s="59">
        <f t="shared" ref="K30:L30" si="98">IF(K29=0,0,K29/$J29)</f>
        <v>0.62318840579710144</v>
      </c>
      <c r="L30" s="31">
        <f t="shared" si="98"/>
        <v>0.37681159420289856</v>
      </c>
      <c r="M30" s="84">
        <f t="shared" ref="M30" si="99">IF(M29=0,0,M29/$J29)</f>
        <v>5.7971014492753624E-2</v>
      </c>
      <c r="N30" s="59">
        <f t="shared" ref="N30" si="100">IF(N29=0,0,N29/K29)</f>
        <v>4.6511627906976744E-2</v>
      </c>
      <c r="O30" s="31">
        <f t="shared" ref="O30" si="101">IF(O29=0,0,O29/L29)</f>
        <v>7.6923076923076927E-2</v>
      </c>
      <c r="P30" s="45">
        <f t="shared" ref="P30" si="102">IF(P29=0,0,P29/F29)</f>
        <v>0</v>
      </c>
      <c r="Q30" s="85">
        <f t="shared" ref="Q30" si="103">IF(Q29=0,0,Q29/$F29)</f>
        <v>0</v>
      </c>
    </row>
    <row r="31" spans="1:17" ht="12" customHeight="1">
      <c r="A31" s="139"/>
      <c r="B31" s="139"/>
      <c r="C31" s="37"/>
      <c r="D31" s="211" t="s">
        <v>103</v>
      </c>
      <c r="E31" s="36"/>
      <c r="F31" s="76">
        <f t="shared" si="54"/>
        <v>3</v>
      </c>
      <c r="G31" s="76">
        <v>2</v>
      </c>
      <c r="H31" s="76">
        <v>1</v>
      </c>
      <c r="I31" s="76">
        <v>1</v>
      </c>
      <c r="J31" s="76">
        <f t="shared" si="50"/>
        <v>12</v>
      </c>
      <c r="K31" s="82">
        <v>9</v>
      </c>
      <c r="L31" s="83">
        <v>3</v>
      </c>
      <c r="M31" s="76">
        <f t="shared" ref="M31" si="104">SUM(N31:O31)</f>
        <v>1</v>
      </c>
      <c r="N31" s="82">
        <v>1</v>
      </c>
      <c r="O31" s="83">
        <v>0</v>
      </c>
      <c r="P31" s="83">
        <v>1</v>
      </c>
      <c r="Q31" s="83">
        <v>0</v>
      </c>
    </row>
    <row r="32" spans="1:17" ht="12" customHeight="1">
      <c r="A32" s="139"/>
      <c r="B32" s="139"/>
      <c r="C32" s="34"/>
      <c r="D32" s="212"/>
      <c r="E32" s="33"/>
      <c r="F32" s="77">
        <f t="shared" si="54"/>
        <v>1</v>
      </c>
      <c r="G32" s="77">
        <f t="shared" ref="G32" si="105">IF(G31=0,0,G31/$F31)</f>
        <v>0.66666666666666663</v>
      </c>
      <c r="H32" s="77">
        <f t="shared" ref="H32" si="106">IF(H31=0,0,$H31/G31)</f>
        <v>0.5</v>
      </c>
      <c r="I32" s="77">
        <f t="shared" ref="I32" si="107">IF(I31=0,0,I31/G31)</f>
        <v>0.5</v>
      </c>
      <c r="J32" s="84">
        <f t="shared" si="50"/>
        <v>1</v>
      </c>
      <c r="K32" s="59">
        <f t="shared" ref="K32:L32" si="108">IF(K31=0,0,K31/$J31)</f>
        <v>0.75</v>
      </c>
      <c r="L32" s="31">
        <f t="shared" si="108"/>
        <v>0.25</v>
      </c>
      <c r="M32" s="84">
        <f t="shared" ref="M32" si="109">IF(M31=0,0,M31/$J31)</f>
        <v>8.3333333333333329E-2</v>
      </c>
      <c r="N32" s="59">
        <f t="shared" ref="N32" si="110">IF(N31=0,0,N31/K31)</f>
        <v>0.1111111111111111</v>
      </c>
      <c r="O32" s="31">
        <f t="shared" ref="O32" si="111">IF(O31=0,0,O31/L31)</f>
        <v>0</v>
      </c>
      <c r="P32" s="45">
        <f t="shared" ref="P32" si="112">IF(P31=0,0,P31/F31)</f>
        <v>0.33333333333333331</v>
      </c>
      <c r="Q32" s="85">
        <f t="shared" ref="Q32" si="113">IF(Q31=0,0,Q31/$F31)</f>
        <v>0</v>
      </c>
    </row>
    <row r="33" spans="1:17" ht="12" customHeight="1">
      <c r="A33" s="139"/>
      <c r="B33" s="139"/>
      <c r="C33" s="37"/>
      <c r="D33" s="211" t="s">
        <v>34</v>
      </c>
      <c r="E33" s="36"/>
      <c r="F33" s="76">
        <f t="shared" si="54"/>
        <v>3</v>
      </c>
      <c r="G33" s="76">
        <v>3</v>
      </c>
      <c r="H33" s="76">
        <v>2</v>
      </c>
      <c r="I33" s="76">
        <v>1</v>
      </c>
      <c r="J33" s="76">
        <f t="shared" si="50"/>
        <v>32</v>
      </c>
      <c r="K33" s="82">
        <v>14</v>
      </c>
      <c r="L33" s="83">
        <v>18</v>
      </c>
      <c r="M33" s="76">
        <f t="shared" ref="M33" si="114">SUM(N33:O33)</f>
        <v>2</v>
      </c>
      <c r="N33" s="82">
        <v>1</v>
      </c>
      <c r="O33" s="83">
        <v>1</v>
      </c>
      <c r="P33" s="83">
        <v>0</v>
      </c>
      <c r="Q33" s="83">
        <v>0</v>
      </c>
    </row>
    <row r="34" spans="1:17" ht="12" customHeight="1">
      <c r="A34" s="139"/>
      <c r="B34" s="139"/>
      <c r="C34" s="34"/>
      <c r="D34" s="212"/>
      <c r="E34" s="33"/>
      <c r="F34" s="77">
        <f t="shared" si="54"/>
        <v>1</v>
      </c>
      <c r="G34" s="77">
        <f t="shared" ref="G34" si="115">IF(G33=0,0,G33/$F33)</f>
        <v>1</v>
      </c>
      <c r="H34" s="77">
        <f t="shared" ref="H34" si="116">IF(H33=0,0,$H33/G33)</f>
        <v>0.66666666666666663</v>
      </c>
      <c r="I34" s="77">
        <f t="shared" ref="I34" si="117">IF(I33=0,0,I33/G33)</f>
        <v>0.33333333333333331</v>
      </c>
      <c r="J34" s="84">
        <f t="shared" si="50"/>
        <v>1</v>
      </c>
      <c r="K34" s="59">
        <f t="shared" ref="K34:L34" si="118">IF(K33=0,0,K33/$J33)</f>
        <v>0.4375</v>
      </c>
      <c r="L34" s="31">
        <f t="shared" si="118"/>
        <v>0.5625</v>
      </c>
      <c r="M34" s="84">
        <f t="shared" ref="M34" si="119">IF(M33=0,0,M33/$J33)</f>
        <v>6.25E-2</v>
      </c>
      <c r="N34" s="59">
        <f t="shared" ref="N34" si="120">IF(N33=0,0,N33/K33)</f>
        <v>7.1428571428571425E-2</v>
      </c>
      <c r="O34" s="31">
        <f t="shared" ref="O34" si="121">IF(O33=0,0,O33/L33)</f>
        <v>5.5555555555555552E-2</v>
      </c>
      <c r="P34" s="45">
        <f t="shared" ref="P34" si="122">IF(P33=0,0,P33/F33)</f>
        <v>0</v>
      </c>
      <c r="Q34" s="85">
        <f t="shared" ref="Q34" si="123">IF(Q33=0,0,Q33/$F33)</f>
        <v>0</v>
      </c>
    </row>
    <row r="35" spans="1:17" ht="12" customHeight="1">
      <c r="A35" s="139"/>
      <c r="B35" s="139"/>
      <c r="C35" s="37"/>
      <c r="D35" s="211" t="s">
        <v>101</v>
      </c>
      <c r="E35" s="36"/>
      <c r="F35" s="76">
        <f t="shared" si="54"/>
        <v>10</v>
      </c>
      <c r="G35" s="76">
        <v>7</v>
      </c>
      <c r="H35" s="76">
        <v>2</v>
      </c>
      <c r="I35" s="76">
        <v>5</v>
      </c>
      <c r="J35" s="76">
        <f t="shared" si="50"/>
        <v>388</v>
      </c>
      <c r="K35" s="82">
        <v>139</v>
      </c>
      <c r="L35" s="83">
        <v>249</v>
      </c>
      <c r="M35" s="76">
        <f t="shared" ref="M35" si="124">SUM(N35:O35)</f>
        <v>20</v>
      </c>
      <c r="N35" s="82">
        <v>8</v>
      </c>
      <c r="O35" s="83">
        <v>12</v>
      </c>
      <c r="P35" s="83">
        <v>2</v>
      </c>
      <c r="Q35" s="83">
        <v>1</v>
      </c>
    </row>
    <row r="36" spans="1:17" ht="12" customHeight="1">
      <c r="A36" s="139"/>
      <c r="B36" s="139"/>
      <c r="C36" s="34"/>
      <c r="D36" s="212"/>
      <c r="E36" s="33"/>
      <c r="F36" s="77">
        <f t="shared" si="54"/>
        <v>0.99999999999999989</v>
      </c>
      <c r="G36" s="77">
        <f t="shared" ref="G36" si="125">IF(G35=0,0,G35/$F35)</f>
        <v>0.7</v>
      </c>
      <c r="H36" s="77">
        <f t="shared" ref="H36" si="126">IF(H35=0,0,$H35/G35)</f>
        <v>0.2857142857142857</v>
      </c>
      <c r="I36" s="77">
        <f t="shared" ref="I36" si="127">IF(I35=0,0,I35/G35)</f>
        <v>0.7142857142857143</v>
      </c>
      <c r="J36" s="84">
        <f t="shared" si="50"/>
        <v>1</v>
      </c>
      <c r="K36" s="59">
        <f t="shared" ref="K36:L36" si="128">IF(K35=0,0,K35/$J35)</f>
        <v>0.35824742268041238</v>
      </c>
      <c r="L36" s="31">
        <f t="shared" si="128"/>
        <v>0.64175257731958768</v>
      </c>
      <c r="M36" s="84">
        <f t="shared" ref="M36" si="129">IF(M35=0,0,M35/$J35)</f>
        <v>5.1546391752577317E-2</v>
      </c>
      <c r="N36" s="59">
        <f t="shared" ref="N36" si="130">IF(N35=0,0,N35/K35)</f>
        <v>5.7553956834532377E-2</v>
      </c>
      <c r="O36" s="31">
        <f t="shared" ref="O36" si="131">IF(O35=0,0,O35/L35)</f>
        <v>4.8192771084337352E-2</v>
      </c>
      <c r="P36" s="45">
        <f t="shared" ref="P36" si="132">IF(P35=0,0,P35/F35)</f>
        <v>0.2</v>
      </c>
      <c r="Q36" s="85">
        <f t="shared" ref="Q36" si="133">IF(Q35=0,0,Q35/$F35)</f>
        <v>0.1</v>
      </c>
    </row>
    <row r="37" spans="1:17" ht="12" customHeight="1">
      <c r="A37" s="139"/>
      <c r="B37" s="139"/>
      <c r="C37" s="37"/>
      <c r="D37" s="211" t="s">
        <v>32</v>
      </c>
      <c r="E37" s="36"/>
      <c r="F37" s="76">
        <f t="shared" si="54"/>
        <v>1</v>
      </c>
      <c r="G37" s="76">
        <v>1</v>
      </c>
      <c r="H37" s="76">
        <v>1</v>
      </c>
      <c r="I37" s="76">
        <v>0</v>
      </c>
      <c r="J37" s="76">
        <f t="shared" si="50"/>
        <v>6</v>
      </c>
      <c r="K37" s="82">
        <v>5</v>
      </c>
      <c r="L37" s="83">
        <v>1</v>
      </c>
      <c r="M37" s="76">
        <f t="shared" ref="M37" si="134">SUM(N37:O37)</f>
        <v>0</v>
      </c>
      <c r="N37" s="82">
        <v>0</v>
      </c>
      <c r="O37" s="83">
        <v>0</v>
      </c>
      <c r="P37" s="83">
        <v>0</v>
      </c>
      <c r="Q37" s="83">
        <v>0</v>
      </c>
    </row>
    <row r="38" spans="1:17" ht="12" customHeight="1">
      <c r="A38" s="139"/>
      <c r="B38" s="139"/>
      <c r="C38" s="34"/>
      <c r="D38" s="212"/>
      <c r="E38" s="33"/>
      <c r="F38" s="77">
        <f t="shared" si="54"/>
        <v>1</v>
      </c>
      <c r="G38" s="77">
        <f t="shared" ref="G38" si="135">IF(G37=0,0,G37/$F37)</f>
        <v>1</v>
      </c>
      <c r="H38" s="77">
        <f t="shared" ref="H38" si="136">IF(H37=0,0,$H37/G37)</f>
        <v>1</v>
      </c>
      <c r="I38" s="77">
        <f t="shared" ref="I38" si="137">IF(I37=0,0,I37/G37)</f>
        <v>0</v>
      </c>
      <c r="J38" s="84">
        <f t="shared" si="50"/>
        <v>1</v>
      </c>
      <c r="K38" s="59">
        <f t="shared" ref="K38:L38" si="138">IF(K37=0,0,K37/$J37)</f>
        <v>0.83333333333333337</v>
      </c>
      <c r="L38" s="31">
        <f t="shared" si="138"/>
        <v>0.16666666666666666</v>
      </c>
      <c r="M38" s="84">
        <f t="shared" ref="M38" si="139">IF(M37=0,0,M37/$J37)</f>
        <v>0</v>
      </c>
      <c r="N38" s="59">
        <f t="shared" ref="N38" si="140">IF(N37=0,0,N37/K37)</f>
        <v>0</v>
      </c>
      <c r="O38" s="31">
        <f t="shared" ref="O38" si="141">IF(O37=0,0,O37/L37)</f>
        <v>0</v>
      </c>
      <c r="P38" s="45">
        <f t="shared" ref="P38" si="142">IF(P37=0,0,P37/F37)</f>
        <v>0</v>
      </c>
      <c r="Q38" s="85">
        <f t="shared" ref="Q38" si="143">IF(Q37=0,0,Q37/$F37)</f>
        <v>0</v>
      </c>
    </row>
    <row r="39" spans="1:17" ht="12" customHeight="1">
      <c r="A39" s="139"/>
      <c r="B39" s="139"/>
      <c r="C39" s="37"/>
      <c r="D39" s="211" t="s">
        <v>31</v>
      </c>
      <c r="E39" s="36"/>
      <c r="F39" s="76">
        <f t="shared" si="54"/>
        <v>6</v>
      </c>
      <c r="G39" s="76">
        <v>5</v>
      </c>
      <c r="H39" s="76">
        <v>2</v>
      </c>
      <c r="I39" s="76">
        <v>3</v>
      </c>
      <c r="J39" s="76">
        <f t="shared" si="50"/>
        <v>82</v>
      </c>
      <c r="K39" s="82">
        <v>32</v>
      </c>
      <c r="L39" s="83">
        <v>50</v>
      </c>
      <c r="M39" s="76">
        <f t="shared" ref="M39" si="144">SUM(N39:O39)</f>
        <v>30</v>
      </c>
      <c r="N39" s="82">
        <v>12</v>
      </c>
      <c r="O39" s="83">
        <v>18</v>
      </c>
      <c r="P39" s="83">
        <v>1</v>
      </c>
      <c r="Q39" s="83">
        <v>0</v>
      </c>
    </row>
    <row r="40" spans="1:17" ht="12" customHeight="1">
      <c r="A40" s="139"/>
      <c r="B40" s="139"/>
      <c r="C40" s="34"/>
      <c r="D40" s="212"/>
      <c r="E40" s="33"/>
      <c r="F40" s="77">
        <f t="shared" si="54"/>
        <v>1</v>
      </c>
      <c r="G40" s="77">
        <f t="shared" ref="G40" si="145">IF(G39=0,0,G39/$F39)</f>
        <v>0.83333333333333337</v>
      </c>
      <c r="H40" s="77">
        <f t="shared" ref="H40" si="146">IF(H39=0,0,$H39/G39)</f>
        <v>0.4</v>
      </c>
      <c r="I40" s="77">
        <f t="shared" ref="I40" si="147">IF(I39=0,0,I39/G39)</f>
        <v>0.6</v>
      </c>
      <c r="J40" s="84">
        <f t="shared" si="50"/>
        <v>1</v>
      </c>
      <c r="K40" s="59">
        <f t="shared" ref="K40:L40" si="148">IF(K39=0,0,K39/$J39)</f>
        <v>0.3902439024390244</v>
      </c>
      <c r="L40" s="31">
        <f t="shared" si="148"/>
        <v>0.6097560975609756</v>
      </c>
      <c r="M40" s="84">
        <f t="shared" ref="M40" si="149">IF(M39=0,0,M39/$J39)</f>
        <v>0.36585365853658536</v>
      </c>
      <c r="N40" s="59">
        <f t="shared" ref="N40" si="150">IF(N39=0,0,N39/K39)</f>
        <v>0.375</v>
      </c>
      <c r="O40" s="31">
        <f t="shared" ref="O40" si="151">IF(O39=0,0,O39/L39)</f>
        <v>0.36</v>
      </c>
      <c r="P40" s="45">
        <f t="shared" ref="P40" si="152">IF(P39=0,0,P39/F39)</f>
        <v>0.16666666666666666</v>
      </c>
      <c r="Q40" s="85">
        <f t="shared" ref="Q40" si="153">IF(Q39=0,0,Q39/$F39)</f>
        <v>0</v>
      </c>
    </row>
    <row r="41" spans="1:17" ht="12" customHeight="1">
      <c r="A41" s="139"/>
      <c r="B41" s="139"/>
      <c r="C41" s="37"/>
      <c r="D41" s="211" t="s">
        <v>98</v>
      </c>
      <c r="E41" s="36"/>
      <c r="F41" s="76">
        <f t="shared" si="54"/>
        <v>1</v>
      </c>
      <c r="G41" s="76">
        <v>0</v>
      </c>
      <c r="H41" s="76">
        <v>0</v>
      </c>
      <c r="I41" s="76">
        <v>0</v>
      </c>
      <c r="J41" s="76">
        <f t="shared" si="50"/>
        <v>0</v>
      </c>
      <c r="K41" s="82">
        <v>0</v>
      </c>
      <c r="L41" s="83">
        <v>0</v>
      </c>
      <c r="M41" s="76">
        <f t="shared" ref="M41" si="154">SUM(N41:O41)</f>
        <v>0</v>
      </c>
      <c r="N41" s="82">
        <v>0</v>
      </c>
      <c r="O41" s="83">
        <v>0</v>
      </c>
      <c r="P41" s="83">
        <v>1</v>
      </c>
      <c r="Q41" s="83">
        <v>0</v>
      </c>
    </row>
    <row r="42" spans="1:17" ht="12" customHeight="1">
      <c r="A42" s="139"/>
      <c r="B42" s="139"/>
      <c r="C42" s="34"/>
      <c r="D42" s="212"/>
      <c r="E42" s="33"/>
      <c r="F42" s="77">
        <f t="shared" si="54"/>
        <v>1</v>
      </c>
      <c r="G42" s="77">
        <f t="shared" ref="G42" si="155">IF(G41=0,0,G41/$F41)</f>
        <v>0</v>
      </c>
      <c r="H42" s="77">
        <f t="shared" ref="H42" si="156">IF(H41=0,0,$H41/G41)</f>
        <v>0</v>
      </c>
      <c r="I42" s="77">
        <f t="shared" ref="I42" si="157">IF(I41=0,0,I41/G41)</f>
        <v>0</v>
      </c>
      <c r="J42" s="84">
        <f t="shared" si="50"/>
        <v>0</v>
      </c>
      <c r="K42" s="59">
        <f t="shared" ref="K42:L42" si="158">IF(K41=0,0,K41/$J41)</f>
        <v>0</v>
      </c>
      <c r="L42" s="31">
        <f t="shared" si="158"/>
        <v>0</v>
      </c>
      <c r="M42" s="84">
        <f t="shared" ref="M42" si="159">IF(M41=0,0,M41/$J41)</f>
        <v>0</v>
      </c>
      <c r="N42" s="59">
        <f t="shared" ref="N42" si="160">IF(N41=0,0,N41/K41)</f>
        <v>0</v>
      </c>
      <c r="O42" s="31">
        <f t="shared" ref="O42" si="161">IF(O41=0,0,O41/L41)</f>
        <v>0</v>
      </c>
      <c r="P42" s="45">
        <f t="shared" ref="P42" si="162">IF(P41=0,0,P41/F41)</f>
        <v>1</v>
      </c>
      <c r="Q42" s="85">
        <f t="shared" ref="Q42" si="163">IF(Q41=0,0,Q41/$F41)</f>
        <v>0</v>
      </c>
    </row>
    <row r="43" spans="1:17" ht="12" customHeight="1">
      <c r="A43" s="139"/>
      <c r="B43" s="139"/>
      <c r="C43" s="37"/>
      <c r="D43" s="211" t="s">
        <v>29</v>
      </c>
      <c r="E43" s="36"/>
      <c r="F43" s="76">
        <f t="shared" si="54"/>
        <v>3</v>
      </c>
      <c r="G43" s="76">
        <v>3</v>
      </c>
      <c r="H43" s="76">
        <v>1</v>
      </c>
      <c r="I43" s="76">
        <v>2</v>
      </c>
      <c r="J43" s="76">
        <f t="shared" si="50"/>
        <v>72</v>
      </c>
      <c r="K43" s="82">
        <v>33</v>
      </c>
      <c r="L43" s="83">
        <v>39</v>
      </c>
      <c r="M43" s="76">
        <f t="shared" ref="M43" si="164">SUM(N43:O43)</f>
        <v>11</v>
      </c>
      <c r="N43" s="82">
        <v>5</v>
      </c>
      <c r="O43" s="83">
        <v>6</v>
      </c>
      <c r="P43" s="83">
        <v>0</v>
      </c>
      <c r="Q43" s="83">
        <v>0</v>
      </c>
    </row>
    <row r="44" spans="1:17" ht="12" customHeight="1">
      <c r="A44" s="139"/>
      <c r="B44" s="139"/>
      <c r="C44" s="34"/>
      <c r="D44" s="212"/>
      <c r="E44" s="33"/>
      <c r="F44" s="77">
        <f t="shared" si="54"/>
        <v>1</v>
      </c>
      <c r="G44" s="77">
        <f t="shared" ref="G44" si="165">IF(G43=0,0,G43/$F43)</f>
        <v>1</v>
      </c>
      <c r="H44" s="77">
        <f t="shared" ref="H44" si="166">IF(H43=0,0,$H43/G43)</f>
        <v>0.33333333333333331</v>
      </c>
      <c r="I44" s="77">
        <f t="shared" ref="I44" si="167">IF(I43=0,0,I43/G43)</f>
        <v>0.66666666666666663</v>
      </c>
      <c r="J44" s="84">
        <f t="shared" si="50"/>
        <v>1</v>
      </c>
      <c r="K44" s="59">
        <f t="shared" ref="K44:L44" si="168">IF(K43=0,0,K43/$J43)</f>
        <v>0.45833333333333331</v>
      </c>
      <c r="L44" s="31">
        <f t="shared" si="168"/>
        <v>0.54166666666666663</v>
      </c>
      <c r="M44" s="84">
        <f t="shared" ref="M44" si="169">IF(M43=0,0,M43/$J43)</f>
        <v>0.15277777777777779</v>
      </c>
      <c r="N44" s="59">
        <f t="shared" ref="N44" si="170">IF(N43=0,0,N43/K43)</f>
        <v>0.15151515151515152</v>
      </c>
      <c r="O44" s="31">
        <f t="shared" ref="O44" si="171">IF(O43=0,0,O43/L43)</f>
        <v>0.15384615384615385</v>
      </c>
      <c r="P44" s="45">
        <f t="shared" ref="P44" si="172">IF(P43=0,0,P43/F43)</f>
        <v>0</v>
      </c>
      <c r="Q44" s="85">
        <f t="shared" ref="Q44" si="173">IF(Q43=0,0,Q43/$F43)</f>
        <v>0</v>
      </c>
    </row>
    <row r="45" spans="1:17" ht="12" customHeight="1">
      <c r="A45" s="139"/>
      <c r="B45" s="139"/>
      <c r="C45" s="37"/>
      <c r="D45" s="211" t="s">
        <v>28</v>
      </c>
      <c r="E45" s="36"/>
      <c r="F45" s="76">
        <f t="shared" si="54"/>
        <v>8</v>
      </c>
      <c r="G45" s="76">
        <v>7</v>
      </c>
      <c r="H45" s="76">
        <v>5</v>
      </c>
      <c r="I45" s="76">
        <v>2</v>
      </c>
      <c r="J45" s="76">
        <f t="shared" si="50"/>
        <v>122</v>
      </c>
      <c r="K45" s="82">
        <v>89</v>
      </c>
      <c r="L45" s="83">
        <v>33</v>
      </c>
      <c r="M45" s="76">
        <f t="shared" ref="M45" si="174">SUM(N45:O45)</f>
        <v>2</v>
      </c>
      <c r="N45" s="82">
        <v>2</v>
      </c>
      <c r="O45" s="83">
        <v>0</v>
      </c>
      <c r="P45" s="83">
        <v>1</v>
      </c>
      <c r="Q45" s="83">
        <v>0</v>
      </c>
    </row>
    <row r="46" spans="1:17" ht="12" customHeight="1">
      <c r="A46" s="139"/>
      <c r="B46" s="139"/>
      <c r="C46" s="34"/>
      <c r="D46" s="212"/>
      <c r="E46" s="33"/>
      <c r="F46" s="77">
        <f t="shared" si="54"/>
        <v>1</v>
      </c>
      <c r="G46" s="77">
        <f t="shared" ref="G46" si="175">IF(G45=0,0,G45/$F45)</f>
        <v>0.875</v>
      </c>
      <c r="H46" s="77">
        <f t="shared" ref="H46" si="176">IF(H45=0,0,$H45/G45)</f>
        <v>0.7142857142857143</v>
      </c>
      <c r="I46" s="77">
        <f t="shared" ref="I46" si="177">IF(I45=0,0,I45/G45)</f>
        <v>0.2857142857142857</v>
      </c>
      <c r="J46" s="84">
        <f t="shared" si="50"/>
        <v>1</v>
      </c>
      <c r="K46" s="59">
        <f t="shared" ref="K46:L46" si="178">IF(K45=0,0,K45/$J45)</f>
        <v>0.72950819672131151</v>
      </c>
      <c r="L46" s="31">
        <f t="shared" si="178"/>
        <v>0.27049180327868855</v>
      </c>
      <c r="M46" s="84">
        <f t="shared" ref="M46" si="179">IF(M45=0,0,M45/$J45)</f>
        <v>1.6393442622950821E-2</v>
      </c>
      <c r="N46" s="59">
        <f t="shared" ref="N46" si="180">IF(N45=0,0,N45/K45)</f>
        <v>2.247191011235955E-2</v>
      </c>
      <c r="O46" s="31">
        <f t="shared" ref="O46" si="181">IF(O45=0,0,O45/L45)</f>
        <v>0</v>
      </c>
      <c r="P46" s="45">
        <f t="shared" ref="P46" si="182">IF(P45=0,0,P45/F45)</f>
        <v>0.125</v>
      </c>
      <c r="Q46" s="85">
        <f t="shared" ref="Q46" si="183">IF(Q45=0,0,Q45/$F45)</f>
        <v>0</v>
      </c>
    </row>
    <row r="47" spans="1:17" ht="12" customHeight="1">
      <c r="A47" s="139"/>
      <c r="B47" s="139"/>
      <c r="C47" s="37"/>
      <c r="D47" s="211" t="s">
        <v>27</v>
      </c>
      <c r="E47" s="36"/>
      <c r="F47" s="76">
        <f t="shared" si="54"/>
        <v>3</v>
      </c>
      <c r="G47" s="76">
        <v>2</v>
      </c>
      <c r="H47" s="76">
        <v>1</v>
      </c>
      <c r="I47" s="76">
        <v>1</v>
      </c>
      <c r="J47" s="76">
        <f t="shared" si="50"/>
        <v>22</v>
      </c>
      <c r="K47" s="82">
        <v>10</v>
      </c>
      <c r="L47" s="83">
        <v>12</v>
      </c>
      <c r="M47" s="76">
        <f t="shared" ref="M47" si="184">SUM(N47:O47)</f>
        <v>5</v>
      </c>
      <c r="N47" s="82">
        <v>2</v>
      </c>
      <c r="O47" s="83">
        <v>3</v>
      </c>
      <c r="P47" s="83">
        <v>1</v>
      </c>
      <c r="Q47" s="83">
        <v>0</v>
      </c>
    </row>
    <row r="48" spans="1:17" ht="12" customHeight="1">
      <c r="A48" s="139"/>
      <c r="B48" s="139"/>
      <c r="C48" s="34"/>
      <c r="D48" s="212"/>
      <c r="E48" s="33"/>
      <c r="F48" s="77">
        <f t="shared" si="54"/>
        <v>1</v>
      </c>
      <c r="G48" s="77">
        <f t="shared" ref="G48" si="185">IF(G47=0,0,G47/$F47)</f>
        <v>0.66666666666666663</v>
      </c>
      <c r="H48" s="77">
        <f t="shared" ref="H48" si="186">IF(H47=0,0,$H47/G47)</f>
        <v>0.5</v>
      </c>
      <c r="I48" s="77">
        <f t="shared" ref="I48" si="187">IF(I47=0,0,I47/G47)</f>
        <v>0.5</v>
      </c>
      <c r="J48" s="84">
        <f t="shared" si="50"/>
        <v>1</v>
      </c>
      <c r="K48" s="59">
        <f t="shared" ref="K48:L48" si="188">IF(K47=0,0,K47/$J47)</f>
        <v>0.45454545454545453</v>
      </c>
      <c r="L48" s="31">
        <f t="shared" si="188"/>
        <v>0.54545454545454541</v>
      </c>
      <c r="M48" s="84">
        <f t="shared" ref="M48" si="189">IF(M47=0,0,M47/$J47)</f>
        <v>0.22727272727272727</v>
      </c>
      <c r="N48" s="59">
        <f t="shared" ref="N48" si="190">IF(N47=0,0,N47/K47)</f>
        <v>0.2</v>
      </c>
      <c r="O48" s="31">
        <f t="shared" ref="O48" si="191">IF(O47=0,0,O47/L47)</f>
        <v>0.25</v>
      </c>
      <c r="P48" s="45">
        <f t="shared" ref="P48" si="192">IF(P47=0,0,P47/F47)</f>
        <v>0.33333333333333331</v>
      </c>
      <c r="Q48" s="85">
        <f t="shared" ref="Q48" si="193">IF(Q47=0,0,Q47/$F47)</f>
        <v>0</v>
      </c>
    </row>
    <row r="49" spans="1:17" ht="12" customHeight="1">
      <c r="A49" s="139"/>
      <c r="B49" s="139"/>
      <c r="C49" s="37"/>
      <c r="D49" s="211" t="s">
        <v>26</v>
      </c>
      <c r="E49" s="36"/>
      <c r="F49" s="76">
        <f t="shared" si="54"/>
        <v>2</v>
      </c>
      <c r="G49" s="76">
        <v>2</v>
      </c>
      <c r="H49" s="76">
        <v>1</v>
      </c>
      <c r="I49" s="76">
        <v>1</v>
      </c>
      <c r="J49" s="76">
        <f t="shared" si="50"/>
        <v>38</v>
      </c>
      <c r="K49" s="82">
        <v>29</v>
      </c>
      <c r="L49" s="83">
        <v>9</v>
      </c>
      <c r="M49" s="76">
        <f t="shared" ref="M49" si="194">SUM(N49:O49)</f>
        <v>7</v>
      </c>
      <c r="N49" s="82">
        <v>4</v>
      </c>
      <c r="O49" s="83">
        <v>3</v>
      </c>
      <c r="P49" s="83">
        <v>0</v>
      </c>
      <c r="Q49" s="83">
        <v>0</v>
      </c>
    </row>
    <row r="50" spans="1:17" ht="12" customHeight="1">
      <c r="A50" s="139"/>
      <c r="B50" s="139"/>
      <c r="C50" s="34"/>
      <c r="D50" s="212"/>
      <c r="E50" s="33"/>
      <c r="F50" s="77">
        <f t="shared" si="54"/>
        <v>1</v>
      </c>
      <c r="G50" s="77">
        <f t="shared" ref="G50" si="195">IF(G49=0,0,G49/$F49)</f>
        <v>1</v>
      </c>
      <c r="H50" s="77">
        <f t="shared" ref="H50" si="196">IF(H49=0,0,$H49/G49)</f>
        <v>0.5</v>
      </c>
      <c r="I50" s="77">
        <f t="shared" ref="I50" si="197">IF(I49=0,0,I49/G49)</f>
        <v>0.5</v>
      </c>
      <c r="J50" s="84">
        <f t="shared" si="50"/>
        <v>1</v>
      </c>
      <c r="K50" s="59">
        <f t="shared" ref="K50:L50" si="198">IF(K49=0,0,K49/$J49)</f>
        <v>0.76315789473684215</v>
      </c>
      <c r="L50" s="31">
        <f t="shared" si="198"/>
        <v>0.23684210526315788</v>
      </c>
      <c r="M50" s="84">
        <f t="shared" ref="M50" si="199">IF(M49=0,0,M49/$J49)</f>
        <v>0.18421052631578946</v>
      </c>
      <c r="N50" s="59">
        <f t="shared" ref="N50" si="200">IF(N49=0,0,N49/K49)</f>
        <v>0.13793103448275862</v>
      </c>
      <c r="O50" s="31">
        <f t="shared" ref="O50" si="201">IF(O49=0,0,O49/L49)</f>
        <v>0.33333333333333331</v>
      </c>
      <c r="P50" s="45">
        <f t="shared" ref="P50" si="202">IF(P49=0,0,P49/F49)</f>
        <v>0</v>
      </c>
      <c r="Q50" s="85">
        <f t="shared" ref="Q50" si="203">IF(Q49=0,0,Q49/$F49)</f>
        <v>0</v>
      </c>
    </row>
    <row r="51" spans="1:17" ht="12" customHeight="1">
      <c r="A51" s="139"/>
      <c r="B51" s="139"/>
      <c r="C51" s="37"/>
      <c r="D51" s="211" t="s">
        <v>93</v>
      </c>
      <c r="E51" s="36"/>
      <c r="F51" s="76">
        <f t="shared" si="54"/>
        <v>15</v>
      </c>
      <c r="G51" s="76">
        <v>8</v>
      </c>
      <c r="H51" s="76">
        <v>6</v>
      </c>
      <c r="I51" s="76">
        <v>2</v>
      </c>
      <c r="J51" s="76">
        <f t="shared" si="50"/>
        <v>58</v>
      </c>
      <c r="K51" s="82">
        <v>17</v>
      </c>
      <c r="L51" s="83">
        <v>41</v>
      </c>
      <c r="M51" s="76">
        <f t="shared" ref="M51" si="204">SUM(N51:O51)</f>
        <v>4</v>
      </c>
      <c r="N51" s="82">
        <v>0</v>
      </c>
      <c r="O51" s="83">
        <v>4</v>
      </c>
      <c r="P51" s="83">
        <v>7</v>
      </c>
      <c r="Q51" s="83">
        <v>0</v>
      </c>
    </row>
    <row r="52" spans="1:17" ht="12" customHeight="1">
      <c r="A52" s="139"/>
      <c r="B52" s="139"/>
      <c r="C52" s="34"/>
      <c r="D52" s="212"/>
      <c r="E52" s="33"/>
      <c r="F52" s="77">
        <f t="shared" si="54"/>
        <v>1</v>
      </c>
      <c r="G52" s="77">
        <f t="shared" ref="G52" si="205">IF(G51=0,0,G51/$F51)</f>
        <v>0.53333333333333333</v>
      </c>
      <c r="H52" s="77">
        <f t="shared" ref="H52" si="206">IF(H51=0,0,$H51/G51)</f>
        <v>0.75</v>
      </c>
      <c r="I52" s="77">
        <f t="shared" ref="I52" si="207">IF(I51=0,0,I51/G51)</f>
        <v>0.25</v>
      </c>
      <c r="J52" s="84">
        <f t="shared" si="50"/>
        <v>1</v>
      </c>
      <c r="K52" s="59">
        <f t="shared" ref="K52:L52" si="208">IF(K51=0,0,K51/$J51)</f>
        <v>0.29310344827586204</v>
      </c>
      <c r="L52" s="31">
        <f t="shared" si="208"/>
        <v>0.7068965517241379</v>
      </c>
      <c r="M52" s="84">
        <f t="shared" ref="M52" si="209">IF(M51=0,0,M51/$J51)</f>
        <v>6.8965517241379309E-2</v>
      </c>
      <c r="N52" s="59">
        <f t="shared" ref="N52" si="210">IF(N51=0,0,N51/K51)</f>
        <v>0</v>
      </c>
      <c r="O52" s="31">
        <f t="shared" ref="O52" si="211">IF(O51=0,0,O51/L51)</f>
        <v>9.7560975609756101E-2</v>
      </c>
      <c r="P52" s="45">
        <f t="shared" ref="P52" si="212">IF(P51=0,0,P51/F51)</f>
        <v>0.46666666666666667</v>
      </c>
      <c r="Q52" s="85">
        <f t="shared" ref="Q52" si="213">IF(Q51=0,0,Q51/$F51)</f>
        <v>0</v>
      </c>
    </row>
    <row r="53" spans="1:17" ht="12" customHeight="1">
      <c r="A53" s="139"/>
      <c r="B53" s="139"/>
      <c r="C53" s="37"/>
      <c r="D53" s="211" t="s">
        <v>92</v>
      </c>
      <c r="E53" s="36"/>
      <c r="F53" s="76">
        <f t="shared" si="54"/>
        <v>4</v>
      </c>
      <c r="G53" s="76">
        <v>4</v>
      </c>
      <c r="H53" s="76">
        <v>2</v>
      </c>
      <c r="I53" s="76">
        <v>2</v>
      </c>
      <c r="J53" s="76">
        <f t="shared" si="50"/>
        <v>48</v>
      </c>
      <c r="K53" s="82">
        <v>41</v>
      </c>
      <c r="L53" s="83">
        <v>7</v>
      </c>
      <c r="M53" s="76">
        <f t="shared" ref="M53" si="214">SUM(N53:O53)</f>
        <v>4</v>
      </c>
      <c r="N53" s="82">
        <v>2</v>
      </c>
      <c r="O53" s="83">
        <v>2</v>
      </c>
      <c r="P53" s="83">
        <v>0</v>
      </c>
      <c r="Q53" s="83">
        <v>0</v>
      </c>
    </row>
    <row r="54" spans="1:17" ht="12" customHeight="1">
      <c r="A54" s="139"/>
      <c r="B54" s="139"/>
      <c r="C54" s="34"/>
      <c r="D54" s="212"/>
      <c r="E54" s="33"/>
      <c r="F54" s="77">
        <f t="shared" si="54"/>
        <v>1</v>
      </c>
      <c r="G54" s="77">
        <f t="shared" ref="G54" si="215">IF(G53=0,0,G53/$F53)</f>
        <v>1</v>
      </c>
      <c r="H54" s="77">
        <f t="shared" ref="H54" si="216">IF(H53=0,0,$H53/G53)</f>
        <v>0.5</v>
      </c>
      <c r="I54" s="77">
        <f t="shared" ref="I54" si="217">IF(I53=0,0,I53/G53)</f>
        <v>0.5</v>
      </c>
      <c r="J54" s="84">
        <f t="shared" si="50"/>
        <v>1</v>
      </c>
      <c r="K54" s="59">
        <f t="shared" ref="K54:L54" si="218">IF(K53=0,0,K53/$J53)</f>
        <v>0.85416666666666663</v>
      </c>
      <c r="L54" s="31">
        <f t="shared" si="218"/>
        <v>0.14583333333333334</v>
      </c>
      <c r="M54" s="84">
        <f t="shared" ref="M54" si="219">IF(M53=0,0,M53/$J53)</f>
        <v>8.3333333333333329E-2</v>
      </c>
      <c r="N54" s="59">
        <f t="shared" ref="N54" si="220">IF(N53=0,0,N53/K53)</f>
        <v>4.878048780487805E-2</v>
      </c>
      <c r="O54" s="31">
        <f t="shared" ref="O54" si="221">IF(O53=0,0,O53/L53)</f>
        <v>0.2857142857142857</v>
      </c>
      <c r="P54" s="45">
        <f t="shared" ref="P54" si="222">IF(P53=0,0,P53/F53)</f>
        <v>0</v>
      </c>
      <c r="Q54" s="85">
        <f t="shared" ref="Q54" si="223">IF(Q53=0,0,Q53/$F53)</f>
        <v>0</v>
      </c>
    </row>
    <row r="55" spans="1:17" ht="12" customHeight="1">
      <c r="A55" s="139"/>
      <c r="B55" s="139"/>
      <c r="C55" s="37"/>
      <c r="D55" s="211" t="s">
        <v>23</v>
      </c>
      <c r="E55" s="36"/>
      <c r="F55" s="76">
        <f t="shared" si="54"/>
        <v>26</v>
      </c>
      <c r="G55" s="76">
        <v>16</v>
      </c>
      <c r="H55" s="76">
        <v>6</v>
      </c>
      <c r="I55" s="76">
        <v>10</v>
      </c>
      <c r="J55" s="76">
        <f t="shared" si="50"/>
        <v>366</v>
      </c>
      <c r="K55" s="82">
        <v>262</v>
      </c>
      <c r="L55" s="83">
        <v>104</v>
      </c>
      <c r="M55" s="76">
        <f t="shared" ref="M55" si="224">SUM(N55:O55)</f>
        <v>112</v>
      </c>
      <c r="N55" s="82">
        <v>85</v>
      </c>
      <c r="O55" s="83">
        <v>27</v>
      </c>
      <c r="P55" s="83">
        <v>8</v>
      </c>
      <c r="Q55" s="83">
        <v>2</v>
      </c>
    </row>
    <row r="56" spans="1:17" ht="12" customHeight="1">
      <c r="A56" s="139"/>
      <c r="B56" s="139"/>
      <c r="C56" s="34"/>
      <c r="D56" s="212"/>
      <c r="E56" s="33"/>
      <c r="F56" s="77">
        <f t="shared" si="54"/>
        <v>1</v>
      </c>
      <c r="G56" s="77">
        <f t="shared" ref="G56" si="225">IF(G55=0,0,G55/$F55)</f>
        <v>0.61538461538461542</v>
      </c>
      <c r="H56" s="77">
        <f t="shared" ref="H56" si="226">IF(H55=0,0,$H55/G55)</f>
        <v>0.375</v>
      </c>
      <c r="I56" s="77">
        <f t="shared" ref="I56" si="227">IF(I55=0,0,I55/G55)</f>
        <v>0.625</v>
      </c>
      <c r="J56" s="84">
        <f t="shared" si="50"/>
        <v>1</v>
      </c>
      <c r="K56" s="59">
        <f t="shared" ref="K56:L56" si="228">IF(K55=0,0,K55/$J55)</f>
        <v>0.71584699453551914</v>
      </c>
      <c r="L56" s="31">
        <f t="shared" si="228"/>
        <v>0.28415300546448086</v>
      </c>
      <c r="M56" s="84">
        <f t="shared" ref="M56" si="229">IF(M55=0,0,M55/$J55)</f>
        <v>0.30601092896174864</v>
      </c>
      <c r="N56" s="59">
        <f t="shared" ref="N56" si="230">IF(N55=0,0,N55/K55)</f>
        <v>0.32442748091603052</v>
      </c>
      <c r="O56" s="31">
        <f t="shared" ref="O56" si="231">IF(O55=0,0,O55/L55)</f>
        <v>0.25961538461538464</v>
      </c>
      <c r="P56" s="45">
        <f t="shared" ref="P56" si="232">IF(P55=0,0,P55/F55)</f>
        <v>0.30769230769230771</v>
      </c>
      <c r="Q56" s="85">
        <f t="shared" ref="Q56" si="233">IF(Q55=0,0,Q55/$F55)</f>
        <v>7.6923076923076927E-2</v>
      </c>
    </row>
    <row r="57" spans="1:17" ht="12" customHeight="1">
      <c r="A57" s="139"/>
      <c r="B57" s="139"/>
      <c r="C57" s="37"/>
      <c r="D57" s="211" t="s">
        <v>22</v>
      </c>
      <c r="E57" s="36"/>
      <c r="F57" s="76">
        <f t="shared" si="54"/>
        <v>5</v>
      </c>
      <c r="G57" s="76">
        <v>5</v>
      </c>
      <c r="H57" s="76">
        <v>5</v>
      </c>
      <c r="I57" s="76">
        <v>0</v>
      </c>
      <c r="J57" s="76">
        <f t="shared" si="50"/>
        <v>25</v>
      </c>
      <c r="K57" s="82">
        <v>4</v>
      </c>
      <c r="L57" s="83">
        <v>21</v>
      </c>
      <c r="M57" s="76">
        <f t="shared" ref="M57" si="234">SUM(N57:O57)</f>
        <v>0</v>
      </c>
      <c r="N57" s="82">
        <v>0</v>
      </c>
      <c r="O57" s="83">
        <v>0</v>
      </c>
      <c r="P57" s="83">
        <v>0</v>
      </c>
      <c r="Q57" s="83">
        <v>0</v>
      </c>
    </row>
    <row r="58" spans="1:17" ht="12" customHeight="1">
      <c r="A58" s="139"/>
      <c r="B58" s="139"/>
      <c r="C58" s="34"/>
      <c r="D58" s="212"/>
      <c r="E58" s="33"/>
      <c r="F58" s="77">
        <f t="shared" si="54"/>
        <v>1</v>
      </c>
      <c r="G58" s="77">
        <f t="shared" ref="G58" si="235">IF(G57=0,0,G57/$F57)</f>
        <v>1</v>
      </c>
      <c r="H58" s="77">
        <f t="shared" ref="H58" si="236">IF(H57=0,0,$H57/G57)</f>
        <v>1</v>
      </c>
      <c r="I58" s="77">
        <f t="shared" ref="I58" si="237">IF(I57=0,0,I57/G57)</f>
        <v>0</v>
      </c>
      <c r="J58" s="84">
        <f t="shared" si="50"/>
        <v>1</v>
      </c>
      <c r="K58" s="59">
        <f t="shared" ref="K58:L58" si="238">IF(K57=0,0,K57/$J57)</f>
        <v>0.16</v>
      </c>
      <c r="L58" s="31">
        <f t="shared" si="238"/>
        <v>0.84</v>
      </c>
      <c r="M58" s="84">
        <f t="shared" ref="M58" si="239">IF(M57=0,0,M57/$J57)</f>
        <v>0</v>
      </c>
      <c r="N58" s="59">
        <f t="shared" ref="N58" si="240">IF(N57=0,0,N57/K57)</f>
        <v>0</v>
      </c>
      <c r="O58" s="31">
        <f t="shared" ref="O58" si="241">IF(O57=0,0,O57/L57)</f>
        <v>0</v>
      </c>
      <c r="P58" s="45">
        <f t="shared" ref="P58" si="242">IF(P57=0,0,P57/F57)</f>
        <v>0</v>
      </c>
      <c r="Q58" s="85">
        <f t="shared" ref="Q58" si="243">IF(Q57=0,0,Q57/$F57)</f>
        <v>0</v>
      </c>
    </row>
    <row r="59" spans="1:17" ht="12.75" customHeight="1">
      <c r="A59" s="139"/>
      <c r="B59" s="139"/>
      <c r="C59" s="37"/>
      <c r="D59" s="211" t="s">
        <v>21</v>
      </c>
      <c r="E59" s="36"/>
      <c r="F59" s="76">
        <f t="shared" si="54"/>
        <v>23</v>
      </c>
      <c r="G59" s="76">
        <v>21</v>
      </c>
      <c r="H59" s="76">
        <v>13</v>
      </c>
      <c r="I59" s="76">
        <v>8</v>
      </c>
      <c r="J59" s="76">
        <f t="shared" si="50"/>
        <v>1419</v>
      </c>
      <c r="K59" s="82">
        <v>880</v>
      </c>
      <c r="L59" s="83">
        <v>539</v>
      </c>
      <c r="M59" s="76">
        <f t="shared" ref="M59" si="244">SUM(N59:O59)</f>
        <v>18</v>
      </c>
      <c r="N59" s="82">
        <v>9</v>
      </c>
      <c r="O59" s="83">
        <v>9</v>
      </c>
      <c r="P59" s="83">
        <v>2</v>
      </c>
      <c r="Q59" s="83">
        <v>0</v>
      </c>
    </row>
    <row r="60" spans="1:17" ht="12.75" customHeight="1">
      <c r="A60" s="139"/>
      <c r="B60" s="139"/>
      <c r="C60" s="34"/>
      <c r="D60" s="212"/>
      <c r="E60" s="33"/>
      <c r="F60" s="77">
        <f t="shared" si="54"/>
        <v>1</v>
      </c>
      <c r="G60" s="77">
        <f t="shared" ref="G60" si="245">IF(G59=0,0,G59/$F59)</f>
        <v>0.91304347826086951</v>
      </c>
      <c r="H60" s="77">
        <f t="shared" ref="H60" si="246">IF(H59=0,0,$H59/G59)</f>
        <v>0.61904761904761907</v>
      </c>
      <c r="I60" s="77">
        <f t="shared" ref="I60" si="247">IF(I59=0,0,I59/G59)</f>
        <v>0.38095238095238093</v>
      </c>
      <c r="J60" s="84">
        <f t="shared" si="50"/>
        <v>1</v>
      </c>
      <c r="K60" s="59">
        <f t="shared" ref="K60:L60" si="248">IF(K59=0,0,K59/$J59)</f>
        <v>0.62015503875968991</v>
      </c>
      <c r="L60" s="31">
        <f t="shared" si="248"/>
        <v>0.37984496124031009</v>
      </c>
      <c r="M60" s="84">
        <f t="shared" ref="M60" si="249">IF(M59=0,0,M59/$J59)</f>
        <v>1.2684989429175475E-2</v>
      </c>
      <c r="N60" s="59">
        <f t="shared" ref="N60" si="250">IF(N59=0,0,N59/K59)</f>
        <v>1.0227272727272727E-2</v>
      </c>
      <c r="O60" s="31">
        <f t="shared" ref="O60" si="251">IF(O59=0,0,O59/L59)</f>
        <v>1.6697588126159554E-2</v>
      </c>
      <c r="P60" s="45">
        <f t="shared" ref="P60" si="252">IF(P59=0,0,P59/F59)</f>
        <v>8.6956521739130432E-2</v>
      </c>
      <c r="Q60" s="85">
        <f t="shared" ref="Q60" si="253">IF(Q59=0,0,Q59/$F59)</f>
        <v>0</v>
      </c>
    </row>
    <row r="61" spans="1:17" ht="12" customHeight="1">
      <c r="A61" s="139"/>
      <c r="B61" s="139"/>
      <c r="C61" s="37"/>
      <c r="D61" s="211" t="s">
        <v>20</v>
      </c>
      <c r="E61" s="36"/>
      <c r="F61" s="76">
        <f t="shared" si="54"/>
        <v>14</v>
      </c>
      <c r="G61" s="76">
        <v>11</v>
      </c>
      <c r="H61" s="76">
        <v>6</v>
      </c>
      <c r="I61" s="76">
        <v>5</v>
      </c>
      <c r="J61" s="76">
        <f t="shared" si="50"/>
        <v>224</v>
      </c>
      <c r="K61" s="82">
        <v>41</v>
      </c>
      <c r="L61" s="83">
        <v>183</v>
      </c>
      <c r="M61" s="76">
        <f t="shared" ref="M61" si="254">SUM(N61:O61)</f>
        <v>12</v>
      </c>
      <c r="N61" s="82">
        <v>6</v>
      </c>
      <c r="O61" s="83">
        <v>6</v>
      </c>
      <c r="P61" s="83">
        <v>3</v>
      </c>
      <c r="Q61" s="83">
        <v>0</v>
      </c>
    </row>
    <row r="62" spans="1:17" ht="12" customHeight="1">
      <c r="A62" s="139"/>
      <c r="B62" s="139"/>
      <c r="C62" s="34"/>
      <c r="D62" s="212"/>
      <c r="E62" s="33"/>
      <c r="F62" s="77">
        <f t="shared" si="54"/>
        <v>1</v>
      </c>
      <c r="G62" s="77">
        <f t="shared" ref="G62" si="255">IF(G61=0,0,G61/$F61)</f>
        <v>0.7857142857142857</v>
      </c>
      <c r="H62" s="77">
        <f t="shared" ref="H62" si="256">IF(H61=0,0,$H61/G61)</f>
        <v>0.54545454545454541</v>
      </c>
      <c r="I62" s="77">
        <f t="shared" ref="I62" si="257">IF(I61=0,0,I61/G61)</f>
        <v>0.45454545454545453</v>
      </c>
      <c r="J62" s="84">
        <f t="shared" si="50"/>
        <v>1</v>
      </c>
      <c r="K62" s="59">
        <f t="shared" ref="K62:L62" si="258">IF(K61=0,0,K61/$J61)</f>
        <v>0.18303571428571427</v>
      </c>
      <c r="L62" s="31">
        <f t="shared" si="258"/>
        <v>0.8169642857142857</v>
      </c>
      <c r="M62" s="84">
        <f t="shared" ref="M62" si="259">IF(M61=0,0,M61/$J61)</f>
        <v>5.3571428571428568E-2</v>
      </c>
      <c r="N62" s="59">
        <f t="shared" ref="N62" si="260">IF(N61=0,0,N61/K61)</f>
        <v>0.14634146341463414</v>
      </c>
      <c r="O62" s="31">
        <f t="shared" ref="O62" si="261">IF(O61=0,0,O61/L61)</f>
        <v>3.2786885245901641E-2</v>
      </c>
      <c r="P62" s="45">
        <f t="shared" ref="P62" si="262">IF(P61=0,0,P61/F61)</f>
        <v>0.21428571428571427</v>
      </c>
      <c r="Q62" s="85">
        <f t="shared" ref="Q62" si="263">IF(Q61=0,0,Q61/$F61)</f>
        <v>0</v>
      </c>
    </row>
    <row r="63" spans="1:17" ht="12" customHeight="1">
      <c r="A63" s="139"/>
      <c r="B63" s="139"/>
      <c r="C63" s="37"/>
      <c r="D63" s="211" t="s">
        <v>19</v>
      </c>
      <c r="E63" s="36"/>
      <c r="F63" s="76">
        <f t="shared" si="54"/>
        <v>10</v>
      </c>
      <c r="G63" s="76">
        <v>8</v>
      </c>
      <c r="H63" s="76">
        <v>8</v>
      </c>
      <c r="I63" s="76">
        <v>0</v>
      </c>
      <c r="J63" s="76">
        <f t="shared" si="50"/>
        <v>228</v>
      </c>
      <c r="K63" s="82">
        <v>91</v>
      </c>
      <c r="L63" s="83">
        <v>137</v>
      </c>
      <c r="M63" s="76">
        <f t="shared" ref="M63" si="264">SUM(N63:O63)</f>
        <v>0</v>
      </c>
      <c r="N63" s="82">
        <v>0</v>
      </c>
      <c r="O63" s="83">
        <v>0</v>
      </c>
      <c r="P63" s="83">
        <v>2</v>
      </c>
      <c r="Q63" s="83">
        <v>0</v>
      </c>
    </row>
    <row r="64" spans="1:17" ht="12" customHeight="1">
      <c r="A64" s="139"/>
      <c r="B64" s="139"/>
      <c r="C64" s="34"/>
      <c r="D64" s="212"/>
      <c r="E64" s="33"/>
      <c r="F64" s="77">
        <f t="shared" si="54"/>
        <v>1</v>
      </c>
      <c r="G64" s="77">
        <f t="shared" ref="G64" si="265">IF(G63=0,0,G63/$F63)</f>
        <v>0.8</v>
      </c>
      <c r="H64" s="77">
        <f t="shared" ref="H64" si="266">IF(H63=0,0,$H63/G63)</f>
        <v>1</v>
      </c>
      <c r="I64" s="77">
        <f t="shared" ref="I64" si="267">IF(I63=0,0,I63/G63)</f>
        <v>0</v>
      </c>
      <c r="J64" s="84">
        <f t="shared" si="50"/>
        <v>1</v>
      </c>
      <c r="K64" s="59">
        <f t="shared" ref="K64:L64" si="268">IF(K63=0,0,K63/$J63)</f>
        <v>0.39912280701754388</v>
      </c>
      <c r="L64" s="31">
        <f t="shared" si="268"/>
        <v>0.60087719298245612</v>
      </c>
      <c r="M64" s="84">
        <f t="shared" ref="M64" si="269">IF(M63=0,0,M63/$J63)</f>
        <v>0</v>
      </c>
      <c r="N64" s="59">
        <f t="shared" ref="N64" si="270">IF(N63=0,0,N63/K63)</f>
        <v>0</v>
      </c>
      <c r="O64" s="31">
        <f t="shared" ref="O64" si="271">IF(O63=0,0,O63/L63)</f>
        <v>0</v>
      </c>
      <c r="P64" s="45">
        <f t="shared" ref="P64" si="272">IF(P63=0,0,P63/F63)</f>
        <v>0.2</v>
      </c>
      <c r="Q64" s="85">
        <f t="shared" ref="Q64" si="273">IF(Q63=0,0,Q63/$F63)</f>
        <v>0</v>
      </c>
    </row>
    <row r="65" spans="1:17" ht="12" customHeight="1">
      <c r="A65" s="139"/>
      <c r="B65" s="139"/>
      <c r="C65" s="37"/>
      <c r="D65" s="211" t="s">
        <v>18</v>
      </c>
      <c r="E65" s="36"/>
      <c r="F65" s="76">
        <f t="shared" si="54"/>
        <v>19</v>
      </c>
      <c r="G65" s="76">
        <v>15</v>
      </c>
      <c r="H65" s="76">
        <v>5</v>
      </c>
      <c r="I65" s="76">
        <v>10</v>
      </c>
      <c r="J65" s="76">
        <f t="shared" si="50"/>
        <v>629</v>
      </c>
      <c r="K65" s="82">
        <v>429</v>
      </c>
      <c r="L65" s="83">
        <v>200</v>
      </c>
      <c r="M65" s="76">
        <f t="shared" ref="M65" si="274">SUM(N65:O65)</f>
        <v>59</v>
      </c>
      <c r="N65" s="82">
        <v>41</v>
      </c>
      <c r="O65" s="83">
        <v>18</v>
      </c>
      <c r="P65" s="83">
        <v>3</v>
      </c>
      <c r="Q65" s="83">
        <v>1</v>
      </c>
    </row>
    <row r="66" spans="1:17" ht="12" customHeight="1">
      <c r="A66" s="139"/>
      <c r="B66" s="139"/>
      <c r="C66" s="34"/>
      <c r="D66" s="212"/>
      <c r="E66" s="33"/>
      <c r="F66" s="77">
        <f t="shared" si="54"/>
        <v>1</v>
      </c>
      <c r="G66" s="77">
        <f t="shared" ref="G66" si="275">IF(G65=0,0,G65/$F65)</f>
        <v>0.78947368421052633</v>
      </c>
      <c r="H66" s="77">
        <f t="shared" ref="H66" si="276">IF(H65=0,0,$H65/G65)</f>
        <v>0.33333333333333331</v>
      </c>
      <c r="I66" s="77">
        <f t="shared" ref="I66" si="277">IF(I65=0,0,I65/G65)</f>
        <v>0.66666666666666663</v>
      </c>
      <c r="J66" s="84">
        <f t="shared" si="50"/>
        <v>1</v>
      </c>
      <c r="K66" s="59">
        <f t="shared" ref="K66:L66" si="278">IF(K65=0,0,K65/$J65)</f>
        <v>0.68203497615262321</v>
      </c>
      <c r="L66" s="31">
        <f t="shared" si="278"/>
        <v>0.31796502384737679</v>
      </c>
      <c r="M66" s="84">
        <f t="shared" ref="M66" si="279">IF(M65=0,0,M65/$J65)</f>
        <v>9.3799682034976156E-2</v>
      </c>
      <c r="N66" s="59">
        <f t="shared" ref="N66" si="280">IF(N65=0,0,N65/K65)</f>
        <v>9.5571095571095568E-2</v>
      </c>
      <c r="O66" s="31">
        <f t="shared" ref="O66" si="281">IF(O65=0,0,O65/L65)</f>
        <v>0.09</v>
      </c>
      <c r="P66" s="45">
        <f t="shared" ref="P66" si="282">IF(P65=0,0,P65/F65)</f>
        <v>0.15789473684210525</v>
      </c>
      <c r="Q66" s="85">
        <f t="shared" ref="Q66" si="283">IF(Q65=0,0,Q65/$F65)</f>
        <v>5.2631578947368418E-2</v>
      </c>
    </row>
    <row r="67" spans="1:17" ht="12" customHeight="1">
      <c r="A67" s="139"/>
      <c r="B67" s="139"/>
      <c r="C67" s="37"/>
      <c r="D67" s="211" t="s">
        <v>17</v>
      </c>
      <c r="E67" s="36"/>
      <c r="F67" s="76">
        <f t="shared" si="54"/>
        <v>4</v>
      </c>
      <c r="G67" s="76">
        <v>2</v>
      </c>
      <c r="H67" s="76">
        <v>1</v>
      </c>
      <c r="I67" s="76">
        <v>1</v>
      </c>
      <c r="J67" s="76">
        <f t="shared" si="50"/>
        <v>20</v>
      </c>
      <c r="K67" s="82">
        <v>7</v>
      </c>
      <c r="L67" s="83">
        <v>13</v>
      </c>
      <c r="M67" s="76">
        <f t="shared" ref="M67" si="284">SUM(N67:O67)</f>
        <v>2</v>
      </c>
      <c r="N67" s="82">
        <v>1</v>
      </c>
      <c r="O67" s="83">
        <v>1</v>
      </c>
      <c r="P67" s="83">
        <v>1</v>
      </c>
      <c r="Q67" s="83">
        <v>1</v>
      </c>
    </row>
    <row r="68" spans="1:17" ht="12" customHeight="1">
      <c r="A68" s="139"/>
      <c r="B68" s="140"/>
      <c r="C68" s="34"/>
      <c r="D68" s="212"/>
      <c r="E68" s="33"/>
      <c r="F68" s="77">
        <f t="shared" si="54"/>
        <v>1</v>
      </c>
      <c r="G68" s="77">
        <f t="shared" ref="G68" si="285">IF(G67=0,0,G67/$F67)</f>
        <v>0.5</v>
      </c>
      <c r="H68" s="77">
        <f t="shared" ref="H68" si="286">IF(H67=0,0,$H67/G67)</f>
        <v>0.5</v>
      </c>
      <c r="I68" s="77">
        <f t="shared" ref="I68" si="287">IF(I67=0,0,I67/G67)</f>
        <v>0.5</v>
      </c>
      <c r="J68" s="84">
        <f t="shared" si="50"/>
        <v>1</v>
      </c>
      <c r="K68" s="59">
        <f t="shared" ref="K68:M68" si="288">IF(K67=0,0,K67/$J67)</f>
        <v>0.35</v>
      </c>
      <c r="L68" s="31">
        <f t="shared" si="288"/>
        <v>0.65</v>
      </c>
      <c r="M68" s="84">
        <f t="shared" si="288"/>
        <v>0.1</v>
      </c>
      <c r="N68" s="59">
        <f t="shared" ref="N68:O68" si="289">IF(N67=0,0,N67/K67)</f>
        <v>0.14285714285714285</v>
      </c>
      <c r="O68" s="31">
        <f t="shared" si="289"/>
        <v>7.6923076923076927E-2</v>
      </c>
      <c r="P68" s="45">
        <f t="shared" ref="P68" si="290">IF(P67=0,0,P67/F67)</f>
        <v>0.25</v>
      </c>
      <c r="Q68" s="85">
        <f t="shared" ref="Q68" si="291">IF(Q67=0,0,Q67/$F67)</f>
        <v>0.25</v>
      </c>
    </row>
    <row r="69" spans="1:17" ht="12" customHeight="1">
      <c r="A69" s="139"/>
      <c r="B69" s="138" t="s">
        <v>16</v>
      </c>
      <c r="C69" s="37"/>
      <c r="D69" s="211" t="s">
        <v>15</v>
      </c>
      <c r="E69" s="36"/>
      <c r="F69" s="76">
        <f>SUM(G69,P69:Q69)</f>
        <v>692</v>
      </c>
      <c r="G69" s="76">
        <f>SUM(G71,G73,G75,G77,G79,G81,G83,G85,G87,G89,G91,G93,G95,G97,G99)</f>
        <v>446</v>
      </c>
      <c r="H69" s="76">
        <f>SUM(H71,H73,H75,H77,H79,H81,H83,H85,H87,H89,H91,H93,H95,H97,H99)</f>
        <v>354</v>
      </c>
      <c r="I69" s="76">
        <f>SUM(I71,I73,I75,I77,I79,I81,I83,I85,I87,I89,I91,I93,I95,I97,I99)</f>
        <v>92</v>
      </c>
      <c r="J69" s="76">
        <f>SUM(K69,L69)</f>
        <v>9878</v>
      </c>
      <c r="K69" s="82">
        <f>SUM(K71,K73,K75,K77,K79,K81,K83,K85,K87,K89,K91,K93,K95,K97,K99)</f>
        <v>3384</v>
      </c>
      <c r="L69" s="83">
        <f>SUM(L71,L73,L75,L77,L79,L81,L83,L85,L87,L89,L91,L93,L95,L97,L99)</f>
        <v>6494</v>
      </c>
      <c r="M69" s="76">
        <f>SUM(N69,O69)</f>
        <v>180</v>
      </c>
      <c r="N69" s="82">
        <f>SUM(N71,N73,N75,N77,N79,N81,N83,N85,N87,N89,N91,N93,N95,N97,N99)</f>
        <v>70</v>
      </c>
      <c r="O69" s="83">
        <f>SUM(O71,O73,O75,O77,O79,O81,O83,O85,O87,O89,O91,O93,O95,O97,O99)</f>
        <v>110</v>
      </c>
      <c r="P69" s="83">
        <f>SUM(P71,P73,P75,P77,P79,P81,P83,P85,P87,P89,P91,P93,P95,P97,P99)</f>
        <v>185</v>
      </c>
      <c r="Q69" s="83">
        <f t="shared" ref="Q69" si="292">SUM(Q71,Q73,Q75,Q77,Q79,Q81,Q83,Q85,Q87,Q89,Q91,Q93,Q95,Q97,Q99)</f>
        <v>61</v>
      </c>
    </row>
    <row r="70" spans="1:17" ht="12" customHeight="1">
      <c r="A70" s="139"/>
      <c r="B70" s="139"/>
      <c r="C70" s="34"/>
      <c r="D70" s="212"/>
      <c r="E70" s="33"/>
      <c r="F70" s="77">
        <f t="shared" si="4"/>
        <v>0.99999999999999989</v>
      </c>
      <c r="G70" s="77">
        <f>IF(G69=0,0,G69/$F69)</f>
        <v>0.6445086705202312</v>
      </c>
      <c r="H70" s="77">
        <f t="shared" ref="H70" si="293">IF(H69=0,0,$H69/G69)</f>
        <v>0.79372197309417036</v>
      </c>
      <c r="I70" s="77">
        <f t="shared" ref="I70" si="294">IF(I69=0,0,I69/G69)</f>
        <v>0.20627802690582961</v>
      </c>
      <c r="J70" s="84">
        <f t="shared" ref="J70:J100" si="295">SUM(K70:L70)</f>
        <v>1</v>
      </c>
      <c r="K70" s="59">
        <f>IF(K69=0,0,K69/$J69)</f>
        <v>0.34257946952824458</v>
      </c>
      <c r="L70" s="31">
        <f t="shared" ref="L70" si="296">IF(L69=0,0,L69/$J69)</f>
        <v>0.65742053047175542</v>
      </c>
      <c r="M70" s="84">
        <f>IF(M69=0,0,M69/$J69)</f>
        <v>1.8222312208949178E-2</v>
      </c>
      <c r="N70" s="59">
        <f>IF(N69=0,0,N69/K69)</f>
        <v>2.0685579196217493E-2</v>
      </c>
      <c r="O70" s="31">
        <f>IF(O69=0,0,O69/L69)</f>
        <v>1.6938712657838004E-2</v>
      </c>
      <c r="P70" s="45">
        <f t="shared" ref="P70" si="297">IF(P69=0,0,P69/F69)</f>
        <v>0.26734104046242774</v>
      </c>
      <c r="Q70" s="85">
        <f>IF(Q69=0,0,Q69/$F69)</f>
        <v>8.8150289017341038E-2</v>
      </c>
    </row>
    <row r="71" spans="1:17" ht="12" customHeight="1">
      <c r="A71" s="139"/>
      <c r="B71" s="139"/>
      <c r="C71" s="37"/>
      <c r="D71" s="211" t="s">
        <v>117</v>
      </c>
      <c r="E71" s="36"/>
      <c r="F71" s="76">
        <f t="shared" si="4"/>
        <v>5</v>
      </c>
      <c r="G71" s="76">
        <v>2</v>
      </c>
      <c r="H71" s="76">
        <v>2</v>
      </c>
      <c r="I71" s="76">
        <v>0</v>
      </c>
      <c r="J71" s="76">
        <f t="shared" si="295"/>
        <v>6</v>
      </c>
      <c r="K71" s="82">
        <v>5</v>
      </c>
      <c r="L71" s="83">
        <v>1</v>
      </c>
      <c r="M71" s="76">
        <f t="shared" ref="M71" si="298">SUM(N71:O71)</f>
        <v>0</v>
      </c>
      <c r="N71" s="82">
        <v>0</v>
      </c>
      <c r="O71" s="83">
        <v>0</v>
      </c>
      <c r="P71" s="83">
        <v>3</v>
      </c>
      <c r="Q71" s="83">
        <v>0</v>
      </c>
    </row>
    <row r="72" spans="1:17" ht="12" customHeight="1">
      <c r="A72" s="139"/>
      <c r="B72" s="139"/>
      <c r="C72" s="34"/>
      <c r="D72" s="212"/>
      <c r="E72" s="33"/>
      <c r="F72" s="77">
        <f t="shared" ref="F72:F100" si="299">SUM(G72,P72:Q72)</f>
        <v>1</v>
      </c>
      <c r="G72" s="77">
        <f t="shared" ref="G72" si="300">IF(G71=0,0,G71/$F71)</f>
        <v>0.4</v>
      </c>
      <c r="H72" s="77">
        <f t="shared" ref="H72" si="301">IF(H71=0,0,$H71/G71)</f>
        <v>1</v>
      </c>
      <c r="I72" s="77">
        <f t="shared" ref="I72" si="302">IF(I71=0,0,I71/G71)</f>
        <v>0</v>
      </c>
      <c r="J72" s="84">
        <f t="shared" si="295"/>
        <v>1</v>
      </c>
      <c r="K72" s="59">
        <f t="shared" ref="K72:L72" si="303">IF(K71=0,0,K71/$J71)</f>
        <v>0.83333333333333337</v>
      </c>
      <c r="L72" s="31">
        <f t="shared" si="303"/>
        <v>0.16666666666666666</v>
      </c>
      <c r="M72" s="84">
        <f t="shared" ref="M72" si="304">IF(M71=0,0,M71/$J71)</f>
        <v>0</v>
      </c>
      <c r="N72" s="59">
        <f t="shared" ref="N72" si="305">IF(N71=0,0,N71/K71)</f>
        <v>0</v>
      </c>
      <c r="O72" s="31">
        <f t="shared" ref="O72" si="306">IF(O71=0,0,O71/L71)</f>
        <v>0</v>
      </c>
      <c r="P72" s="45">
        <f t="shared" ref="P72" si="307">IF(P71=0,0,P71/F71)</f>
        <v>0.6</v>
      </c>
      <c r="Q72" s="85">
        <f t="shared" ref="Q72" si="308">IF(Q71=0,0,Q71/$F71)</f>
        <v>0</v>
      </c>
    </row>
    <row r="73" spans="1:17" ht="12" customHeight="1">
      <c r="A73" s="139"/>
      <c r="B73" s="139"/>
      <c r="C73" s="37"/>
      <c r="D73" s="211" t="s">
        <v>13</v>
      </c>
      <c r="E73" s="36"/>
      <c r="F73" s="76">
        <f t="shared" si="299"/>
        <v>83</v>
      </c>
      <c r="G73" s="76">
        <v>31</v>
      </c>
      <c r="H73" s="76">
        <v>26</v>
      </c>
      <c r="I73" s="76">
        <v>5</v>
      </c>
      <c r="J73" s="76">
        <f t="shared" si="295"/>
        <v>156</v>
      </c>
      <c r="K73" s="82">
        <v>124</v>
      </c>
      <c r="L73" s="83">
        <v>32</v>
      </c>
      <c r="M73" s="76">
        <f t="shared" ref="M73" si="309">SUM(N73:O73)</f>
        <v>13</v>
      </c>
      <c r="N73" s="82">
        <v>8</v>
      </c>
      <c r="O73" s="83">
        <v>5</v>
      </c>
      <c r="P73" s="83">
        <v>36</v>
      </c>
      <c r="Q73" s="83">
        <v>16</v>
      </c>
    </row>
    <row r="74" spans="1:17" ht="12" customHeight="1">
      <c r="A74" s="139"/>
      <c r="B74" s="139"/>
      <c r="C74" s="34"/>
      <c r="D74" s="212"/>
      <c r="E74" s="33"/>
      <c r="F74" s="77">
        <f t="shared" si="299"/>
        <v>1</v>
      </c>
      <c r="G74" s="77">
        <f t="shared" ref="G74" si="310">IF(G73=0,0,G73/$F73)</f>
        <v>0.37349397590361444</v>
      </c>
      <c r="H74" s="77">
        <f t="shared" ref="H74" si="311">IF(H73=0,0,$H73/G73)</f>
        <v>0.83870967741935487</v>
      </c>
      <c r="I74" s="77">
        <f t="shared" ref="I74" si="312">IF(I73=0,0,I73/G73)</f>
        <v>0.16129032258064516</v>
      </c>
      <c r="J74" s="84">
        <f t="shared" si="295"/>
        <v>1</v>
      </c>
      <c r="K74" s="59">
        <f t="shared" ref="K74:L74" si="313">IF(K73=0,0,K73/$J73)</f>
        <v>0.79487179487179482</v>
      </c>
      <c r="L74" s="31">
        <f t="shared" si="313"/>
        <v>0.20512820512820512</v>
      </c>
      <c r="M74" s="84">
        <f t="shared" ref="M74" si="314">IF(M73=0,0,M73/$J73)</f>
        <v>8.3333333333333329E-2</v>
      </c>
      <c r="N74" s="59">
        <f t="shared" ref="N74" si="315">IF(N73=0,0,N73/K73)</f>
        <v>6.4516129032258063E-2</v>
      </c>
      <c r="O74" s="31">
        <f t="shared" ref="O74" si="316">IF(O73=0,0,O73/L73)</f>
        <v>0.15625</v>
      </c>
      <c r="P74" s="45">
        <f t="shared" ref="P74" si="317">IF(P73=0,0,P73/F73)</f>
        <v>0.43373493975903615</v>
      </c>
      <c r="Q74" s="85">
        <f t="shared" ref="Q74" si="318">IF(Q73=0,0,Q73/$F73)</f>
        <v>0.19277108433734941</v>
      </c>
    </row>
    <row r="75" spans="1:17" ht="12" customHeight="1">
      <c r="A75" s="139"/>
      <c r="B75" s="139"/>
      <c r="C75" s="37"/>
      <c r="D75" s="211" t="s">
        <v>12</v>
      </c>
      <c r="E75" s="36"/>
      <c r="F75" s="76">
        <f t="shared" si="299"/>
        <v>18</v>
      </c>
      <c r="G75" s="76">
        <v>9</v>
      </c>
      <c r="H75" s="76">
        <v>8</v>
      </c>
      <c r="I75" s="76">
        <v>1</v>
      </c>
      <c r="J75" s="76">
        <f t="shared" si="295"/>
        <v>50</v>
      </c>
      <c r="K75" s="82">
        <v>26</v>
      </c>
      <c r="L75" s="83">
        <v>24</v>
      </c>
      <c r="M75" s="76">
        <f t="shared" ref="M75" si="319">SUM(N75:O75)</f>
        <v>5</v>
      </c>
      <c r="N75" s="82">
        <v>1</v>
      </c>
      <c r="O75" s="83">
        <v>4</v>
      </c>
      <c r="P75" s="83">
        <v>7</v>
      </c>
      <c r="Q75" s="83">
        <v>2</v>
      </c>
    </row>
    <row r="76" spans="1:17" ht="12" customHeight="1">
      <c r="A76" s="139"/>
      <c r="B76" s="139"/>
      <c r="C76" s="34"/>
      <c r="D76" s="212"/>
      <c r="E76" s="33"/>
      <c r="F76" s="77">
        <f t="shared" si="299"/>
        <v>1</v>
      </c>
      <c r="G76" s="77">
        <f t="shared" ref="G76" si="320">IF(G75=0,0,G75/$F75)</f>
        <v>0.5</v>
      </c>
      <c r="H76" s="77">
        <f t="shared" ref="H76" si="321">IF(H75=0,0,$H75/G75)</f>
        <v>0.88888888888888884</v>
      </c>
      <c r="I76" s="77">
        <f t="shared" ref="I76" si="322">IF(I75=0,0,I75/G75)</f>
        <v>0.1111111111111111</v>
      </c>
      <c r="J76" s="84">
        <f t="shared" si="295"/>
        <v>1</v>
      </c>
      <c r="K76" s="59">
        <f t="shared" ref="K76:L76" si="323">IF(K75=0,0,K75/$J75)</f>
        <v>0.52</v>
      </c>
      <c r="L76" s="31">
        <f t="shared" si="323"/>
        <v>0.48</v>
      </c>
      <c r="M76" s="84">
        <f t="shared" ref="M76" si="324">IF(M75=0,0,M75/$J75)</f>
        <v>0.1</v>
      </c>
      <c r="N76" s="59">
        <f t="shared" ref="N76" si="325">IF(N75=0,0,N75/K75)</f>
        <v>3.8461538461538464E-2</v>
      </c>
      <c r="O76" s="31">
        <f t="shared" ref="O76" si="326">IF(O75=0,0,O75/L75)</f>
        <v>0.16666666666666666</v>
      </c>
      <c r="P76" s="45">
        <f t="shared" ref="P76" si="327">IF(P75=0,0,P75/F75)</f>
        <v>0.3888888888888889</v>
      </c>
      <c r="Q76" s="85">
        <f t="shared" ref="Q76" si="328">IF(Q75=0,0,Q75/$F75)</f>
        <v>0.1111111111111111</v>
      </c>
    </row>
    <row r="77" spans="1:17" ht="12" customHeight="1">
      <c r="A77" s="139"/>
      <c r="B77" s="139"/>
      <c r="C77" s="37"/>
      <c r="D77" s="211" t="s">
        <v>11</v>
      </c>
      <c r="E77" s="36"/>
      <c r="F77" s="76">
        <f t="shared" si="299"/>
        <v>16</v>
      </c>
      <c r="G77" s="76">
        <v>9</v>
      </c>
      <c r="H77" s="76">
        <v>7</v>
      </c>
      <c r="I77" s="76">
        <v>2</v>
      </c>
      <c r="J77" s="76">
        <f t="shared" si="295"/>
        <v>71</v>
      </c>
      <c r="K77" s="82">
        <v>10</v>
      </c>
      <c r="L77" s="83">
        <v>61</v>
      </c>
      <c r="M77" s="76">
        <f t="shared" ref="M77" si="329">SUM(N77:O77)</f>
        <v>5</v>
      </c>
      <c r="N77" s="82">
        <v>1</v>
      </c>
      <c r="O77" s="83">
        <v>4</v>
      </c>
      <c r="P77" s="83">
        <v>5</v>
      </c>
      <c r="Q77" s="83">
        <v>2</v>
      </c>
    </row>
    <row r="78" spans="1:17" ht="12" customHeight="1">
      <c r="A78" s="139"/>
      <c r="B78" s="139"/>
      <c r="C78" s="34"/>
      <c r="D78" s="212"/>
      <c r="E78" s="33"/>
      <c r="F78" s="77">
        <f t="shared" si="299"/>
        <v>1</v>
      </c>
      <c r="G78" s="77">
        <f t="shared" ref="G78" si="330">IF(G77=0,0,G77/$F77)</f>
        <v>0.5625</v>
      </c>
      <c r="H78" s="77">
        <f t="shared" ref="H78" si="331">IF(H77=0,0,$H77/G77)</f>
        <v>0.77777777777777779</v>
      </c>
      <c r="I78" s="77">
        <f t="shared" ref="I78" si="332">IF(I77=0,0,I77/G77)</f>
        <v>0.22222222222222221</v>
      </c>
      <c r="J78" s="84">
        <f t="shared" si="295"/>
        <v>1</v>
      </c>
      <c r="K78" s="59">
        <f t="shared" ref="K78:L78" si="333">IF(K77=0,0,K77/$J77)</f>
        <v>0.14084507042253522</v>
      </c>
      <c r="L78" s="31">
        <f t="shared" si="333"/>
        <v>0.85915492957746475</v>
      </c>
      <c r="M78" s="84">
        <f t="shared" ref="M78" si="334">IF(M77=0,0,M77/$J77)</f>
        <v>7.0422535211267609E-2</v>
      </c>
      <c r="N78" s="59">
        <f t="shared" ref="N78" si="335">IF(N77=0,0,N77/K77)</f>
        <v>0.1</v>
      </c>
      <c r="O78" s="31">
        <f t="shared" ref="O78" si="336">IF(O77=0,0,O77/L77)</f>
        <v>6.5573770491803282E-2</v>
      </c>
      <c r="P78" s="45">
        <f t="shared" ref="P78" si="337">IF(P77=0,0,P77/F77)</f>
        <v>0.3125</v>
      </c>
      <c r="Q78" s="85">
        <f t="shared" ref="Q78" si="338">IF(Q77=0,0,Q77/$F77)</f>
        <v>0.125</v>
      </c>
    </row>
    <row r="79" spans="1:17" ht="12" customHeight="1">
      <c r="A79" s="139"/>
      <c r="B79" s="139"/>
      <c r="C79" s="37"/>
      <c r="D79" s="211" t="s">
        <v>10</v>
      </c>
      <c r="E79" s="36"/>
      <c r="F79" s="76">
        <f t="shared" si="299"/>
        <v>34</v>
      </c>
      <c r="G79" s="76">
        <v>20</v>
      </c>
      <c r="H79" s="76">
        <v>16</v>
      </c>
      <c r="I79" s="76">
        <v>4</v>
      </c>
      <c r="J79" s="76">
        <f t="shared" si="295"/>
        <v>409</v>
      </c>
      <c r="K79" s="82">
        <v>288</v>
      </c>
      <c r="L79" s="83">
        <v>121</v>
      </c>
      <c r="M79" s="76">
        <f t="shared" ref="M79" si="339">SUM(N79:O79)</f>
        <v>11</v>
      </c>
      <c r="N79" s="82">
        <v>8</v>
      </c>
      <c r="O79" s="83">
        <v>3</v>
      </c>
      <c r="P79" s="83">
        <v>12</v>
      </c>
      <c r="Q79" s="83">
        <v>2</v>
      </c>
    </row>
    <row r="80" spans="1:17" ht="12" customHeight="1">
      <c r="A80" s="139"/>
      <c r="B80" s="139"/>
      <c r="C80" s="34"/>
      <c r="D80" s="212"/>
      <c r="E80" s="33"/>
      <c r="F80" s="77">
        <f t="shared" si="299"/>
        <v>1</v>
      </c>
      <c r="G80" s="77">
        <f t="shared" ref="G80" si="340">IF(G79=0,0,G79/$F79)</f>
        <v>0.58823529411764708</v>
      </c>
      <c r="H80" s="77">
        <f t="shared" ref="H80" si="341">IF(H79=0,0,$H79/G79)</f>
        <v>0.8</v>
      </c>
      <c r="I80" s="77">
        <f t="shared" ref="I80" si="342">IF(I79=0,0,I79/G79)</f>
        <v>0.2</v>
      </c>
      <c r="J80" s="84">
        <f t="shared" si="295"/>
        <v>1</v>
      </c>
      <c r="K80" s="59">
        <f t="shared" ref="K80:L80" si="343">IF(K79=0,0,K79/$J79)</f>
        <v>0.70415647921760394</v>
      </c>
      <c r="L80" s="31">
        <f t="shared" si="343"/>
        <v>0.29584352078239606</v>
      </c>
      <c r="M80" s="84">
        <f t="shared" ref="M80" si="344">IF(M79=0,0,M79/$J79)</f>
        <v>2.6894865525672371E-2</v>
      </c>
      <c r="N80" s="59">
        <f t="shared" ref="N80" si="345">IF(N79=0,0,N79/K79)</f>
        <v>2.7777777777777776E-2</v>
      </c>
      <c r="O80" s="31">
        <f t="shared" ref="O80" si="346">IF(O79=0,0,O79/L79)</f>
        <v>2.4793388429752067E-2</v>
      </c>
      <c r="P80" s="45">
        <f t="shared" ref="P80" si="347">IF(P79=0,0,P79/F79)</f>
        <v>0.35294117647058826</v>
      </c>
      <c r="Q80" s="85">
        <f t="shared" ref="Q80" si="348">IF(Q79=0,0,Q79/$F79)</f>
        <v>5.8823529411764705E-2</v>
      </c>
    </row>
    <row r="81" spans="1:17" ht="12" customHeight="1">
      <c r="A81" s="139"/>
      <c r="B81" s="139"/>
      <c r="C81" s="37"/>
      <c r="D81" s="211" t="s">
        <v>9</v>
      </c>
      <c r="E81" s="36"/>
      <c r="F81" s="76">
        <f t="shared" si="299"/>
        <v>180</v>
      </c>
      <c r="G81" s="76">
        <v>115</v>
      </c>
      <c r="H81" s="76">
        <v>97</v>
      </c>
      <c r="I81" s="76">
        <v>18</v>
      </c>
      <c r="J81" s="76">
        <f t="shared" si="295"/>
        <v>1988</v>
      </c>
      <c r="K81" s="82">
        <v>581</v>
      </c>
      <c r="L81" s="83">
        <v>1407</v>
      </c>
      <c r="M81" s="76">
        <f t="shared" ref="M81" si="349">SUM(N81:O81)</f>
        <v>24</v>
      </c>
      <c r="N81" s="82">
        <v>11</v>
      </c>
      <c r="O81" s="83">
        <v>13</v>
      </c>
      <c r="P81" s="83">
        <v>52</v>
      </c>
      <c r="Q81" s="83">
        <v>13</v>
      </c>
    </row>
    <row r="82" spans="1:17" ht="12" customHeight="1">
      <c r="A82" s="139"/>
      <c r="B82" s="139"/>
      <c r="C82" s="34"/>
      <c r="D82" s="212"/>
      <c r="E82" s="33"/>
      <c r="F82" s="77">
        <f t="shared" si="299"/>
        <v>0.99999999999999989</v>
      </c>
      <c r="G82" s="77">
        <f t="shared" ref="G82" si="350">IF(G81=0,0,G81/$F81)</f>
        <v>0.63888888888888884</v>
      </c>
      <c r="H82" s="77">
        <f t="shared" ref="H82" si="351">IF(H81=0,0,$H81/G81)</f>
        <v>0.84347826086956523</v>
      </c>
      <c r="I82" s="77">
        <f t="shared" ref="I82" si="352">IF(I81=0,0,I81/G81)</f>
        <v>0.15652173913043479</v>
      </c>
      <c r="J82" s="84">
        <f t="shared" si="295"/>
        <v>1</v>
      </c>
      <c r="K82" s="59">
        <f t="shared" ref="K82:L82" si="353">IF(K81=0,0,K81/$J81)</f>
        <v>0.29225352112676056</v>
      </c>
      <c r="L82" s="31">
        <f t="shared" si="353"/>
        <v>0.70774647887323938</v>
      </c>
      <c r="M82" s="84">
        <f t="shared" ref="M82" si="354">IF(M81=0,0,M81/$J81)</f>
        <v>1.2072434607645875E-2</v>
      </c>
      <c r="N82" s="59">
        <f t="shared" ref="N82" si="355">IF(N81=0,0,N81/K81)</f>
        <v>1.8932874354561102E-2</v>
      </c>
      <c r="O82" s="31">
        <f t="shared" ref="O82" si="356">IF(O81=0,0,O81/L81)</f>
        <v>9.2395167022032692E-3</v>
      </c>
      <c r="P82" s="45">
        <f t="shared" ref="P82" si="357">IF(P81=0,0,P81/F81)</f>
        <v>0.28888888888888886</v>
      </c>
      <c r="Q82" s="85">
        <f t="shared" ref="Q82" si="358">IF(Q81=0,0,Q81/$F81)</f>
        <v>7.2222222222222215E-2</v>
      </c>
    </row>
    <row r="83" spans="1:17" ht="12" customHeight="1">
      <c r="A83" s="139"/>
      <c r="B83" s="139"/>
      <c r="C83" s="37"/>
      <c r="D83" s="211" t="s">
        <v>8</v>
      </c>
      <c r="E83" s="36"/>
      <c r="F83" s="76">
        <f t="shared" si="299"/>
        <v>21</v>
      </c>
      <c r="G83" s="76">
        <v>11</v>
      </c>
      <c r="H83" s="76">
        <v>11</v>
      </c>
      <c r="I83" s="76">
        <v>0</v>
      </c>
      <c r="J83" s="76">
        <f t="shared" si="295"/>
        <v>66</v>
      </c>
      <c r="K83" s="82">
        <v>15</v>
      </c>
      <c r="L83" s="83">
        <v>51</v>
      </c>
      <c r="M83" s="76">
        <f t="shared" ref="M83" si="359">SUM(N83:O83)</f>
        <v>0</v>
      </c>
      <c r="N83" s="82">
        <v>0</v>
      </c>
      <c r="O83" s="83">
        <v>0</v>
      </c>
      <c r="P83" s="83">
        <v>9</v>
      </c>
      <c r="Q83" s="83">
        <v>1</v>
      </c>
    </row>
    <row r="84" spans="1:17" ht="12" customHeight="1">
      <c r="A84" s="139"/>
      <c r="B84" s="139"/>
      <c r="C84" s="34"/>
      <c r="D84" s="212"/>
      <c r="E84" s="33"/>
      <c r="F84" s="77">
        <f t="shared" si="299"/>
        <v>1</v>
      </c>
      <c r="G84" s="77">
        <f t="shared" ref="G84" si="360">IF(G83=0,0,G83/$F83)</f>
        <v>0.52380952380952384</v>
      </c>
      <c r="H84" s="77">
        <f t="shared" ref="H84" si="361">IF(H83=0,0,$H83/G83)</f>
        <v>1</v>
      </c>
      <c r="I84" s="77">
        <f t="shared" ref="I84" si="362">IF(I83=0,0,I83/G83)</f>
        <v>0</v>
      </c>
      <c r="J84" s="84">
        <f t="shared" si="295"/>
        <v>1</v>
      </c>
      <c r="K84" s="59">
        <f t="shared" ref="K84:L84" si="363">IF(K83=0,0,K83/$J83)</f>
        <v>0.22727272727272727</v>
      </c>
      <c r="L84" s="31">
        <f t="shared" si="363"/>
        <v>0.77272727272727271</v>
      </c>
      <c r="M84" s="84">
        <f t="shared" ref="M84" si="364">IF(M83=0,0,M83/$J83)</f>
        <v>0</v>
      </c>
      <c r="N84" s="59">
        <f t="shared" ref="N84" si="365">IF(N83=0,0,N83/K83)</f>
        <v>0</v>
      </c>
      <c r="O84" s="31">
        <f t="shared" ref="O84" si="366">IF(O83=0,0,O83/L83)</f>
        <v>0</v>
      </c>
      <c r="P84" s="45">
        <f t="shared" ref="P84" si="367">IF(P83=0,0,P83/F83)</f>
        <v>0.42857142857142855</v>
      </c>
      <c r="Q84" s="85">
        <f t="shared" ref="Q84" si="368">IF(Q83=0,0,Q83/$F83)</f>
        <v>4.7619047619047616E-2</v>
      </c>
    </row>
    <row r="85" spans="1:17" ht="12" customHeight="1">
      <c r="A85" s="139"/>
      <c r="B85" s="139"/>
      <c r="C85" s="37"/>
      <c r="D85" s="211" t="s">
        <v>7</v>
      </c>
      <c r="E85" s="36"/>
      <c r="F85" s="76">
        <f t="shared" si="299"/>
        <v>14</v>
      </c>
      <c r="G85" s="76">
        <v>7</v>
      </c>
      <c r="H85" s="76">
        <v>6</v>
      </c>
      <c r="I85" s="76">
        <v>1</v>
      </c>
      <c r="J85" s="76">
        <f t="shared" si="295"/>
        <v>27</v>
      </c>
      <c r="K85" s="82">
        <v>10</v>
      </c>
      <c r="L85" s="83">
        <v>17</v>
      </c>
      <c r="M85" s="76">
        <f t="shared" ref="M85" si="369">SUM(N85:O85)</f>
        <v>1</v>
      </c>
      <c r="N85" s="82">
        <v>0</v>
      </c>
      <c r="O85" s="83">
        <v>1</v>
      </c>
      <c r="P85" s="83">
        <v>5</v>
      </c>
      <c r="Q85" s="83">
        <v>2</v>
      </c>
    </row>
    <row r="86" spans="1:17" ht="12" customHeight="1">
      <c r="A86" s="139"/>
      <c r="B86" s="139"/>
      <c r="C86" s="34"/>
      <c r="D86" s="212"/>
      <c r="E86" s="33"/>
      <c r="F86" s="77">
        <f t="shared" si="299"/>
        <v>1</v>
      </c>
      <c r="G86" s="77">
        <f t="shared" ref="G86" si="370">IF(G85=0,0,G85/$F85)</f>
        <v>0.5</v>
      </c>
      <c r="H86" s="77">
        <f t="shared" ref="H86" si="371">IF(H85=0,0,$H85/G85)</f>
        <v>0.8571428571428571</v>
      </c>
      <c r="I86" s="77">
        <f t="shared" ref="I86" si="372">IF(I85=0,0,I85/G85)</f>
        <v>0.14285714285714285</v>
      </c>
      <c r="J86" s="84">
        <f t="shared" si="295"/>
        <v>1</v>
      </c>
      <c r="K86" s="59">
        <f t="shared" ref="K86:L86" si="373">IF(K85=0,0,K85/$J85)</f>
        <v>0.37037037037037035</v>
      </c>
      <c r="L86" s="31">
        <f t="shared" si="373"/>
        <v>0.62962962962962965</v>
      </c>
      <c r="M86" s="84">
        <f t="shared" ref="M86" si="374">IF(M85=0,0,M85/$J85)</f>
        <v>3.7037037037037035E-2</v>
      </c>
      <c r="N86" s="59">
        <f t="shared" ref="N86" si="375">IF(N85=0,0,N85/K85)</f>
        <v>0</v>
      </c>
      <c r="O86" s="31">
        <f t="shared" ref="O86" si="376">IF(O85=0,0,O85/L85)</f>
        <v>5.8823529411764705E-2</v>
      </c>
      <c r="P86" s="45">
        <f t="shared" ref="P86" si="377">IF(P85=0,0,P85/F85)</f>
        <v>0.35714285714285715</v>
      </c>
      <c r="Q86" s="85">
        <f t="shared" ref="Q86" si="378">IF(Q85=0,0,Q85/$F85)</f>
        <v>0.14285714285714285</v>
      </c>
    </row>
    <row r="87" spans="1:17" ht="13.5" customHeight="1">
      <c r="A87" s="139"/>
      <c r="B87" s="139"/>
      <c r="C87" s="37"/>
      <c r="D87" s="228" t="s">
        <v>116</v>
      </c>
      <c r="E87" s="36"/>
      <c r="F87" s="76">
        <f t="shared" si="299"/>
        <v>13</v>
      </c>
      <c r="G87" s="76">
        <v>8</v>
      </c>
      <c r="H87" s="76">
        <v>8</v>
      </c>
      <c r="I87" s="76">
        <v>0</v>
      </c>
      <c r="J87" s="76">
        <f t="shared" si="295"/>
        <v>29</v>
      </c>
      <c r="K87" s="82">
        <v>11</v>
      </c>
      <c r="L87" s="83">
        <v>18</v>
      </c>
      <c r="M87" s="76">
        <f t="shared" ref="M87" si="379">SUM(N87:O87)</f>
        <v>0</v>
      </c>
      <c r="N87" s="82">
        <v>0</v>
      </c>
      <c r="O87" s="83">
        <v>0</v>
      </c>
      <c r="P87" s="83">
        <v>4</v>
      </c>
      <c r="Q87" s="83">
        <v>1</v>
      </c>
    </row>
    <row r="88" spans="1:17" ht="13.5" customHeight="1">
      <c r="A88" s="139"/>
      <c r="B88" s="139"/>
      <c r="C88" s="34"/>
      <c r="D88" s="212"/>
      <c r="E88" s="33"/>
      <c r="F88" s="77">
        <f t="shared" si="299"/>
        <v>1</v>
      </c>
      <c r="G88" s="77">
        <f t="shared" ref="G88" si="380">IF(G87=0,0,G87/$F87)</f>
        <v>0.61538461538461542</v>
      </c>
      <c r="H88" s="77">
        <f t="shared" ref="H88" si="381">IF(H87=0,0,$H87/G87)</f>
        <v>1</v>
      </c>
      <c r="I88" s="77">
        <f t="shared" ref="I88" si="382">IF(I87=0,0,I87/G87)</f>
        <v>0</v>
      </c>
      <c r="J88" s="84">
        <f t="shared" si="295"/>
        <v>1</v>
      </c>
      <c r="K88" s="59">
        <f t="shared" ref="K88:L88" si="383">IF(K87=0,0,K87/$J87)</f>
        <v>0.37931034482758619</v>
      </c>
      <c r="L88" s="31">
        <f t="shared" si="383"/>
        <v>0.62068965517241381</v>
      </c>
      <c r="M88" s="84">
        <f t="shared" ref="M88" si="384">IF(M87=0,0,M87/$J87)</f>
        <v>0</v>
      </c>
      <c r="N88" s="59">
        <f t="shared" ref="N88" si="385">IF(N87=0,0,N87/K87)</f>
        <v>0</v>
      </c>
      <c r="O88" s="31">
        <f t="shared" ref="O88" si="386">IF(O87=0,0,O87/L87)</f>
        <v>0</v>
      </c>
      <c r="P88" s="45">
        <f t="shared" ref="P88" si="387">IF(P87=0,0,P87/F87)</f>
        <v>0.30769230769230771</v>
      </c>
      <c r="Q88" s="85">
        <f t="shared" ref="Q88" si="388">IF(Q87=0,0,Q87/$F87)</f>
        <v>7.6923076923076927E-2</v>
      </c>
    </row>
    <row r="89" spans="1:17" ht="12" customHeight="1">
      <c r="A89" s="139"/>
      <c r="B89" s="139"/>
      <c r="C89" s="37"/>
      <c r="D89" s="211" t="s">
        <v>5</v>
      </c>
      <c r="E89" s="36"/>
      <c r="F89" s="76">
        <f t="shared" si="299"/>
        <v>41</v>
      </c>
      <c r="G89" s="76">
        <v>30</v>
      </c>
      <c r="H89" s="76">
        <v>27</v>
      </c>
      <c r="I89" s="76">
        <v>3</v>
      </c>
      <c r="J89" s="76">
        <f t="shared" si="295"/>
        <v>460</v>
      </c>
      <c r="K89" s="82">
        <v>135</v>
      </c>
      <c r="L89" s="83">
        <v>325</v>
      </c>
      <c r="M89" s="76">
        <f t="shared" ref="M89" si="389">SUM(N89:O89)</f>
        <v>4</v>
      </c>
      <c r="N89" s="82">
        <v>2</v>
      </c>
      <c r="O89" s="83">
        <v>2</v>
      </c>
      <c r="P89" s="83">
        <v>7</v>
      </c>
      <c r="Q89" s="83">
        <v>4</v>
      </c>
    </row>
    <row r="90" spans="1:17" ht="12" customHeight="1">
      <c r="A90" s="139"/>
      <c r="B90" s="139"/>
      <c r="C90" s="34"/>
      <c r="D90" s="212"/>
      <c r="E90" s="33"/>
      <c r="F90" s="77">
        <f t="shared" si="299"/>
        <v>1</v>
      </c>
      <c r="G90" s="77">
        <f t="shared" ref="G90" si="390">IF(G89=0,0,G89/$F89)</f>
        <v>0.73170731707317072</v>
      </c>
      <c r="H90" s="77">
        <f t="shared" ref="H90" si="391">IF(H89=0,0,$H89/G89)</f>
        <v>0.9</v>
      </c>
      <c r="I90" s="77">
        <f t="shared" ref="I90" si="392">IF(I89=0,0,I89/G89)</f>
        <v>0.1</v>
      </c>
      <c r="J90" s="84">
        <f t="shared" si="295"/>
        <v>1</v>
      </c>
      <c r="K90" s="59">
        <f t="shared" ref="K90:L90" si="393">IF(K89=0,0,K89/$J89)</f>
        <v>0.29347826086956524</v>
      </c>
      <c r="L90" s="31">
        <f t="shared" si="393"/>
        <v>0.70652173913043481</v>
      </c>
      <c r="M90" s="84">
        <f t="shared" ref="M90" si="394">IF(M89=0,0,M89/$J89)</f>
        <v>8.6956521739130436E-3</v>
      </c>
      <c r="N90" s="59">
        <f t="shared" ref="N90" si="395">IF(N89=0,0,N89/K89)</f>
        <v>1.4814814814814815E-2</v>
      </c>
      <c r="O90" s="31">
        <f t="shared" ref="O90" si="396">IF(O89=0,0,O89/L89)</f>
        <v>6.1538461538461538E-3</v>
      </c>
      <c r="P90" s="45">
        <f t="shared" ref="P90" si="397">IF(P89=0,0,P89/F89)</f>
        <v>0.17073170731707318</v>
      </c>
      <c r="Q90" s="85">
        <f t="shared" ref="Q90" si="398">IF(Q89=0,0,Q89/$F89)</f>
        <v>9.7560975609756101E-2</v>
      </c>
    </row>
    <row r="91" spans="1:17" ht="12" customHeight="1">
      <c r="A91" s="139"/>
      <c r="B91" s="139"/>
      <c r="C91" s="37"/>
      <c r="D91" s="211" t="s">
        <v>4</v>
      </c>
      <c r="E91" s="36"/>
      <c r="F91" s="76">
        <f t="shared" si="299"/>
        <v>22</v>
      </c>
      <c r="G91" s="76">
        <v>17</v>
      </c>
      <c r="H91" s="76">
        <v>16</v>
      </c>
      <c r="I91" s="76">
        <v>1</v>
      </c>
      <c r="J91" s="76">
        <f t="shared" si="295"/>
        <v>150</v>
      </c>
      <c r="K91" s="82">
        <v>41</v>
      </c>
      <c r="L91" s="83">
        <v>109</v>
      </c>
      <c r="M91" s="76">
        <f t="shared" ref="M91" si="399">SUM(N91:O91)</f>
        <v>1</v>
      </c>
      <c r="N91" s="82">
        <v>1</v>
      </c>
      <c r="O91" s="83">
        <v>0</v>
      </c>
      <c r="P91" s="83">
        <v>4</v>
      </c>
      <c r="Q91" s="83">
        <v>1</v>
      </c>
    </row>
    <row r="92" spans="1:17" ht="12" customHeight="1">
      <c r="A92" s="139"/>
      <c r="B92" s="139"/>
      <c r="C92" s="34"/>
      <c r="D92" s="212"/>
      <c r="E92" s="33"/>
      <c r="F92" s="77">
        <f t="shared" si="299"/>
        <v>1</v>
      </c>
      <c r="G92" s="77">
        <f t="shared" ref="G92" si="400">IF(G91=0,0,G91/$F91)</f>
        <v>0.77272727272727271</v>
      </c>
      <c r="H92" s="77">
        <f t="shared" ref="H92" si="401">IF(H91=0,0,$H91/G91)</f>
        <v>0.94117647058823528</v>
      </c>
      <c r="I92" s="77">
        <f t="shared" ref="I92" si="402">IF(I91=0,0,I91/G91)</f>
        <v>5.8823529411764705E-2</v>
      </c>
      <c r="J92" s="84">
        <f t="shared" si="295"/>
        <v>1</v>
      </c>
      <c r="K92" s="59">
        <f t="shared" ref="K92:L92" si="403">IF(K91=0,0,K91/$J91)</f>
        <v>0.27333333333333332</v>
      </c>
      <c r="L92" s="31">
        <f t="shared" si="403"/>
        <v>0.72666666666666668</v>
      </c>
      <c r="M92" s="84">
        <f t="shared" ref="M92" si="404">IF(M91=0,0,M91/$J91)</f>
        <v>6.6666666666666671E-3</v>
      </c>
      <c r="N92" s="59">
        <f t="shared" ref="N92" si="405">IF(N91=0,0,N91/K91)</f>
        <v>2.4390243902439025E-2</v>
      </c>
      <c r="O92" s="31">
        <f t="shared" ref="O92" si="406">IF(O91=0,0,O91/L91)</f>
        <v>0</v>
      </c>
      <c r="P92" s="45">
        <f t="shared" ref="P92" si="407">IF(P91=0,0,P91/F91)</f>
        <v>0.18181818181818182</v>
      </c>
      <c r="Q92" s="85">
        <f t="shared" ref="Q92" si="408">IF(Q91=0,0,Q91/$F91)</f>
        <v>4.5454545454545456E-2</v>
      </c>
    </row>
    <row r="93" spans="1:17" ht="12" customHeight="1">
      <c r="A93" s="139"/>
      <c r="B93" s="139"/>
      <c r="C93" s="37"/>
      <c r="D93" s="211" t="s">
        <v>3</v>
      </c>
      <c r="E93" s="36"/>
      <c r="F93" s="76">
        <f t="shared" si="299"/>
        <v>20</v>
      </c>
      <c r="G93" s="76">
        <v>15</v>
      </c>
      <c r="H93" s="76">
        <v>11</v>
      </c>
      <c r="I93" s="76">
        <v>4</v>
      </c>
      <c r="J93" s="76">
        <f t="shared" si="295"/>
        <v>391</v>
      </c>
      <c r="K93" s="82">
        <v>167</v>
      </c>
      <c r="L93" s="83">
        <v>224</v>
      </c>
      <c r="M93" s="76">
        <f t="shared" ref="M93" si="409">SUM(N93:O93)</f>
        <v>5</v>
      </c>
      <c r="N93" s="82">
        <v>0</v>
      </c>
      <c r="O93" s="83">
        <v>5</v>
      </c>
      <c r="P93" s="83">
        <v>3</v>
      </c>
      <c r="Q93" s="83">
        <v>2</v>
      </c>
    </row>
    <row r="94" spans="1:17" ht="12" customHeight="1">
      <c r="A94" s="139"/>
      <c r="B94" s="139"/>
      <c r="C94" s="34"/>
      <c r="D94" s="212"/>
      <c r="E94" s="33"/>
      <c r="F94" s="77">
        <f t="shared" si="299"/>
        <v>1</v>
      </c>
      <c r="G94" s="77">
        <f t="shared" ref="G94" si="410">IF(G93=0,0,G93/$F93)</f>
        <v>0.75</v>
      </c>
      <c r="H94" s="77">
        <f t="shared" ref="H94" si="411">IF(H93=0,0,$H93/G93)</f>
        <v>0.73333333333333328</v>
      </c>
      <c r="I94" s="77">
        <f t="shared" ref="I94" si="412">IF(I93=0,0,I93/G93)</f>
        <v>0.26666666666666666</v>
      </c>
      <c r="J94" s="84">
        <f t="shared" si="295"/>
        <v>1</v>
      </c>
      <c r="K94" s="59">
        <f t="shared" ref="K94:L94" si="413">IF(K93=0,0,K93/$J93)</f>
        <v>0.42710997442455245</v>
      </c>
      <c r="L94" s="31">
        <f t="shared" si="413"/>
        <v>0.57289002557544755</v>
      </c>
      <c r="M94" s="84">
        <f t="shared" ref="M94" si="414">IF(M93=0,0,M93/$J93)</f>
        <v>1.278772378516624E-2</v>
      </c>
      <c r="N94" s="59">
        <f t="shared" ref="N94" si="415">IF(N93=0,0,N93/K93)</f>
        <v>0</v>
      </c>
      <c r="O94" s="31">
        <f t="shared" ref="O94" si="416">IF(O93=0,0,O93/L93)</f>
        <v>2.2321428571428572E-2</v>
      </c>
      <c r="P94" s="45">
        <f t="shared" ref="P94" si="417">IF(P93=0,0,P93/F93)</f>
        <v>0.15</v>
      </c>
      <c r="Q94" s="85">
        <f t="shared" ref="Q94" si="418">IF(Q93=0,0,Q93/$F93)</f>
        <v>0.1</v>
      </c>
    </row>
    <row r="95" spans="1:17" ht="12" customHeight="1">
      <c r="A95" s="139"/>
      <c r="B95" s="139"/>
      <c r="C95" s="37"/>
      <c r="D95" s="211" t="s">
        <v>2</v>
      </c>
      <c r="E95" s="36"/>
      <c r="F95" s="76">
        <f t="shared" si="299"/>
        <v>150</v>
      </c>
      <c r="G95" s="76">
        <v>120</v>
      </c>
      <c r="H95" s="76">
        <v>83</v>
      </c>
      <c r="I95" s="76">
        <v>37</v>
      </c>
      <c r="J95" s="76">
        <f t="shared" si="295"/>
        <v>3288</v>
      </c>
      <c r="K95" s="82">
        <v>643</v>
      </c>
      <c r="L95" s="83">
        <v>2645</v>
      </c>
      <c r="M95" s="76">
        <f t="shared" ref="M95" si="419">SUM(N95:O95)</f>
        <v>66</v>
      </c>
      <c r="N95" s="82">
        <v>10</v>
      </c>
      <c r="O95" s="83">
        <v>56</v>
      </c>
      <c r="P95" s="83">
        <v>22</v>
      </c>
      <c r="Q95" s="83">
        <v>8</v>
      </c>
    </row>
    <row r="96" spans="1:17" ht="12" customHeight="1">
      <c r="A96" s="139"/>
      <c r="B96" s="139"/>
      <c r="C96" s="34"/>
      <c r="D96" s="212"/>
      <c r="E96" s="33"/>
      <c r="F96" s="77">
        <f t="shared" si="299"/>
        <v>1</v>
      </c>
      <c r="G96" s="77">
        <f t="shared" ref="G96" si="420">IF(G95=0,0,G95/$F95)</f>
        <v>0.8</v>
      </c>
      <c r="H96" s="77">
        <f t="shared" ref="H96" si="421">IF(H95=0,0,$H95/G95)</f>
        <v>0.69166666666666665</v>
      </c>
      <c r="I96" s="77">
        <f t="shared" ref="I96" si="422">IF(I95=0,0,I95/G95)</f>
        <v>0.30833333333333335</v>
      </c>
      <c r="J96" s="84">
        <f t="shared" si="295"/>
        <v>1</v>
      </c>
      <c r="K96" s="59">
        <f t="shared" ref="K96:L96" si="423">IF(K95=0,0,K95/$J95)</f>
        <v>0.1955596107055961</v>
      </c>
      <c r="L96" s="31">
        <f t="shared" si="423"/>
        <v>0.80444038929440387</v>
      </c>
      <c r="M96" s="84">
        <f t="shared" ref="M96" si="424">IF(M95=0,0,M95/$J95)</f>
        <v>2.0072992700729927E-2</v>
      </c>
      <c r="N96" s="59">
        <f t="shared" ref="N96" si="425">IF(N95=0,0,N95/K95)</f>
        <v>1.5552099533437015E-2</v>
      </c>
      <c r="O96" s="31">
        <f t="shared" ref="O96" si="426">IF(O95=0,0,O95/L95)</f>
        <v>2.1172022684310021E-2</v>
      </c>
      <c r="P96" s="45">
        <f t="shared" ref="P96" si="427">IF(P95=0,0,P95/F95)</f>
        <v>0.14666666666666667</v>
      </c>
      <c r="Q96" s="85">
        <f t="shared" ref="Q96" si="428">IF(Q95=0,0,Q95/$F95)</f>
        <v>5.3333333333333337E-2</v>
      </c>
    </row>
    <row r="97" spans="1:17" ht="12" customHeight="1">
      <c r="A97" s="139"/>
      <c r="B97" s="139"/>
      <c r="C97" s="37"/>
      <c r="D97" s="211" t="s">
        <v>1</v>
      </c>
      <c r="E97" s="36"/>
      <c r="F97" s="76">
        <f t="shared" si="299"/>
        <v>20</v>
      </c>
      <c r="G97" s="76">
        <v>17</v>
      </c>
      <c r="H97" s="76">
        <v>10</v>
      </c>
      <c r="I97" s="76">
        <v>7</v>
      </c>
      <c r="J97" s="76">
        <f t="shared" si="295"/>
        <v>798</v>
      </c>
      <c r="K97" s="82">
        <v>498</v>
      </c>
      <c r="L97" s="83">
        <v>300</v>
      </c>
      <c r="M97" s="76">
        <f t="shared" ref="M97" si="429">SUM(N97:O97)</f>
        <v>14</v>
      </c>
      <c r="N97" s="82">
        <v>12</v>
      </c>
      <c r="O97" s="83">
        <v>2</v>
      </c>
      <c r="P97" s="83">
        <v>1</v>
      </c>
      <c r="Q97" s="83">
        <v>2</v>
      </c>
    </row>
    <row r="98" spans="1:17" ht="12" customHeight="1">
      <c r="A98" s="139"/>
      <c r="B98" s="139"/>
      <c r="C98" s="34"/>
      <c r="D98" s="212"/>
      <c r="E98" s="33"/>
      <c r="F98" s="77">
        <f t="shared" si="299"/>
        <v>1</v>
      </c>
      <c r="G98" s="77">
        <f t="shared" ref="G98" si="430">IF(G97=0,0,G97/$F97)</f>
        <v>0.85</v>
      </c>
      <c r="H98" s="77">
        <f t="shared" ref="H98" si="431">IF(H97=0,0,$H97/G97)</f>
        <v>0.58823529411764708</v>
      </c>
      <c r="I98" s="77">
        <f t="shared" ref="I98" si="432">IF(I97=0,0,I97/G97)</f>
        <v>0.41176470588235292</v>
      </c>
      <c r="J98" s="84">
        <f t="shared" si="295"/>
        <v>1</v>
      </c>
      <c r="K98" s="59">
        <f t="shared" ref="K98:L98" si="433">IF(K97=0,0,K97/$J97)</f>
        <v>0.62406015037593987</v>
      </c>
      <c r="L98" s="31">
        <f t="shared" si="433"/>
        <v>0.37593984962406013</v>
      </c>
      <c r="M98" s="84">
        <f t="shared" ref="M98" si="434">IF(M97=0,0,M97/$J97)</f>
        <v>1.7543859649122806E-2</v>
      </c>
      <c r="N98" s="59">
        <f t="shared" ref="N98" si="435">IF(N97=0,0,N97/K97)</f>
        <v>2.4096385542168676E-2</v>
      </c>
      <c r="O98" s="31">
        <f t="shared" ref="O98" si="436">IF(O97=0,0,O97/L97)</f>
        <v>6.6666666666666671E-3</v>
      </c>
      <c r="P98" s="45">
        <f t="shared" ref="P98" si="437">IF(P97=0,0,P97/F97)</f>
        <v>0.05</v>
      </c>
      <c r="Q98" s="85">
        <f t="shared" ref="Q98" si="438">IF(Q97=0,0,Q97/$F97)</f>
        <v>0.1</v>
      </c>
    </row>
    <row r="99" spans="1:17" ht="12.75" customHeight="1">
      <c r="A99" s="139"/>
      <c r="B99" s="139"/>
      <c r="C99" s="37"/>
      <c r="D99" s="211" t="s">
        <v>0</v>
      </c>
      <c r="E99" s="36"/>
      <c r="F99" s="76">
        <f t="shared" si="299"/>
        <v>55</v>
      </c>
      <c r="G99" s="76">
        <v>35</v>
      </c>
      <c r="H99" s="76">
        <v>26</v>
      </c>
      <c r="I99" s="76">
        <v>9</v>
      </c>
      <c r="J99" s="76">
        <f t="shared" si="295"/>
        <v>1989</v>
      </c>
      <c r="K99" s="82">
        <v>830</v>
      </c>
      <c r="L99" s="83">
        <v>1159</v>
      </c>
      <c r="M99" s="76">
        <f t="shared" ref="M99" si="439">SUM(N99:O99)</f>
        <v>31</v>
      </c>
      <c r="N99" s="82">
        <v>16</v>
      </c>
      <c r="O99" s="83">
        <v>15</v>
      </c>
      <c r="P99" s="83">
        <v>15</v>
      </c>
      <c r="Q99" s="83">
        <v>5</v>
      </c>
    </row>
    <row r="100" spans="1:17" ht="12.75" customHeight="1">
      <c r="A100" s="140"/>
      <c r="B100" s="140"/>
      <c r="C100" s="34"/>
      <c r="D100" s="212"/>
      <c r="E100" s="33"/>
      <c r="F100" s="118">
        <f t="shared" si="299"/>
        <v>1</v>
      </c>
      <c r="G100" s="120">
        <f t="shared" ref="G100" si="440">IF(G99=0,0,G99/$F99)</f>
        <v>0.63636363636363635</v>
      </c>
      <c r="H100" s="120">
        <f t="shared" ref="H100" si="441">IF(H99=0,0,$H99/G99)</f>
        <v>0.74285714285714288</v>
      </c>
      <c r="I100" s="120">
        <f t="shared" ref="I100" si="442">IF(I99=0,0,I99/G99)</f>
        <v>0.25714285714285712</v>
      </c>
      <c r="J100" s="84">
        <f t="shared" si="295"/>
        <v>1</v>
      </c>
      <c r="K100" s="59">
        <f t="shared" ref="K100:M100" si="443">IF(K99=0,0,K99/$J99)</f>
        <v>0.41729512317747613</v>
      </c>
      <c r="L100" s="31">
        <f t="shared" si="443"/>
        <v>0.58270487682252392</v>
      </c>
      <c r="M100" s="84">
        <f t="shared" si="443"/>
        <v>1.5585721468074409E-2</v>
      </c>
      <c r="N100" s="59">
        <f t="shared" ref="N100:O100" si="444">IF(N99=0,0,N99/K99)</f>
        <v>1.9277108433734941E-2</v>
      </c>
      <c r="O100" s="31">
        <f t="shared" si="444"/>
        <v>1.2942191544434857E-2</v>
      </c>
      <c r="P100" s="31">
        <f t="shared" ref="P100" si="445">IF(P99=0,0,P99/F99)</f>
        <v>0.27272727272727271</v>
      </c>
      <c r="Q100" s="118">
        <f t="shared" ref="Q100" si="446">IF(Q99=0,0,Q99/$F99)</f>
        <v>9.0909090909090912E-2</v>
      </c>
    </row>
  </sheetData>
  <mergeCells count="66">
    <mergeCell ref="D97:D98"/>
    <mergeCell ref="G3:G6"/>
    <mergeCell ref="J4:L4"/>
    <mergeCell ref="M4:O4"/>
    <mergeCell ref="J5:J6"/>
    <mergeCell ref="K5:K6"/>
    <mergeCell ref="L5:L6"/>
    <mergeCell ref="M5:M6"/>
    <mergeCell ref="N5:N6"/>
    <mergeCell ref="O5:O6"/>
    <mergeCell ref="D67:D68"/>
    <mergeCell ref="D45:D46"/>
    <mergeCell ref="D47:D48"/>
    <mergeCell ref="D49:D50"/>
    <mergeCell ref="D51:D52"/>
    <mergeCell ref="D53:D54"/>
    <mergeCell ref="B69:B100"/>
    <mergeCell ref="D69:D70"/>
    <mergeCell ref="D71:D72"/>
    <mergeCell ref="D73:D74"/>
    <mergeCell ref="D75:D76"/>
    <mergeCell ref="D77:D78"/>
    <mergeCell ref="D79:D80"/>
    <mergeCell ref="D81:D82"/>
    <mergeCell ref="D83:D84"/>
    <mergeCell ref="D85:D86"/>
    <mergeCell ref="D99:D100"/>
    <mergeCell ref="D87:D88"/>
    <mergeCell ref="D89:D90"/>
    <mergeCell ref="D91:D92"/>
    <mergeCell ref="D93:D94"/>
    <mergeCell ref="D95:D96"/>
    <mergeCell ref="D55:D56"/>
    <mergeCell ref="D57:D58"/>
    <mergeCell ref="D59:D60"/>
    <mergeCell ref="D61:D62"/>
    <mergeCell ref="D63:D64"/>
    <mergeCell ref="D65:D66"/>
    <mergeCell ref="D43:D44"/>
    <mergeCell ref="B17:E18"/>
    <mergeCell ref="A19:A100"/>
    <mergeCell ref="B19:B68"/>
    <mergeCell ref="D19:D20"/>
    <mergeCell ref="D21:D22"/>
    <mergeCell ref="D23:D24"/>
    <mergeCell ref="D25:D26"/>
    <mergeCell ref="D27:D28"/>
    <mergeCell ref="D29:D30"/>
    <mergeCell ref="D31:D32"/>
    <mergeCell ref="D33:D34"/>
    <mergeCell ref="D35:D36"/>
    <mergeCell ref="D37:D38"/>
    <mergeCell ref="D39:D40"/>
    <mergeCell ref="D41:D42"/>
    <mergeCell ref="Q3:Q6"/>
    <mergeCell ref="A7:E8"/>
    <mergeCell ref="A9:A18"/>
    <mergeCell ref="B9:E10"/>
    <mergeCell ref="B11:E12"/>
    <mergeCell ref="B13:E14"/>
    <mergeCell ref="B15:E16"/>
    <mergeCell ref="A3:E6"/>
    <mergeCell ref="F3:F6"/>
    <mergeCell ref="I4:I6"/>
    <mergeCell ref="H4:H6"/>
    <mergeCell ref="P3:P6"/>
  </mergeCells>
  <phoneticPr fontId="4"/>
  <pageMargins left="0.59055118110236227" right="0.19685039370078741" top="0.39370078740157483" bottom="0.39370078740157483" header="0.51181102362204722" footer="0.51181102362204722"/>
  <pageSetup paperSize="9" scale="69" firstPageNumber="40" orientation="portrait" useFirstPageNumber="1"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M100"/>
  <sheetViews>
    <sheetView showGridLines="0" view="pageBreakPreview" topLeftCell="A82"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13" width="12.75" style="3" customWidth="1"/>
    <col min="14" max="16384" width="9" style="3"/>
  </cols>
  <sheetData>
    <row r="1" spans="1:13" ht="14.25">
      <c r="A1" s="18" t="s">
        <v>553</v>
      </c>
    </row>
    <row r="2" spans="1:13">
      <c r="M2" s="40" t="s">
        <v>513</v>
      </c>
    </row>
    <row r="3" spans="1:13" ht="14.25" customHeight="1">
      <c r="A3" s="213" t="s">
        <v>63</v>
      </c>
      <c r="B3" s="214"/>
      <c r="C3" s="214"/>
      <c r="D3" s="214"/>
      <c r="E3" s="215"/>
      <c r="F3" s="161" t="s">
        <v>126</v>
      </c>
      <c r="G3" s="308" t="s">
        <v>550</v>
      </c>
      <c r="H3" s="197" t="s">
        <v>549</v>
      </c>
      <c r="I3" s="197" t="s">
        <v>547</v>
      </c>
      <c r="J3" s="197" t="s">
        <v>548</v>
      </c>
      <c r="K3" s="197" t="s">
        <v>551</v>
      </c>
      <c r="L3" s="197" t="s">
        <v>552</v>
      </c>
      <c r="M3" s="197" t="s">
        <v>412</v>
      </c>
    </row>
    <row r="4" spans="1:13" ht="42" customHeight="1">
      <c r="A4" s="216"/>
      <c r="B4" s="217"/>
      <c r="C4" s="217"/>
      <c r="D4" s="217"/>
      <c r="E4" s="218"/>
      <c r="F4" s="165"/>
      <c r="G4" s="309"/>
      <c r="H4" s="198"/>
      <c r="I4" s="198"/>
      <c r="J4" s="198"/>
      <c r="K4" s="198"/>
      <c r="L4" s="198"/>
      <c r="M4" s="306"/>
    </row>
    <row r="5" spans="1:13" ht="14.25" customHeight="1">
      <c r="A5" s="216"/>
      <c r="B5" s="217"/>
      <c r="C5" s="217"/>
      <c r="D5" s="217"/>
      <c r="E5" s="218"/>
      <c r="F5" s="165"/>
      <c r="G5" s="309"/>
      <c r="H5" s="198"/>
      <c r="I5" s="198"/>
      <c r="J5" s="198"/>
      <c r="K5" s="198"/>
      <c r="L5" s="198"/>
      <c r="M5" s="306"/>
    </row>
    <row r="6" spans="1:13" ht="19.5" customHeight="1">
      <c r="A6" s="219"/>
      <c r="B6" s="220"/>
      <c r="C6" s="220"/>
      <c r="D6" s="220"/>
      <c r="E6" s="221"/>
      <c r="F6" s="165"/>
      <c r="G6" s="310"/>
      <c r="H6" s="199"/>
      <c r="I6" s="199"/>
      <c r="J6" s="199"/>
      <c r="K6" s="199"/>
      <c r="L6" s="199"/>
      <c r="M6" s="307"/>
    </row>
    <row r="7" spans="1:13" ht="12" customHeight="1">
      <c r="A7" s="152" t="s">
        <v>49</v>
      </c>
      <c r="B7" s="153"/>
      <c r="C7" s="153"/>
      <c r="D7" s="153"/>
      <c r="E7" s="153"/>
      <c r="F7" s="114">
        <f t="shared" ref="F7:M7" si="0">SUM(F9,F11,F13,F15,F17)</f>
        <v>916</v>
      </c>
      <c r="G7" s="60">
        <f t="shared" si="0"/>
        <v>427</v>
      </c>
      <c r="H7" s="35">
        <f t="shared" si="0"/>
        <v>564</v>
      </c>
      <c r="I7" s="35">
        <f t="shared" si="0"/>
        <v>549</v>
      </c>
      <c r="J7" s="35">
        <f t="shared" si="0"/>
        <v>318</v>
      </c>
      <c r="K7" s="35">
        <f t="shared" si="0"/>
        <v>41</v>
      </c>
      <c r="L7" s="35">
        <f t="shared" si="0"/>
        <v>162</v>
      </c>
      <c r="M7" s="35">
        <f t="shared" si="0"/>
        <v>58</v>
      </c>
    </row>
    <row r="8" spans="1:13" ht="12" customHeight="1">
      <c r="A8" s="155"/>
      <c r="B8" s="156"/>
      <c r="C8" s="156"/>
      <c r="D8" s="156"/>
      <c r="E8" s="156"/>
      <c r="F8" s="119"/>
      <c r="G8" s="59">
        <f t="shared" ref="G8:M8" si="1">IF(G7=0,0,G7/$F7)</f>
        <v>0.46615720524017468</v>
      </c>
      <c r="H8" s="31">
        <f t="shared" si="1"/>
        <v>0.61572052401746724</v>
      </c>
      <c r="I8" s="31">
        <f t="shared" si="1"/>
        <v>0.5993449781659389</v>
      </c>
      <c r="J8" s="31">
        <f t="shared" si="1"/>
        <v>0.34716157205240172</v>
      </c>
      <c r="K8" s="31">
        <f t="shared" si="1"/>
        <v>4.4759825327510917E-2</v>
      </c>
      <c r="L8" s="31">
        <f t="shared" si="1"/>
        <v>0.17685589519650655</v>
      </c>
      <c r="M8" s="31">
        <f t="shared" si="1"/>
        <v>6.3318777292576414E-2</v>
      </c>
    </row>
    <row r="9" spans="1:13" ht="12" customHeight="1">
      <c r="A9" s="141" t="s">
        <v>48</v>
      </c>
      <c r="B9" s="222" t="s">
        <v>47</v>
      </c>
      <c r="C9" s="223"/>
      <c r="D9" s="223"/>
      <c r="E9" s="223"/>
      <c r="F9" s="114">
        <v>289</v>
      </c>
      <c r="G9" s="60">
        <v>48</v>
      </c>
      <c r="H9" s="35">
        <v>60</v>
      </c>
      <c r="I9" s="35">
        <v>81</v>
      </c>
      <c r="J9" s="35">
        <v>21</v>
      </c>
      <c r="K9" s="35">
        <v>18</v>
      </c>
      <c r="L9" s="35">
        <v>125</v>
      </c>
      <c r="M9" s="35">
        <v>31</v>
      </c>
    </row>
    <row r="10" spans="1:13" ht="12" customHeight="1">
      <c r="A10" s="142"/>
      <c r="B10" s="225"/>
      <c r="C10" s="226"/>
      <c r="D10" s="226"/>
      <c r="E10" s="226"/>
      <c r="F10" s="119"/>
      <c r="G10" s="59">
        <f t="shared" ref="G10:M10" si="2">IF(G9=0,0,G9/$F9)</f>
        <v>0.16608996539792387</v>
      </c>
      <c r="H10" s="31">
        <f t="shared" si="2"/>
        <v>0.20761245674740483</v>
      </c>
      <c r="I10" s="31">
        <f t="shared" si="2"/>
        <v>0.28027681660899656</v>
      </c>
      <c r="J10" s="31">
        <f t="shared" si="2"/>
        <v>7.2664359861591699E-2</v>
      </c>
      <c r="K10" s="31">
        <f t="shared" si="2"/>
        <v>6.228373702422145E-2</v>
      </c>
      <c r="L10" s="31">
        <f t="shared" si="2"/>
        <v>0.43252595155709345</v>
      </c>
      <c r="M10" s="31">
        <f t="shared" si="2"/>
        <v>0.10726643598615918</v>
      </c>
    </row>
    <row r="11" spans="1:13" ht="12" customHeight="1">
      <c r="A11" s="142"/>
      <c r="B11" s="222" t="s">
        <v>46</v>
      </c>
      <c r="C11" s="223"/>
      <c r="D11" s="223"/>
      <c r="E11" s="223"/>
      <c r="F11" s="114">
        <v>129</v>
      </c>
      <c r="G11" s="60">
        <v>55</v>
      </c>
      <c r="H11" s="35">
        <v>71</v>
      </c>
      <c r="I11" s="35">
        <v>68</v>
      </c>
      <c r="J11" s="35">
        <v>28</v>
      </c>
      <c r="K11" s="35">
        <v>8</v>
      </c>
      <c r="L11" s="35">
        <v>14</v>
      </c>
      <c r="M11" s="35">
        <v>17</v>
      </c>
    </row>
    <row r="12" spans="1:13" ht="12" customHeight="1">
      <c r="A12" s="142"/>
      <c r="B12" s="225"/>
      <c r="C12" s="226"/>
      <c r="D12" s="226"/>
      <c r="E12" s="226"/>
      <c r="F12" s="119"/>
      <c r="G12" s="59">
        <f t="shared" ref="G12:M12" si="3">IF(G11=0,0,G11/$F11)</f>
        <v>0.4263565891472868</v>
      </c>
      <c r="H12" s="31">
        <f t="shared" si="3"/>
        <v>0.55038759689922478</v>
      </c>
      <c r="I12" s="31">
        <f t="shared" si="3"/>
        <v>0.52713178294573648</v>
      </c>
      <c r="J12" s="31">
        <f t="shared" si="3"/>
        <v>0.21705426356589147</v>
      </c>
      <c r="K12" s="31">
        <f t="shared" si="3"/>
        <v>6.2015503875968991E-2</v>
      </c>
      <c r="L12" s="31">
        <f t="shared" si="3"/>
        <v>0.10852713178294573</v>
      </c>
      <c r="M12" s="31">
        <f t="shared" si="3"/>
        <v>0.13178294573643412</v>
      </c>
    </row>
    <row r="13" spans="1:13" ht="12" customHeight="1">
      <c r="A13" s="142"/>
      <c r="B13" s="222" t="s">
        <v>45</v>
      </c>
      <c r="C13" s="223"/>
      <c r="D13" s="223"/>
      <c r="E13" s="223"/>
      <c r="F13" s="114">
        <v>220</v>
      </c>
      <c r="G13" s="60">
        <v>138</v>
      </c>
      <c r="H13" s="35">
        <v>187</v>
      </c>
      <c r="I13" s="35">
        <v>173</v>
      </c>
      <c r="J13" s="35">
        <v>87</v>
      </c>
      <c r="K13" s="35">
        <v>9</v>
      </c>
      <c r="L13" s="35">
        <v>11</v>
      </c>
      <c r="M13" s="35">
        <v>5</v>
      </c>
    </row>
    <row r="14" spans="1:13" ht="12" customHeight="1">
      <c r="A14" s="142"/>
      <c r="B14" s="225"/>
      <c r="C14" s="226"/>
      <c r="D14" s="226"/>
      <c r="E14" s="226"/>
      <c r="F14" s="119"/>
      <c r="G14" s="59">
        <f t="shared" ref="G14:M14" si="4">IF(G13=0,0,G13/$F13)</f>
        <v>0.62727272727272732</v>
      </c>
      <c r="H14" s="31">
        <f t="shared" si="4"/>
        <v>0.85</v>
      </c>
      <c r="I14" s="31">
        <f t="shared" si="4"/>
        <v>0.78636363636363638</v>
      </c>
      <c r="J14" s="31">
        <f t="shared" si="4"/>
        <v>0.39545454545454545</v>
      </c>
      <c r="K14" s="31">
        <f t="shared" si="4"/>
        <v>4.0909090909090909E-2</v>
      </c>
      <c r="L14" s="31">
        <f t="shared" si="4"/>
        <v>0.05</v>
      </c>
      <c r="M14" s="31">
        <f t="shared" si="4"/>
        <v>2.2727272727272728E-2</v>
      </c>
    </row>
    <row r="15" spans="1:13" ht="12" customHeight="1">
      <c r="A15" s="142"/>
      <c r="B15" s="222" t="s">
        <v>44</v>
      </c>
      <c r="C15" s="223"/>
      <c r="D15" s="223"/>
      <c r="E15" s="223"/>
      <c r="F15" s="114">
        <v>57</v>
      </c>
      <c r="G15" s="60">
        <v>43</v>
      </c>
      <c r="H15" s="35">
        <v>51</v>
      </c>
      <c r="I15" s="35">
        <v>42</v>
      </c>
      <c r="J15" s="35">
        <v>33</v>
      </c>
      <c r="K15" s="35">
        <v>1</v>
      </c>
      <c r="L15" s="35">
        <v>4</v>
      </c>
      <c r="M15" s="35">
        <v>2</v>
      </c>
    </row>
    <row r="16" spans="1:13" ht="12" customHeight="1">
      <c r="A16" s="142"/>
      <c r="B16" s="225"/>
      <c r="C16" s="226"/>
      <c r="D16" s="226"/>
      <c r="E16" s="226"/>
      <c r="F16" s="119"/>
      <c r="G16" s="59">
        <f t="shared" ref="G16:M16" si="5">IF(G15=0,0,G15/$F15)</f>
        <v>0.75438596491228072</v>
      </c>
      <c r="H16" s="31">
        <f t="shared" si="5"/>
        <v>0.89473684210526316</v>
      </c>
      <c r="I16" s="31">
        <f t="shared" si="5"/>
        <v>0.73684210526315785</v>
      </c>
      <c r="J16" s="31">
        <f t="shared" si="5"/>
        <v>0.57894736842105265</v>
      </c>
      <c r="K16" s="31">
        <f t="shared" si="5"/>
        <v>1.7543859649122806E-2</v>
      </c>
      <c r="L16" s="31">
        <f t="shared" si="5"/>
        <v>7.0175438596491224E-2</v>
      </c>
      <c r="M16" s="31">
        <f t="shared" si="5"/>
        <v>3.5087719298245612E-2</v>
      </c>
    </row>
    <row r="17" spans="1:13" ht="12" customHeight="1">
      <c r="A17" s="142"/>
      <c r="B17" s="222" t="s">
        <v>43</v>
      </c>
      <c r="C17" s="223"/>
      <c r="D17" s="223"/>
      <c r="E17" s="223"/>
      <c r="F17" s="114">
        <v>221</v>
      </c>
      <c r="G17" s="60">
        <v>143</v>
      </c>
      <c r="H17" s="35">
        <v>195</v>
      </c>
      <c r="I17" s="35">
        <v>185</v>
      </c>
      <c r="J17" s="35">
        <v>149</v>
      </c>
      <c r="K17" s="35">
        <v>5</v>
      </c>
      <c r="L17" s="35">
        <v>8</v>
      </c>
      <c r="M17" s="35">
        <v>3</v>
      </c>
    </row>
    <row r="18" spans="1:13" ht="12" customHeight="1">
      <c r="A18" s="143"/>
      <c r="B18" s="225"/>
      <c r="C18" s="226"/>
      <c r="D18" s="226"/>
      <c r="E18" s="226"/>
      <c r="F18" s="119"/>
      <c r="G18" s="59">
        <f t="shared" ref="G18:M18" si="6">IF(G17=0,0,G17/$F17)</f>
        <v>0.6470588235294118</v>
      </c>
      <c r="H18" s="31">
        <f t="shared" si="6"/>
        <v>0.88235294117647056</v>
      </c>
      <c r="I18" s="31">
        <f t="shared" si="6"/>
        <v>0.83710407239819007</v>
      </c>
      <c r="J18" s="31">
        <f t="shared" si="6"/>
        <v>0.67420814479638014</v>
      </c>
      <c r="K18" s="31">
        <f t="shared" si="6"/>
        <v>2.2624434389140271E-2</v>
      </c>
      <c r="L18" s="31">
        <f t="shared" si="6"/>
        <v>3.6199095022624438E-2</v>
      </c>
      <c r="M18" s="31">
        <f t="shared" si="6"/>
        <v>1.3574660633484163E-2</v>
      </c>
    </row>
    <row r="19" spans="1:13" ht="12" customHeight="1">
      <c r="A19" s="138" t="s">
        <v>42</v>
      </c>
      <c r="B19" s="138" t="s">
        <v>41</v>
      </c>
      <c r="C19" s="37"/>
      <c r="D19" s="211" t="s">
        <v>15</v>
      </c>
      <c r="E19" s="37"/>
      <c r="F19" s="114">
        <f t="shared" ref="F19:M19" si="7">SUM(F21,F23,F25,F27,F29,F31,F33,F35,F37,F39,F41,F43,F45,F47,F49,F51,F53,F55,F57,F59,F61,F63,F65,F67)</f>
        <v>224</v>
      </c>
      <c r="G19" s="60">
        <f t="shared" si="7"/>
        <v>123</v>
      </c>
      <c r="H19" s="35">
        <f t="shared" si="7"/>
        <v>159</v>
      </c>
      <c r="I19" s="35">
        <f t="shared" si="7"/>
        <v>152</v>
      </c>
      <c r="J19" s="35">
        <f t="shared" si="7"/>
        <v>83</v>
      </c>
      <c r="K19" s="35">
        <f t="shared" si="7"/>
        <v>11</v>
      </c>
      <c r="L19" s="35">
        <f t="shared" si="7"/>
        <v>25</v>
      </c>
      <c r="M19" s="35">
        <f t="shared" si="7"/>
        <v>11</v>
      </c>
    </row>
    <row r="20" spans="1:13" ht="12" customHeight="1">
      <c r="A20" s="139"/>
      <c r="B20" s="139"/>
      <c r="C20" s="34"/>
      <c r="D20" s="212"/>
      <c r="E20" s="34"/>
      <c r="F20" s="119"/>
      <c r="G20" s="59">
        <f t="shared" ref="G20:M20" si="8">IF(G19=0,0,G19/$F19)</f>
        <v>0.5491071428571429</v>
      </c>
      <c r="H20" s="31">
        <f t="shared" si="8"/>
        <v>0.7098214285714286</v>
      </c>
      <c r="I20" s="31">
        <f t="shared" si="8"/>
        <v>0.6785714285714286</v>
      </c>
      <c r="J20" s="31">
        <f t="shared" si="8"/>
        <v>0.3705357142857143</v>
      </c>
      <c r="K20" s="31">
        <f t="shared" si="8"/>
        <v>4.9107142857142856E-2</v>
      </c>
      <c r="L20" s="31">
        <f t="shared" si="8"/>
        <v>0.11160714285714286</v>
      </c>
      <c r="M20" s="31">
        <f t="shared" si="8"/>
        <v>4.9107142857142856E-2</v>
      </c>
    </row>
    <row r="21" spans="1:13" ht="12" customHeight="1">
      <c r="A21" s="139"/>
      <c r="B21" s="139"/>
      <c r="C21" s="37"/>
      <c r="D21" s="211" t="s">
        <v>358</v>
      </c>
      <c r="E21" s="37"/>
      <c r="F21" s="114">
        <v>38</v>
      </c>
      <c r="G21" s="60">
        <v>22</v>
      </c>
      <c r="H21" s="35">
        <v>29</v>
      </c>
      <c r="I21" s="35">
        <v>26</v>
      </c>
      <c r="J21" s="35">
        <v>14</v>
      </c>
      <c r="K21" s="35">
        <v>5</v>
      </c>
      <c r="L21" s="35">
        <v>4</v>
      </c>
      <c r="M21" s="35">
        <v>2</v>
      </c>
    </row>
    <row r="22" spans="1:13" ht="12" customHeight="1">
      <c r="A22" s="139"/>
      <c r="B22" s="139"/>
      <c r="C22" s="34"/>
      <c r="D22" s="212"/>
      <c r="E22" s="34"/>
      <c r="F22" s="119"/>
      <c r="G22" s="59">
        <f t="shared" ref="G22:M22" si="9">IF(G21=0,0,G21/$F21)</f>
        <v>0.57894736842105265</v>
      </c>
      <c r="H22" s="31">
        <f t="shared" si="9"/>
        <v>0.76315789473684215</v>
      </c>
      <c r="I22" s="31">
        <f t="shared" si="9"/>
        <v>0.68421052631578949</v>
      </c>
      <c r="J22" s="31">
        <f t="shared" si="9"/>
        <v>0.36842105263157893</v>
      </c>
      <c r="K22" s="31">
        <f t="shared" si="9"/>
        <v>0.13157894736842105</v>
      </c>
      <c r="L22" s="31">
        <f t="shared" si="9"/>
        <v>0.10526315789473684</v>
      </c>
      <c r="M22" s="31">
        <f t="shared" si="9"/>
        <v>5.2631578947368418E-2</v>
      </c>
    </row>
    <row r="23" spans="1:13" ht="12" customHeight="1">
      <c r="A23" s="139"/>
      <c r="B23" s="139"/>
      <c r="C23" s="37"/>
      <c r="D23" s="211" t="s">
        <v>359</v>
      </c>
      <c r="E23" s="37"/>
      <c r="F23" s="114">
        <v>5</v>
      </c>
      <c r="G23" s="60">
        <v>3</v>
      </c>
      <c r="H23" s="35">
        <v>2</v>
      </c>
      <c r="I23" s="35">
        <v>3</v>
      </c>
      <c r="J23" s="35">
        <v>1</v>
      </c>
      <c r="K23" s="35">
        <v>0</v>
      </c>
      <c r="L23" s="35">
        <v>1</v>
      </c>
      <c r="M23" s="35">
        <v>0</v>
      </c>
    </row>
    <row r="24" spans="1:13" ht="12" customHeight="1">
      <c r="A24" s="139"/>
      <c r="B24" s="139"/>
      <c r="C24" s="34"/>
      <c r="D24" s="212"/>
      <c r="E24" s="34"/>
      <c r="F24" s="119"/>
      <c r="G24" s="59">
        <f t="shared" ref="G24:M24" si="10">IF(G23=0,0,G23/$F23)</f>
        <v>0.6</v>
      </c>
      <c r="H24" s="31">
        <f t="shared" si="10"/>
        <v>0.4</v>
      </c>
      <c r="I24" s="31">
        <f t="shared" si="10"/>
        <v>0.6</v>
      </c>
      <c r="J24" s="31">
        <f t="shared" si="10"/>
        <v>0.2</v>
      </c>
      <c r="K24" s="31">
        <f t="shared" si="10"/>
        <v>0</v>
      </c>
      <c r="L24" s="31">
        <f t="shared" si="10"/>
        <v>0.2</v>
      </c>
      <c r="M24" s="31">
        <f t="shared" si="10"/>
        <v>0</v>
      </c>
    </row>
    <row r="25" spans="1:13" ht="12" customHeight="1">
      <c r="A25" s="139"/>
      <c r="B25" s="139"/>
      <c r="C25" s="37"/>
      <c r="D25" s="211" t="s">
        <v>360</v>
      </c>
      <c r="E25" s="37"/>
      <c r="F25" s="114">
        <v>14</v>
      </c>
      <c r="G25" s="60">
        <v>7</v>
      </c>
      <c r="H25" s="35">
        <v>10</v>
      </c>
      <c r="I25" s="35">
        <v>11</v>
      </c>
      <c r="J25" s="35">
        <v>2</v>
      </c>
      <c r="K25" s="35">
        <v>1</v>
      </c>
      <c r="L25" s="35">
        <v>1</v>
      </c>
      <c r="M25" s="35">
        <v>1</v>
      </c>
    </row>
    <row r="26" spans="1:13" ht="12" customHeight="1">
      <c r="A26" s="139"/>
      <c r="B26" s="139"/>
      <c r="C26" s="34"/>
      <c r="D26" s="212"/>
      <c r="E26" s="34"/>
      <c r="F26" s="119"/>
      <c r="G26" s="59">
        <f t="shared" ref="G26:M26" si="11">IF(G25=0,0,G25/$F25)</f>
        <v>0.5</v>
      </c>
      <c r="H26" s="31">
        <f t="shared" si="11"/>
        <v>0.7142857142857143</v>
      </c>
      <c r="I26" s="31">
        <f t="shared" si="11"/>
        <v>0.7857142857142857</v>
      </c>
      <c r="J26" s="31">
        <f t="shared" si="11"/>
        <v>0.14285714285714285</v>
      </c>
      <c r="K26" s="31">
        <f t="shared" si="11"/>
        <v>7.1428571428571425E-2</v>
      </c>
      <c r="L26" s="31">
        <f t="shared" si="11"/>
        <v>7.1428571428571425E-2</v>
      </c>
      <c r="M26" s="31">
        <f t="shared" si="11"/>
        <v>7.1428571428571425E-2</v>
      </c>
    </row>
    <row r="27" spans="1:13" ht="12" customHeight="1">
      <c r="A27" s="139"/>
      <c r="B27" s="139"/>
      <c r="C27" s="37"/>
      <c r="D27" s="211" t="s">
        <v>361</v>
      </c>
      <c r="E27" s="37"/>
      <c r="F27" s="114">
        <v>1</v>
      </c>
      <c r="G27" s="60">
        <v>0</v>
      </c>
      <c r="H27" s="35">
        <v>0</v>
      </c>
      <c r="I27" s="35">
        <v>1</v>
      </c>
      <c r="J27" s="35">
        <v>0</v>
      </c>
      <c r="K27" s="35">
        <v>0</v>
      </c>
      <c r="L27" s="35">
        <v>0</v>
      </c>
      <c r="M27" s="35">
        <v>0</v>
      </c>
    </row>
    <row r="28" spans="1:13" ht="12" customHeight="1">
      <c r="A28" s="139"/>
      <c r="B28" s="139"/>
      <c r="C28" s="34"/>
      <c r="D28" s="212"/>
      <c r="E28" s="34"/>
      <c r="F28" s="119"/>
      <c r="G28" s="59">
        <f t="shared" ref="G28:M28" si="12">IF(G27=0,0,G27/$F27)</f>
        <v>0</v>
      </c>
      <c r="H28" s="31">
        <f t="shared" si="12"/>
        <v>0</v>
      </c>
      <c r="I28" s="31">
        <f t="shared" si="12"/>
        <v>1</v>
      </c>
      <c r="J28" s="31">
        <f t="shared" si="12"/>
        <v>0</v>
      </c>
      <c r="K28" s="31">
        <f t="shared" si="12"/>
        <v>0</v>
      </c>
      <c r="L28" s="31">
        <f t="shared" si="12"/>
        <v>0</v>
      </c>
      <c r="M28" s="31">
        <f t="shared" si="12"/>
        <v>0</v>
      </c>
    </row>
    <row r="29" spans="1:13" ht="12" customHeight="1">
      <c r="A29" s="139"/>
      <c r="B29" s="139"/>
      <c r="C29" s="37"/>
      <c r="D29" s="211" t="s">
        <v>362</v>
      </c>
      <c r="E29" s="37"/>
      <c r="F29" s="114">
        <v>6</v>
      </c>
      <c r="G29" s="60">
        <v>2</v>
      </c>
      <c r="H29" s="35">
        <v>4</v>
      </c>
      <c r="I29" s="35">
        <v>4</v>
      </c>
      <c r="J29" s="35">
        <v>2</v>
      </c>
      <c r="K29" s="35">
        <v>1</v>
      </c>
      <c r="L29" s="35">
        <v>1</v>
      </c>
      <c r="M29" s="35">
        <v>0</v>
      </c>
    </row>
    <row r="30" spans="1:13" ht="12" customHeight="1">
      <c r="A30" s="139"/>
      <c r="B30" s="139"/>
      <c r="C30" s="34"/>
      <c r="D30" s="212"/>
      <c r="E30" s="34"/>
      <c r="F30" s="119"/>
      <c r="G30" s="59">
        <f t="shared" ref="G30:M30" si="13">IF(G29=0,0,G29/$F29)</f>
        <v>0.33333333333333331</v>
      </c>
      <c r="H30" s="31">
        <f t="shared" si="13"/>
        <v>0.66666666666666663</v>
      </c>
      <c r="I30" s="31">
        <f t="shared" si="13"/>
        <v>0.66666666666666663</v>
      </c>
      <c r="J30" s="31">
        <f t="shared" si="13"/>
        <v>0.33333333333333331</v>
      </c>
      <c r="K30" s="31">
        <f t="shared" si="13"/>
        <v>0.16666666666666666</v>
      </c>
      <c r="L30" s="31">
        <f t="shared" si="13"/>
        <v>0.16666666666666666</v>
      </c>
      <c r="M30" s="31">
        <f t="shared" si="13"/>
        <v>0</v>
      </c>
    </row>
    <row r="31" spans="1:13" ht="12" customHeight="1">
      <c r="A31" s="139"/>
      <c r="B31" s="139"/>
      <c r="C31" s="37"/>
      <c r="D31" s="211" t="s">
        <v>363</v>
      </c>
      <c r="E31" s="37"/>
      <c r="F31" s="114">
        <v>3</v>
      </c>
      <c r="G31" s="60">
        <v>2</v>
      </c>
      <c r="H31" s="35">
        <v>1</v>
      </c>
      <c r="I31" s="35">
        <v>2</v>
      </c>
      <c r="J31" s="35">
        <v>1</v>
      </c>
      <c r="K31" s="35">
        <v>0</v>
      </c>
      <c r="L31" s="35">
        <v>0</v>
      </c>
      <c r="M31" s="35">
        <v>0</v>
      </c>
    </row>
    <row r="32" spans="1:13" ht="12" customHeight="1">
      <c r="A32" s="139"/>
      <c r="B32" s="139"/>
      <c r="C32" s="34"/>
      <c r="D32" s="212"/>
      <c r="E32" s="34"/>
      <c r="F32" s="119"/>
      <c r="G32" s="59">
        <f t="shared" ref="G32:M32" si="14">IF(G31=0,0,G31/$F31)</f>
        <v>0.66666666666666663</v>
      </c>
      <c r="H32" s="31">
        <f t="shared" si="14"/>
        <v>0.33333333333333331</v>
      </c>
      <c r="I32" s="31">
        <f t="shared" si="14"/>
        <v>0.66666666666666663</v>
      </c>
      <c r="J32" s="31">
        <f t="shared" si="14"/>
        <v>0.33333333333333331</v>
      </c>
      <c r="K32" s="31">
        <f t="shared" si="14"/>
        <v>0</v>
      </c>
      <c r="L32" s="31">
        <f t="shared" si="14"/>
        <v>0</v>
      </c>
      <c r="M32" s="31">
        <f t="shared" si="14"/>
        <v>0</v>
      </c>
    </row>
    <row r="33" spans="1:13" ht="12" customHeight="1">
      <c r="A33" s="139"/>
      <c r="B33" s="139"/>
      <c r="C33" s="37"/>
      <c r="D33" s="211" t="s">
        <v>364</v>
      </c>
      <c r="E33" s="37"/>
      <c r="F33" s="114">
        <v>3</v>
      </c>
      <c r="G33" s="60">
        <v>2</v>
      </c>
      <c r="H33" s="35">
        <v>2</v>
      </c>
      <c r="I33" s="35">
        <v>3</v>
      </c>
      <c r="J33" s="35">
        <v>0</v>
      </c>
      <c r="K33" s="35">
        <v>0</v>
      </c>
      <c r="L33" s="35">
        <v>0</v>
      </c>
      <c r="M33" s="35">
        <v>0</v>
      </c>
    </row>
    <row r="34" spans="1:13" ht="12" customHeight="1">
      <c r="A34" s="139"/>
      <c r="B34" s="139"/>
      <c r="C34" s="34"/>
      <c r="D34" s="212"/>
      <c r="E34" s="34"/>
      <c r="F34" s="119"/>
      <c r="G34" s="59">
        <f t="shared" ref="G34:M34" si="15">IF(G33=0,0,G33/$F33)</f>
        <v>0.66666666666666663</v>
      </c>
      <c r="H34" s="31">
        <f t="shared" si="15"/>
        <v>0.66666666666666663</v>
      </c>
      <c r="I34" s="31">
        <f t="shared" si="15"/>
        <v>1</v>
      </c>
      <c r="J34" s="31">
        <f t="shared" si="15"/>
        <v>0</v>
      </c>
      <c r="K34" s="31">
        <f t="shared" si="15"/>
        <v>0</v>
      </c>
      <c r="L34" s="31">
        <f t="shared" si="15"/>
        <v>0</v>
      </c>
      <c r="M34" s="31">
        <f t="shared" si="15"/>
        <v>0</v>
      </c>
    </row>
    <row r="35" spans="1:13" ht="12" customHeight="1">
      <c r="A35" s="139"/>
      <c r="B35" s="139"/>
      <c r="C35" s="37"/>
      <c r="D35" s="211" t="s">
        <v>365</v>
      </c>
      <c r="E35" s="37"/>
      <c r="F35" s="114">
        <v>10</v>
      </c>
      <c r="G35" s="60">
        <v>6</v>
      </c>
      <c r="H35" s="35">
        <v>9</v>
      </c>
      <c r="I35" s="35">
        <v>9</v>
      </c>
      <c r="J35" s="35">
        <v>9</v>
      </c>
      <c r="K35" s="35">
        <v>0</v>
      </c>
      <c r="L35" s="35">
        <v>0</v>
      </c>
      <c r="M35" s="35">
        <v>0</v>
      </c>
    </row>
    <row r="36" spans="1:13" ht="12" customHeight="1">
      <c r="A36" s="139"/>
      <c r="B36" s="139"/>
      <c r="C36" s="34"/>
      <c r="D36" s="212"/>
      <c r="E36" s="34"/>
      <c r="F36" s="119"/>
      <c r="G36" s="59">
        <f t="shared" ref="G36:M36" si="16">IF(G35=0,0,G35/$F35)</f>
        <v>0.6</v>
      </c>
      <c r="H36" s="31">
        <f t="shared" si="16"/>
        <v>0.9</v>
      </c>
      <c r="I36" s="31">
        <f t="shared" si="16"/>
        <v>0.9</v>
      </c>
      <c r="J36" s="31">
        <f t="shared" si="16"/>
        <v>0.9</v>
      </c>
      <c r="K36" s="31">
        <f t="shared" si="16"/>
        <v>0</v>
      </c>
      <c r="L36" s="31">
        <f t="shared" si="16"/>
        <v>0</v>
      </c>
      <c r="M36" s="31">
        <f t="shared" si="16"/>
        <v>0</v>
      </c>
    </row>
    <row r="37" spans="1:13" ht="12" customHeight="1">
      <c r="A37" s="139"/>
      <c r="B37" s="139"/>
      <c r="C37" s="37"/>
      <c r="D37" s="211" t="s">
        <v>366</v>
      </c>
      <c r="E37" s="37"/>
      <c r="F37" s="114">
        <v>1</v>
      </c>
      <c r="G37" s="60">
        <v>1</v>
      </c>
      <c r="H37" s="35">
        <v>1</v>
      </c>
      <c r="I37" s="35">
        <v>1</v>
      </c>
      <c r="J37" s="35">
        <v>0</v>
      </c>
      <c r="K37" s="35">
        <v>0</v>
      </c>
      <c r="L37" s="35">
        <v>0</v>
      </c>
      <c r="M37" s="35">
        <v>0</v>
      </c>
    </row>
    <row r="38" spans="1:13" ht="12" customHeight="1">
      <c r="A38" s="139"/>
      <c r="B38" s="139"/>
      <c r="C38" s="34"/>
      <c r="D38" s="212"/>
      <c r="E38" s="34"/>
      <c r="F38" s="119"/>
      <c r="G38" s="59">
        <f t="shared" ref="G38:M38" si="17">IF(G37=0,0,G37/$F37)</f>
        <v>1</v>
      </c>
      <c r="H38" s="31">
        <f t="shared" si="17"/>
        <v>1</v>
      </c>
      <c r="I38" s="31">
        <f t="shared" si="17"/>
        <v>1</v>
      </c>
      <c r="J38" s="31">
        <f t="shared" si="17"/>
        <v>0</v>
      </c>
      <c r="K38" s="31">
        <f t="shared" si="17"/>
        <v>0</v>
      </c>
      <c r="L38" s="31">
        <f t="shared" si="17"/>
        <v>0</v>
      </c>
      <c r="M38" s="31">
        <f t="shared" si="17"/>
        <v>0</v>
      </c>
    </row>
    <row r="39" spans="1:13" ht="12" customHeight="1">
      <c r="A39" s="139"/>
      <c r="B39" s="139"/>
      <c r="C39" s="37"/>
      <c r="D39" s="211" t="s">
        <v>367</v>
      </c>
      <c r="E39" s="37"/>
      <c r="F39" s="114">
        <v>6</v>
      </c>
      <c r="G39" s="60">
        <v>3</v>
      </c>
      <c r="H39" s="35">
        <v>6</v>
      </c>
      <c r="I39" s="35">
        <v>4</v>
      </c>
      <c r="J39" s="35">
        <v>1</v>
      </c>
      <c r="K39" s="35">
        <v>0</v>
      </c>
      <c r="L39" s="35">
        <v>0</v>
      </c>
      <c r="M39" s="35">
        <v>0</v>
      </c>
    </row>
    <row r="40" spans="1:13" ht="12" customHeight="1">
      <c r="A40" s="139"/>
      <c r="B40" s="139"/>
      <c r="C40" s="34"/>
      <c r="D40" s="212"/>
      <c r="E40" s="34"/>
      <c r="F40" s="119"/>
      <c r="G40" s="59">
        <f t="shared" ref="G40:M40" si="18">IF(G39=0,0,G39/$F39)</f>
        <v>0.5</v>
      </c>
      <c r="H40" s="31">
        <f t="shared" si="18"/>
        <v>1</v>
      </c>
      <c r="I40" s="31">
        <f t="shared" si="18"/>
        <v>0.66666666666666663</v>
      </c>
      <c r="J40" s="31">
        <f t="shared" si="18"/>
        <v>0.16666666666666666</v>
      </c>
      <c r="K40" s="31">
        <f t="shared" si="18"/>
        <v>0</v>
      </c>
      <c r="L40" s="31">
        <f t="shared" si="18"/>
        <v>0</v>
      </c>
      <c r="M40" s="31">
        <f t="shared" si="18"/>
        <v>0</v>
      </c>
    </row>
    <row r="41" spans="1:13" ht="12" customHeight="1">
      <c r="A41" s="139"/>
      <c r="B41" s="139"/>
      <c r="C41" s="37"/>
      <c r="D41" s="211" t="s">
        <v>368</v>
      </c>
      <c r="E41" s="37"/>
      <c r="F41" s="114">
        <v>1</v>
      </c>
      <c r="G41" s="60">
        <v>0</v>
      </c>
      <c r="H41" s="35">
        <v>0</v>
      </c>
      <c r="I41" s="35">
        <v>0</v>
      </c>
      <c r="J41" s="35">
        <v>0</v>
      </c>
      <c r="K41" s="35">
        <v>0</v>
      </c>
      <c r="L41" s="35">
        <v>1</v>
      </c>
      <c r="M41" s="35">
        <v>0</v>
      </c>
    </row>
    <row r="42" spans="1:13" ht="12" customHeight="1">
      <c r="A42" s="139"/>
      <c r="B42" s="139"/>
      <c r="C42" s="34"/>
      <c r="D42" s="212"/>
      <c r="E42" s="34"/>
      <c r="F42" s="119"/>
      <c r="G42" s="59">
        <f t="shared" ref="G42:M42" si="19">IF(G41=0,0,G41/$F41)</f>
        <v>0</v>
      </c>
      <c r="H42" s="31">
        <f t="shared" si="19"/>
        <v>0</v>
      </c>
      <c r="I42" s="31">
        <f t="shared" si="19"/>
        <v>0</v>
      </c>
      <c r="J42" s="31">
        <f t="shared" si="19"/>
        <v>0</v>
      </c>
      <c r="K42" s="31">
        <f t="shared" si="19"/>
        <v>0</v>
      </c>
      <c r="L42" s="31">
        <f t="shared" si="19"/>
        <v>1</v>
      </c>
      <c r="M42" s="31">
        <f t="shared" si="19"/>
        <v>0</v>
      </c>
    </row>
    <row r="43" spans="1:13" ht="12" customHeight="1">
      <c r="A43" s="139"/>
      <c r="B43" s="139"/>
      <c r="C43" s="37"/>
      <c r="D43" s="211" t="s">
        <v>369</v>
      </c>
      <c r="E43" s="37"/>
      <c r="F43" s="114">
        <v>3</v>
      </c>
      <c r="G43" s="60">
        <v>2</v>
      </c>
      <c r="H43" s="35">
        <v>2</v>
      </c>
      <c r="I43" s="35">
        <v>2</v>
      </c>
      <c r="J43" s="35">
        <v>2</v>
      </c>
      <c r="K43" s="35">
        <v>0</v>
      </c>
      <c r="L43" s="35">
        <v>1</v>
      </c>
      <c r="M43" s="35">
        <v>0</v>
      </c>
    </row>
    <row r="44" spans="1:13" ht="12" customHeight="1">
      <c r="A44" s="139"/>
      <c r="B44" s="139"/>
      <c r="C44" s="34"/>
      <c r="D44" s="212"/>
      <c r="E44" s="34"/>
      <c r="F44" s="119"/>
      <c r="G44" s="59">
        <f t="shared" ref="G44:M44" si="20">IF(G43=0,0,G43/$F43)</f>
        <v>0.66666666666666663</v>
      </c>
      <c r="H44" s="31">
        <f t="shared" si="20"/>
        <v>0.66666666666666663</v>
      </c>
      <c r="I44" s="31">
        <f t="shared" si="20"/>
        <v>0.66666666666666663</v>
      </c>
      <c r="J44" s="31">
        <f t="shared" si="20"/>
        <v>0.66666666666666663</v>
      </c>
      <c r="K44" s="31">
        <f t="shared" si="20"/>
        <v>0</v>
      </c>
      <c r="L44" s="31">
        <f t="shared" si="20"/>
        <v>0.33333333333333331</v>
      </c>
      <c r="M44" s="31">
        <f t="shared" si="20"/>
        <v>0</v>
      </c>
    </row>
    <row r="45" spans="1:13" ht="12" customHeight="1">
      <c r="A45" s="139"/>
      <c r="B45" s="139"/>
      <c r="C45" s="37"/>
      <c r="D45" s="211" t="s">
        <v>370</v>
      </c>
      <c r="E45" s="37"/>
      <c r="F45" s="114">
        <v>8</v>
      </c>
      <c r="G45" s="60">
        <v>7</v>
      </c>
      <c r="H45" s="35">
        <v>4</v>
      </c>
      <c r="I45" s="35">
        <v>5</v>
      </c>
      <c r="J45" s="35">
        <v>3</v>
      </c>
      <c r="K45" s="35">
        <v>0</v>
      </c>
      <c r="L45" s="35">
        <v>1</v>
      </c>
      <c r="M45" s="35">
        <v>0</v>
      </c>
    </row>
    <row r="46" spans="1:13" ht="12" customHeight="1">
      <c r="A46" s="139"/>
      <c r="B46" s="139"/>
      <c r="C46" s="34"/>
      <c r="D46" s="212"/>
      <c r="E46" s="34"/>
      <c r="F46" s="119"/>
      <c r="G46" s="59">
        <f t="shared" ref="G46:M46" si="21">IF(G45=0,0,G45/$F45)</f>
        <v>0.875</v>
      </c>
      <c r="H46" s="31">
        <f t="shared" si="21"/>
        <v>0.5</v>
      </c>
      <c r="I46" s="31">
        <f t="shared" si="21"/>
        <v>0.625</v>
      </c>
      <c r="J46" s="31">
        <f t="shared" si="21"/>
        <v>0.375</v>
      </c>
      <c r="K46" s="31">
        <f t="shared" si="21"/>
        <v>0</v>
      </c>
      <c r="L46" s="31">
        <f t="shared" si="21"/>
        <v>0.125</v>
      </c>
      <c r="M46" s="31">
        <f t="shared" si="21"/>
        <v>0</v>
      </c>
    </row>
    <row r="47" spans="1:13" ht="12" customHeight="1">
      <c r="A47" s="139"/>
      <c r="B47" s="139"/>
      <c r="C47" s="37"/>
      <c r="D47" s="211" t="s">
        <v>371</v>
      </c>
      <c r="E47" s="37"/>
      <c r="F47" s="114">
        <v>3</v>
      </c>
      <c r="G47" s="60">
        <v>0</v>
      </c>
      <c r="H47" s="35">
        <v>2</v>
      </c>
      <c r="I47" s="35">
        <v>1</v>
      </c>
      <c r="J47" s="35">
        <v>0</v>
      </c>
      <c r="K47" s="35">
        <v>0</v>
      </c>
      <c r="L47" s="35">
        <v>0</v>
      </c>
      <c r="M47" s="35">
        <v>1</v>
      </c>
    </row>
    <row r="48" spans="1:13" ht="12" customHeight="1">
      <c r="A48" s="139"/>
      <c r="B48" s="139"/>
      <c r="C48" s="34"/>
      <c r="D48" s="212"/>
      <c r="E48" s="34"/>
      <c r="F48" s="119"/>
      <c r="G48" s="59">
        <f t="shared" ref="G48:M48" si="22">IF(G47=0,0,G47/$F47)</f>
        <v>0</v>
      </c>
      <c r="H48" s="31">
        <f t="shared" si="22"/>
        <v>0.66666666666666663</v>
      </c>
      <c r="I48" s="31">
        <f t="shared" si="22"/>
        <v>0.33333333333333331</v>
      </c>
      <c r="J48" s="31">
        <f t="shared" si="22"/>
        <v>0</v>
      </c>
      <c r="K48" s="31">
        <f t="shared" si="22"/>
        <v>0</v>
      </c>
      <c r="L48" s="31">
        <f t="shared" si="22"/>
        <v>0</v>
      </c>
      <c r="M48" s="31">
        <f t="shared" si="22"/>
        <v>0.33333333333333331</v>
      </c>
    </row>
    <row r="49" spans="1:13" ht="12" customHeight="1">
      <c r="A49" s="139"/>
      <c r="B49" s="139"/>
      <c r="C49" s="37"/>
      <c r="D49" s="211" t="s">
        <v>372</v>
      </c>
      <c r="E49" s="37"/>
      <c r="F49" s="114">
        <v>2</v>
      </c>
      <c r="G49" s="60">
        <v>2</v>
      </c>
      <c r="H49" s="35">
        <v>2</v>
      </c>
      <c r="I49" s="35">
        <v>2</v>
      </c>
      <c r="J49" s="35">
        <v>2</v>
      </c>
      <c r="K49" s="35">
        <v>0</v>
      </c>
      <c r="L49" s="35">
        <v>0</v>
      </c>
      <c r="M49" s="35">
        <v>0</v>
      </c>
    </row>
    <row r="50" spans="1:13" ht="12" customHeight="1">
      <c r="A50" s="139"/>
      <c r="B50" s="139"/>
      <c r="C50" s="34"/>
      <c r="D50" s="212"/>
      <c r="E50" s="34"/>
      <c r="F50" s="119"/>
      <c r="G50" s="59">
        <f t="shared" ref="G50:M50" si="23">IF(G49=0,0,G49/$F49)</f>
        <v>1</v>
      </c>
      <c r="H50" s="31">
        <f t="shared" si="23"/>
        <v>1</v>
      </c>
      <c r="I50" s="31">
        <f t="shared" si="23"/>
        <v>1</v>
      </c>
      <c r="J50" s="31">
        <f t="shared" si="23"/>
        <v>1</v>
      </c>
      <c r="K50" s="31">
        <f t="shared" si="23"/>
        <v>0</v>
      </c>
      <c r="L50" s="31">
        <f t="shared" si="23"/>
        <v>0</v>
      </c>
      <c r="M50" s="31">
        <f t="shared" si="23"/>
        <v>0</v>
      </c>
    </row>
    <row r="51" spans="1:13" ht="12" customHeight="1">
      <c r="A51" s="139"/>
      <c r="B51" s="139"/>
      <c r="C51" s="37"/>
      <c r="D51" s="211" t="s">
        <v>373</v>
      </c>
      <c r="E51" s="37"/>
      <c r="F51" s="114">
        <v>15</v>
      </c>
      <c r="G51" s="60">
        <v>5</v>
      </c>
      <c r="H51" s="35">
        <v>4</v>
      </c>
      <c r="I51" s="35">
        <v>6</v>
      </c>
      <c r="J51" s="35">
        <v>5</v>
      </c>
      <c r="K51" s="35">
        <v>0</v>
      </c>
      <c r="L51" s="35">
        <v>5</v>
      </c>
      <c r="M51" s="35">
        <v>2</v>
      </c>
    </row>
    <row r="52" spans="1:13" ht="12" customHeight="1">
      <c r="A52" s="139"/>
      <c r="B52" s="139"/>
      <c r="C52" s="34"/>
      <c r="D52" s="212"/>
      <c r="E52" s="34"/>
      <c r="F52" s="119"/>
      <c r="G52" s="59">
        <f t="shared" ref="G52:M52" si="24">IF(G51=0,0,G51/$F51)</f>
        <v>0.33333333333333331</v>
      </c>
      <c r="H52" s="31">
        <f t="shared" si="24"/>
        <v>0.26666666666666666</v>
      </c>
      <c r="I52" s="31">
        <f t="shared" si="24"/>
        <v>0.4</v>
      </c>
      <c r="J52" s="31">
        <f t="shared" si="24"/>
        <v>0.33333333333333331</v>
      </c>
      <c r="K52" s="31">
        <f t="shared" si="24"/>
        <v>0</v>
      </c>
      <c r="L52" s="31">
        <f t="shared" si="24"/>
        <v>0.33333333333333331</v>
      </c>
      <c r="M52" s="31">
        <f t="shared" si="24"/>
        <v>0.13333333333333333</v>
      </c>
    </row>
    <row r="53" spans="1:13" ht="12" customHeight="1">
      <c r="A53" s="139"/>
      <c r="B53" s="139"/>
      <c r="C53" s="37"/>
      <c r="D53" s="211" t="s">
        <v>374</v>
      </c>
      <c r="E53" s="37"/>
      <c r="F53" s="114">
        <v>4</v>
      </c>
      <c r="G53" s="60">
        <v>1</v>
      </c>
      <c r="H53" s="35">
        <v>3</v>
      </c>
      <c r="I53" s="35">
        <v>2</v>
      </c>
      <c r="J53" s="35">
        <v>1</v>
      </c>
      <c r="K53" s="35">
        <v>0</v>
      </c>
      <c r="L53" s="35">
        <v>0</v>
      </c>
      <c r="M53" s="35">
        <v>0</v>
      </c>
    </row>
    <row r="54" spans="1:13" ht="12" customHeight="1">
      <c r="A54" s="139"/>
      <c r="B54" s="139"/>
      <c r="C54" s="34"/>
      <c r="D54" s="212"/>
      <c r="E54" s="34"/>
      <c r="F54" s="119"/>
      <c r="G54" s="59">
        <f t="shared" ref="G54:M54" si="25">IF(G53=0,0,G53/$F53)</f>
        <v>0.25</v>
      </c>
      <c r="H54" s="31">
        <f t="shared" si="25"/>
        <v>0.75</v>
      </c>
      <c r="I54" s="31">
        <f t="shared" si="25"/>
        <v>0.5</v>
      </c>
      <c r="J54" s="31">
        <f t="shared" si="25"/>
        <v>0.25</v>
      </c>
      <c r="K54" s="31">
        <f t="shared" si="25"/>
        <v>0</v>
      </c>
      <c r="L54" s="31">
        <f t="shared" si="25"/>
        <v>0</v>
      </c>
      <c r="M54" s="31">
        <f t="shared" si="25"/>
        <v>0</v>
      </c>
    </row>
    <row r="55" spans="1:13" ht="12" customHeight="1">
      <c r="A55" s="139"/>
      <c r="B55" s="139"/>
      <c r="C55" s="37"/>
      <c r="D55" s="211" t="s">
        <v>375</v>
      </c>
      <c r="E55" s="37"/>
      <c r="F55" s="114">
        <v>26</v>
      </c>
      <c r="G55" s="60">
        <v>11</v>
      </c>
      <c r="H55" s="35">
        <v>14</v>
      </c>
      <c r="I55" s="35">
        <v>14</v>
      </c>
      <c r="J55" s="35">
        <v>8</v>
      </c>
      <c r="K55" s="35">
        <v>1</v>
      </c>
      <c r="L55" s="35">
        <v>6</v>
      </c>
      <c r="M55" s="35">
        <v>3</v>
      </c>
    </row>
    <row r="56" spans="1:13" ht="12" customHeight="1">
      <c r="A56" s="139"/>
      <c r="B56" s="139"/>
      <c r="C56" s="34"/>
      <c r="D56" s="212"/>
      <c r="E56" s="34"/>
      <c r="F56" s="119"/>
      <c r="G56" s="59">
        <f t="shared" ref="G56:M56" si="26">IF(G55=0,0,G55/$F55)</f>
        <v>0.42307692307692307</v>
      </c>
      <c r="H56" s="31">
        <f t="shared" si="26"/>
        <v>0.53846153846153844</v>
      </c>
      <c r="I56" s="31">
        <f t="shared" si="26"/>
        <v>0.53846153846153844</v>
      </c>
      <c r="J56" s="31">
        <f t="shared" si="26"/>
        <v>0.30769230769230771</v>
      </c>
      <c r="K56" s="31">
        <f t="shared" si="26"/>
        <v>3.8461538461538464E-2</v>
      </c>
      <c r="L56" s="31">
        <f t="shared" si="26"/>
        <v>0.23076923076923078</v>
      </c>
      <c r="M56" s="31">
        <f t="shared" si="26"/>
        <v>0.11538461538461539</v>
      </c>
    </row>
    <row r="57" spans="1:13" ht="12" customHeight="1">
      <c r="A57" s="139"/>
      <c r="B57" s="139"/>
      <c r="C57" s="37"/>
      <c r="D57" s="211" t="s">
        <v>376</v>
      </c>
      <c r="E57" s="37"/>
      <c r="F57" s="114">
        <v>5</v>
      </c>
      <c r="G57" s="60">
        <v>4</v>
      </c>
      <c r="H57" s="35">
        <v>5</v>
      </c>
      <c r="I57" s="35">
        <v>4</v>
      </c>
      <c r="J57" s="35">
        <v>1</v>
      </c>
      <c r="K57" s="35">
        <v>0</v>
      </c>
      <c r="L57" s="35">
        <v>0</v>
      </c>
      <c r="M57" s="35">
        <v>0</v>
      </c>
    </row>
    <row r="58" spans="1:13" ht="12" customHeight="1">
      <c r="A58" s="139"/>
      <c r="B58" s="139"/>
      <c r="C58" s="34"/>
      <c r="D58" s="212"/>
      <c r="E58" s="34"/>
      <c r="F58" s="119"/>
      <c r="G58" s="59">
        <f t="shared" ref="G58:M58" si="27">IF(G57=0,0,G57/$F57)</f>
        <v>0.8</v>
      </c>
      <c r="H58" s="31">
        <f t="shared" si="27"/>
        <v>1</v>
      </c>
      <c r="I58" s="31">
        <f t="shared" si="27"/>
        <v>0.8</v>
      </c>
      <c r="J58" s="31">
        <f t="shared" si="27"/>
        <v>0.2</v>
      </c>
      <c r="K58" s="31">
        <f t="shared" si="27"/>
        <v>0</v>
      </c>
      <c r="L58" s="31">
        <f t="shared" si="27"/>
        <v>0</v>
      </c>
      <c r="M58" s="31">
        <f t="shared" si="27"/>
        <v>0</v>
      </c>
    </row>
    <row r="59" spans="1:13" ht="12.75" customHeight="1">
      <c r="A59" s="139"/>
      <c r="B59" s="139"/>
      <c r="C59" s="37"/>
      <c r="D59" s="211" t="s">
        <v>377</v>
      </c>
      <c r="E59" s="37"/>
      <c r="F59" s="114">
        <v>23</v>
      </c>
      <c r="G59" s="60">
        <v>17</v>
      </c>
      <c r="H59" s="35">
        <v>21</v>
      </c>
      <c r="I59" s="35">
        <v>20</v>
      </c>
      <c r="J59" s="35">
        <v>13</v>
      </c>
      <c r="K59" s="35">
        <v>2</v>
      </c>
      <c r="L59" s="35">
        <v>0</v>
      </c>
      <c r="M59" s="35">
        <v>0</v>
      </c>
    </row>
    <row r="60" spans="1:13" ht="12.75" customHeight="1">
      <c r="A60" s="139"/>
      <c r="B60" s="139"/>
      <c r="C60" s="34"/>
      <c r="D60" s="212"/>
      <c r="E60" s="34"/>
      <c r="F60" s="119"/>
      <c r="G60" s="59">
        <f t="shared" ref="G60:M60" si="28">IF(G59=0,0,G59/$F59)</f>
        <v>0.73913043478260865</v>
      </c>
      <c r="H60" s="31">
        <f t="shared" si="28"/>
        <v>0.91304347826086951</v>
      </c>
      <c r="I60" s="31">
        <f t="shared" si="28"/>
        <v>0.86956521739130432</v>
      </c>
      <c r="J60" s="31">
        <f t="shared" si="28"/>
        <v>0.56521739130434778</v>
      </c>
      <c r="K60" s="31">
        <f t="shared" si="28"/>
        <v>8.6956521739130432E-2</v>
      </c>
      <c r="L60" s="31">
        <f t="shared" si="28"/>
        <v>0</v>
      </c>
      <c r="M60" s="31">
        <f t="shared" si="28"/>
        <v>0</v>
      </c>
    </row>
    <row r="61" spans="1:13" ht="12" customHeight="1">
      <c r="A61" s="139"/>
      <c r="B61" s="139"/>
      <c r="C61" s="37"/>
      <c r="D61" s="211" t="s">
        <v>20</v>
      </c>
      <c r="E61" s="37"/>
      <c r="F61" s="114">
        <v>14</v>
      </c>
      <c r="G61" s="60">
        <v>6</v>
      </c>
      <c r="H61" s="35">
        <v>11</v>
      </c>
      <c r="I61" s="35">
        <v>10</v>
      </c>
      <c r="J61" s="35">
        <v>5</v>
      </c>
      <c r="K61" s="35">
        <v>0</v>
      </c>
      <c r="L61" s="35">
        <v>2</v>
      </c>
      <c r="M61" s="35">
        <v>0</v>
      </c>
    </row>
    <row r="62" spans="1:13" ht="12" customHeight="1">
      <c r="A62" s="139"/>
      <c r="B62" s="139"/>
      <c r="C62" s="34"/>
      <c r="D62" s="212"/>
      <c r="E62" s="34"/>
      <c r="F62" s="119"/>
      <c r="G62" s="59">
        <f t="shared" ref="G62:M62" si="29">IF(G61=0,0,G61/$F61)</f>
        <v>0.42857142857142855</v>
      </c>
      <c r="H62" s="31">
        <f t="shared" si="29"/>
        <v>0.7857142857142857</v>
      </c>
      <c r="I62" s="31">
        <f t="shared" si="29"/>
        <v>0.7142857142857143</v>
      </c>
      <c r="J62" s="31">
        <f t="shared" si="29"/>
        <v>0.35714285714285715</v>
      </c>
      <c r="K62" s="31">
        <f t="shared" si="29"/>
        <v>0</v>
      </c>
      <c r="L62" s="31">
        <f t="shared" si="29"/>
        <v>0.14285714285714285</v>
      </c>
      <c r="M62" s="31">
        <f t="shared" si="29"/>
        <v>0</v>
      </c>
    </row>
    <row r="63" spans="1:13" ht="12" customHeight="1">
      <c r="A63" s="139"/>
      <c r="B63" s="139"/>
      <c r="C63" s="37"/>
      <c r="D63" s="211" t="s">
        <v>378</v>
      </c>
      <c r="E63" s="37"/>
      <c r="F63" s="114">
        <v>10</v>
      </c>
      <c r="G63" s="60">
        <v>8</v>
      </c>
      <c r="H63" s="35">
        <v>9</v>
      </c>
      <c r="I63" s="35">
        <v>8</v>
      </c>
      <c r="J63" s="35">
        <v>5</v>
      </c>
      <c r="K63" s="35">
        <v>0</v>
      </c>
      <c r="L63" s="35">
        <v>0</v>
      </c>
      <c r="M63" s="35">
        <v>0</v>
      </c>
    </row>
    <row r="64" spans="1:13" ht="12" customHeight="1">
      <c r="A64" s="139"/>
      <c r="B64" s="139"/>
      <c r="C64" s="34"/>
      <c r="D64" s="212"/>
      <c r="E64" s="34"/>
      <c r="F64" s="119"/>
      <c r="G64" s="59">
        <f t="shared" ref="G64:M64" si="30">IF(G63=0,0,G63/$F63)</f>
        <v>0.8</v>
      </c>
      <c r="H64" s="31">
        <f t="shared" si="30"/>
        <v>0.9</v>
      </c>
      <c r="I64" s="31">
        <f t="shared" si="30"/>
        <v>0.8</v>
      </c>
      <c r="J64" s="31">
        <f t="shared" si="30"/>
        <v>0.5</v>
      </c>
      <c r="K64" s="31">
        <f t="shared" si="30"/>
        <v>0</v>
      </c>
      <c r="L64" s="31">
        <f t="shared" si="30"/>
        <v>0</v>
      </c>
      <c r="M64" s="31">
        <f t="shared" si="30"/>
        <v>0</v>
      </c>
    </row>
    <row r="65" spans="1:13" ht="12" customHeight="1">
      <c r="A65" s="139"/>
      <c r="B65" s="139"/>
      <c r="C65" s="37"/>
      <c r="D65" s="211" t="s">
        <v>379</v>
      </c>
      <c r="E65" s="37"/>
      <c r="F65" s="114">
        <v>19</v>
      </c>
      <c r="G65" s="60">
        <v>11</v>
      </c>
      <c r="H65" s="35">
        <v>16</v>
      </c>
      <c r="I65" s="35">
        <v>13</v>
      </c>
      <c r="J65" s="35">
        <v>6</v>
      </c>
      <c r="K65" s="35">
        <v>1</v>
      </c>
      <c r="L65" s="35">
        <v>1</v>
      </c>
      <c r="M65" s="35">
        <v>1</v>
      </c>
    </row>
    <row r="66" spans="1:13" ht="12" customHeight="1">
      <c r="A66" s="139"/>
      <c r="B66" s="139"/>
      <c r="C66" s="34"/>
      <c r="D66" s="212"/>
      <c r="E66" s="34"/>
      <c r="F66" s="119"/>
      <c r="G66" s="59">
        <f t="shared" ref="G66:M66" si="31">IF(G65=0,0,G65/$F65)</f>
        <v>0.57894736842105265</v>
      </c>
      <c r="H66" s="31">
        <f t="shared" si="31"/>
        <v>0.84210526315789469</v>
      </c>
      <c r="I66" s="31">
        <f t="shared" si="31"/>
        <v>0.68421052631578949</v>
      </c>
      <c r="J66" s="31">
        <f t="shared" si="31"/>
        <v>0.31578947368421051</v>
      </c>
      <c r="K66" s="31">
        <f t="shared" si="31"/>
        <v>5.2631578947368418E-2</v>
      </c>
      <c r="L66" s="31">
        <f t="shared" si="31"/>
        <v>5.2631578947368418E-2</v>
      </c>
      <c r="M66" s="31">
        <f t="shared" si="31"/>
        <v>5.2631578947368418E-2</v>
      </c>
    </row>
    <row r="67" spans="1:13" ht="12" customHeight="1">
      <c r="A67" s="139"/>
      <c r="B67" s="139"/>
      <c r="C67" s="37"/>
      <c r="D67" s="211" t="s">
        <v>380</v>
      </c>
      <c r="E67" s="37"/>
      <c r="F67" s="114">
        <v>4</v>
      </c>
      <c r="G67" s="60">
        <v>1</v>
      </c>
      <c r="H67" s="35">
        <v>2</v>
      </c>
      <c r="I67" s="35">
        <v>1</v>
      </c>
      <c r="J67" s="35">
        <v>2</v>
      </c>
      <c r="K67" s="35">
        <v>0</v>
      </c>
      <c r="L67" s="35">
        <v>1</v>
      </c>
      <c r="M67" s="35">
        <v>1</v>
      </c>
    </row>
    <row r="68" spans="1:13" ht="12" customHeight="1">
      <c r="A68" s="139"/>
      <c r="B68" s="140"/>
      <c r="C68" s="34"/>
      <c r="D68" s="212"/>
      <c r="E68" s="34"/>
      <c r="F68" s="119"/>
      <c r="G68" s="59">
        <f t="shared" ref="G68:M68" si="32">IF(G67=0,0,G67/$F67)</f>
        <v>0.25</v>
      </c>
      <c r="H68" s="31">
        <f t="shared" si="32"/>
        <v>0.5</v>
      </c>
      <c r="I68" s="31">
        <f t="shared" si="32"/>
        <v>0.25</v>
      </c>
      <c r="J68" s="31">
        <f t="shared" si="32"/>
        <v>0.5</v>
      </c>
      <c r="K68" s="31">
        <f t="shared" si="32"/>
        <v>0</v>
      </c>
      <c r="L68" s="31">
        <f t="shared" si="32"/>
        <v>0.25</v>
      </c>
      <c r="M68" s="31">
        <f t="shared" si="32"/>
        <v>0.25</v>
      </c>
    </row>
    <row r="69" spans="1:13" ht="12" customHeight="1">
      <c r="A69" s="139"/>
      <c r="B69" s="138" t="s">
        <v>16</v>
      </c>
      <c r="C69" s="37"/>
      <c r="D69" s="211" t="s">
        <v>15</v>
      </c>
      <c r="E69" s="37"/>
      <c r="F69" s="114">
        <f t="shared" ref="F69:M69" si="33">SUM(F71,F73,F75,F77,F79,F81,F83,F85,F87,F89,F91,F93,F95,F97,F99)</f>
        <v>692</v>
      </c>
      <c r="G69" s="60">
        <f t="shared" si="33"/>
        <v>304</v>
      </c>
      <c r="H69" s="35">
        <f t="shared" si="33"/>
        <v>405</v>
      </c>
      <c r="I69" s="35">
        <f t="shared" si="33"/>
        <v>397</v>
      </c>
      <c r="J69" s="35">
        <f t="shared" si="33"/>
        <v>235</v>
      </c>
      <c r="K69" s="35">
        <f t="shared" si="33"/>
        <v>30</v>
      </c>
      <c r="L69" s="35">
        <f t="shared" si="33"/>
        <v>137</v>
      </c>
      <c r="M69" s="35">
        <f t="shared" si="33"/>
        <v>47</v>
      </c>
    </row>
    <row r="70" spans="1:13" ht="12" customHeight="1">
      <c r="A70" s="139"/>
      <c r="B70" s="139"/>
      <c r="C70" s="34"/>
      <c r="D70" s="212"/>
      <c r="E70" s="34"/>
      <c r="F70" s="119"/>
      <c r="G70" s="59">
        <f t="shared" ref="G70:M70" si="34">IF(G69=0,0,G69/$F69)</f>
        <v>0.43930635838150289</v>
      </c>
      <c r="H70" s="31">
        <f t="shared" si="34"/>
        <v>0.58526011560693647</v>
      </c>
      <c r="I70" s="31">
        <f t="shared" si="34"/>
        <v>0.57369942196531787</v>
      </c>
      <c r="J70" s="31">
        <f t="shared" si="34"/>
        <v>0.33959537572254334</v>
      </c>
      <c r="K70" s="31">
        <f t="shared" si="34"/>
        <v>4.3352601156069363E-2</v>
      </c>
      <c r="L70" s="31">
        <f t="shared" si="34"/>
        <v>0.19797687861271676</v>
      </c>
      <c r="M70" s="31">
        <f t="shared" si="34"/>
        <v>6.7919075144508664E-2</v>
      </c>
    </row>
    <row r="71" spans="1:13" ht="12" customHeight="1">
      <c r="A71" s="139"/>
      <c r="B71" s="139"/>
      <c r="C71" s="37"/>
      <c r="D71" s="211" t="s">
        <v>117</v>
      </c>
      <c r="E71" s="37"/>
      <c r="F71" s="114">
        <v>5</v>
      </c>
      <c r="G71" s="60">
        <v>0</v>
      </c>
      <c r="H71" s="35">
        <v>1</v>
      </c>
      <c r="I71" s="35">
        <v>1</v>
      </c>
      <c r="J71" s="35">
        <v>0</v>
      </c>
      <c r="K71" s="35">
        <v>0</v>
      </c>
      <c r="L71" s="35">
        <v>2</v>
      </c>
      <c r="M71" s="35">
        <v>2</v>
      </c>
    </row>
    <row r="72" spans="1:13" ht="12" customHeight="1">
      <c r="A72" s="139"/>
      <c r="B72" s="139"/>
      <c r="C72" s="34"/>
      <c r="D72" s="212"/>
      <c r="E72" s="34"/>
      <c r="F72" s="119"/>
      <c r="G72" s="59">
        <f t="shared" ref="G72:M72" si="35">IF(G71=0,0,G71/$F71)</f>
        <v>0</v>
      </c>
      <c r="H72" s="31">
        <f t="shared" si="35"/>
        <v>0.2</v>
      </c>
      <c r="I72" s="31">
        <f t="shared" si="35"/>
        <v>0.2</v>
      </c>
      <c r="J72" s="31">
        <f t="shared" si="35"/>
        <v>0</v>
      </c>
      <c r="K72" s="31">
        <f t="shared" si="35"/>
        <v>0</v>
      </c>
      <c r="L72" s="31">
        <f t="shared" si="35"/>
        <v>0.4</v>
      </c>
      <c r="M72" s="31">
        <f t="shared" si="35"/>
        <v>0.4</v>
      </c>
    </row>
    <row r="73" spans="1:13" ht="12" customHeight="1">
      <c r="A73" s="139"/>
      <c r="B73" s="139"/>
      <c r="C73" s="37"/>
      <c r="D73" s="211" t="s">
        <v>13</v>
      </c>
      <c r="E73" s="37"/>
      <c r="F73" s="114">
        <v>83</v>
      </c>
      <c r="G73" s="60">
        <v>23</v>
      </c>
      <c r="H73" s="35">
        <v>27</v>
      </c>
      <c r="I73" s="35">
        <v>31</v>
      </c>
      <c r="J73" s="35">
        <v>17</v>
      </c>
      <c r="K73" s="35">
        <v>4</v>
      </c>
      <c r="L73" s="35">
        <v>27</v>
      </c>
      <c r="M73" s="35">
        <v>8</v>
      </c>
    </row>
    <row r="74" spans="1:13" ht="12" customHeight="1">
      <c r="A74" s="139"/>
      <c r="B74" s="139"/>
      <c r="C74" s="34"/>
      <c r="D74" s="212"/>
      <c r="E74" s="34"/>
      <c r="F74" s="119"/>
      <c r="G74" s="59">
        <f t="shared" ref="G74:M74" si="36">IF(G73=0,0,G73/$F73)</f>
        <v>0.27710843373493976</v>
      </c>
      <c r="H74" s="31">
        <f t="shared" si="36"/>
        <v>0.3253012048192771</v>
      </c>
      <c r="I74" s="31">
        <f t="shared" si="36"/>
        <v>0.37349397590361444</v>
      </c>
      <c r="J74" s="31">
        <f t="shared" si="36"/>
        <v>0.20481927710843373</v>
      </c>
      <c r="K74" s="31">
        <f t="shared" si="36"/>
        <v>4.8192771084337352E-2</v>
      </c>
      <c r="L74" s="31">
        <f t="shared" si="36"/>
        <v>0.3253012048192771</v>
      </c>
      <c r="M74" s="31">
        <f t="shared" si="36"/>
        <v>9.6385542168674704E-2</v>
      </c>
    </row>
    <row r="75" spans="1:13" ht="12" customHeight="1">
      <c r="A75" s="139"/>
      <c r="B75" s="139"/>
      <c r="C75" s="37"/>
      <c r="D75" s="211" t="s">
        <v>12</v>
      </c>
      <c r="E75" s="37"/>
      <c r="F75" s="114">
        <v>18</v>
      </c>
      <c r="G75" s="60">
        <v>10</v>
      </c>
      <c r="H75" s="35">
        <v>14</v>
      </c>
      <c r="I75" s="35">
        <v>14</v>
      </c>
      <c r="J75" s="35">
        <v>10</v>
      </c>
      <c r="K75" s="35">
        <v>1</v>
      </c>
      <c r="L75" s="35">
        <v>3</v>
      </c>
      <c r="M75" s="35">
        <v>0</v>
      </c>
    </row>
    <row r="76" spans="1:13" ht="12" customHeight="1">
      <c r="A76" s="139"/>
      <c r="B76" s="139"/>
      <c r="C76" s="34"/>
      <c r="D76" s="212"/>
      <c r="E76" s="34"/>
      <c r="F76" s="119"/>
      <c r="G76" s="59">
        <f t="shared" ref="G76:M76" si="37">IF(G75=0,0,G75/$F75)</f>
        <v>0.55555555555555558</v>
      </c>
      <c r="H76" s="31">
        <f t="shared" si="37"/>
        <v>0.77777777777777779</v>
      </c>
      <c r="I76" s="31">
        <f t="shared" si="37"/>
        <v>0.77777777777777779</v>
      </c>
      <c r="J76" s="31">
        <f t="shared" si="37"/>
        <v>0.55555555555555558</v>
      </c>
      <c r="K76" s="31">
        <f t="shared" si="37"/>
        <v>5.5555555555555552E-2</v>
      </c>
      <c r="L76" s="31">
        <f t="shared" si="37"/>
        <v>0.16666666666666666</v>
      </c>
      <c r="M76" s="31">
        <f t="shared" si="37"/>
        <v>0</v>
      </c>
    </row>
    <row r="77" spans="1:13" ht="12" customHeight="1">
      <c r="A77" s="139"/>
      <c r="B77" s="139"/>
      <c r="C77" s="37"/>
      <c r="D77" s="211" t="s">
        <v>11</v>
      </c>
      <c r="E77" s="37"/>
      <c r="F77" s="114">
        <v>16</v>
      </c>
      <c r="G77" s="60">
        <v>5</v>
      </c>
      <c r="H77" s="35">
        <v>9</v>
      </c>
      <c r="I77" s="35">
        <v>10</v>
      </c>
      <c r="J77" s="35">
        <v>6</v>
      </c>
      <c r="K77" s="35">
        <v>0</v>
      </c>
      <c r="L77" s="35">
        <v>3</v>
      </c>
      <c r="M77" s="35">
        <v>2</v>
      </c>
    </row>
    <row r="78" spans="1:13" ht="12" customHeight="1">
      <c r="A78" s="139"/>
      <c r="B78" s="139"/>
      <c r="C78" s="34"/>
      <c r="D78" s="212"/>
      <c r="E78" s="34"/>
      <c r="F78" s="119"/>
      <c r="G78" s="59">
        <f t="shared" ref="G78:M78" si="38">IF(G77=0,0,G77/$F77)</f>
        <v>0.3125</v>
      </c>
      <c r="H78" s="31">
        <f t="shared" si="38"/>
        <v>0.5625</v>
      </c>
      <c r="I78" s="31">
        <f t="shared" si="38"/>
        <v>0.625</v>
      </c>
      <c r="J78" s="31">
        <f t="shared" si="38"/>
        <v>0.375</v>
      </c>
      <c r="K78" s="31">
        <f t="shared" si="38"/>
        <v>0</v>
      </c>
      <c r="L78" s="31">
        <f t="shared" si="38"/>
        <v>0.1875</v>
      </c>
      <c r="M78" s="31">
        <f t="shared" si="38"/>
        <v>0.125</v>
      </c>
    </row>
    <row r="79" spans="1:13" ht="12" customHeight="1">
      <c r="A79" s="139"/>
      <c r="B79" s="139"/>
      <c r="C79" s="37"/>
      <c r="D79" s="211" t="s">
        <v>10</v>
      </c>
      <c r="E79" s="37"/>
      <c r="F79" s="114">
        <v>34</v>
      </c>
      <c r="G79" s="60">
        <v>12</v>
      </c>
      <c r="H79" s="35">
        <v>18</v>
      </c>
      <c r="I79" s="35">
        <v>17</v>
      </c>
      <c r="J79" s="35">
        <v>8</v>
      </c>
      <c r="K79" s="35">
        <v>2</v>
      </c>
      <c r="L79" s="35">
        <v>10</v>
      </c>
      <c r="M79" s="35">
        <v>2</v>
      </c>
    </row>
    <row r="80" spans="1:13" ht="12" customHeight="1">
      <c r="A80" s="139"/>
      <c r="B80" s="139"/>
      <c r="C80" s="34"/>
      <c r="D80" s="212"/>
      <c r="E80" s="34"/>
      <c r="F80" s="119"/>
      <c r="G80" s="59">
        <f t="shared" ref="G80:M80" si="39">IF(G79=0,0,G79/$F79)</f>
        <v>0.35294117647058826</v>
      </c>
      <c r="H80" s="31">
        <f t="shared" si="39"/>
        <v>0.52941176470588236</v>
      </c>
      <c r="I80" s="31">
        <f t="shared" si="39"/>
        <v>0.5</v>
      </c>
      <c r="J80" s="31">
        <f t="shared" si="39"/>
        <v>0.23529411764705882</v>
      </c>
      <c r="K80" s="31">
        <f t="shared" si="39"/>
        <v>5.8823529411764705E-2</v>
      </c>
      <c r="L80" s="31">
        <f t="shared" si="39"/>
        <v>0.29411764705882354</v>
      </c>
      <c r="M80" s="31">
        <f t="shared" si="39"/>
        <v>5.8823529411764705E-2</v>
      </c>
    </row>
    <row r="81" spans="1:13" ht="12" customHeight="1">
      <c r="A81" s="139"/>
      <c r="B81" s="139"/>
      <c r="C81" s="37"/>
      <c r="D81" s="211" t="s">
        <v>9</v>
      </c>
      <c r="E81" s="37"/>
      <c r="F81" s="114">
        <v>180</v>
      </c>
      <c r="G81" s="60">
        <v>79</v>
      </c>
      <c r="H81" s="35">
        <v>110</v>
      </c>
      <c r="I81" s="35">
        <v>101</v>
      </c>
      <c r="J81" s="35">
        <v>63</v>
      </c>
      <c r="K81" s="35">
        <v>8</v>
      </c>
      <c r="L81" s="35">
        <v>33</v>
      </c>
      <c r="M81" s="35">
        <v>9</v>
      </c>
    </row>
    <row r="82" spans="1:13" ht="12" customHeight="1">
      <c r="A82" s="139"/>
      <c r="B82" s="139"/>
      <c r="C82" s="34"/>
      <c r="D82" s="212"/>
      <c r="E82" s="34"/>
      <c r="F82" s="119"/>
      <c r="G82" s="59">
        <f t="shared" ref="G82:M82" si="40">IF(G81=0,0,G81/$F81)</f>
        <v>0.43888888888888888</v>
      </c>
      <c r="H82" s="31">
        <f t="shared" si="40"/>
        <v>0.61111111111111116</v>
      </c>
      <c r="I82" s="31">
        <f t="shared" si="40"/>
        <v>0.56111111111111112</v>
      </c>
      <c r="J82" s="31">
        <f t="shared" si="40"/>
        <v>0.35</v>
      </c>
      <c r="K82" s="31">
        <f t="shared" si="40"/>
        <v>4.4444444444444446E-2</v>
      </c>
      <c r="L82" s="31">
        <f t="shared" si="40"/>
        <v>0.18333333333333332</v>
      </c>
      <c r="M82" s="31">
        <f t="shared" si="40"/>
        <v>0.05</v>
      </c>
    </row>
    <row r="83" spans="1:13" ht="12" customHeight="1">
      <c r="A83" s="139"/>
      <c r="B83" s="139"/>
      <c r="C83" s="37"/>
      <c r="D83" s="211" t="s">
        <v>8</v>
      </c>
      <c r="E83" s="37"/>
      <c r="F83" s="114">
        <v>21</v>
      </c>
      <c r="G83" s="60">
        <v>17</v>
      </c>
      <c r="H83" s="35">
        <v>20</v>
      </c>
      <c r="I83" s="35">
        <v>18</v>
      </c>
      <c r="J83" s="35">
        <v>16</v>
      </c>
      <c r="K83" s="35">
        <v>0</v>
      </c>
      <c r="L83" s="35">
        <v>0</v>
      </c>
      <c r="M83" s="35">
        <v>0</v>
      </c>
    </row>
    <row r="84" spans="1:13" ht="12" customHeight="1">
      <c r="A84" s="139"/>
      <c r="B84" s="139"/>
      <c r="C84" s="34"/>
      <c r="D84" s="212"/>
      <c r="E84" s="34"/>
      <c r="F84" s="119"/>
      <c r="G84" s="59">
        <f t="shared" ref="G84:M84" si="41">IF(G83=0,0,G83/$F83)</f>
        <v>0.80952380952380953</v>
      </c>
      <c r="H84" s="31">
        <f t="shared" si="41"/>
        <v>0.95238095238095233</v>
      </c>
      <c r="I84" s="31">
        <f t="shared" si="41"/>
        <v>0.8571428571428571</v>
      </c>
      <c r="J84" s="31">
        <f t="shared" si="41"/>
        <v>0.76190476190476186</v>
      </c>
      <c r="K84" s="31">
        <f t="shared" si="41"/>
        <v>0</v>
      </c>
      <c r="L84" s="31">
        <f t="shared" si="41"/>
        <v>0</v>
      </c>
      <c r="M84" s="31">
        <f t="shared" si="41"/>
        <v>0</v>
      </c>
    </row>
    <row r="85" spans="1:13" ht="12" customHeight="1">
      <c r="A85" s="139"/>
      <c r="B85" s="139"/>
      <c r="C85" s="37"/>
      <c r="D85" s="211" t="s">
        <v>7</v>
      </c>
      <c r="E85" s="37"/>
      <c r="F85" s="114">
        <v>14</v>
      </c>
      <c r="G85" s="60">
        <v>8</v>
      </c>
      <c r="H85" s="35">
        <v>9</v>
      </c>
      <c r="I85" s="35">
        <v>10</v>
      </c>
      <c r="J85" s="35">
        <v>5</v>
      </c>
      <c r="K85" s="35">
        <v>0</v>
      </c>
      <c r="L85" s="35">
        <v>2</v>
      </c>
      <c r="M85" s="35">
        <v>1</v>
      </c>
    </row>
    <row r="86" spans="1:13" ht="12" customHeight="1">
      <c r="A86" s="139"/>
      <c r="B86" s="139"/>
      <c r="C86" s="34"/>
      <c r="D86" s="212"/>
      <c r="E86" s="34"/>
      <c r="F86" s="119"/>
      <c r="G86" s="59">
        <f t="shared" ref="G86:M86" si="42">IF(G85=0,0,G85/$F85)</f>
        <v>0.5714285714285714</v>
      </c>
      <c r="H86" s="31">
        <f t="shared" si="42"/>
        <v>0.6428571428571429</v>
      </c>
      <c r="I86" s="31">
        <f t="shared" si="42"/>
        <v>0.7142857142857143</v>
      </c>
      <c r="J86" s="31">
        <f t="shared" si="42"/>
        <v>0.35714285714285715</v>
      </c>
      <c r="K86" s="31">
        <f t="shared" si="42"/>
        <v>0</v>
      </c>
      <c r="L86" s="31">
        <f t="shared" si="42"/>
        <v>0.14285714285714285</v>
      </c>
      <c r="M86" s="31">
        <f t="shared" si="42"/>
        <v>7.1428571428571425E-2</v>
      </c>
    </row>
    <row r="87" spans="1:13" ht="13.5" customHeight="1">
      <c r="A87" s="139"/>
      <c r="B87" s="139"/>
      <c r="C87" s="37"/>
      <c r="D87" s="228" t="s">
        <v>116</v>
      </c>
      <c r="E87" s="37"/>
      <c r="F87" s="114">
        <v>13</v>
      </c>
      <c r="G87" s="60">
        <v>5</v>
      </c>
      <c r="H87" s="35">
        <v>5</v>
      </c>
      <c r="I87" s="35">
        <v>5</v>
      </c>
      <c r="J87" s="35">
        <v>5</v>
      </c>
      <c r="K87" s="35">
        <v>0</v>
      </c>
      <c r="L87" s="35">
        <v>5</v>
      </c>
      <c r="M87" s="35">
        <v>2</v>
      </c>
    </row>
    <row r="88" spans="1:13" ht="13.5" customHeight="1">
      <c r="A88" s="139"/>
      <c r="B88" s="139"/>
      <c r="C88" s="34"/>
      <c r="D88" s="212"/>
      <c r="E88" s="34"/>
      <c r="F88" s="119"/>
      <c r="G88" s="59">
        <f t="shared" ref="G88:M88" si="43">IF(G87=0,0,G87/$F87)</f>
        <v>0.38461538461538464</v>
      </c>
      <c r="H88" s="31">
        <f t="shared" si="43"/>
        <v>0.38461538461538464</v>
      </c>
      <c r="I88" s="31">
        <f t="shared" si="43"/>
        <v>0.38461538461538464</v>
      </c>
      <c r="J88" s="31">
        <f t="shared" si="43"/>
        <v>0.38461538461538464</v>
      </c>
      <c r="K88" s="31">
        <f t="shared" si="43"/>
        <v>0</v>
      </c>
      <c r="L88" s="31">
        <f t="shared" si="43"/>
        <v>0.38461538461538464</v>
      </c>
      <c r="M88" s="31">
        <f t="shared" si="43"/>
        <v>0.15384615384615385</v>
      </c>
    </row>
    <row r="89" spans="1:13" ht="12" customHeight="1">
      <c r="A89" s="139"/>
      <c r="B89" s="139"/>
      <c r="C89" s="37"/>
      <c r="D89" s="211" t="s">
        <v>5</v>
      </c>
      <c r="E89" s="37"/>
      <c r="F89" s="114">
        <v>41</v>
      </c>
      <c r="G89" s="60">
        <v>16</v>
      </c>
      <c r="H89" s="35">
        <v>22</v>
      </c>
      <c r="I89" s="35">
        <v>20</v>
      </c>
      <c r="J89" s="35">
        <v>8</v>
      </c>
      <c r="K89" s="35">
        <v>4</v>
      </c>
      <c r="L89" s="35">
        <v>12</v>
      </c>
      <c r="M89" s="35">
        <v>4</v>
      </c>
    </row>
    <row r="90" spans="1:13" ht="12" customHeight="1">
      <c r="A90" s="139"/>
      <c r="B90" s="139"/>
      <c r="C90" s="34"/>
      <c r="D90" s="212"/>
      <c r="E90" s="34"/>
      <c r="F90" s="119"/>
      <c r="G90" s="59">
        <f t="shared" ref="G90:M90" si="44">IF(G89=0,0,G89/$F89)</f>
        <v>0.3902439024390244</v>
      </c>
      <c r="H90" s="31">
        <f t="shared" si="44"/>
        <v>0.53658536585365857</v>
      </c>
      <c r="I90" s="31">
        <f t="shared" si="44"/>
        <v>0.48780487804878048</v>
      </c>
      <c r="J90" s="31">
        <f t="shared" si="44"/>
        <v>0.1951219512195122</v>
      </c>
      <c r="K90" s="31">
        <f t="shared" si="44"/>
        <v>9.7560975609756101E-2</v>
      </c>
      <c r="L90" s="31">
        <f t="shared" si="44"/>
        <v>0.29268292682926828</v>
      </c>
      <c r="M90" s="31">
        <f t="shared" si="44"/>
        <v>9.7560975609756101E-2</v>
      </c>
    </row>
    <row r="91" spans="1:13" ht="12" customHeight="1">
      <c r="A91" s="139"/>
      <c r="B91" s="139"/>
      <c r="C91" s="37"/>
      <c r="D91" s="211" t="s">
        <v>4</v>
      </c>
      <c r="E91" s="37"/>
      <c r="F91" s="114">
        <v>22</v>
      </c>
      <c r="G91" s="60">
        <v>9</v>
      </c>
      <c r="H91" s="35">
        <v>14</v>
      </c>
      <c r="I91" s="35">
        <v>17</v>
      </c>
      <c r="J91" s="35">
        <v>7</v>
      </c>
      <c r="K91" s="35">
        <v>1</v>
      </c>
      <c r="L91" s="35">
        <v>2</v>
      </c>
      <c r="M91" s="35">
        <v>1</v>
      </c>
    </row>
    <row r="92" spans="1:13" ht="12" customHeight="1">
      <c r="A92" s="139"/>
      <c r="B92" s="139"/>
      <c r="C92" s="34"/>
      <c r="D92" s="212"/>
      <c r="E92" s="34"/>
      <c r="F92" s="119"/>
      <c r="G92" s="59">
        <f t="shared" ref="G92:M92" si="45">IF(G91=0,0,G91/$F91)</f>
        <v>0.40909090909090912</v>
      </c>
      <c r="H92" s="31">
        <f t="shared" si="45"/>
        <v>0.63636363636363635</v>
      </c>
      <c r="I92" s="31">
        <f t="shared" si="45"/>
        <v>0.77272727272727271</v>
      </c>
      <c r="J92" s="31">
        <f t="shared" si="45"/>
        <v>0.31818181818181818</v>
      </c>
      <c r="K92" s="31">
        <f t="shared" si="45"/>
        <v>4.5454545454545456E-2</v>
      </c>
      <c r="L92" s="31">
        <f t="shared" si="45"/>
        <v>9.0909090909090912E-2</v>
      </c>
      <c r="M92" s="31">
        <f t="shared" si="45"/>
        <v>4.5454545454545456E-2</v>
      </c>
    </row>
    <row r="93" spans="1:13" ht="12" customHeight="1">
      <c r="A93" s="139"/>
      <c r="B93" s="139"/>
      <c r="C93" s="37"/>
      <c r="D93" s="211" t="s">
        <v>3</v>
      </c>
      <c r="E93" s="37"/>
      <c r="F93" s="114">
        <v>20</v>
      </c>
      <c r="G93" s="60">
        <v>9</v>
      </c>
      <c r="H93" s="35">
        <v>13</v>
      </c>
      <c r="I93" s="35">
        <v>14</v>
      </c>
      <c r="J93" s="35">
        <v>6</v>
      </c>
      <c r="K93" s="35">
        <v>1</v>
      </c>
      <c r="L93" s="35">
        <v>2</v>
      </c>
      <c r="M93" s="35">
        <v>0</v>
      </c>
    </row>
    <row r="94" spans="1:13" ht="12" customHeight="1">
      <c r="A94" s="139"/>
      <c r="B94" s="139"/>
      <c r="C94" s="34"/>
      <c r="D94" s="212"/>
      <c r="E94" s="34"/>
      <c r="F94" s="119"/>
      <c r="G94" s="59">
        <f t="shared" ref="G94:M94" si="46">IF(G93=0,0,G93/$F93)</f>
        <v>0.45</v>
      </c>
      <c r="H94" s="31">
        <f t="shared" si="46"/>
        <v>0.65</v>
      </c>
      <c r="I94" s="31">
        <f t="shared" si="46"/>
        <v>0.7</v>
      </c>
      <c r="J94" s="31">
        <f t="shared" si="46"/>
        <v>0.3</v>
      </c>
      <c r="K94" s="31">
        <f t="shared" si="46"/>
        <v>0.05</v>
      </c>
      <c r="L94" s="31">
        <f t="shared" si="46"/>
        <v>0.1</v>
      </c>
      <c r="M94" s="31">
        <f t="shared" si="46"/>
        <v>0</v>
      </c>
    </row>
    <row r="95" spans="1:13" ht="12" customHeight="1">
      <c r="A95" s="139"/>
      <c r="B95" s="139"/>
      <c r="C95" s="37"/>
      <c r="D95" s="211" t="s">
        <v>2</v>
      </c>
      <c r="E95" s="37"/>
      <c r="F95" s="114">
        <v>150</v>
      </c>
      <c r="G95" s="60">
        <v>70</v>
      </c>
      <c r="H95" s="35">
        <v>93</v>
      </c>
      <c r="I95" s="35">
        <v>93</v>
      </c>
      <c r="J95" s="35">
        <v>55</v>
      </c>
      <c r="K95" s="35">
        <v>6</v>
      </c>
      <c r="L95" s="35">
        <v>26</v>
      </c>
      <c r="M95" s="35">
        <v>9</v>
      </c>
    </row>
    <row r="96" spans="1:13" ht="12" customHeight="1">
      <c r="A96" s="139"/>
      <c r="B96" s="139"/>
      <c r="C96" s="34"/>
      <c r="D96" s="212"/>
      <c r="E96" s="34"/>
      <c r="F96" s="119"/>
      <c r="G96" s="59">
        <f t="shared" ref="G96:M96" si="47">IF(G95=0,0,G95/$F95)</f>
        <v>0.46666666666666667</v>
      </c>
      <c r="H96" s="31">
        <f t="shared" si="47"/>
        <v>0.62</v>
      </c>
      <c r="I96" s="31">
        <f t="shared" si="47"/>
        <v>0.62</v>
      </c>
      <c r="J96" s="31">
        <f t="shared" si="47"/>
        <v>0.36666666666666664</v>
      </c>
      <c r="K96" s="31">
        <f t="shared" si="47"/>
        <v>0.04</v>
      </c>
      <c r="L96" s="31">
        <f t="shared" si="47"/>
        <v>0.17333333333333334</v>
      </c>
      <c r="M96" s="31">
        <f t="shared" si="47"/>
        <v>0.06</v>
      </c>
    </row>
    <row r="97" spans="1:13" ht="12" customHeight="1">
      <c r="A97" s="139"/>
      <c r="B97" s="139"/>
      <c r="C97" s="37"/>
      <c r="D97" s="211" t="s">
        <v>1</v>
      </c>
      <c r="E97" s="37"/>
      <c r="F97" s="114">
        <v>20</v>
      </c>
      <c r="G97" s="60">
        <v>16</v>
      </c>
      <c r="H97" s="35">
        <v>18</v>
      </c>
      <c r="I97" s="35">
        <v>13</v>
      </c>
      <c r="J97" s="35">
        <v>16</v>
      </c>
      <c r="K97" s="35">
        <v>2</v>
      </c>
      <c r="L97" s="35">
        <v>0</v>
      </c>
      <c r="M97" s="35">
        <v>1</v>
      </c>
    </row>
    <row r="98" spans="1:13" ht="12" customHeight="1">
      <c r="A98" s="139"/>
      <c r="B98" s="139"/>
      <c r="C98" s="34"/>
      <c r="D98" s="212"/>
      <c r="E98" s="34"/>
      <c r="F98" s="119"/>
      <c r="G98" s="59">
        <f t="shared" ref="G98:M98" si="48">IF(G97=0,0,G97/$F97)</f>
        <v>0.8</v>
      </c>
      <c r="H98" s="31">
        <f t="shared" si="48"/>
        <v>0.9</v>
      </c>
      <c r="I98" s="31">
        <f t="shared" si="48"/>
        <v>0.65</v>
      </c>
      <c r="J98" s="31">
        <f t="shared" si="48"/>
        <v>0.8</v>
      </c>
      <c r="K98" s="31">
        <f t="shared" si="48"/>
        <v>0.1</v>
      </c>
      <c r="L98" s="31">
        <f t="shared" si="48"/>
        <v>0</v>
      </c>
      <c r="M98" s="31">
        <f t="shared" si="48"/>
        <v>0.05</v>
      </c>
    </row>
    <row r="99" spans="1:13" ht="12.75" customHeight="1">
      <c r="A99" s="139"/>
      <c r="B99" s="139"/>
      <c r="C99" s="37"/>
      <c r="D99" s="211" t="s">
        <v>0</v>
      </c>
      <c r="E99" s="37"/>
      <c r="F99" s="114">
        <v>55</v>
      </c>
      <c r="G99" s="60">
        <v>25</v>
      </c>
      <c r="H99" s="35">
        <v>32</v>
      </c>
      <c r="I99" s="35">
        <v>33</v>
      </c>
      <c r="J99" s="35">
        <v>13</v>
      </c>
      <c r="K99" s="35">
        <v>1</v>
      </c>
      <c r="L99" s="35">
        <v>10</v>
      </c>
      <c r="M99" s="35">
        <v>6</v>
      </c>
    </row>
    <row r="100" spans="1:13" ht="12.75" customHeight="1">
      <c r="A100" s="140"/>
      <c r="B100" s="140"/>
      <c r="C100" s="34"/>
      <c r="D100" s="212"/>
      <c r="E100" s="34"/>
      <c r="F100" s="135"/>
      <c r="G100" s="59">
        <f t="shared" ref="G100:M100" si="49">IF(G99=0,0,G99/$F99)</f>
        <v>0.45454545454545453</v>
      </c>
      <c r="H100" s="31">
        <f t="shared" si="49"/>
        <v>0.58181818181818179</v>
      </c>
      <c r="I100" s="31">
        <f t="shared" si="49"/>
        <v>0.6</v>
      </c>
      <c r="J100" s="31">
        <f t="shared" si="49"/>
        <v>0.23636363636363636</v>
      </c>
      <c r="K100" s="31">
        <f t="shared" si="49"/>
        <v>1.8181818181818181E-2</v>
      </c>
      <c r="L100" s="31">
        <f t="shared" si="49"/>
        <v>0.18181818181818182</v>
      </c>
      <c r="M100" s="31">
        <f t="shared" si="49"/>
        <v>0.10909090909090909</v>
      </c>
    </row>
  </sheetData>
  <mergeCells count="60">
    <mergeCell ref="D67:D68"/>
    <mergeCell ref="D65:D66"/>
    <mergeCell ref="D51:D52"/>
    <mergeCell ref="D53:D54"/>
    <mergeCell ref="D55:D56"/>
    <mergeCell ref="D57:D58"/>
    <mergeCell ref="D59:D60"/>
    <mergeCell ref="D61:D62"/>
    <mergeCell ref="D63:D64"/>
    <mergeCell ref="M3:M6"/>
    <mergeCell ref="G3:G6"/>
    <mergeCell ref="H3:H6"/>
    <mergeCell ref="I3:I6"/>
    <mergeCell ref="J3:J6"/>
    <mergeCell ref="K3:K6"/>
    <mergeCell ref="L3:L6"/>
    <mergeCell ref="D95:D96"/>
    <mergeCell ref="D97:D98"/>
    <mergeCell ref="D99:D100"/>
    <mergeCell ref="D85:D86"/>
    <mergeCell ref="D87:D88"/>
    <mergeCell ref="D89:D90"/>
    <mergeCell ref="D91:D92"/>
    <mergeCell ref="D75:D76"/>
    <mergeCell ref="D77:D78"/>
    <mergeCell ref="D79:D80"/>
    <mergeCell ref="D81:D82"/>
    <mergeCell ref="D93:D94"/>
    <mergeCell ref="D25:D26"/>
    <mergeCell ref="D27:D28"/>
    <mergeCell ref="D29:D30"/>
    <mergeCell ref="D37:D38"/>
    <mergeCell ref="B69:B100"/>
    <mergeCell ref="D47:D48"/>
    <mergeCell ref="D49:D50"/>
    <mergeCell ref="D35:D36"/>
    <mergeCell ref="D69:D70"/>
    <mergeCell ref="D71:D72"/>
    <mergeCell ref="D83:D84"/>
    <mergeCell ref="D31:D32"/>
    <mergeCell ref="D33:D34"/>
    <mergeCell ref="D43:D44"/>
    <mergeCell ref="D45:D46"/>
    <mergeCell ref="D73:D74"/>
    <mergeCell ref="A3:E6"/>
    <mergeCell ref="D41:D42"/>
    <mergeCell ref="D39:D40"/>
    <mergeCell ref="F3:F6"/>
    <mergeCell ref="A7:E8"/>
    <mergeCell ref="A9:A18"/>
    <mergeCell ref="B9:E10"/>
    <mergeCell ref="B11:E12"/>
    <mergeCell ref="B13:E14"/>
    <mergeCell ref="B15:E16"/>
    <mergeCell ref="B17:E18"/>
    <mergeCell ref="A19:A100"/>
    <mergeCell ref="B19:B68"/>
    <mergeCell ref="D19:D20"/>
    <mergeCell ref="D21:D22"/>
    <mergeCell ref="D23:D24"/>
  </mergeCells>
  <phoneticPr fontId="4"/>
  <pageMargins left="0.59055118110236227" right="0.19685039370078741" top="0.39370078740157483" bottom="0.39370078740157483" header="0.51181102362204722" footer="0.51181102362204722"/>
  <pageSetup paperSize="9" scale="69" firstPageNumber="40" orientation="portrait" useFirstPageNumber="1"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M100"/>
  <sheetViews>
    <sheetView showGridLines="0" view="pageBreakPreview" topLeftCell="A82"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13" width="12.75" style="3" customWidth="1"/>
    <col min="14" max="16384" width="9" style="3"/>
  </cols>
  <sheetData>
    <row r="1" spans="1:13" ht="14.25">
      <c r="A1" s="18" t="s">
        <v>554</v>
      </c>
    </row>
    <row r="2" spans="1:13">
      <c r="M2" s="40" t="s">
        <v>513</v>
      </c>
    </row>
    <row r="3" spans="1:13" ht="14.25" customHeight="1">
      <c r="A3" s="213" t="s">
        <v>63</v>
      </c>
      <c r="B3" s="214"/>
      <c r="C3" s="214"/>
      <c r="D3" s="214"/>
      <c r="E3" s="215"/>
      <c r="F3" s="161" t="s">
        <v>126</v>
      </c>
      <c r="G3" s="308" t="s">
        <v>550</v>
      </c>
      <c r="H3" s="197" t="s">
        <v>549</v>
      </c>
      <c r="I3" s="197" t="s">
        <v>547</v>
      </c>
      <c r="J3" s="197" t="s">
        <v>548</v>
      </c>
      <c r="K3" s="197" t="s">
        <v>551</v>
      </c>
      <c r="L3" s="197" t="s">
        <v>552</v>
      </c>
      <c r="M3" s="197" t="s">
        <v>412</v>
      </c>
    </row>
    <row r="4" spans="1:13" ht="42" customHeight="1">
      <c r="A4" s="216"/>
      <c r="B4" s="217"/>
      <c r="C4" s="217"/>
      <c r="D4" s="217"/>
      <c r="E4" s="218"/>
      <c r="F4" s="165"/>
      <c r="G4" s="309"/>
      <c r="H4" s="198"/>
      <c r="I4" s="198"/>
      <c r="J4" s="198"/>
      <c r="K4" s="198"/>
      <c r="L4" s="198"/>
      <c r="M4" s="306"/>
    </row>
    <row r="5" spans="1:13" ht="14.25" customHeight="1">
      <c r="A5" s="216"/>
      <c r="B5" s="217"/>
      <c r="C5" s="217"/>
      <c r="D5" s="217"/>
      <c r="E5" s="218"/>
      <c r="F5" s="165"/>
      <c r="G5" s="309"/>
      <c r="H5" s="198"/>
      <c r="I5" s="198"/>
      <c r="J5" s="198"/>
      <c r="K5" s="198"/>
      <c r="L5" s="198"/>
      <c r="M5" s="306"/>
    </row>
    <row r="6" spans="1:13" ht="19.5" customHeight="1">
      <c r="A6" s="219"/>
      <c r="B6" s="220"/>
      <c r="C6" s="220"/>
      <c r="D6" s="220"/>
      <c r="E6" s="221"/>
      <c r="F6" s="165"/>
      <c r="G6" s="310"/>
      <c r="H6" s="199"/>
      <c r="I6" s="199"/>
      <c r="J6" s="199"/>
      <c r="K6" s="199"/>
      <c r="L6" s="199"/>
      <c r="M6" s="307"/>
    </row>
    <row r="7" spans="1:13" ht="12" customHeight="1">
      <c r="A7" s="152" t="s">
        <v>49</v>
      </c>
      <c r="B7" s="153"/>
      <c r="C7" s="153"/>
      <c r="D7" s="153"/>
      <c r="E7" s="154"/>
      <c r="F7" s="114">
        <f t="shared" ref="F7" si="0">SUM(F9,F11,F13,F15,F17)</f>
        <v>916</v>
      </c>
      <c r="G7" s="60">
        <f t="shared" ref="G7:M7" si="1">SUM(G9,G11,G13,G15,G17)</f>
        <v>457</v>
      </c>
      <c r="H7" s="35">
        <f t="shared" si="1"/>
        <v>606</v>
      </c>
      <c r="I7" s="35">
        <f t="shared" si="1"/>
        <v>611</v>
      </c>
      <c r="J7" s="35">
        <f t="shared" si="1"/>
        <v>354</v>
      </c>
      <c r="K7" s="35">
        <f t="shared" si="1"/>
        <v>40</v>
      </c>
      <c r="L7" s="35">
        <f t="shared" si="1"/>
        <v>128</v>
      </c>
      <c r="M7" s="35">
        <f t="shared" si="1"/>
        <v>30</v>
      </c>
    </row>
    <row r="8" spans="1:13" ht="12" customHeight="1">
      <c r="A8" s="155"/>
      <c r="B8" s="156"/>
      <c r="C8" s="156"/>
      <c r="D8" s="156"/>
      <c r="E8" s="157"/>
      <c r="F8" s="119"/>
      <c r="G8" s="59">
        <f t="shared" ref="G8:M8" si="2">IF(G7=0,0,G7/$F7)</f>
        <v>0.49890829694323147</v>
      </c>
      <c r="H8" s="31">
        <f t="shared" si="2"/>
        <v>0.66157205240174677</v>
      </c>
      <c r="I8" s="31">
        <f t="shared" si="2"/>
        <v>0.66703056768558955</v>
      </c>
      <c r="J8" s="31">
        <f t="shared" si="2"/>
        <v>0.38646288209606988</v>
      </c>
      <c r="K8" s="31">
        <f t="shared" si="2"/>
        <v>4.3668122270742356E-2</v>
      </c>
      <c r="L8" s="31">
        <f t="shared" si="2"/>
        <v>0.13973799126637554</v>
      </c>
      <c r="M8" s="31">
        <f t="shared" si="2"/>
        <v>3.2751091703056769E-2</v>
      </c>
    </row>
    <row r="9" spans="1:13" ht="12" customHeight="1">
      <c r="A9" s="141" t="s">
        <v>48</v>
      </c>
      <c r="B9" s="222" t="s">
        <v>47</v>
      </c>
      <c r="C9" s="223"/>
      <c r="D9" s="223"/>
      <c r="E9" s="224"/>
      <c r="F9" s="114">
        <v>289</v>
      </c>
      <c r="G9" s="60">
        <v>56</v>
      </c>
      <c r="H9" s="35">
        <v>73</v>
      </c>
      <c r="I9" s="35">
        <v>103</v>
      </c>
      <c r="J9" s="35">
        <v>28</v>
      </c>
      <c r="K9" s="35">
        <v>19</v>
      </c>
      <c r="L9" s="35">
        <v>110</v>
      </c>
      <c r="M9" s="35">
        <v>19</v>
      </c>
    </row>
    <row r="10" spans="1:13" ht="12" customHeight="1">
      <c r="A10" s="142"/>
      <c r="B10" s="225"/>
      <c r="C10" s="226"/>
      <c r="D10" s="226"/>
      <c r="E10" s="227"/>
      <c r="F10" s="119"/>
      <c r="G10" s="59">
        <f t="shared" ref="G10:M10" si="3">IF(G9=0,0,G9/$F9)</f>
        <v>0.19377162629757785</v>
      </c>
      <c r="H10" s="31">
        <f t="shared" si="3"/>
        <v>0.25259515570934254</v>
      </c>
      <c r="I10" s="31">
        <f t="shared" si="3"/>
        <v>0.356401384083045</v>
      </c>
      <c r="J10" s="31">
        <f t="shared" si="3"/>
        <v>9.6885813148788927E-2</v>
      </c>
      <c r="K10" s="31">
        <f t="shared" si="3"/>
        <v>6.5743944636678195E-2</v>
      </c>
      <c r="L10" s="31">
        <f t="shared" si="3"/>
        <v>0.38062283737024222</v>
      </c>
      <c r="M10" s="31">
        <f t="shared" si="3"/>
        <v>6.5743944636678195E-2</v>
      </c>
    </row>
    <row r="11" spans="1:13" ht="12" customHeight="1">
      <c r="A11" s="142"/>
      <c r="B11" s="222" t="s">
        <v>46</v>
      </c>
      <c r="C11" s="223"/>
      <c r="D11" s="223"/>
      <c r="E11" s="224"/>
      <c r="F11" s="114">
        <v>129</v>
      </c>
      <c r="G11" s="60">
        <v>60</v>
      </c>
      <c r="H11" s="35">
        <v>80</v>
      </c>
      <c r="I11" s="35">
        <v>88</v>
      </c>
      <c r="J11" s="35">
        <v>37</v>
      </c>
      <c r="K11" s="35">
        <v>6</v>
      </c>
      <c r="L11" s="35">
        <v>10</v>
      </c>
      <c r="M11" s="35">
        <v>6</v>
      </c>
    </row>
    <row r="12" spans="1:13" ht="12" customHeight="1">
      <c r="A12" s="142"/>
      <c r="B12" s="225"/>
      <c r="C12" s="226"/>
      <c r="D12" s="226"/>
      <c r="E12" s="227"/>
      <c r="F12" s="119"/>
      <c r="G12" s="59">
        <f t="shared" ref="G12:M12" si="4">IF(G11=0,0,G11/$F11)</f>
        <v>0.46511627906976744</v>
      </c>
      <c r="H12" s="31">
        <f t="shared" si="4"/>
        <v>0.62015503875968991</v>
      </c>
      <c r="I12" s="31">
        <f t="shared" si="4"/>
        <v>0.68217054263565891</v>
      </c>
      <c r="J12" s="31">
        <f t="shared" si="4"/>
        <v>0.2868217054263566</v>
      </c>
      <c r="K12" s="31">
        <f t="shared" si="4"/>
        <v>4.6511627906976744E-2</v>
      </c>
      <c r="L12" s="31">
        <f t="shared" si="4"/>
        <v>7.7519379844961239E-2</v>
      </c>
      <c r="M12" s="31">
        <f t="shared" si="4"/>
        <v>4.6511627906976744E-2</v>
      </c>
    </row>
    <row r="13" spans="1:13" ht="12" customHeight="1">
      <c r="A13" s="142"/>
      <c r="B13" s="222" t="s">
        <v>45</v>
      </c>
      <c r="C13" s="223"/>
      <c r="D13" s="223"/>
      <c r="E13" s="224"/>
      <c r="F13" s="114">
        <v>220</v>
      </c>
      <c r="G13" s="60">
        <v>144</v>
      </c>
      <c r="H13" s="35">
        <v>199</v>
      </c>
      <c r="I13" s="35">
        <v>178</v>
      </c>
      <c r="J13" s="35">
        <v>94</v>
      </c>
      <c r="K13" s="35">
        <v>8</v>
      </c>
      <c r="L13" s="35">
        <v>3</v>
      </c>
      <c r="M13" s="35">
        <v>1</v>
      </c>
    </row>
    <row r="14" spans="1:13" ht="12" customHeight="1">
      <c r="A14" s="142"/>
      <c r="B14" s="225"/>
      <c r="C14" s="226"/>
      <c r="D14" s="226"/>
      <c r="E14" s="227"/>
      <c r="F14" s="119"/>
      <c r="G14" s="59">
        <f t="shared" ref="G14:M14" si="5">IF(G13=0,0,G13/$F13)</f>
        <v>0.65454545454545454</v>
      </c>
      <c r="H14" s="31">
        <f t="shared" si="5"/>
        <v>0.90454545454545454</v>
      </c>
      <c r="I14" s="31">
        <f t="shared" si="5"/>
        <v>0.80909090909090908</v>
      </c>
      <c r="J14" s="31">
        <f t="shared" si="5"/>
        <v>0.42727272727272725</v>
      </c>
      <c r="K14" s="31">
        <f t="shared" si="5"/>
        <v>3.6363636363636362E-2</v>
      </c>
      <c r="L14" s="31">
        <f t="shared" si="5"/>
        <v>1.3636363636363636E-2</v>
      </c>
      <c r="M14" s="31">
        <f t="shared" si="5"/>
        <v>4.5454545454545452E-3</v>
      </c>
    </row>
    <row r="15" spans="1:13" ht="12" customHeight="1">
      <c r="A15" s="142"/>
      <c r="B15" s="222" t="s">
        <v>44</v>
      </c>
      <c r="C15" s="223"/>
      <c r="D15" s="223"/>
      <c r="E15" s="224"/>
      <c r="F15" s="114">
        <v>57</v>
      </c>
      <c r="G15" s="60">
        <v>44</v>
      </c>
      <c r="H15" s="35">
        <v>53</v>
      </c>
      <c r="I15" s="35">
        <v>48</v>
      </c>
      <c r="J15" s="35">
        <v>38</v>
      </c>
      <c r="K15" s="35">
        <v>1</v>
      </c>
      <c r="L15" s="35">
        <v>1</v>
      </c>
      <c r="M15" s="35">
        <v>2</v>
      </c>
    </row>
    <row r="16" spans="1:13" ht="12" customHeight="1">
      <c r="A16" s="142"/>
      <c r="B16" s="225"/>
      <c r="C16" s="226"/>
      <c r="D16" s="226"/>
      <c r="E16" s="227"/>
      <c r="F16" s="119"/>
      <c r="G16" s="59">
        <f t="shared" ref="G16:M16" si="6">IF(G15=0,0,G15/$F15)</f>
        <v>0.77192982456140347</v>
      </c>
      <c r="H16" s="31">
        <f t="shared" si="6"/>
        <v>0.92982456140350878</v>
      </c>
      <c r="I16" s="31">
        <f t="shared" si="6"/>
        <v>0.84210526315789469</v>
      </c>
      <c r="J16" s="31">
        <f t="shared" si="6"/>
        <v>0.66666666666666663</v>
      </c>
      <c r="K16" s="31">
        <f t="shared" si="6"/>
        <v>1.7543859649122806E-2</v>
      </c>
      <c r="L16" s="31">
        <f t="shared" si="6"/>
        <v>1.7543859649122806E-2</v>
      </c>
      <c r="M16" s="31">
        <f t="shared" si="6"/>
        <v>3.5087719298245612E-2</v>
      </c>
    </row>
    <row r="17" spans="1:13" ht="12" customHeight="1">
      <c r="A17" s="142"/>
      <c r="B17" s="222" t="s">
        <v>43</v>
      </c>
      <c r="C17" s="223"/>
      <c r="D17" s="223"/>
      <c r="E17" s="224"/>
      <c r="F17" s="114">
        <v>221</v>
      </c>
      <c r="G17" s="60">
        <v>153</v>
      </c>
      <c r="H17" s="35">
        <v>201</v>
      </c>
      <c r="I17" s="35">
        <v>194</v>
      </c>
      <c r="J17" s="35">
        <v>157</v>
      </c>
      <c r="K17" s="35">
        <v>6</v>
      </c>
      <c r="L17" s="35">
        <v>4</v>
      </c>
      <c r="M17" s="35">
        <v>2</v>
      </c>
    </row>
    <row r="18" spans="1:13" ht="12" customHeight="1">
      <c r="A18" s="143"/>
      <c r="B18" s="225"/>
      <c r="C18" s="226"/>
      <c r="D18" s="226"/>
      <c r="E18" s="227"/>
      <c r="F18" s="119"/>
      <c r="G18" s="59">
        <f t="shared" ref="G18:M18" si="7">IF(G17=0,0,G17/$F17)</f>
        <v>0.69230769230769229</v>
      </c>
      <c r="H18" s="31">
        <f t="shared" si="7"/>
        <v>0.9095022624434389</v>
      </c>
      <c r="I18" s="31">
        <f t="shared" si="7"/>
        <v>0.87782805429864252</v>
      </c>
      <c r="J18" s="31">
        <f t="shared" si="7"/>
        <v>0.71040723981900455</v>
      </c>
      <c r="K18" s="31">
        <f t="shared" si="7"/>
        <v>2.7149321266968326E-2</v>
      </c>
      <c r="L18" s="31">
        <f t="shared" si="7"/>
        <v>1.8099547511312219E-2</v>
      </c>
      <c r="M18" s="31">
        <f t="shared" si="7"/>
        <v>9.0497737556561094E-3</v>
      </c>
    </row>
    <row r="19" spans="1:13" ht="12" customHeight="1">
      <c r="A19" s="138" t="s">
        <v>42</v>
      </c>
      <c r="B19" s="138" t="s">
        <v>41</v>
      </c>
      <c r="C19" s="37"/>
      <c r="D19" s="211" t="s">
        <v>15</v>
      </c>
      <c r="E19" s="36"/>
      <c r="F19" s="114">
        <f t="shared" ref="F19" si="8">SUM(F21,F23,F25,F27,F29,F31,F33,F35,F37,F39,F41,F43,F45,F47,F49,F51,F53,F55,F57,F59,F61,F63,F65,F67)</f>
        <v>224</v>
      </c>
      <c r="G19" s="60">
        <f t="shared" ref="G19:M19" si="9">SUM(G21,G23,G25,G27,G29,G31,G33,G35,G37,G39,G41,G43,G45,G47,G49,G51,G53,G55,G57,G59,G61,G63,G65,G67)</f>
        <v>129</v>
      </c>
      <c r="H19" s="35">
        <f t="shared" si="9"/>
        <v>170</v>
      </c>
      <c r="I19" s="35">
        <f t="shared" si="9"/>
        <v>167</v>
      </c>
      <c r="J19" s="35">
        <f t="shared" si="9"/>
        <v>93</v>
      </c>
      <c r="K19" s="35">
        <f t="shared" si="9"/>
        <v>10</v>
      </c>
      <c r="L19" s="35">
        <f t="shared" si="9"/>
        <v>16</v>
      </c>
      <c r="M19" s="35">
        <f t="shared" si="9"/>
        <v>3</v>
      </c>
    </row>
    <row r="20" spans="1:13" ht="12" customHeight="1">
      <c r="A20" s="139"/>
      <c r="B20" s="139"/>
      <c r="C20" s="34"/>
      <c r="D20" s="212"/>
      <c r="E20" s="33"/>
      <c r="F20" s="119"/>
      <c r="G20" s="59">
        <f t="shared" ref="G20:M20" si="10">IF(G19=0,0,G19/$F19)</f>
        <v>0.5758928571428571</v>
      </c>
      <c r="H20" s="31">
        <f t="shared" si="10"/>
        <v>0.7589285714285714</v>
      </c>
      <c r="I20" s="31">
        <f t="shared" si="10"/>
        <v>0.7455357142857143</v>
      </c>
      <c r="J20" s="31">
        <f t="shared" si="10"/>
        <v>0.41517857142857145</v>
      </c>
      <c r="K20" s="31">
        <f t="shared" si="10"/>
        <v>4.4642857142857144E-2</v>
      </c>
      <c r="L20" s="31">
        <f t="shared" si="10"/>
        <v>7.1428571428571425E-2</v>
      </c>
      <c r="M20" s="31">
        <f t="shared" si="10"/>
        <v>1.3392857142857142E-2</v>
      </c>
    </row>
    <row r="21" spans="1:13" ht="12" customHeight="1">
      <c r="A21" s="139"/>
      <c r="B21" s="139"/>
      <c r="C21" s="37"/>
      <c r="D21" s="211" t="s">
        <v>358</v>
      </c>
      <c r="E21" s="36"/>
      <c r="F21" s="114">
        <v>38</v>
      </c>
      <c r="G21" s="60">
        <v>23</v>
      </c>
      <c r="H21" s="35">
        <v>30</v>
      </c>
      <c r="I21" s="35">
        <v>30</v>
      </c>
      <c r="J21" s="35">
        <v>15</v>
      </c>
      <c r="K21" s="35">
        <v>6</v>
      </c>
      <c r="L21" s="35">
        <v>2</v>
      </c>
      <c r="M21" s="35">
        <v>0</v>
      </c>
    </row>
    <row r="22" spans="1:13" ht="12" customHeight="1">
      <c r="A22" s="139"/>
      <c r="B22" s="139"/>
      <c r="C22" s="34"/>
      <c r="D22" s="212"/>
      <c r="E22" s="33"/>
      <c r="F22" s="119"/>
      <c r="G22" s="59">
        <f t="shared" ref="G22:M22" si="11">IF(G21=0,0,G21/$F21)</f>
        <v>0.60526315789473684</v>
      </c>
      <c r="H22" s="31">
        <f t="shared" si="11"/>
        <v>0.78947368421052633</v>
      </c>
      <c r="I22" s="31">
        <f t="shared" si="11"/>
        <v>0.78947368421052633</v>
      </c>
      <c r="J22" s="31">
        <f t="shared" si="11"/>
        <v>0.39473684210526316</v>
      </c>
      <c r="K22" s="31">
        <f t="shared" si="11"/>
        <v>0.15789473684210525</v>
      </c>
      <c r="L22" s="31">
        <f t="shared" si="11"/>
        <v>5.2631578947368418E-2</v>
      </c>
      <c r="M22" s="31">
        <f t="shared" si="11"/>
        <v>0</v>
      </c>
    </row>
    <row r="23" spans="1:13" ht="12" customHeight="1">
      <c r="A23" s="139"/>
      <c r="B23" s="139"/>
      <c r="C23" s="37"/>
      <c r="D23" s="211" t="s">
        <v>359</v>
      </c>
      <c r="E23" s="36"/>
      <c r="F23" s="114">
        <v>5</v>
      </c>
      <c r="G23" s="60">
        <v>4</v>
      </c>
      <c r="H23" s="35">
        <v>3</v>
      </c>
      <c r="I23" s="35">
        <v>4</v>
      </c>
      <c r="J23" s="35">
        <v>1</v>
      </c>
      <c r="K23" s="35">
        <v>0</v>
      </c>
      <c r="L23" s="35">
        <v>0</v>
      </c>
      <c r="M23" s="35">
        <v>0</v>
      </c>
    </row>
    <row r="24" spans="1:13" ht="12" customHeight="1">
      <c r="A24" s="139"/>
      <c r="B24" s="139"/>
      <c r="C24" s="34"/>
      <c r="D24" s="212"/>
      <c r="E24" s="33"/>
      <c r="F24" s="119"/>
      <c r="G24" s="59">
        <f t="shared" ref="G24:M24" si="12">IF(G23=0,0,G23/$F23)</f>
        <v>0.8</v>
      </c>
      <c r="H24" s="31">
        <f t="shared" si="12"/>
        <v>0.6</v>
      </c>
      <c r="I24" s="31">
        <f t="shared" si="12"/>
        <v>0.8</v>
      </c>
      <c r="J24" s="31">
        <f t="shared" si="12"/>
        <v>0.2</v>
      </c>
      <c r="K24" s="31">
        <f t="shared" si="12"/>
        <v>0</v>
      </c>
      <c r="L24" s="31">
        <f t="shared" si="12"/>
        <v>0</v>
      </c>
      <c r="M24" s="31">
        <f t="shared" si="12"/>
        <v>0</v>
      </c>
    </row>
    <row r="25" spans="1:13" ht="12" customHeight="1">
      <c r="A25" s="139"/>
      <c r="B25" s="139"/>
      <c r="C25" s="37"/>
      <c r="D25" s="211" t="s">
        <v>360</v>
      </c>
      <c r="E25" s="36"/>
      <c r="F25" s="114">
        <v>14</v>
      </c>
      <c r="G25" s="60">
        <v>7</v>
      </c>
      <c r="H25" s="35">
        <v>10</v>
      </c>
      <c r="I25" s="35">
        <v>11</v>
      </c>
      <c r="J25" s="35">
        <v>3</v>
      </c>
      <c r="K25" s="35">
        <v>1</v>
      </c>
      <c r="L25" s="35">
        <v>1</v>
      </c>
      <c r="M25" s="35">
        <v>0</v>
      </c>
    </row>
    <row r="26" spans="1:13" ht="12" customHeight="1">
      <c r="A26" s="139"/>
      <c r="B26" s="139"/>
      <c r="C26" s="34"/>
      <c r="D26" s="212"/>
      <c r="E26" s="33"/>
      <c r="F26" s="119"/>
      <c r="G26" s="59">
        <f t="shared" ref="G26:M26" si="13">IF(G25=0,0,G25/$F25)</f>
        <v>0.5</v>
      </c>
      <c r="H26" s="31">
        <f t="shared" si="13"/>
        <v>0.7142857142857143</v>
      </c>
      <c r="I26" s="31">
        <f t="shared" si="13"/>
        <v>0.7857142857142857</v>
      </c>
      <c r="J26" s="31">
        <f t="shared" si="13"/>
        <v>0.21428571428571427</v>
      </c>
      <c r="K26" s="31">
        <f t="shared" si="13"/>
        <v>7.1428571428571425E-2</v>
      </c>
      <c r="L26" s="31">
        <f t="shared" si="13"/>
        <v>7.1428571428571425E-2</v>
      </c>
      <c r="M26" s="31">
        <f t="shared" si="13"/>
        <v>0</v>
      </c>
    </row>
    <row r="27" spans="1:13" ht="12" customHeight="1">
      <c r="A27" s="139"/>
      <c r="B27" s="139"/>
      <c r="C27" s="37"/>
      <c r="D27" s="211" t="s">
        <v>361</v>
      </c>
      <c r="E27" s="36"/>
      <c r="F27" s="114">
        <v>1</v>
      </c>
      <c r="G27" s="60">
        <v>0</v>
      </c>
      <c r="H27" s="35">
        <v>0</v>
      </c>
      <c r="I27" s="35">
        <v>1</v>
      </c>
      <c r="J27" s="35">
        <v>0</v>
      </c>
      <c r="K27" s="35">
        <v>0</v>
      </c>
      <c r="L27" s="35">
        <v>0</v>
      </c>
      <c r="M27" s="35">
        <v>0</v>
      </c>
    </row>
    <row r="28" spans="1:13" ht="12" customHeight="1">
      <c r="A28" s="139"/>
      <c r="B28" s="139"/>
      <c r="C28" s="34"/>
      <c r="D28" s="212"/>
      <c r="E28" s="33"/>
      <c r="F28" s="119"/>
      <c r="G28" s="59">
        <f t="shared" ref="G28:M28" si="14">IF(G27=0,0,G27/$F27)</f>
        <v>0</v>
      </c>
      <c r="H28" s="31">
        <f t="shared" si="14"/>
        <v>0</v>
      </c>
      <c r="I28" s="31">
        <f t="shared" si="14"/>
        <v>1</v>
      </c>
      <c r="J28" s="31">
        <f t="shared" si="14"/>
        <v>0</v>
      </c>
      <c r="K28" s="31">
        <f t="shared" si="14"/>
        <v>0</v>
      </c>
      <c r="L28" s="31">
        <f t="shared" si="14"/>
        <v>0</v>
      </c>
      <c r="M28" s="31">
        <f t="shared" si="14"/>
        <v>0</v>
      </c>
    </row>
    <row r="29" spans="1:13" ht="12" customHeight="1">
      <c r="A29" s="139"/>
      <c r="B29" s="139"/>
      <c r="C29" s="37"/>
      <c r="D29" s="211" t="s">
        <v>362</v>
      </c>
      <c r="E29" s="36"/>
      <c r="F29" s="114">
        <v>6</v>
      </c>
      <c r="G29" s="60">
        <v>2</v>
      </c>
      <c r="H29" s="35">
        <v>4</v>
      </c>
      <c r="I29" s="35">
        <v>5</v>
      </c>
      <c r="J29" s="35">
        <v>2</v>
      </c>
      <c r="K29" s="35">
        <v>0</v>
      </c>
      <c r="L29" s="35">
        <v>1</v>
      </c>
      <c r="M29" s="35">
        <v>0</v>
      </c>
    </row>
    <row r="30" spans="1:13" ht="12" customHeight="1">
      <c r="A30" s="139"/>
      <c r="B30" s="139"/>
      <c r="C30" s="34"/>
      <c r="D30" s="212"/>
      <c r="E30" s="33"/>
      <c r="F30" s="119"/>
      <c r="G30" s="59">
        <f t="shared" ref="G30:M30" si="15">IF(G29=0,0,G29/$F29)</f>
        <v>0.33333333333333331</v>
      </c>
      <c r="H30" s="31">
        <f t="shared" si="15"/>
        <v>0.66666666666666663</v>
      </c>
      <c r="I30" s="31">
        <f t="shared" si="15"/>
        <v>0.83333333333333337</v>
      </c>
      <c r="J30" s="31">
        <f t="shared" si="15"/>
        <v>0.33333333333333331</v>
      </c>
      <c r="K30" s="31">
        <f t="shared" si="15"/>
        <v>0</v>
      </c>
      <c r="L30" s="31">
        <f t="shared" si="15"/>
        <v>0.16666666666666666</v>
      </c>
      <c r="M30" s="31">
        <f t="shared" si="15"/>
        <v>0</v>
      </c>
    </row>
    <row r="31" spans="1:13" ht="12" customHeight="1">
      <c r="A31" s="139"/>
      <c r="B31" s="139"/>
      <c r="C31" s="37"/>
      <c r="D31" s="211" t="s">
        <v>363</v>
      </c>
      <c r="E31" s="36"/>
      <c r="F31" s="114">
        <v>3</v>
      </c>
      <c r="G31" s="60">
        <v>2</v>
      </c>
      <c r="H31" s="35">
        <v>1</v>
      </c>
      <c r="I31" s="35">
        <v>2</v>
      </c>
      <c r="J31" s="35">
        <v>1</v>
      </c>
      <c r="K31" s="35">
        <v>0</v>
      </c>
      <c r="L31" s="35">
        <v>0</v>
      </c>
      <c r="M31" s="35">
        <v>0</v>
      </c>
    </row>
    <row r="32" spans="1:13" ht="12" customHeight="1">
      <c r="A32" s="139"/>
      <c r="B32" s="139"/>
      <c r="C32" s="34"/>
      <c r="D32" s="212"/>
      <c r="E32" s="33"/>
      <c r="F32" s="119"/>
      <c r="G32" s="59">
        <f t="shared" ref="G32:M32" si="16">IF(G31=0,0,G31/$F31)</f>
        <v>0.66666666666666663</v>
      </c>
      <c r="H32" s="31">
        <f t="shared" si="16"/>
        <v>0.33333333333333331</v>
      </c>
      <c r="I32" s="31">
        <f t="shared" si="16"/>
        <v>0.66666666666666663</v>
      </c>
      <c r="J32" s="31">
        <f t="shared" si="16"/>
        <v>0.33333333333333331</v>
      </c>
      <c r="K32" s="31">
        <f t="shared" si="16"/>
        <v>0</v>
      </c>
      <c r="L32" s="31">
        <f t="shared" si="16"/>
        <v>0</v>
      </c>
      <c r="M32" s="31">
        <f t="shared" si="16"/>
        <v>0</v>
      </c>
    </row>
    <row r="33" spans="1:13" ht="12" customHeight="1">
      <c r="A33" s="139"/>
      <c r="B33" s="139"/>
      <c r="C33" s="37"/>
      <c r="D33" s="211" t="s">
        <v>364</v>
      </c>
      <c r="E33" s="36"/>
      <c r="F33" s="114">
        <v>3</v>
      </c>
      <c r="G33" s="60">
        <v>2</v>
      </c>
      <c r="H33" s="35">
        <v>2</v>
      </c>
      <c r="I33" s="35">
        <v>3</v>
      </c>
      <c r="J33" s="35">
        <v>0</v>
      </c>
      <c r="K33" s="35">
        <v>0</v>
      </c>
      <c r="L33" s="35">
        <v>0</v>
      </c>
      <c r="M33" s="35">
        <v>0</v>
      </c>
    </row>
    <row r="34" spans="1:13" ht="12" customHeight="1">
      <c r="A34" s="139"/>
      <c r="B34" s="139"/>
      <c r="C34" s="34"/>
      <c r="D34" s="212"/>
      <c r="E34" s="33"/>
      <c r="F34" s="119"/>
      <c r="G34" s="59">
        <f t="shared" ref="G34:M34" si="17">IF(G33=0,0,G33/$F33)</f>
        <v>0.66666666666666663</v>
      </c>
      <c r="H34" s="31">
        <f t="shared" si="17"/>
        <v>0.66666666666666663</v>
      </c>
      <c r="I34" s="31">
        <f t="shared" si="17"/>
        <v>1</v>
      </c>
      <c r="J34" s="31">
        <f t="shared" si="17"/>
        <v>0</v>
      </c>
      <c r="K34" s="31">
        <f t="shared" si="17"/>
        <v>0</v>
      </c>
      <c r="L34" s="31">
        <f t="shared" si="17"/>
        <v>0</v>
      </c>
      <c r="M34" s="31">
        <f t="shared" si="17"/>
        <v>0</v>
      </c>
    </row>
    <row r="35" spans="1:13" ht="12" customHeight="1">
      <c r="A35" s="139"/>
      <c r="B35" s="139"/>
      <c r="C35" s="37"/>
      <c r="D35" s="211" t="s">
        <v>365</v>
      </c>
      <c r="E35" s="36"/>
      <c r="F35" s="114">
        <v>10</v>
      </c>
      <c r="G35" s="60">
        <v>8</v>
      </c>
      <c r="H35" s="35">
        <v>9</v>
      </c>
      <c r="I35" s="35">
        <v>10</v>
      </c>
      <c r="J35" s="35">
        <v>9</v>
      </c>
      <c r="K35" s="35">
        <v>0</v>
      </c>
      <c r="L35" s="35">
        <v>0</v>
      </c>
      <c r="M35" s="35">
        <v>0</v>
      </c>
    </row>
    <row r="36" spans="1:13" ht="12" customHeight="1">
      <c r="A36" s="139"/>
      <c r="B36" s="139"/>
      <c r="C36" s="34"/>
      <c r="D36" s="212"/>
      <c r="E36" s="33"/>
      <c r="F36" s="119"/>
      <c r="G36" s="59">
        <f t="shared" ref="G36:M36" si="18">IF(G35=0,0,G35/$F35)</f>
        <v>0.8</v>
      </c>
      <c r="H36" s="31">
        <f t="shared" si="18"/>
        <v>0.9</v>
      </c>
      <c r="I36" s="31">
        <f t="shared" si="18"/>
        <v>1</v>
      </c>
      <c r="J36" s="31">
        <f t="shared" si="18"/>
        <v>0.9</v>
      </c>
      <c r="K36" s="31">
        <f t="shared" si="18"/>
        <v>0</v>
      </c>
      <c r="L36" s="31">
        <f t="shared" si="18"/>
        <v>0</v>
      </c>
      <c r="M36" s="31">
        <f t="shared" si="18"/>
        <v>0</v>
      </c>
    </row>
    <row r="37" spans="1:13" ht="12" customHeight="1">
      <c r="A37" s="139"/>
      <c r="B37" s="139"/>
      <c r="C37" s="37"/>
      <c r="D37" s="211" t="s">
        <v>366</v>
      </c>
      <c r="E37" s="36"/>
      <c r="F37" s="114">
        <v>1</v>
      </c>
      <c r="G37" s="60">
        <v>1</v>
      </c>
      <c r="H37" s="35">
        <v>1</v>
      </c>
      <c r="I37" s="35">
        <v>1</v>
      </c>
      <c r="J37" s="35">
        <v>0</v>
      </c>
      <c r="K37" s="35">
        <v>0</v>
      </c>
      <c r="L37" s="35">
        <v>0</v>
      </c>
      <c r="M37" s="35">
        <v>0</v>
      </c>
    </row>
    <row r="38" spans="1:13" ht="12" customHeight="1">
      <c r="A38" s="139"/>
      <c r="B38" s="139"/>
      <c r="C38" s="34"/>
      <c r="D38" s="212"/>
      <c r="E38" s="33"/>
      <c r="F38" s="119"/>
      <c r="G38" s="59">
        <f t="shared" ref="G38:M38" si="19">IF(G37=0,0,G37/$F37)</f>
        <v>1</v>
      </c>
      <c r="H38" s="31">
        <f t="shared" si="19"/>
        <v>1</v>
      </c>
      <c r="I38" s="31">
        <f t="shared" si="19"/>
        <v>1</v>
      </c>
      <c r="J38" s="31">
        <f t="shared" si="19"/>
        <v>0</v>
      </c>
      <c r="K38" s="31">
        <f t="shared" si="19"/>
        <v>0</v>
      </c>
      <c r="L38" s="31">
        <f t="shared" si="19"/>
        <v>0</v>
      </c>
      <c r="M38" s="31">
        <f t="shared" si="19"/>
        <v>0</v>
      </c>
    </row>
    <row r="39" spans="1:13" ht="12" customHeight="1">
      <c r="A39" s="139"/>
      <c r="B39" s="139"/>
      <c r="C39" s="37"/>
      <c r="D39" s="211" t="s">
        <v>367</v>
      </c>
      <c r="E39" s="36"/>
      <c r="F39" s="114">
        <v>6</v>
      </c>
      <c r="G39" s="60">
        <v>3</v>
      </c>
      <c r="H39" s="35">
        <v>6</v>
      </c>
      <c r="I39" s="35">
        <v>5</v>
      </c>
      <c r="J39" s="35">
        <v>2</v>
      </c>
      <c r="K39" s="35">
        <v>0</v>
      </c>
      <c r="L39" s="35">
        <v>0</v>
      </c>
      <c r="M39" s="35">
        <v>0</v>
      </c>
    </row>
    <row r="40" spans="1:13" ht="12" customHeight="1">
      <c r="A40" s="139"/>
      <c r="B40" s="139"/>
      <c r="C40" s="34"/>
      <c r="D40" s="212"/>
      <c r="E40" s="33"/>
      <c r="F40" s="119"/>
      <c r="G40" s="59">
        <f t="shared" ref="G40:M40" si="20">IF(G39=0,0,G39/$F39)</f>
        <v>0.5</v>
      </c>
      <c r="H40" s="31">
        <f t="shared" si="20"/>
        <v>1</v>
      </c>
      <c r="I40" s="31">
        <f t="shared" si="20"/>
        <v>0.83333333333333337</v>
      </c>
      <c r="J40" s="31">
        <f t="shared" si="20"/>
        <v>0.33333333333333331</v>
      </c>
      <c r="K40" s="31">
        <f t="shared" si="20"/>
        <v>0</v>
      </c>
      <c r="L40" s="31">
        <f t="shared" si="20"/>
        <v>0</v>
      </c>
      <c r="M40" s="31">
        <f t="shared" si="20"/>
        <v>0</v>
      </c>
    </row>
    <row r="41" spans="1:13" ht="12" customHeight="1">
      <c r="A41" s="139"/>
      <c r="B41" s="139"/>
      <c r="C41" s="37"/>
      <c r="D41" s="211" t="s">
        <v>368</v>
      </c>
      <c r="E41" s="36"/>
      <c r="F41" s="114">
        <v>1</v>
      </c>
      <c r="G41" s="60">
        <v>0</v>
      </c>
      <c r="H41" s="35">
        <v>0</v>
      </c>
      <c r="I41" s="35">
        <v>0</v>
      </c>
      <c r="J41" s="35">
        <v>0</v>
      </c>
      <c r="K41" s="35">
        <v>0</v>
      </c>
      <c r="L41" s="35">
        <v>1</v>
      </c>
      <c r="M41" s="35">
        <v>0</v>
      </c>
    </row>
    <row r="42" spans="1:13" ht="12" customHeight="1">
      <c r="A42" s="139"/>
      <c r="B42" s="139"/>
      <c r="C42" s="34"/>
      <c r="D42" s="212"/>
      <c r="E42" s="33"/>
      <c r="F42" s="119"/>
      <c r="G42" s="59">
        <f t="shared" ref="G42:M42" si="21">IF(G41=0,0,G41/$F41)</f>
        <v>0</v>
      </c>
      <c r="H42" s="31">
        <f t="shared" si="21"/>
        <v>0</v>
      </c>
      <c r="I42" s="31">
        <f t="shared" si="21"/>
        <v>0</v>
      </c>
      <c r="J42" s="31">
        <f t="shared" si="21"/>
        <v>0</v>
      </c>
      <c r="K42" s="31">
        <f t="shared" si="21"/>
        <v>0</v>
      </c>
      <c r="L42" s="31">
        <f t="shared" si="21"/>
        <v>1</v>
      </c>
      <c r="M42" s="31">
        <f t="shared" si="21"/>
        <v>0</v>
      </c>
    </row>
    <row r="43" spans="1:13" ht="12" customHeight="1">
      <c r="A43" s="139"/>
      <c r="B43" s="139"/>
      <c r="C43" s="37"/>
      <c r="D43" s="211" t="s">
        <v>369</v>
      </c>
      <c r="E43" s="36"/>
      <c r="F43" s="114">
        <v>3</v>
      </c>
      <c r="G43" s="60">
        <v>2</v>
      </c>
      <c r="H43" s="35">
        <v>2</v>
      </c>
      <c r="I43" s="35">
        <v>2</v>
      </c>
      <c r="J43" s="35">
        <v>2</v>
      </c>
      <c r="K43" s="35">
        <v>0</v>
      </c>
      <c r="L43" s="35">
        <v>1</v>
      </c>
      <c r="M43" s="35">
        <v>0</v>
      </c>
    </row>
    <row r="44" spans="1:13" ht="12" customHeight="1">
      <c r="A44" s="139"/>
      <c r="B44" s="139"/>
      <c r="C44" s="34"/>
      <c r="D44" s="212"/>
      <c r="E44" s="33"/>
      <c r="F44" s="119"/>
      <c r="G44" s="59">
        <f t="shared" ref="G44:M44" si="22">IF(G43=0,0,G43/$F43)</f>
        <v>0.66666666666666663</v>
      </c>
      <c r="H44" s="31">
        <f t="shared" si="22"/>
        <v>0.66666666666666663</v>
      </c>
      <c r="I44" s="31">
        <f t="shared" si="22"/>
        <v>0.66666666666666663</v>
      </c>
      <c r="J44" s="31">
        <f t="shared" si="22"/>
        <v>0.66666666666666663</v>
      </c>
      <c r="K44" s="31">
        <f t="shared" si="22"/>
        <v>0</v>
      </c>
      <c r="L44" s="31">
        <f t="shared" si="22"/>
        <v>0.33333333333333331</v>
      </c>
      <c r="M44" s="31">
        <f t="shared" si="22"/>
        <v>0</v>
      </c>
    </row>
    <row r="45" spans="1:13" ht="12" customHeight="1">
      <c r="A45" s="139"/>
      <c r="B45" s="139"/>
      <c r="C45" s="37"/>
      <c r="D45" s="211" t="s">
        <v>370</v>
      </c>
      <c r="E45" s="36"/>
      <c r="F45" s="114">
        <v>8</v>
      </c>
      <c r="G45" s="60">
        <v>7</v>
      </c>
      <c r="H45" s="35">
        <v>4</v>
      </c>
      <c r="I45" s="35">
        <v>6</v>
      </c>
      <c r="J45" s="35">
        <v>3</v>
      </c>
      <c r="K45" s="35">
        <v>0</v>
      </c>
      <c r="L45" s="35">
        <v>0</v>
      </c>
      <c r="M45" s="35">
        <v>0</v>
      </c>
    </row>
    <row r="46" spans="1:13" ht="12" customHeight="1">
      <c r="A46" s="139"/>
      <c r="B46" s="139"/>
      <c r="C46" s="34"/>
      <c r="D46" s="212"/>
      <c r="E46" s="33"/>
      <c r="F46" s="119"/>
      <c r="G46" s="59">
        <f t="shared" ref="G46:M46" si="23">IF(G45=0,0,G45/$F45)</f>
        <v>0.875</v>
      </c>
      <c r="H46" s="31">
        <f t="shared" si="23"/>
        <v>0.5</v>
      </c>
      <c r="I46" s="31">
        <f t="shared" si="23"/>
        <v>0.75</v>
      </c>
      <c r="J46" s="31">
        <f t="shared" si="23"/>
        <v>0.375</v>
      </c>
      <c r="K46" s="31">
        <f t="shared" si="23"/>
        <v>0</v>
      </c>
      <c r="L46" s="31">
        <f t="shared" si="23"/>
        <v>0</v>
      </c>
      <c r="M46" s="31">
        <f t="shared" si="23"/>
        <v>0</v>
      </c>
    </row>
    <row r="47" spans="1:13" ht="12" customHeight="1">
      <c r="A47" s="139"/>
      <c r="B47" s="139"/>
      <c r="C47" s="37"/>
      <c r="D47" s="211" t="s">
        <v>371</v>
      </c>
      <c r="E47" s="36"/>
      <c r="F47" s="114">
        <v>3</v>
      </c>
      <c r="G47" s="60">
        <v>0</v>
      </c>
      <c r="H47" s="35">
        <v>2</v>
      </c>
      <c r="I47" s="35">
        <v>1</v>
      </c>
      <c r="J47" s="35">
        <v>0</v>
      </c>
      <c r="K47" s="35">
        <v>0</v>
      </c>
      <c r="L47" s="35">
        <v>0</v>
      </c>
      <c r="M47" s="35">
        <v>1</v>
      </c>
    </row>
    <row r="48" spans="1:13" ht="12" customHeight="1">
      <c r="A48" s="139"/>
      <c r="B48" s="139"/>
      <c r="C48" s="34"/>
      <c r="D48" s="212"/>
      <c r="E48" s="33"/>
      <c r="F48" s="119"/>
      <c r="G48" s="59">
        <f t="shared" ref="G48:M48" si="24">IF(G47=0,0,G47/$F47)</f>
        <v>0</v>
      </c>
      <c r="H48" s="31">
        <f t="shared" si="24"/>
        <v>0.66666666666666663</v>
      </c>
      <c r="I48" s="31">
        <f t="shared" si="24"/>
        <v>0.33333333333333331</v>
      </c>
      <c r="J48" s="31">
        <f t="shared" si="24"/>
        <v>0</v>
      </c>
      <c r="K48" s="31">
        <f t="shared" si="24"/>
        <v>0</v>
      </c>
      <c r="L48" s="31">
        <f t="shared" si="24"/>
        <v>0</v>
      </c>
      <c r="M48" s="31">
        <f t="shared" si="24"/>
        <v>0.33333333333333331</v>
      </c>
    </row>
    <row r="49" spans="1:13" ht="12" customHeight="1">
      <c r="A49" s="139"/>
      <c r="B49" s="139"/>
      <c r="C49" s="37"/>
      <c r="D49" s="211" t="s">
        <v>372</v>
      </c>
      <c r="E49" s="36"/>
      <c r="F49" s="114">
        <v>2</v>
      </c>
      <c r="G49" s="60">
        <v>2</v>
      </c>
      <c r="H49" s="35">
        <v>2</v>
      </c>
      <c r="I49" s="35">
        <v>2</v>
      </c>
      <c r="J49" s="35">
        <v>2</v>
      </c>
      <c r="K49" s="35">
        <v>0</v>
      </c>
      <c r="L49" s="35">
        <v>0</v>
      </c>
      <c r="M49" s="35">
        <v>0</v>
      </c>
    </row>
    <row r="50" spans="1:13" ht="12" customHeight="1">
      <c r="A50" s="139"/>
      <c r="B50" s="139"/>
      <c r="C50" s="34"/>
      <c r="D50" s="212"/>
      <c r="E50" s="33"/>
      <c r="F50" s="119"/>
      <c r="G50" s="59">
        <f t="shared" ref="G50:M50" si="25">IF(G49=0,0,G49/$F49)</f>
        <v>1</v>
      </c>
      <c r="H50" s="31">
        <f t="shared" si="25"/>
        <v>1</v>
      </c>
      <c r="I50" s="31">
        <f t="shared" si="25"/>
        <v>1</v>
      </c>
      <c r="J50" s="31">
        <f t="shared" si="25"/>
        <v>1</v>
      </c>
      <c r="K50" s="31">
        <f t="shared" si="25"/>
        <v>0</v>
      </c>
      <c r="L50" s="31">
        <f t="shared" si="25"/>
        <v>0</v>
      </c>
      <c r="M50" s="31">
        <f t="shared" si="25"/>
        <v>0</v>
      </c>
    </row>
    <row r="51" spans="1:13" ht="12" customHeight="1">
      <c r="A51" s="139"/>
      <c r="B51" s="139"/>
      <c r="C51" s="37"/>
      <c r="D51" s="211" t="s">
        <v>373</v>
      </c>
      <c r="E51" s="36"/>
      <c r="F51" s="114">
        <v>15</v>
      </c>
      <c r="G51" s="60">
        <v>5</v>
      </c>
      <c r="H51" s="35">
        <v>6</v>
      </c>
      <c r="I51" s="35">
        <v>9</v>
      </c>
      <c r="J51" s="35">
        <v>5</v>
      </c>
      <c r="K51" s="35">
        <v>0</v>
      </c>
      <c r="L51" s="35">
        <v>3</v>
      </c>
      <c r="M51" s="35">
        <v>0</v>
      </c>
    </row>
    <row r="52" spans="1:13" ht="12" customHeight="1">
      <c r="A52" s="139"/>
      <c r="B52" s="139"/>
      <c r="C52" s="34"/>
      <c r="D52" s="212"/>
      <c r="E52" s="33"/>
      <c r="F52" s="119"/>
      <c r="G52" s="59">
        <f t="shared" ref="G52:M52" si="26">IF(G51=0,0,G51/$F51)</f>
        <v>0.33333333333333331</v>
      </c>
      <c r="H52" s="31">
        <f t="shared" si="26"/>
        <v>0.4</v>
      </c>
      <c r="I52" s="31">
        <f t="shared" si="26"/>
        <v>0.6</v>
      </c>
      <c r="J52" s="31">
        <f t="shared" si="26"/>
        <v>0.33333333333333331</v>
      </c>
      <c r="K52" s="31">
        <f t="shared" si="26"/>
        <v>0</v>
      </c>
      <c r="L52" s="31">
        <f t="shared" si="26"/>
        <v>0.2</v>
      </c>
      <c r="M52" s="31">
        <f t="shared" si="26"/>
        <v>0</v>
      </c>
    </row>
    <row r="53" spans="1:13" ht="12" customHeight="1">
      <c r="A53" s="139"/>
      <c r="B53" s="139"/>
      <c r="C53" s="37"/>
      <c r="D53" s="211" t="s">
        <v>374</v>
      </c>
      <c r="E53" s="36"/>
      <c r="F53" s="114">
        <v>4</v>
      </c>
      <c r="G53" s="60">
        <v>1</v>
      </c>
      <c r="H53" s="35">
        <v>3</v>
      </c>
      <c r="I53" s="35">
        <v>3</v>
      </c>
      <c r="J53" s="35">
        <v>1</v>
      </c>
      <c r="K53" s="35">
        <v>0</v>
      </c>
      <c r="L53" s="35">
        <v>0</v>
      </c>
      <c r="M53" s="35">
        <v>0</v>
      </c>
    </row>
    <row r="54" spans="1:13" ht="12" customHeight="1">
      <c r="A54" s="139"/>
      <c r="B54" s="139"/>
      <c r="C54" s="34"/>
      <c r="D54" s="212"/>
      <c r="E54" s="33"/>
      <c r="F54" s="119"/>
      <c r="G54" s="59">
        <f t="shared" ref="G54:M54" si="27">IF(G53=0,0,G53/$F53)</f>
        <v>0.25</v>
      </c>
      <c r="H54" s="31">
        <f t="shared" si="27"/>
        <v>0.75</v>
      </c>
      <c r="I54" s="31">
        <f t="shared" si="27"/>
        <v>0.75</v>
      </c>
      <c r="J54" s="31">
        <f t="shared" si="27"/>
        <v>0.25</v>
      </c>
      <c r="K54" s="31">
        <f t="shared" si="27"/>
        <v>0</v>
      </c>
      <c r="L54" s="31">
        <f t="shared" si="27"/>
        <v>0</v>
      </c>
      <c r="M54" s="31">
        <f t="shared" si="27"/>
        <v>0</v>
      </c>
    </row>
    <row r="55" spans="1:13" ht="12" customHeight="1">
      <c r="A55" s="139"/>
      <c r="B55" s="139"/>
      <c r="C55" s="37"/>
      <c r="D55" s="211" t="s">
        <v>375</v>
      </c>
      <c r="E55" s="36"/>
      <c r="F55" s="114">
        <v>26</v>
      </c>
      <c r="G55" s="60">
        <v>12</v>
      </c>
      <c r="H55" s="35">
        <v>19</v>
      </c>
      <c r="I55" s="35">
        <v>16</v>
      </c>
      <c r="J55" s="35">
        <v>11</v>
      </c>
      <c r="K55" s="35">
        <v>1</v>
      </c>
      <c r="L55" s="35">
        <v>3</v>
      </c>
      <c r="M55" s="35">
        <v>2</v>
      </c>
    </row>
    <row r="56" spans="1:13" ht="12" customHeight="1">
      <c r="A56" s="139"/>
      <c r="B56" s="139"/>
      <c r="C56" s="34"/>
      <c r="D56" s="212"/>
      <c r="E56" s="33"/>
      <c r="F56" s="119"/>
      <c r="G56" s="59">
        <f t="shared" ref="G56:M56" si="28">IF(G55=0,0,G55/$F55)</f>
        <v>0.46153846153846156</v>
      </c>
      <c r="H56" s="31">
        <f t="shared" si="28"/>
        <v>0.73076923076923073</v>
      </c>
      <c r="I56" s="31">
        <f t="shared" si="28"/>
        <v>0.61538461538461542</v>
      </c>
      <c r="J56" s="31">
        <f t="shared" si="28"/>
        <v>0.42307692307692307</v>
      </c>
      <c r="K56" s="31">
        <f t="shared" si="28"/>
        <v>3.8461538461538464E-2</v>
      </c>
      <c r="L56" s="31">
        <f t="shared" si="28"/>
        <v>0.11538461538461539</v>
      </c>
      <c r="M56" s="31">
        <f t="shared" si="28"/>
        <v>7.6923076923076927E-2</v>
      </c>
    </row>
    <row r="57" spans="1:13" ht="12" customHeight="1">
      <c r="A57" s="139"/>
      <c r="B57" s="139"/>
      <c r="C57" s="37"/>
      <c r="D57" s="211" t="s">
        <v>376</v>
      </c>
      <c r="E57" s="36"/>
      <c r="F57" s="114">
        <v>5</v>
      </c>
      <c r="G57" s="60">
        <v>4</v>
      </c>
      <c r="H57" s="35">
        <v>5</v>
      </c>
      <c r="I57" s="35">
        <v>4</v>
      </c>
      <c r="J57" s="35">
        <v>1</v>
      </c>
      <c r="K57" s="35">
        <v>0</v>
      </c>
      <c r="L57" s="35">
        <v>0</v>
      </c>
      <c r="M57" s="35">
        <v>0</v>
      </c>
    </row>
    <row r="58" spans="1:13" ht="12" customHeight="1">
      <c r="A58" s="139"/>
      <c r="B58" s="139"/>
      <c r="C58" s="34"/>
      <c r="D58" s="212"/>
      <c r="E58" s="33"/>
      <c r="F58" s="119"/>
      <c r="G58" s="59">
        <f t="shared" ref="G58:M58" si="29">IF(G57=0,0,G57/$F57)</f>
        <v>0.8</v>
      </c>
      <c r="H58" s="31">
        <f t="shared" si="29"/>
        <v>1</v>
      </c>
      <c r="I58" s="31">
        <f t="shared" si="29"/>
        <v>0.8</v>
      </c>
      <c r="J58" s="31">
        <f t="shared" si="29"/>
        <v>0.2</v>
      </c>
      <c r="K58" s="31">
        <f t="shared" si="29"/>
        <v>0</v>
      </c>
      <c r="L58" s="31">
        <f t="shared" si="29"/>
        <v>0</v>
      </c>
      <c r="M58" s="31">
        <f t="shared" si="29"/>
        <v>0</v>
      </c>
    </row>
    <row r="59" spans="1:13" ht="12.75" customHeight="1">
      <c r="A59" s="139"/>
      <c r="B59" s="139"/>
      <c r="C59" s="37"/>
      <c r="D59" s="211" t="s">
        <v>377</v>
      </c>
      <c r="E59" s="36"/>
      <c r="F59" s="114">
        <v>23</v>
      </c>
      <c r="G59" s="60">
        <v>16</v>
      </c>
      <c r="H59" s="35">
        <v>20</v>
      </c>
      <c r="I59" s="35">
        <v>20</v>
      </c>
      <c r="J59" s="35">
        <v>13</v>
      </c>
      <c r="K59" s="35">
        <v>1</v>
      </c>
      <c r="L59" s="35">
        <v>1</v>
      </c>
      <c r="M59" s="35">
        <v>0</v>
      </c>
    </row>
    <row r="60" spans="1:13" ht="12.75" customHeight="1">
      <c r="A60" s="139"/>
      <c r="B60" s="139"/>
      <c r="C60" s="34"/>
      <c r="D60" s="212"/>
      <c r="E60" s="33"/>
      <c r="F60" s="119"/>
      <c r="G60" s="59">
        <f t="shared" ref="G60:M60" si="30">IF(G59=0,0,G59/$F59)</f>
        <v>0.69565217391304346</v>
      </c>
      <c r="H60" s="31">
        <f t="shared" si="30"/>
        <v>0.86956521739130432</v>
      </c>
      <c r="I60" s="31">
        <f t="shared" si="30"/>
        <v>0.86956521739130432</v>
      </c>
      <c r="J60" s="31">
        <f t="shared" si="30"/>
        <v>0.56521739130434778</v>
      </c>
      <c r="K60" s="31">
        <f t="shared" si="30"/>
        <v>4.3478260869565216E-2</v>
      </c>
      <c r="L60" s="31">
        <f t="shared" si="30"/>
        <v>4.3478260869565216E-2</v>
      </c>
      <c r="M60" s="31">
        <f t="shared" si="30"/>
        <v>0</v>
      </c>
    </row>
    <row r="61" spans="1:13" ht="12" customHeight="1">
      <c r="A61" s="139"/>
      <c r="B61" s="139"/>
      <c r="C61" s="37"/>
      <c r="D61" s="211" t="s">
        <v>20</v>
      </c>
      <c r="E61" s="36"/>
      <c r="F61" s="114">
        <v>14</v>
      </c>
      <c r="G61" s="60">
        <v>6</v>
      </c>
      <c r="H61" s="35">
        <v>11</v>
      </c>
      <c r="I61" s="35">
        <v>10</v>
      </c>
      <c r="J61" s="35">
        <v>5</v>
      </c>
      <c r="K61" s="35">
        <v>0</v>
      </c>
      <c r="L61" s="35">
        <v>2</v>
      </c>
      <c r="M61" s="35">
        <v>0</v>
      </c>
    </row>
    <row r="62" spans="1:13" ht="12" customHeight="1">
      <c r="A62" s="139"/>
      <c r="B62" s="139"/>
      <c r="C62" s="34"/>
      <c r="D62" s="212"/>
      <c r="E62" s="33"/>
      <c r="F62" s="119"/>
      <c r="G62" s="59">
        <f t="shared" ref="G62:M62" si="31">IF(G61=0,0,G61/$F61)</f>
        <v>0.42857142857142855</v>
      </c>
      <c r="H62" s="31">
        <f t="shared" si="31"/>
        <v>0.7857142857142857</v>
      </c>
      <c r="I62" s="31">
        <f t="shared" si="31"/>
        <v>0.7142857142857143</v>
      </c>
      <c r="J62" s="31">
        <f t="shared" si="31"/>
        <v>0.35714285714285715</v>
      </c>
      <c r="K62" s="31">
        <f t="shared" si="31"/>
        <v>0</v>
      </c>
      <c r="L62" s="31">
        <f t="shared" si="31"/>
        <v>0.14285714285714285</v>
      </c>
      <c r="M62" s="31">
        <f t="shared" si="31"/>
        <v>0</v>
      </c>
    </row>
    <row r="63" spans="1:13" ht="12" customHeight="1">
      <c r="A63" s="139"/>
      <c r="B63" s="139"/>
      <c r="C63" s="37"/>
      <c r="D63" s="211" t="s">
        <v>378</v>
      </c>
      <c r="E63" s="36"/>
      <c r="F63" s="114">
        <v>10</v>
      </c>
      <c r="G63" s="60">
        <v>8</v>
      </c>
      <c r="H63" s="35">
        <v>9</v>
      </c>
      <c r="I63" s="35">
        <v>6</v>
      </c>
      <c r="J63" s="35">
        <v>6</v>
      </c>
      <c r="K63" s="35">
        <v>0</v>
      </c>
      <c r="L63" s="35">
        <v>1</v>
      </c>
      <c r="M63" s="35">
        <v>0</v>
      </c>
    </row>
    <row r="64" spans="1:13" ht="12" customHeight="1">
      <c r="A64" s="139"/>
      <c r="B64" s="139"/>
      <c r="C64" s="34"/>
      <c r="D64" s="212"/>
      <c r="E64" s="33"/>
      <c r="F64" s="119"/>
      <c r="G64" s="59">
        <f t="shared" ref="G64:M64" si="32">IF(G63=0,0,G63/$F63)</f>
        <v>0.8</v>
      </c>
      <c r="H64" s="31">
        <f t="shared" si="32"/>
        <v>0.9</v>
      </c>
      <c r="I64" s="31">
        <f t="shared" si="32"/>
        <v>0.6</v>
      </c>
      <c r="J64" s="31">
        <f t="shared" si="32"/>
        <v>0.6</v>
      </c>
      <c r="K64" s="31">
        <f t="shared" si="32"/>
        <v>0</v>
      </c>
      <c r="L64" s="31">
        <f t="shared" si="32"/>
        <v>0.1</v>
      </c>
      <c r="M64" s="31">
        <f t="shared" si="32"/>
        <v>0</v>
      </c>
    </row>
    <row r="65" spans="1:13" ht="12" customHeight="1">
      <c r="A65" s="139"/>
      <c r="B65" s="139"/>
      <c r="C65" s="37"/>
      <c r="D65" s="211" t="s">
        <v>379</v>
      </c>
      <c r="E65" s="36"/>
      <c r="F65" s="114">
        <v>19</v>
      </c>
      <c r="G65" s="60">
        <v>11</v>
      </c>
      <c r="H65" s="35">
        <v>18</v>
      </c>
      <c r="I65" s="35">
        <v>14</v>
      </c>
      <c r="J65" s="35">
        <v>9</v>
      </c>
      <c r="K65" s="35">
        <v>1</v>
      </c>
      <c r="L65" s="35">
        <v>0</v>
      </c>
      <c r="M65" s="35">
        <v>0</v>
      </c>
    </row>
    <row r="66" spans="1:13" ht="12" customHeight="1">
      <c r="A66" s="139"/>
      <c r="B66" s="139"/>
      <c r="C66" s="34"/>
      <c r="D66" s="212"/>
      <c r="E66" s="33"/>
      <c r="F66" s="119"/>
      <c r="G66" s="59">
        <f t="shared" ref="G66:M66" si="33">IF(G65=0,0,G65/$F65)</f>
        <v>0.57894736842105265</v>
      </c>
      <c r="H66" s="31">
        <f t="shared" si="33"/>
        <v>0.94736842105263153</v>
      </c>
      <c r="I66" s="31">
        <f t="shared" si="33"/>
        <v>0.73684210526315785</v>
      </c>
      <c r="J66" s="31">
        <f t="shared" si="33"/>
        <v>0.47368421052631576</v>
      </c>
      <c r="K66" s="31">
        <f t="shared" si="33"/>
        <v>5.2631578947368418E-2</v>
      </c>
      <c r="L66" s="31">
        <f t="shared" si="33"/>
        <v>0</v>
      </c>
      <c r="M66" s="31">
        <f t="shared" si="33"/>
        <v>0</v>
      </c>
    </row>
    <row r="67" spans="1:13" ht="12" customHeight="1">
      <c r="A67" s="139"/>
      <c r="B67" s="139"/>
      <c r="C67" s="37"/>
      <c r="D67" s="211" t="s">
        <v>380</v>
      </c>
      <c r="E67" s="36"/>
      <c r="F67" s="114">
        <v>4</v>
      </c>
      <c r="G67" s="60">
        <v>3</v>
      </c>
      <c r="H67" s="35">
        <v>3</v>
      </c>
      <c r="I67" s="35">
        <v>2</v>
      </c>
      <c r="J67" s="35">
        <v>2</v>
      </c>
      <c r="K67" s="35">
        <v>0</v>
      </c>
      <c r="L67" s="35">
        <v>0</v>
      </c>
      <c r="M67" s="35">
        <v>0</v>
      </c>
    </row>
    <row r="68" spans="1:13" ht="12" customHeight="1">
      <c r="A68" s="139"/>
      <c r="B68" s="140"/>
      <c r="C68" s="34"/>
      <c r="D68" s="212"/>
      <c r="E68" s="33"/>
      <c r="F68" s="119"/>
      <c r="G68" s="59">
        <f t="shared" ref="G68:M68" si="34">IF(G67=0,0,G67/$F67)</f>
        <v>0.75</v>
      </c>
      <c r="H68" s="31">
        <f t="shared" si="34"/>
        <v>0.75</v>
      </c>
      <c r="I68" s="31">
        <f t="shared" si="34"/>
        <v>0.5</v>
      </c>
      <c r="J68" s="31">
        <f t="shared" si="34"/>
        <v>0.5</v>
      </c>
      <c r="K68" s="31">
        <f t="shared" si="34"/>
        <v>0</v>
      </c>
      <c r="L68" s="31">
        <f t="shared" si="34"/>
        <v>0</v>
      </c>
      <c r="M68" s="31">
        <f t="shared" si="34"/>
        <v>0</v>
      </c>
    </row>
    <row r="69" spans="1:13" ht="12" customHeight="1">
      <c r="A69" s="139"/>
      <c r="B69" s="138" t="s">
        <v>16</v>
      </c>
      <c r="C69" s="37"/>
      <c r="D69" s="211" t="s">
        <v>15</v>
      </c>
      <c r="E69" s="36"/>
      <c r="F69" s="114">
        <f t="shared" ref="F69" si="35">SUM(F71,F73,F75,F77,F79,F81,F83,F85,F87,F89,F91,F93,F95,F97,F99)</f>
        <v>692</v>
      </c>
      <c r="G69" s="60">
        <f t="shared" ref="G69:M69" si="36">SUM(G71,G73,G75,G77,G79,G81,G83,G85,G87,G89,G91,G93,G95,G97,G99)</f>
        <v>328</v>
      </c>
      <c r="H69" s="35">
        <f t="shared" si="36"/>
        <v>436</v>
      </c>
      <c r="I69" s="35">
        <f t="shared" si="36"/>
        <v>444</v>
      </c>
      <c r="J69" s="35">
        <f t="shared" si="36"/>
        <v>261</v>
      </c>
      <c r="K69" s="35">
        <f t="shared" si="36"/>
        <v>30</v>
      </c>
      <c r="L69" s="35">
        <f t="shared" si="36"/>
        <v>112</v>
      </c>
      <c r="M69" s="35">
        <f t="shared" si="36"/>
        <v>27</v>
      </c>
    </row>
    <row r="70" spans="1:13" ht="12" customHeight="1">
      <c r="A70" s="139"/>
      <c r="B70" s="139"/>
      <c r="C70" s="34"/>
      <c r="D70" s="212"/>
      <c r="E70" s="33"/>
      <c r="F70" s="119"/>
      <c r="G70" s="59">
        <f t="shared" ref="G70:M70" si="37">IF(G69=0,0,G69/$F69)</f>
        <v>0.47398843930635837</v>
      </c>
      <c r="H70" s="31">
        <f t="shared" si="37"/>
        <v>0.63005780346820806</v>
      </c>
      <c r="I70" s="31">
        <f t="shared" si="37"/>
        <v>0.64161849710982655</v>
      </c>
      <c r="J70" s="31">
        <f t="shared" si="37"/>
        <v>0.37716763005780346</v>
      </c>
      <c r="K70" s="31">
        <f t="shared" si="37"/>
        <v>4.3352601156069363E-2</v>
      </c>
      <c r="L70" s="31">
        <f t="shared" si="37"/>
        <v>0.16184971098265896</v>
      </c>
      <c r="M70" s="31">
        <f t="shared" si="37"/>
        <v>3.9017341040462429E-2</v>
      </c>
    </row>
    <row r="71" spans="1:13" ht="12" customHeight="1">
      <c r="A71" s="139"/>
      <c r="B71" s="139"/>
      <c r="C71" s="37"/>
      <c r="D71" s="211" t="s">
        <v>117</v>
      </c>
      <c r="E71" s="36"/>
      <c r="F71" s="114">
        <v>5</v>
      </c>
      <c r="G71" s="60">
        <v>1</v>
      </c>
      <c r="H71" s="35">
        <v>1</v>
      </c>
      <c r="I71" s="35">
        <v>1</v>
      </c>
      <c r="J71" s="35">
        <v>1</v>
      </c>
      <c r="K71" s="35">
        <v>0</v>
      </c>
      <c r="L71" s="35">
        <v>2</v>
      </c>
      <c r="M71" s="35">
        <v>1</v>
      </c>
    </row>
    <row r="72" spans="1:13" ht="12" customHeight="1">
      <c r="A72" s="139"/>
      <c r="B72" s="139"/>
      <c r="C72" s="34"/>
      <c r="D72" s="212"/>
      <c r="E72" s="33"/>
      <c r="F72" s="119"/>
      <c r="G72" s="59">
        <f t="shared" ref="G72:M72" si="38">IF(G71=0,0,G71/$F71)</f>
        <v>0.2</v>
      </c>
      <c r="H72" s="31">
        <f t="shared" si="38"/>
        <v>0.2</v>
      </c>
      <c r="I72" s="31">
        <f t="shared" si="38"/>
        <v>0.2</v>
      </c>
      <c r="J72" s="31">
        <f t="shared" si="38"/>
        <v>0.2</v>
      </c>
      <c r="K72" s="31">
        <f t="shared" si="38"/>
        <v>0</v>
      </c>
      <c r="L72" s="31">
        <f t="shared" si="38"/>
        <v>0.4</v>
      </c>
      <c r="M72" s="31">
        <f t="shared" si="38"/>
        <v>0.2</v>
      </c>
    </row>
    <row r="73" spans="1:13" ht="12" customHeight="1">
      <c r="A73" s="139"/>
      <c r="B73" s="139"/>
      <c r="C73" s="37"/>
      <c r="D73" s="211" t="s">
        <v>13</v>
      </c>
      <c r="E73" s="36"/>
      <c r="F73" s="114">
        <v>83</v>
      </c>
      <c r="G73" s="60">
        <v>24</v>
      </c>
      <c r="H73" s="35">
        <v>29</v>
      </c>
      <c r="I73" s="35">
        <v>35</v>
      </c>
      <c r="J73" s="35">
        <v>19</v>
      </c>
      <c r="K73" s="35">
        <v>5</v>
      </c>
      <c r="L73" s="35">
        <v>25</v>
      </c>
      <c r="M73" s="35">
        <v>5</v>
      </c>
    </row>
    <row r="74" spans="1:13" ht="12" customHeight="1">
      <c r="A74" s="139"/>
      <c r="B74" s="139"/>
      <c r="C74" s="34"/>
      <c r="D74" s="212"/>
      <c r="E74" s="33"/>
      <c r="F74" s="119"/>
      <c r="G74" s="59">
        <f t="shared" ref="G74:M74" si="39">IF(G73=0,0,G73/$F73)</f>
        <v>0.28915662650602408</v>
      </c>
      <c r="H74" s="31">
        <f t="shared" si="39"/>
        <v>0.3493975903614458</v>
      </c>
      <c r="I74" s="31">
        <f t="shared" si="39"/>
        <v>0.42168674698795183</v>
      </c>
      <c r="J74" s="31">
        <f t="shared" si="39"/>
        <v>0.2289156626506024</v>
      </c>
      <c r="K74" s="31">
        <f t="shared" si="39"/>
        <v>6.0240963855421686E-2</v>
      </c>
      <c r="L74" s="31">
        <f t="shared" si="39"/>
        <v>0.30120481927710846</v>
      </c>
      <c r="M74" s="31">
        <f t="shared" si="39"/>
        <v>6.0240963855421686E-2</v>
      </c>
    </row>
    <row r="75" spans="1:13" ht="12" customHeight="1">
      <c r="A75" s="139"/>
      <c r="B75" s="139"/>
      <c r="C75" s="37"/>
      <c r="D75" s="211" t="s">
        <v>12</v>
      </c>
      <c r="E75" s="36"/>
      <c r="F75" s="114">
        <v>18</v>
      </c>
      <c r="G75" s="60">
        <v>10</v>
      </c>
      <c r="H75" s="35">
        <v>14</v>
      </c>
      <c r="I75" s="35">
        <v>14</v>
      </c>
      <c r="J75" s="35">
        <v>11</v>
      </c>
      <c r="K75" s="35">
        <v>1</v>
      </c>
      <c r="L75" s="35">
        <v>3</v>
      </c>
      <c r="M75" s="35">
        <v>0</v>
      </c>
    </row>
    <row r="76" spans="1:13" ht="12" customHeight="1">
      <c r="A76" s="139"/>
      <c r="B76" s="139"/>
      <c r="C76" s="34"/>
      <c r="D76" s="212"/>
      <c r="E76" s="33"/>
      <c r="F76" s="119"/>
      <c r="G76" s="59">
        <f t="shared" ref="G76:M76" si="40">IF(G75=0,0,G75/$F75)</f>
        <v>0.55555555555555558</v>
      </c>
      <c r="H76" s="31">
        <f t="shared" si="40"/>
        <v>0.77777777777777779</v>
      </c>
      <c r="I76" s="31">
        <f t="shared" si="40"/>
        <v>0.77777777777777779</v>
      </c>
      <c r="J76" s="31">
        <f t="shared" si="40"/>
        <v>0.61111111111111116</v>
      </c>
      <c r="K76" s="31">
        <f t="shared" si="40"/>
        <v>5.5555555555555552E-2</v>
      </c>
      <c r="L76" s="31">
        <f t="shared" si="40"/>
        <v>0.16666666666666666</v>
      </c>
      <c r="M76" s="31">
        <f t="shared" si="40"/>
        <v>0</v>
      </c>
    </row>
    <row r="77" spans="1:13" ht="12" customHeight="1">
      <c r="A77" s="139"/>
      <c r="B77" s="139"/>
      <c r="C77" s="37"/>
      <c r="D77" s="211" t="s">
        <v>11</v>
      </c>
      <c r="E77" s="36"/>
      <c r="F77" s="114">
        <v>16</v>
      </c>
      <c r="G77" s="60">
        <v>6</v>
      </c>
      <c r="H77" s="35">
        <v>9</v>
      </c>
      <c r="I77" s="35">
        <v>11</v>
      </c>
      <c r="J77" s="35">
        <v>7</v>
      </c>
      <c r="K77" s="35">
        <v>0</v>
      </c>
      <c r="L77" s="35">
        <v>2</v>
      </c>
      <c r="M77" s="35">
        <v>2</v>
      </c>
    </row>
    <row r="78" spans="1:13" ht="12" customHeight="1">
      <c r="A78" s="139"/>
      <c r="B78" s="139"/>
      <c r="C78" s="34"/>
      <c r="D78" s="212"/>
      <c r="E78" s="33"/>
      <c r="F78" s="119"/>
      <c r="G78" s="59">
        <f t="shared" ref="G78:M78" si="41">IF(G77=0,0,G77/$F77)</f>
        <v>0.375</v>
      </c>
      <c r="H78" s="31">
        <f t="shared" si="41"/>
        <v>0.5625</v>
      </c>
      <c r="I78" s="31">
        <f t="shared" si="41"/>
        <v>0.6875</v>
      </c>
      <c r="J78" s="31">
        <f t="shared" si="41"/>
        <v>0.4375</v>
      </c>
      <c r="K78" s="31">
        <f t="shared" si="41"/>
        <v>0</v>
      </c>
      <c r="L78" s="31">
        <f t="shared" si="41"/>
        <v>0.125</v>
      </c>
      <c r="M78" s="31">
        <f t="shared" si="41"/>
        <v>0.125</v>
      </c>
    </row>
    <row r="79" spans="1:13" ht="12" customHeight="1">
      <c r="A79" s="139"/>
      <c r="B79" s="139"/>
      <c r="C79" s="37"/>
      <c r="D79" s="211" t="s">
        <v>10</v>
      </c>
      <c r="E79" s="36"/>
      <c r="F79" s="114">
        <v>34</v>
      </c>
      <c r="G79" s="60">
        <v>15</v>
      </c>
      <c r="H79" s="35">
        <v>21</v>
      </c>
      <c r="I79" s="35">
        <v>19</v>
      </c>
      <c r="J79" s="35">
        <v>8</v>
      </c>
      <c r="K79" s="35">
        <v>2</v>
      </c>
      <c r="L79" s="35">
        <v>8</v>
      </c>
      <c r="M79" s="35">
        <v>0</v>
      </c>
    </row>
    <row r="80" spans="1:13" ht="12" customHeight="1">
      <c r="A80" s="139"/>
      <c r="B80" s="139"/>
      <c r="C80" s="34"/>
      <c r="D80" s="212"/>
      <c r="E80" s="33"/>
      <c r="F80" s="119"/>
      <c r="G80" s="59">
        <f t="shared" ref="G80:M80" si="42">IF(G79=0,0,G79/$F79)</f>
        <v>0.44117647058823528</v>
      </c>
      <c r="H80" s="31">
        <f t="shared" si="42"/>
        <v>0.61764705882352944</v>
      </c>
      <c r="I80" s="31">
        <f t="shared" si="42"/>
        <v>0.55882352941176472</v>
      </c>
      <c r="J80" s="31">
        <f t="shared" si="42"/>
        <v>0.23529411764705882</v>
      </c>
      <c r="K80" s="31">
        <f t="shared" si="42"/>
        <v>5.8823529411764705E-2</v>
      </c>
      <c r="L80" s="31">
        <f t="shared" si="42"/>
        <v>0.23529411764705882</v>
      </c>
      <c r="M80" s="31">
        <f t="shared" si="42"/>
        <v>0</v>
      </c>
    </row>
    <row r="81" spans="1:13" ht="12" customHeight="1">
      <c r="A81" s="139"/>
      <c r="B81" s="139"/>
      <c r="C81" s="37"/>
      <c r="D81" s="211" t="s">
        <v>9</v>
      </c>
      <c r="E81" s="36"/>
      <c r="F81" s="114">
        <v>180</v>
      </c>
      <c r="G81" s="60">
        <v>86</v>
      </c>
      <c r="H81" s="35">
        <v>118</v>
      </c>
      <c r="I81" s="35">
        <v>121</v>
      </c>
      <c r="J81" s="35">
        <v>71</v>
      </c>
      <c r="K81" s="35">
        <v>9</v>
      </c>
      <c r="L81" s="35">
        <v>22</v>
      </c>
      <c r="M81" s="35">
        <v>7</v>
      </c>
    </row>
    <row r="82" spans="1:13" ht="12" customHeight="1">
      <c r="A82" s="139"/>
      <c r="B82" s="139"/>
      <c r="C82" s="34"/>
      <c r="D82" s="212"/>
      <c r="E82" s="33"/>
      <c r="F82" s="119"/>
      <c r="G82" s="59">
        <f t="shared" ref="G82:M82" si="43">IF(G81=0,0,G81/$F81)</f>
        <v>0.4777777777777778</v>
      </c>
      <c r="H82" s="31">
        <f t="shared" si="43"/>
        <v>0.65555555555555556</v>
      </c>
      <c r="I82" s="31">
        <f t="shared" si="43"/>
        <v>0.67222222222222228</v>
      </c>
      <c r="J82" s="31">
        <f t="shared" si="43"/>
        <v>0.39444444444444443</v>
      </c>
      <c r="K82" s="31">
        <f t="shared" si="43"/>
        <v>0.05</v>
      </c>
      <c r="L82" s="31">
        <f t="shared" si="43"/>
        <v>0.12222222222222222</v>
      </c>
      <c r="M82" s="31">
        <f t="shared" si="43"/>
        <v>3.888888888888889E-2</v>
      </c>
    </row>
    <row r="83" spans="1:13" ht="12" customHeight="1">
      <c r="A83" s="139"/>
      <c r="B83" s="139"/>
      <c r="C83" s="37"/>
      <c r="D83" s="211" t="s">
        <v>8</v>
      </c>
      <c r="E83" s="36"/>
      <c r="F83" s="114">
        <v>21</v>
      </c>
      <c r="G83" s="60">
        <v>17</v>
      </c>
      <c r="H83" s="35">
        <v>20</v>
      </c>
      <c r="I83" s="35">
        <v>19</v>
      </c>
      <c r="J83" s="35">
        <v>16</v>
      </c>
      <c r="K83" s="35">
        <v>0</v>
      </c>
      <c r="L83" s="35">
        <v>0</v>
      </c>
      <c r="M83" s="35">
        <v>0</v>
      </c>
    </row>
    <row r="84" spans="1:13" ht="12" customHeight="1">
      <c r="A84" s="139"/>
      <c r="B84" s="139"/>
      <c r="C84" s="34"/>
      <c r="D84" s="212"/>
      <c r="E84" s="33"/>
      <c r="F84" s="119"/>
      <c r="G84" s="59">
        <f t="shared" ref="G84:M84" si="44">IF(G83=0,0,G83/$F83)</f>
        <v>0.80952380952380953</v>
      </c>
      <c r="H84" s="31">
        <f t="shared" si="44"/>
        <v>0.95238095238095233</v>
      </c>
      <c r="I84" s="31">
        <f t="shared" si="44"/>
        <v>0.90476190476190477</v>
      </c>
      <c r="J84" s="31">
        <f t="shared" si="44"/>
        <v>0.76190476190476186</v>
      </c>
      <c r="K84" s="31">
        <f t="shared" si="44"/>
        <v>0</v>
      </c>
      <c r="L84" s="31">
        <f t="shared" si="44"/>
        <v>0</v>
      </c>
      <c r="M84" s="31">
        <f t="shared" si="44"/>
        <v>0</v>
      </c>
    </row>
    <row r="85" spans="1:13" ht="12" customHeight="1">
      <c r="A85" s="139"/>
      <c r="B85" s="139"/>
      <c r="C85" s="37"/>
      <c r="D85" s="211" t="s">
        <v>7</v>
      </c>
      <c r="E85" s="36"/>
      <c r="F85" s="114">
        <v>14</v>
      </c>
      <c r="G85" s="60">
        <v>8</v>
      </c>
      <c r="H85" s="35">
        <v>10</v>
      </c>
      <c r="I85" s="35">
        <v>11</v>
      </c>
      <c r="J85" s="35">
        <v>4</v>
      </c>
      <c r="K85" s="35">
        <v>0</v>
      </c>
      <c r="L85" s="35">
        <v>1</v>
      </c>
      <c r="M85" s="35">
        <v>1</v>
      </c>
    </row>
    <row r="86" spans="1:13" ht="12" customHeight="1">
      <c r="A86" s="139"/>
      <c r="B86" s="139"/>
      <c r="C86" s="34"/>
      <c r="D86" s="212"/>
      <c r="E86" s="33"/>
      <c r="F86" s="119"/>
      <c r="G86" s="59">
        <f t="shared" ref="G86:M86" si="45">IF(G85=0,0,G85/$F85)</f>
        <v>0.5714285714285714</v>
      </c>
      <c r="H86" s="31">
        <f t="shared" si="45"/>
        <v>0.7142857142857143</v>
      </c>
      <c r="I86" s="31">
        <f t="shared" si="45"/>
        <v>0.7857142857142857</v>
      </c>
      <c r="J86" s="31">
        <f t="shared" si="45"/>
        <v>0.2857142857142857</v>
      </c>
      <c r="K86" s="31">
        <f t="shared" si="45"/>
        <v>0</v>
      </c>
      <c r="L86" s="31">
        <f t="shared" si="45"/>
        <v>7.1428571428571425E-2</v>
      </c>
      <c r="M86" s="31">
        <f t="shared" si="45"/>
        <v>7.1428571428571425E-2</v>
      </c>
    </row>
    <row r="87" spans="1:13" ht="13.5" customHeight="1">
      <c r="A87" s="139"/>
      <c r="B87" s="139"/>
      <c r="C87" s="37"/>
      <c r="D87" s="228" t="s">
        <v>116</v>
      </c>
      <c r="E87" s="36"/>
      <c r="F87" s="114">
        <v>13</v>
      </c>
      <c r="G87" s="60">
        <v>5</v>
      </c>
      <c r="H87" s="35">
        <v>6</v>
      </c>
      <c r="I87" s="35">
        <v>6</v>
      </c>
      <c r="J87" s="35">
        <v>5</v>
      </c>
      <c r="K87" s="35">
        <v>0</v>
      </c>
      <c r="L87" s="35">
        <v>4</v>
      </c>
      <c r="M87" s="35">
        <v>2</v>
      </c>
    </row>
    <row r="88" spans="1:13" ht="13.5" customHeight="1">
      <c r="A88" s="139"/>
      <c r="B88" s="139"/>
      <c r="C88" s="34"/>
      <c r="D88" s="212"/>
      <c r="E88" s="33"/>
      <c r="F88" s="119"/>
      <c r="G88" s="59">
        <f t="shared" ref="G88:M88" si="46">IF(G87=0,0,G87/$F87)</f>
        <v>0.38461538461538464</v>
      </c>
      <c r="H88" s="31">
        <f t="shared" si="46"/>
        <v>0.46153846153846156</v>
      </c>
      <c r="I88" s="31">
        <f t="shared" si="46"/>
        <v>0.46153846153846156</v>
      </c>
      <c r="J88" s="31">
        <f t="shared" si="46"/>
        <v>0.38461538461538464</v>
      </c>
      <c r="K88" s="31">
        <f t="shared" si="46"/>
        <v>0</v>
      </c>
      <c r="L88" s="31">
        <f t="shared" si="46"/>
        <v>0.30769230769230771</v>
      </c>
      <c r="M88" s="31">
        <f t="shared" si="46"/>
        <v>0.15384615384615385</v>
      </c>
    </row>
    <row r="89" spans="1:13" ht="12" customHeight="1">
      <c r="A89" s="139"/>
      <c r="B89" s="139"/>
      <c r="C89" s="37"/>
      <c r="D89" s="211" t="s">
        <v>5</v>
      </c>
      <c r="E89" s="36"/>
      <c r="F89" s="114">
        <v>41</v>
      </c>
      <c r="G89" s="60">
        <v>18</v>
      </c>
      <c r="H89" s="35">
        <v>24</v>
      </c>
      <c r="I89" s="35">
        <v>23</v>
      </c>
      <c r="J89" s="35">
        <v>9</v>
      </c>
      <c r="K89" s="35">
        <v>4</v>
      </c>
      <c r="L89" s="35">
        <v>12</v>
      </c>
      <c r="M89" s="35">
        <v>1</v>
      </c>
    </row>
    <row r="90" spans="1:13" ht="12" customHeight="1">
      <c r="A90" s="139"/>
      <c r="B90" s="139"/>
      <c r="C90" s="34"/>
      <c r="D90" s="212"/>
      <c r="E90" s="33"/>
      <c r="F90" s="119"/>
      <c r="G90" s="59">
        <f t="shared" ref="G90:M90" si="47">IF(G89=0,0,G89/$F89)</f>
        <v>0.43902439024390244</v>
      </c>
      <c r="H90" s="31">
        <f t="shared" si="47"/>
        <v>0.58536585365853655</v>
      </c>
      <c r="I90" s="31">
        <f t="shared" si="47"/>
        <v>0.56097560975609762</v>
      </c>
      <c r="J90" s="31">
        <f t="shared" si="47"/>
        <v>0.21951219512195122</v>
      </c>
      <c r="K90" s="31">
        <f t="shared" si="47"/>
        <v>9.7560975609756101E-2</v>
      </c>
      <c r="L90" s="31">
        <f t="shared" si="47"/>
        <v>0.29268292682926828</v>
      </c>
      <c r="M90" s="31">
        <f t="shared" si="47"/>
        <v>2.4390243902439025E-2</v>
      </c>
    </row>
    <row r="91" spans="1:13" ht="12" customHeight="1">
      <c r="A91" s="139"/>
      <c r="B91" s="139"/>
      <c r="C91" s="37"/>
      <c r="D91" s="211" t="s">
        <v>4</v>
      </c>
      <c r="E91" s="36"/>
      <c r="F91" s="114">
        <v>22</v>
      </c>
      <c r="G91" s="60">
        <v>9</v>
      </c>
      <c r="H91" s="35">
        <v>15</v>
      </c>
      <c r="I91" s="35">
        <v>16</v>
      </c>
      <c r="J91" s="35">
        <v>7</v>
      </c>
      <c r="K91" s="35">
        <v>1</v>
      </c>
      <c r="L91" s="35">
        <v>1</v>
      </c>
      <c r="M91" s="35">
        <v>1</v>
      </c>
    </row>
    <row r="92" spans="1:13" ht="12" customHeight="1">
      <c r="A92" s="139"/>
      <c r="B92" s="139"/>
      <c r="C92" s="34"/>
      <c r="D92" s="212"/>
      <c r="E92" s="33"/>
      <c r="F92" s="119"/>
      <c r="G92" s="59">
        <f t="shared" ref="G92:M92" si="48">IF(G91=0,0,G91/$F91)</f>
        <v>0.40909090909090912</v>
      </c>
      <c r="H92" s="31">
        <f t="shared" si="48"/>
        <v>0.68181818181818177</v>
      </c>
      <c r="I92" s="31">
        <f t="shared" si="48"/>
        <v>0.72727272727272729</v>
      </c>
      <c r="J92" s="31">
        <f t="shared" si="48"/>
        <v>0.31818181818181818</v>
      </c>
      <c r="K92" s="31">
        <f t="shared" si="48"/>
        <v>4.5454545454545456E-2</v>
      </c>
      <c r="L92" s="31">
        <f t="shared" si="48"/>
        <v>4.5454545454545456E-2</v>
      </c>
      <c r="M92" s="31">
        <f t="shared" si="48"/>
        <v>4.5454545454545456E-2</v>
      </c>
    </row>
    <row r="93" spans="1:13" ht="12" customHeight="1">
      <c r="A93" s="139"/>
      <c r="B93" s="139"/>
      <c r="C93" s="37"/>
      <c r="D93" s="211" t="s">
        <v>3</v>
      </c>
      <c r="E93" s="36"/>
      <c r="F93" s="114">
        <v>20</v>
      </c>
      <c r="G93" s="60">
        <v>9</v>
      </c>
      <c r="H93" s="35">
        <v>13</v>
      </c>
      <c r="I93" s="35">
        <v>13</v>
      </c>
      <c r="J93" s="35">
        <v>6</v>
      </c>
      <c r="K93" s="35">
        <v>1</v>
      </c>
      <c r="L93" s="35">
        <v>2</v>
      </c>
      <c r="M93" s="35">
        <v>1</v>
      </c>
    </row>
    <row r="94" spans="1:13" ht="12" customHeight="1">
      <c r="A94" s="139"/>
      <c r="B94" s="139"/>
      <c r="C94" s="34"/>
      <c r="D94" s="212"/>
      <c r="E94" s="33"/>
      <c r="F94" s="119"/>
      <c r="G94" s="59">
        <f t="shared" ref="G94:M94" si="49">IF(G93=0,0,G93/$F93)</f>
        <v>0.45</v>
      </c>
      <c r="H94" s="31">
        <f t="shared" si="49"/>
        <v>0.65</v>
      </c>
      <c r="I94" s="31">
        <f t="shared" si="49"/>
        <v>0.65</v>
      </c>
      <c r="J94" s="31">
        <f t="shared" si="49"/>
        <v>0.3</v>
      </c>
      <c r="K94" s="31">
        <f t="shared" si="49"/>
        <v>0.05</v>
      </c>
      <c r="L94" s="31">
        <f t="shared" si="49"/>
        <v>0.1</v>
      </c>
      <c r="M94" s="31">
        <f t="shared" si="49"/>
        <v>0.05</v>
      </c>
    </row>
    <row r="95" spans="1:13" ht="12" customHeight="1">
      <c r="A95" s="139"/>
      <c r="B95" s="139"/>
      <c r="C95" s="37"/>
      <c r="D95" s="211" t="s">
        <v>2</v>
      </c>
      <c r="E95" s="36"/>
      <c r="F95" s="114">
        <v>150</v>
      </c>
      <c r="G95" s="60">
        <v>76</v>
      </c>
      <c r="H95" s="35">
        <v>103</v>
      </c>
      <c r="I95" s="35">
        <v>105</v>
      </c>
      <c r="J95" s="35">
        <v>66</v>
      </c>
      <c r="K95" s="35">
        <v>4</v>
      </c>
      <c r="L95" s="35">
        <v>22</v>
      </c>
      <c r="M95" s="35">
        <v>3</v>
      </c>
    </row>
    <row r="96" spans="1:13" ht="12" customHeight="1">
      <c r="A96" s="139"/>
      <c r="B96" s="139"/>
      <c r="C96" s="34"/>
      <c r="D96" s="212"/>
      <c r="E96" s="33"/>
      <c r="F96" s="119"/>
      <c r="G96" s="59">
        <f t="shared" ref="G96:M96" si="50">IF(G95=0,0,G95/$F95)</f>
        <v>0.50666666666666671</v>
      </c>
      <c r="H96" s="31">
        <f t="shared" si="50"/>
        <v>0.68666666666666665</v>
      </c>
      <c r="I96" s="31">
        <f t="shared" si="50"/>
        <v>0.7</v>
      </c>
      <c r="J96" s="31">
        <f t="shared" si="50"/>
        <v>0.44</v>
      </c>
      <c r="K96" s="31">
        <f t="shared" si="50"/>
        <v>2.6666666666666668E-2</v>
      </c>
      <c r="L96" s="31">
        <f t="shared" si="50"/>
        <v>0.14666666666666667</v>
      </c>
      <c r="M96" s="31">
        <f t="shared" si="50"/>
        <v>0.02</v>
      </c>
    </row>
    <row r="97" spans="1:13" ht="12" customHeight="1">
      <c r="A97" s="139"/>
      <c r="B97" s="139"/>
      <c r="C97" s="37"/>
      <c r="D97" s="211" t="s">
        <v>1</v>
      </c>
      <c r="E97" s="36"/>
      <c r="F97" s="114">
        <v>20</v>
      </c>
      <c r="G97" s="60">
        <v>16</v>
      </c>
      <c r="H97" s="35">
        <v>18</v>
      </c>
      <c r="I97" s="35">
        <v>13</v>
      </c>
      <c r="J97" s="35">
        <v>16</v>
      </c>
      <c r="K97" s="35">
        <v>2</v>
      </c>
      <c r="L97" s="35">
        <v>0</v>
      </c>
      <c r="M97" s="35">
        <v>1</v>
      </c>
    </row>
    <row r="98" spans="1:13" ht="12" customHeight="1">
      <c r="A98" s="139"/>
      <c r="B98" s="139"/>
      <c r="C98" s="34"/>
      <c r="D98" s="212"/>
      <c r="E98" s="33"/>
      <c r="F98" s="119"/>
      <c r="G98" s="59">
        <f t="shared" ref="G98:M98" si="51">IF(G97=0,0,G97/$F97)</f>
        <v>0.8</v>
      </c>
      <c r="H98" s="31">
        <f t="shared" si="51"/>
        <v>0.9</v>
      </c>
      <c r="I98" s="31">
        <f t="shared" si="51"/>
        <v>0.65</v>
      </c>
      <c r="J98" s="31">
        <f t="shared" si="51"/>
        <v>0.8</v>
      </c>
      <c r="K98" s="31">
        <f t="shared" si="51"/>
        <v>0.1</v>
      </c>
      <c r="L98" s="31">
        <f t="shared" si="51"/>
        <v>0</v>
      </c>
      <c r="M98" s="31">
        <f t="shared" si="51"/>
        <v>0.05</v>
      </c>
    </row>
    <row r="99" spans="1:13" ht="12.75" customHeight="1">
      <c r="A99" s="139"/>
      <c r="B99" s="139"/>
      <c r="C99" s="37"/>
      <c r="D99" s="211" t="s">
        <v>0</v>
      </c>
      <c r="E99" s="36"/>
      <c r="F99" s="114">
        <v>55</v>
      </c>
      <c r="G99" s="60">
        <v>28</v>
      </c>
      <c r="H99" s="35">
        <v>35</v>
      </c>
      <c r="I99" s="35">
        <v>37</v>
      </c>
      <c r="J99" s="35">
        <v>15</v>
      </c>
      <c r="K99" s="35">
        <v>1</v>
      </c>
      <c r="L99" s="35">
        <v>8</v>
      </c>
      <c r="M99" s="35">
        <v>2</v>
      </c>
    </row>
    <row r="100" spans="1:13" ht="12.75" customHeight="1">
      <c r="A100" s="140"/>
      <c r="B100" s="140"/>
      <c r="C100" s="34"/>
      <c r="D100" s="212"/>
      <c r="E100" s="33"/>
      <c r="F100" s="135"/>
      <c r="G100" s="59">
        <f t="shared" ref="G100:M100" si="52">IF(G99=0,0,G99/$F99)</f>
        <v>0.50909090909090904</v>
      </c>
      <c r="H100" s="31">
        <f t="shared" si="52"/>
        <v>0.63636363636363635</v>
      </c>
      <c r="I100" s="31">
        <f t="shared" si="52"/>
        <v>0.67272727272727273</v>
      </c>
      <c r="J100" s="31">
        <f t="shared" si="52"/>
        <v>0.27272727272727271</v>
      </c>
      <c r="K100" s="31">
        <f t="shared" si="52"/>
        <v>1.8181818181818181E-2</v>
      </c>
      <c r="L100" s="31">
        <f t="shared" si="52"/>
        <v>0.14545454545454545</v>
      </c>
      <c r="M100" s="31">
        <f t="shared" si="52"/>
        <v>3.6363636363636362E-2</v>
      </c>
    </row>
  </sheetData>
  <mergeCells count="60">
    <mergeCell ref="D93:D94"/>
    <mergeCell ref="D65:D66"/>
    <mergeCell ref="D67:D68"/>
    <mergeCell ref="D59:D60"/>
    <mergeCell ref="B69:B100"/>
    <mergeCell ref="D69:D70"/>
    <mergeCell ref="D71:D72"/>
    <mergeCell ref="D73:D74"/>
    <mergeCell ref="D75:D76"/>
    <mergeCell ref="D99:D100"/>
    <mergeCell ref="D77:D78"/>
    <mergeCell ref="D79:D80"/>
    <mergeCell ref="D81:D82"/>
    <mergeCell ref="D83:D84"/>
    <mergeCell ref="D95:D96"/>
    <mergeCell ref="D97:D98"/>
    <mergeCell ref="D85:D86"/>
    <mergeCell ref="D87:D88"/>
    <mergeCell ref="D89:D90"/>
    <mergeCell ref="D91:D92"/>
    <mergeCell ref="D61:D62"/>
    <mergeCell ref="D63:D64"/>
    <mergeCell ref="D55:D56"/>
    <mergeCell ref="D45:D46"/>
    <mergeCell ref="D47:D48"/>
    <mergeCell ref="D49:D50"/>
    <mergeCell ref="D51:D52"/>
    <mergeCell ref="D53:D54"/>
    <mergeCell ref="D57:D58"/>
    <mergeCell ref="A19:A100"/>
    <mergeCell ref="B19:B68"/>
    <mergeCell ref="D19:D20"/>
    <mergeCell ref="D21:D22"/>
    <mergeCell ref="D23:D24"/>
    <mergeCell ref="D25:D26"/>
    <mergeCell ref="D27:D28"/>
    <mergeCell ref="D29:D30"/>
    <mergeCell ref="D31:D32"/>
    <mergeCell ref="D33:D34"/>
    <mergeCell ref="D35:D36"/>
    <mergeCell ref="D37:D38"/>
    <mergeCell ref="D39:D40"/>
    <mergeCell ref="D41:D42"/>
    <mergeCell ref="D43:D44"/>
    <mergeCell ref="J3:J6"/>
    <mergeCell ref="K3:K6"/>
    <mergeCell ref="L3:L6"/>
    <mergeCell ref="M3:M6"/>
    <mergeCell ref="A7:E8"/>
    <mergeCell ref="A3:E6"/>
    <mergeCell ref="F3:F6"/>
    <mergeCell ref="G3:G6"/>
    <mergeCell ref="H3:H6"/>
    <mergeCell ref="I3:I6"/>
    <mergeCell ref="A9:A18"/>
    <mergeCell ref="B9:E10"/>
    <mergeCell ref="B11:E12"/>
    <mergeCell ref="B13:E14"/>
    <mergeCell ref="B15:E16"/>
    <mergeCell ref="B17:E18"/>
  </mergeCells>
  <phoneticPr fontId="4"/>
  <pageMargins left="0.59055118110236227" right="0.19685039370078741" top="0.39370078740157483" bottom="0.39370078740157483" header="0.51181102362204722" footer="0.51181102362204722"/>
  <pageSetup paperSize="9" scale="69" firstPageNumber="40" orientation="portrait" useFirstPageNumber="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81"/>
  <sheetViews>
    <sheetView showGridLines="0" view="pageBreakPreview" zoomScaleNormal="100" zoomScaleSheetLayoutView="100" workbookViewId="0">
      <selection activeCell="G3" sqref="G3:P6"/>
    </sheetView>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6" width="8.625" style="3" customWidth="1"/>
    <col min="17" max="16384" width="9" style="3"/>
  </cols>
  <sheetData>
    <row r="1" spans="1:16" ht="14.25">
      <c r="A1" s="18" t="s">
        <v>497</v>
      </c>
    </row>
    <row r="3" spans="1:16" ht="18" customHeight="1">
      <c r="A3" s="152" t="s">
        <v>63</v>
      </c>
      <c r="B3" s="153"/>
      <c r="C3" s="153"/>
      <c r="D3" s="153"/>
      <c r="E3" s="154"/>
      <c r="F3" s="161" t="s">
        <v>126</v>
      </c>
      <c r="G3" s="168" t="s">
        <v>567</v>
      </c>
      <c r="H3" s="168"/>
      <c r="I3" s="168"/>
      <c r="J3" s="168"/>
      <c r="K3" s="168"/>
      <c r="L3" s="168"/>
      <c r="M3" s="168"/>
      <c r="N3" s="168"/>
      <c r="O3" s="168"/>
      <c r="P3" s="168"/>
    </row>
    <row r="4" spans="1:16" ht="31.5" customHeight="1">
      <c r="A4" s="155"/>
      <c r="B4" s="156"/>
      <c r="C4" s="156"/>
      <c r="D4" s="156"/>
      <c r="E4" s="157"/>
      <c r="F4" s="162"/>
      <c r="G4" s="168" t="s">
        <v>66</v>
      </c>
      <c r="H4" s="168"/>
      <c r="I4" s="168" t="s">
        <v>58</v>
      </c>
      <c r="J4" s="168"/>
      <c r="K4" s="168" t="s">
        <v>57</v>
      </c>
      <c r="L4" s="168"/>
      <c r="M4" s="168" t="s">
        <v>56</v>
      </c>
      <c r="N4" s="168"/>
      <c r="O4" s="168" t="s">
        <v>55</v>
      </c>
      <c r="P4" s="168"/>
    </row>
    <row r="5" spans="1:16" ht="15" customHeight="1">
      <c r="A5" s="155"/>
      <c r="B5" s="156"/>
      <c r="C5" s="156"/>
      <c r="D5" s="156"/>
      <c r="E5" s="157"/>
      <c r="F5" s="162"/>
      <c r="G5" s="163" t="s">
        <v>51</v>
      </c>
      <c r="H5" s="150" t="s">
        <v>50</v>
      </c>
      <c r="I5" s="163" t="s">
        <v>51</v>
      </c>
      <c r="J5" s="150" t="s">
        <v>50</v>
      </c>
      <c r="K5" s="163" t="s">
        <v>51</v>
      </c>
      <c r="L5" s="150" t="s">
        <v>50</v>
      </c>
      <c r="M5" s="163" t="s">
        <v>51</v>
      </c>
      <c r="N5" s="150" t="s">
        <v>50</v>
      </c>
      <c r="O5" s="163" t="s">
        <v>51</v>
      </c>
      <c r="P5" s="150" t="s">
        <v>50</v>
      </c>
    </row>
    <row r="6" spans="1:16" ht="15" customHeight="1">
      <c r="A6" s="158"/>
      <c r="B6" s="159"/>
      <c r="C6" s="159"/>
      <c r="D6" s="159"/>
      <c r="E6" s="160"/>
      <c r="F6" s="162"/>
      <c r="G6" s="164"/>
      <c r="H6" s="151"/>
      <c r="I6" s="164"/>
      <c r="J6" s="151"/>
      <c r="K6" s="164"/>
      <c r="L6" s="151"/>
      <c r="M6" s="164"/>
      <c r="N6" s="151"/>
      <c r="O6" s="164"/>
      <c r="P6" s="151"/>
    </row>
    <row r="7" spans="1:16" ht="23.1" customHeight="1">
      <c r="A7" s="147" t="s">
        <v>49</v>
      </c>
      <c r="B7" s="148"/>
      <c r="C7" s="148"/>
      <c r="D7" s="148"/>
      <c r="E7" s="149"/>
      <c r="F7" s="10">
        <f>SUM(F8:F12)</f>
        <v>916</v>
      </c>
      <c r="G7" s="9">
        <f>SUM(G8:G12)</f>
        <v>848</v>
      </c>
      <c r="H7" s="8">
        <f t="shared" ref="H7:H38" si="0">IF(G7=0,0,G7/$F7*100)</f>
        <v>92.576419213973807</v>
      </c>
      <c r="I7" s="15">
        <f>SUM(I8:I12)</f>
        <v>60</v>
      </c>
      <c r="J7" s="8">
        <f t="shared" ref="J7:J38" si="1">IF(I7=0,0,I7/$F7*100)</f>
        <v>6.5502183406113534</v>
      </c>
      <c r="K7" s="15">
        <f>SUM(K8:K12)</f>
        <v>8</v>
      </c>
      <c r="L7" s="8">
        <f t="shared" ref="L7:L38" si="2">IF(K7=0,0,K7/$F7*100)</f>
        <v>0.87336244541484709</v>
      </c>
      <c r="M7" s="15">
        <f>SUM(M8:M12)</f>
        <v>0</v>
      </c>
      <c r="N7" s="8">
        <f t="shared" ref="N7:N38" si="3">IF(M7=0,0,M7/$F7*100)</f>
        <v>0</v>
      </c>
      <c r="O7" s="15">
        <f>SUM(O8:O12)</f>
        <v>0</v>
      </c>
      <c r="P7" s="8">
        <f t="shared" ref="P7:P38" si="4">IF(O7=0,0,O7/$F7*100)</f>
        <v>0</v>
      </c>
    </row>
    <row r="8" spans="1:16" ht="23.1" customHeight="1">
      <c r="A8" s="141" t="s">
        <v>48</v>
      </c>
      <c r="B8" s="144" t="s">
        <v>47</v>
      </c>
      <c r="C8" s="145"/>
      <c r="D8" s="145"/>
      <c r="E8" s="146"/>
      <c r="F8" s="10">
        <f t="shared" ref="F8:F38" si="5">SUM(G8,I8,K8,M8,O8)</f>
        <v>289</v>
      </c>
      <c r="G8" s="9">
        <v>289</v>
      </c>
      <c r="H8" s="8">
        <f t="shared" si="0"/>
        <v>100</v>
      </c>
      <c r="I8" s="15">
        <v>0</v>
      </c>
      <c r="J8" s="8">
        <f t="shared" si="1"/>
        <v>0</v>
      </c>
      <c r="K8" s="15">
        <v>0</v>
      </c>
      <c r="L8" s="8">
        <f t="shared" si="2"/>
        <v>0</v>
      </c>
      <c r="M8" s="15">
        <v>0</v>
      </c>
      <c r="N8" s="8">
        <f t="shared" si="3"/>
        <v>0</v>
      </c>
      <c r="O8" s="15">
        <v>0</v>
      </c>
      <c r="P8" s="8">
        <f t="shared" si="4"/>
        <v>0</v>
      </c>
    </row>
    <row r="9" spans="1:16" ht="23.1" customHeight="1">
      <c r="A9" s="142"/>
      <c r="B9" s="144" t="s">
        <v>46</v>
      </c>
      <c r="C9" s="145"/>
      <c r="D9" s="145"/>
      <c r="E9" s="146"/>
      <c r="F9" s="10">
        <f t="shared" ref="F9:F12" si="6">SUM(G9,I9,K9,M9,O9)</f>
        <v>129</v>
      </c>
      <c r="G9" s="9">
        <v>127</v>
      </c>
      <c r="H9" s="8">
        <f t="shared" ref="H9:H12" si="7">IF(G9=0,0,G9/$F9*100)</f>
        <v>98.449612403100772</v>
      </c>
      <c r="I9" s="15">
        <v>2</v>
      </c>
      <c r="J9" s="8">
        <f t="shared" ref="J9:J12" si="8">IF(I9=0,0,I9/$F9*100)</f>
        <v>1.5503875968992249</v>
      </c>
      <c r="K9" s="15">
        <v>0</v>
      </c>
      <c r="L9" s="8">
        <f t="shared" ref="L9:L12" si="9">IF(K9=0,0,K9/$F9*100)</f>
        <v>0</v>
      </c>
      <c r="M9" s="15">
        <v>0</v>
      </c>
      <c r="N9" s="8">
        <f t="shared" ref="N9:N12" si="10">IF(M9=0,0,M9/$F9*100)</f>
        <v>0</v>
      </c>
      <c r="O9" s="15">
        <v>0</v>
      </c>
      <c r="P9" s="8">
        <f t="shared" ref="P9:P12" si="11">IF(O9=0,0,O9/$F9*100)</f>
        <v>0</v>
      </c>
    </row>
    <row r="10" spans="1:16" ht="23.1" customHeight="1">
      <c r="A10" s="142"/>
      <c r="B10" s="144" t="s">
        <v>45</v>
      </c>
      <c r="C10" s="145"/>
      <c r="D10" s="145"/>
      <c r="E10" s="146"/>
      <c r="F10" s="10">
        <f t="shared" si="6"/>
        <v>220</v>
      </c>
      <c r="G10" s="9">
        <v>201</v>
      </c>
      <c r="H10" s="8">
        <f t="shared" si="7"/>
        <v>91.363636363636374</v>
      </c>
      <c r="I10" s="15">
        <v>17</v>
      </c>
      <c r="J10" s="8">
        <f t="shared" si="8"/>
        <v>7.7272727272727266</v>
      </c>
      <c r="K10" s="15">
        <v>2</v>
      </c>
      <c r="L10" s="8">
        <f t="shared" si="9"/>
        <v>0.90909090909090906</v>
      </c>
      <c r="M10" s="15">
        <v>0</v>
      </c>
      <c r="N10" s="8">
        <f t="shared" si="10"/>
        <v>0</v>
      </c>
      <c r="O10" s="15">
        <v>0</v>
      </c>
      <c r="P10" s="8">
        <f t="shared" si="11"/>
        <v>0</v>
      </c>
    </row>
    <row r="11" spans="1:16" ht="23.1" customHeight="1">
      <c r="A11" s="142"/>
      <c r="B11" s="144" t="s">
        <v>44</v>
      </c>
      <c r="C11" s="145"/>
      <c r="D11" s="145"/>
      <c r="E11" s="146"/>
      <c r="F11" s="10">
        <f t="shared" si="6"/>
        <v>57</v>
      </c>
      <c r="G11" s="9">
        <v>47</v>
      </c>
      <c r="H11" s="8">
        <f t="shared" si="7"/>
        <v>82.456140350877192</v>
      </c>
      <c r="I11" s="15">
        <v>10</v>
      </c>
      <c r="J11" s="8">
        <f t="shared" si="8"/>
        <v>17.543859649122805</v>
      </c>
      <c r="K11" s="15">
        <v>0</v>
      </c>
      <c r="L11" s="8">
        <f t="shared" si="9"/>
        <v>0</v>
      </c>
      <c r="M11" s="15">
        <v>0</v>
      </c>
      <c r="N11" s="8">
        <f t="shared" si="10"/>
        <v>0</v>
      </c>
      <c r="O11" s="15">
        <v>0</v>
      </c>
      <c r="P11" s="8">
        <f t="shared" si="11"/>
        <v>0</v>
      </c>
    </row>
    <row r="12" spans="1:16" ht="23.1" customHeight="1">
      <c r="A12" s="143"/>
      <c r="B12" s="144" t="s">
        <v>43</v>
      </c>
      <c r="C12" s="145"/>
      <c r="D12" s="145"/>
      <c r="E12" s="146"/>
      <c r="F12" s="10">
        <f t="shared" si="6"/>
        <v>221</v>
      </c>
      <c r="G12" s="9">
        <v>184</v>
      </c>
      <c r="H12" s="8">
        <f t="shared" si="7"/>
        <v>83.257918552036202</v>
      </c>
      <c r="I12" s="15">
        <v>31</v>
      </c>
      <c r="J12" s="8">
        <f t="shared" si="8"/>
        <v>14.027149321266968</v>
      </c>
      <c r="K12" s="15">
        <v>6</v>
      </c>
      <c r="L12" s="8">
        <f t="shared" si="9"/>
        <v>2.7149321266968327</v>
      </c>
      <c r="M12" s="15">
        <v>0</v>
      </c>
      <c r="N12" s="8">
        <f t="shared" si="10"/>
        <v>0</v>
      </c>
      <c r="O12" s="15">
        <v>0</v>
      </c>
      <c r="P12" s="8">
        <f t="shared" si="11"/>
        <v>0</v>
      </c>
    </row>
    <row r="13" spans="1:16" ht="23.1" customHeight="1">
      <c r="A13" s="138" t="s">
        <v>42</v>
      </c>
      <c r="B13" s="138" t="s">
        <v>41</v>
      </c>
      <c r="C13" s="13"/>
      <c r="D13" s="14" t="s">
        <v>15</v>
      </c>
      <c r="E13" s="11"/>
      <c r="F13" s="10">
        <f t="shared" si="5"/>
        <v>224</v>
      </c>
      <c r="G13" s="9">
        <f>SUM(G14:G37)</f>
        <v>193</v>
      </c>
      <c r="H13" s="8">
        <f>IF(G13=0,0,G13/$F13*100)</f>
        <v>86.160714285714292</v>
      </c>
      <c r="I13" s="9">
        <f>SUM(I14:I37)</f>
        <v>28</v>
      </c>
      <c r="J13" s="8">
        <f t="shared" si="1"/>
        <v>12.5</v>
      </c>
      <c r="K13" s="9">
        <f>SUM(K14:K37)</f>
        <v>3</v>
      </c>
      <c r="L13" s="8">
        <f t="shared" si="2"/>
        <v>1.3392857142857142</v>
      </c>
      <c r="M13" s="9">
        <f>SUM(M14:M37)</f>
        <v>0</v>
      </c>
      <c r="N13" s="8">
        <f t="shared" si="3"/>
        <v>0</v>
      </c>
      <c r="O13" s="9">
        <f>SUM(O14:O37)</f>
        <v>0</v>
      </c>
      <c r="P13" s="8">
        <f t="shared" si="4"/>
        <v>0</v>
      </c>
    </row>
    <row r="14" spans="1:16" ht="23.1" customHeight="1">
      <c r="A14" s="139"/>
      <c r="B14" s="139"/>
      <c r="C14" s="13"/>
      <c r="D14" s="14" t="s">
        <v>40</v>
      </c>
      <c r="E14" s="11"/>
      <c r="F14" s="10">
        <f t="shared" ref="F14:F37" si="12">SUM(G14,I14,K14,M14,O14)</f>
        <v>38</v>
      </c>
      <c r="G14" s="9">
        <v>28</v>
      </c>
      <c r="H14" s="8">
        <f t="shared" ref="H14:H37" si="13">IF(G14=0,0,G14/$F14*100)</f>
        <v>73.68421052631578</v>
      </c>
      <c r="I14" s="15">
        <v>8</v>
      </c>
      <c r="J14" s="8">
        <f t="shared" ref="J14:J37" si="14">IF(I14=0,0,I14/$F14*100)</f>
        <v>21.052631578947366</v>
      </c>
      <c r="K14" s="15">
        <v>2</v>
      </c>
      <c r="L14" s="8">
        <f t="shared" ref="L14:L37" si="15">IF(K14=0,0,K14/$F14*100)</f>
        <v>5.2631578947368416</v>
      </c>
      <c r="M14" s="15">
        <v>0</v>
      </c>
      <c r="N14" s="8">
        <f t="shared" ref="N14:N37" si="16">IF(M14=0,0,M14/$F14*100)</f>
        <v>0</v>
      </c>
      <c r="O14" s="15">
        <v>0</v>
      </c>
      <c r="P14" s="8">
        <f t="shared" ref="P14:P37" si="17">IF(O14=0,0,O14/$F14*100)</f>
        <v>0</v>
      </c>
    </row>
    <row r="15" spans="1:16" ht="23.1" customHeight="1">
      <c r="A15" s="139"/>
      <c r="B15" s="139"/>
      <c r="C15" s="13"/>
      <c r="D15" s="14" t="s">
        <v>39</v>
      </c>
      <c r="E15" s="11"/>
      <c r="F15" s="10">
        <f t="shared" si="12"/>
        <v>5</v>
      </c>
      <c r="G15" s="9">
        <v>5</v>
      </c>
      <c r="H15" s="8">
        <f t="shared" si="13"/>
        <v>100</v>
      </c>
      <c r="I15" s="15">
        <v>0</v>
      </c>
      <c r="J15" s="8">
        <f t="shared" si="14"/>
        <v>0</v>
      </c>
      <c r="K15" s="15">
        <v>0</v>
      </c>
      <c r="L15" s="8">
        <f t="shared" si="15"/>
        <v>0</v>
      </c>
      <c r="M15" s="15">
        <v>0</v>
      </c>
      <c r="N15" s="8">
        <f t="shared" si="16"/>
        <v>0</v>
      </c>
      <c r="O15" s="15">
        <v>0</v>
      </c>
      <c r="P15" s="8">
        <f t="shared" si="17"/>
        <v>0</v>
      </c>
    </row>
    <row r="16" spans="1:16" ht="23.1" customHeight="1">
      <c r="A16" s="139"/>
      <c r="B16" s="139"/>
      <c r="C16" s="13"/>
      <c r="D16" s="14" t="s">
        <v>38</v>
      </c>
      <c r="E16" s="11"/>
      <c r="F16" s="10">
        <f t="shared" si="12"/>
        <v>14</v>
      </c>
      <c r="G16" s="9">
        <v>14</v>
      </c>
      <c r="H16" s="8">
        <f t="shared" si="13"/>
        <v>100</v>
      </c>
      <c r="I16" s="15">
        <v>0</v>
      </c>
      <c r="J16" s="8">
        <f t="shared" si="14"/>
        <v>0</v>
      </c>
      <c r="K16" s="15">
        <v>0</v>
      </c>
      <c r="L16" s="8">
        <f t="shared" si="15"/>
        <v>0</v>
      </c>
      <c r="M16" s="15">
        <v>0</v>
      </c>
      <c r="N16" s="8">
        <f t="shared" si="16"/>
        <v>0</v>
      </c>
      <c r="O16" s="15">
        <v>0</v>
      </c>
      <c r="P16" s="8">
        <f t="shared" si="17"/>
        <v>0</v>
      </c>
    </row>
    <row r="17" spans="1:16" ht="23.1" customHeight="1">
      <c r="A17" s="139"/>
      <c r="B17" s="139"/>
      <c r="C17" s="13"/>
      <c r="D17" s="14" t="s">
        <v>37</v>
      </c>
      <c r="E17" s="11"/>
      <c r="F17" s="10">
        <f t="shared" si="12"/>
        <v>1</v>
      </c>
      <c r="G17" s="9">
        <v>1</v>
      </c>
      <c r="H17" s="8">
        <f t="shared" si="13"/>
        <v>100</v>
      </c>
      <c r="I17" s="15">
        <v>0</v>
      </c>
      <c r="J17" s="8">
        <f t="shared" si="14"/>
        <v>0</v>
      </c>
      <c r="K17" s="15">
        <v>0</v>
      </c>
      <c r="L17" s="8">
        <f t="shared" si="15"/>
        <v>0</v>
      </c>
      <c r="M17" s="15">
        <v>0</v>
      </c>
      <c r="N17" s="8">
        <f t="shared" si="16"/>
        <v>0</v>
      </c>
      <c r="O17" s="15">
        <v>0</v>
      </c>
      <c r="P17" s="8">
        <f t="shared" si="17"/>
        <v>0</v>
      </c>
    </row>
    <row r="18" spans="1:16" ht="23.1" customHeight="1">
      <c r="A18" s="139"/>
      <c r="B18" s="139"/>
      <c r="C18" s="13"/>
      <c r="D18" s="14" t="s">
        <v>36</v>
      </c>
      <c r="E18" s="11"/>
      <c r="F18" s="10">
        <f t="shared" si="12"/>
        <v>6</v>
      </c>
      <c r="G18" s="9">
        <v>6</v>
      </c>
      <c r="H18" s="8">
        <f t="shared" si="13"/>
        <v>100</v>
      </c>
      <c r="I18" s="15">
        <v>0</v>
      </c>
      <c r="J18" s="8">
        <f t="shared" si="14"/>
        <v>0</v>
      </c>
      <c r="K18" s="15">
        <v>0</v>
      </c>
      <c r="L18" s="8">
        <f t="shared" si="15"/>
        <v>0</v>
      </c>
      <c r="M18" s="15">
        <v>0</v>
      </c>
      <c r="N18" s="8">
        <f t="shared" si="16"/>
        <v>0</v>
      </c>
      <c r="O18" s="15">
        <v>0</v>
      </c>
      <c r="P18" s="8">
        <f t="shared" si="17"/>
        <v>0</v>
      </c>
    </row>
    <row r="19" spans="1:16" ht="23.1" customHeight="1">
      <c r="A19" s="139"/>
      <c r="B19" s="139"/>
      <c r="C19" s="13"/>
      <c r="D19" s="14" t="s">
        <v>35</v>
      </c>
      <c r="E19" s="11"/>
      <c r="F19" s="10">
        <f t="shared" si="12"/>
        <v>3</v>
      </c>
      <c r="G19" s="9">
        <v>3</v>
      </c>
      <c r="H19" s="8">
        <f t="shared" si="13"/>
        <v>100</v>
      </c>
      <c r="I19" s="15">
        <v>0</v>
      </c>
      <c r="J19" s="8">
        <f t="shared" si="14"/>
        <v>0</v>
      </c>
      <c r="K19" s="15">
        <v>0</v>
      </c>
      <c r="L19" s="8">
        <f t="shared" si="15"/>
        <v>0</v>
      </c>
      <c r="M19" s="15">
        <v>0</v>
      </c>
      <c r="N19" s="8">
        <f t="shared" si="16"/>
        <v>0</v>
      </c>
      <c r="O19" s="15">
        <v>0</v>
      </c>
      <c r="P19" s="8">
        <f t="shared" si="17"/>
        <v>0</v>
      </c>
    </row>
    <row r="20" spans="1:16" ht="23.1" customHeight="1">
      <c r="A20" s="139"/>
      <c r="B20" s="139"/>
      <c r="C20" s="13"/>
      <c r="D20" s="14" t="s">
        <v>34</v>
      </c>
      <c r="E20" s="11"/>
      <c r="F20" s="10">
        <f t="shared" si="12"/>
        <v>3</v>
      </c>
      <c r="G20" s="9">
        <v>3</v>
      </c>
      <c r="H20" s="8">
        <f t="shared" si="13"/>
        <v>100</v>
      </c>
      <c r="I20" s="15">
        <v>0</v>
      </c>
      <c r="J20" s="8">
        <f t="shared" si="14"/>
        <v>0</v>
      </c>
      <c r="K20" s="15">
        <v>0</v>
      </c>
      <c r="L20" s="8">
        <f t="shared" si="15"/>
        <v>0</v>
      </c>
      <c r="M20" s="15">
        <v>0</v>
      </c>
      <c r="N20" s="8">
        <f t="shared" si="16"/>
        <v>0</v>
      </c>
      <c r="O20" s="15">
        <v>0</v>
      </c>
      <c r="P20" s="8">
        <f t="shared" si="17"/>
        <v>0</v>
      </c>
    </row>
    <row r="21" spans="1:16" ht="23.1" customHeight="1">
      <c r="A21" s="139"/>
      <c r="B21" s="139"/>
      <c r="C21" s="13"/>
      <c r="D21" s="14" t="s">
        <v>33</v>
      </c>
      <c r="E21" s="11"/>
      <c r="F21" s="10">
        <f t="shared" si="12"/>
        <v>10</v>
      </c>
      <c r="G21" s="9">
        <v>8</v>
      </c>
      <c r="H21" s="8">
        <f t="shared" si="13"/>
        <v>80</v>
      </c>
      <c r="I21" s="15">
        <v>1</v>
      </c>
      <c r="J21" s="8">
        <f t="shared" si="14"/>
        <v>10</v>
      </c>
      <c r="K21" s="15">
        <v>1</v>
      </c>
      <c r="L21" s="8">
        <f t="shared" si="15"/>
        <v>10</v>
      </c>
      <c r="M21" s="15">
        <v>0</v>
      </c>
      <c r="N21" s="8">
        <f t="shared" si="16"/>
        <v>0</v>
      </c>
      <c r="O21" s="15">
        <v>0</v>
      </c>
      <c r="P21" s="8">
        <f t="shared" si="17"/>
        <v>0</v>
      </c>
    </row>
    <row r="22" spans="1:16" ht="23.1" customHeight="1">
      <c r="A22" s="139"/>
      <c r="B22" s="139"/>
      <c r="C22" s="13"/>
      <c r="D22" s="14" t="s">
        <v>32</v>
      </c>
      <c r="E22" s="11"/>
      <c r="F22" s="10">
        <f t="shared" si="12"/>
        <v>1</v>
      </c>
      <c r="G22" s="9">
        <v>1</v>
      </c>
      <c r="H22" s="8">
        <f t="shared" si="13"/>
        <v>100</v>
      </c>
      <c r="I22" s="15">
        <v>0</v>
      </c>
      <c r="J22" s="8">
        <f t="shared" si="14"/>
        <v>0</v>
      </c>
      <c r="K22" s="15">
        <v>0</v>
      </c>
      <c r="L22" s="8">
        <f t="shared" si="15"/>
        <v>0</v>
      </c>
      <c r="M22" s="15">
        <v>0</v>
      </c>
      <c r="N22" s="8">
        <f t="shared" si="16"/>
        <v>0</v>
      </c>
      <c r="O22" s="15">
        <v>0</v>
      </c>
      <c r="P22" s="8">
        <f t="shared" si="17"/>
        <v>0</v>
      </c>
    </row>
    <row r="23" spans="1:16" ht="23.1" customHeight="1">
      <c r="A23" s="139"/>
      <c r="B23" s="139"/>
      <c r="C23" s="13"/>
      <c r="D23" s="14" t="s">
        <v>31</v>
      </c>
      <c r="E23" s="11"/>
      <c r="F23" s="10">
        <f t="shared" si="12"/>
        <v>6</v>
      </c>
      <c r="G23" s="9">
        <v>6</v>
      </c>
      <c r="H23" s="8">
        <f t="shared" si="13"/>
        <v>100</v>
      </c>
      <c r="I23" s="15">
        <v>0</v>
      </c>
      <c r="J23" s="8">
        <f t="shared" si="14"/>
        <v>0</v>
      </c>
      <c r="K23" s="15">
        <v>0</v>
      </c>
      <c r="L23" s="8">
        <f t="shared" si="15"/>
        <v>0</v>
      </c>
      <c r="M23" s="15">
        <v>0</v>
      </c>
      <c r="N23" s="8">
        <f t="shared" si="16"/>
        <v>0</v>
      </c>
      <c r="O23" s="15">
        <v>0</v>
      </c>
      <c r="P23" s="8">
        <f t="shared" si="17"/>
        <v>0</v>
      </c>
    </row>
    <row r="24" spans="1:16" ht="23.1" customHeight="1">
      <c r="A24" s="139"/>
      <c r="B24" s="139"/>
      <c r="C24" s="13"/>
      <c r="D24" s="14" t="s">
        <v>30</v>
      </c>
      <c r="E24" s="11"/>
      <c r="F24" s="10">
        <f t="shared" si="12"/>
        <v>1</v>
      </c>
      <c r="G24" s="9">
        <v>1</v>
      </c>
      <c r="H24" s="8">
        <f t="shared" si="13"/>
        <v>100</v>
      </c>
      <c r="I24" s="15">
        <v>0</v>
      </c>
      <c r="J24" s="8">
        <f t="shared" si="14"/>
        <v>0</v>
      </c>
      <c r="K24" s="15">
        <v>0</v>
      </c>
      <c r="L24" s="8">
        <f t="shared" si="15"/>
        <v>0</v>
      </c>
      <c r="M24" s="15">
        <v>0</v>
      </c>
      <c r="N24" s="8">
        <f t="shared" si="16"/>
        <v>0</v>
      </c>
      <c r="O24" s="15">
        <v>0</v>
      </c>
      <c r="P24" s="8">
        <f t="shared" si="17"/>
        <v>0</v>
      </c>
    </row>
    <row r="25" spans="1:16" ht="23.1" customHeight="1">
      <c r="A25" s="139"/>
      <c r="B25" s="139"/>
      <c r="C25" s="13"/>
      <c r="D25" s="12" t="s">
        <v>29</v>
      </c>
      <c r="E25" s="11"/>
      <c r="F25" s="10">
        <f t="shared" si="12"/>
        <v>3</v>
      </c>
      <c r="G25" s="9">
        <v>3</v>
      </c>
      <c r="H25" s="8">
        <f t="shared" si="13"/>
        <v>100</v>
      </c>
      <c r="I25" s="15">
        <v>0</v>
      </c>
      <c r="J25" s="8">
        <f t="shared" si="14"/>
        <v>0</v>
      </c>
      <c r="K25" s="15">
        <v>0</v>
      </c>
      <c r="L25" s="8">
        <f t="shared" si="15"/>
        <v>0</v>
      </c>
      <c r="M25" s="15">
        <v>0</v>
      </c>
      <c r="N25" s="8">
        <f t="shared" si="16"/>
        <v>0</v>
      </c>
      <c r="O25" s="15">
        <v>0</v>
      </c>
      <c r="P25" s="8">
        <f t="shared" si="17"/>
        <v>0</v>
      </c>
    </row>
    <row r="26" spans="1:16" ht="23.1" customHeight="1">
      <c r="A26" s="139"/>
      <c r="B26" s="139"/>
      <c r="C26" s="13"/>
      <c r="D26" s="14" t="s">
        <v>28</v>
      </c>
      <c r="E26" s="11"/>
      <c r="F26" s="10">
        <f t="shared" si="12"/>
        <v>8</v>
      </c>
      <c r="G26" s="9">
        <v>7</v>
      </c>
      <c r="H26" s="8">
        <f t="shared" si="13"/>
        <v>87.5</v>
      </c>
      <c r="I26" s="15">
        <v>1</v>
      </c>
      <c r="J26" s="8">
        <f t="shared" si="14"/>
        <v>12.5</v>
      </c>
      <c r="K26" s="15">
        <v>0</v>
      </c>
      <c r="L26" s="8">
        <f t="shared" si="15"/>
        <v>0</v>
      </c>
      <c r="M26" s="15">
        <v>0</v>
      </c>
      <c r="N26" s="8">
        <f t="shared" si="16"/>
        <v>0</v>
      </c>
      <c r="O26" s="15">
        <v>0</v>
      </c>
      <c r="P26" s="8">
        <f t="shared" si="17"/>
        <v>0</v>
      </c>
    </row>
    <row r="27" spans="1:16" ht="23.1" customHeight="1">
      <c r="A27" s="139"/>
      <c r="B27" s="139"/>
      <c r="C27" s="13"/>
      <c r="D27" s="14" t="s">
        <v>27</v>
      </c>
      <c r="E27" s="11"/>
      <c r="F27" s="10">
        <f t="shared" si="12"/>
        <v>3</v>
      </c>
      <c r="G27" s="9">
        <v>3</v>
      </c>
      <c r="H27" s="8">
        <f t="shared" si="13"/>
        <v>100</v>
      </c>
      <c r="I27" s="15">
        <v>0</v>
      </c>
      <c r="J27" s="8">
        <f t="shared" si="14"/>
        <v>0</v>
      </c>
      <c r="K27" s="15">
        <v>0</v>
      </c>
      <c r="L27" s="8">
        <f t="shared" si="15"/>
        <v>0</v>
      </c>
      <c r="M27" s="15">
        <v>0</v>
      </c>
      <c r="N27" s="8">
        <f t="shared" si="16"/>
        <v>0</v>
      </c>
      <c r="O27" s="15">
        <v>0</v>
      </c>
      <c r="P27" s="8">
        <f t="shared" si="17"/>
        <v>0</v>
      </c>
    </row>
    <row r="28" spans="1:16" ht="23.1" customHeight="1">
      <c r="A28" s="139"/>
      <c r="B28" s="139"/>
      <c r="C28" s="13"/>
      <c r="D28" s="14" t="s">
        <v>26</v>
      </c>
      <c r="E28" s="11"/>
      <c r="F28" s="10">
        <f t="shared" si="12"/>
        <v>2</v>
      </c>
      <c r="G28" s="9">
        <v>1</v>
      </c>
      <c r="H28" s="8">
        <f t="shared" si="13"/>
        <v>50</v>
      </c>
      <c r="I28" s="15">
        <v>1</v>
      </c>
      <c r="J28" s="8">
        <f t="shared" si="14"/>
        <v>50</v>
      </c>
      <c r="K28" s="15">
        <v>0</v>
      </c>
      <c r="L28" s="8">
        <f t="shared" si="15"/>
        <v>0</v>
      </c>
      <c r="M28" s="15">
        <v>0</v>
      </c>
      <c r="N28" s="8">
        <f t="shared" si="16"/>
        <v>0</v>
      </c>
      <c r="O28" s="15">
        <v>0</v>
      </c>
      <c r="P28" s="8">
        <f t="shared" si="17"/>
        <v>0</v>
      </c>
    </row>
    <row r="29" spans="1:16" ht="23.1" customHeight="1">
      <c r="A29" s="139"/>
      <c r="B29" s="139"/>
      <c r="C29" s="13"/>
      <c r="D29" s="14" t="s">
        <v>25</v>
      </c>
      <c r="E29" s="11"/>
      <c r="F29" s="10">
        <f t="shared" si="12"/>
        <v>15</v>
      </c>
      <c r="G29" s="9">
        <v>15</v>
      </c>
      <c r="H29" s="8">
        <f t="shared" si="13"/>
        <v>100</v>
      </c>
      <c r="I29" s="15">
        <v>0</v>
      </c>
      <c r="J29" s="8">
        <f t="shared" si="14"/>
        <v>0</v>
      </c>
      <c r="K29" s="15">
        <v>0</v>
      </c>
      <c r="L29" s="8">
        <f t="shared" si="15"/>
        <v>0</v>
      </c>
      <c r="M29" s="15">
        <v>0</v>
      </c>
      <c r="N29" s="8">
        <f t="shared" si="16"/>
        <v>0</v>
      </c>
      <c r="O29" s="15">
        <v>0</v>
      </c>
      <c r="P29" s="8">
        <f t="shared" si="17"/>
        <v>0</v>
      </c>
    </row>
    <row r="30" spans="1:16" ht="23.1" customHeight="1">
      <c r="A30" s="139"/>
      <c r="B30" s="139"/>
      <c r="C30" s="13"/>
      <c r="D30" s="14" t="s">
        <v>24</v>
      </c>
      <c r="E30" s="11"/>
      <c r="F30" s="10">
        <f t="shared" si="12"/>
        <v>4</v>
      </c>
      <c r="G30" s="9">
        <v>3</v>
      </c>
      <c r="H30" s="8">
        <f t="shared" si="13"/>
        <v>75</v>
      </c>
      <c r="I30" s="15">
        <v>1</v>
      </c>
      <c r="J30" s="8">
        <f t="shared" si="14"/>
        <v>25</v>
      </c>
      <c r="K30" s="15">
        <v>0</v>
      </c>
      <c r="L30" s="8">
        <f t="shared" si="15"/>
        <v>0</v>
      </c>
      <c r="M30" s="15">
        <v>0</v>
      </c>
      <c r="N30" s="8">
        <f t="shared" si="16"/>
        <v>0</v>
      </c>
      <c r="O30" s="15">
        <v>0</v>
      </c>
      <c r="P30" s="8">
        <f t="shared" si="17"/>
        <v>0</v>
      </c>
    </row>
    <row r="31" spans="1:16" ht="23.1" customHeight="1">
      <c r="A31" s="139"/>
      <c r="B31" s="139"/>
      <c r="C31" s="13"/>
      <c r="D31" s="14" t="s">
        <v>23</v>
      </c>
      <c r="E31" s="11"/>
      <c r="F31" s="10">
        <f t="shared" si="12"/>
        <v>26</v>
      </c>
      <c r="G31" s="9">
        <v>23</v>
      </c>
      <c r="H31" s="8">
        <f t="shared" si="13"/>
        <v>88.461538461538453</v>
      </c>
      <c r="I31" s="15">
        <v>3</v>
      </c>
      <c r="J31" s="8">
        <f t="shared" si="14"/>
        <v>11.538461538461538</v>
      </c>
      <c r="K31" s="15">
        <v>0</v>
      </c>
      <c r="L31" s="8">
        <f t="shared" si="15"/>
        <v>0</v>
      </c>
      <c r="M31" s="15">
        <v>0</v>
      </c>
      <c r="N31" s="8">
        <f t="shared" si="16"/>
        <v>0</v>
      </c>
      <c r="O31" s="15">
        <v>0</v>
      </c>
      <c r="P31" s="8">
        <f t="shared" si="17"/>
        <v>0</v>
      </c>
    </row>
    <row r="32" spans="1:16" ht="23.1" customHeight="1">
      <c r="A32" s="139"/>
      <c r="B32" s="139"/>
      <c r="C32" s="13"/>
      <c r="D32" s="14" t="s">
        <v>22</v>
      </c>
      <c r="E32" s="11"/>
      <c r="F32" s="10">
        <f t="shared" si="12"/>
        <v>5</v>
      </c>
      <c r="G32" s="9">
        <v>5</v>
      </c>
      <c r="H32" s="8">
        <f t="shared" si="13"/>
        <v>100</v>
      </c>
      <c r="I32" s="15">
        <v>0</v>
      </c>
      <c r="J32" s="8">
        <f t="shared" si="14"/>
        <v>0</v>
      </c>
      <c r="K32" s="15">
        <v>0</v>
      </c>
      <c r="L32" s="8">
        <f t="shared" si="15"/>
        <v>0</v>
      </c>
      <c r="M32" s="15">
        <v>0</v>
      </c>
      <c r="N32" s="8">
        <f t="shared" si="16"/>
        <v>0</v>
      </c>
      <c r="O32" s="15">
        <v>0</v>
      </c>
      <c r="P32" s="8">
        <f t="shared" si="17"/>
        <v>0</v>
      </c>
    </row>
    <row r="33" spans="1:16" ht="24" customHeight="1">
      <c r="A33" s="139"/>
      <c r="B33" s="139"/>
      <c r="C33" s="13"/>
      <c r="D33" s="14" t="s">
        <v>21</v>
      </c>
      <c r="E33" s="11"/>
      <c r="F33" s="10">
        <f t="shared" si="12"/>
        <v>23</v>
      </c>
      <c r="G33" s="9">
        <v>19</v>
      </c>
      <c r="H33" s="8">
        <f t="shared" si="13"/>
        <v>82.608695652173907</v>
      </c>
      <c r="I33" s="15">
        <v>4</v>
      </c>
      <c r="J33" s="8">
        <f t="shared" si="14"/>
        <v>17.391304347826086</v>
      </c>
      <c r="K33" s="15">
        <v>0</v>
      </c>
      <c r="L33" s="8">
        <f t="shared" si="15"/>
        <v>0</v>
      </c>
      <c r="M33" s="15">
        <v>0</v>
      </c>
      <c r="N33" s="8">
        <f t="shared" si="16"/>
        <v>0</v>
      </c>
      <c r="O33" s="15">
        <v>0</v>
      </c>
      <c r="P33" s="8">
        <f t="shared" si="17"/>
        <v>0</v>
      </c>
    </row>
    <row r="34" spans="1:16" ht="23.1" customHeight="1">
      <c r="A34" s="139"/>
      <c r="B34" s="139"/>
      <c r="C34" s="13"/>
      <c r="D34" s="14" t="s">
        <v>20</v>
      </c>
      <c r="E34" s="11"/>
      <c r="F34" s="10">
        <f t="shared" si="12"/>
        <v>14</v>
      </c>
      <c r="G34" s="9">
        <v>14</v>
      </c>
      <c r="H34" s="8">
        <f t="shared" si="13"/>
        <v>100</v>
      </c>
      <c r="I34" s="15">
        <v>0</v>
      </c>
      <c r="J34" s="8">
        <f t="shared" si="14"/>
        <v>0</v>
      </c>
      <c r="K34" s="15">
        <v>0</v>
      </c>
      <c r="L34" s="8">
        <f t="shared" si="15"/>
        <v>0</v>
      </c>
      <c r="M34" s="15">
        <v>0</v>
      </c>
      <c r="N34" s="8">
        <f t="shared" si="16"/>
        <v>0</v>
      </c>
      <c r="O34" s="15">
        <v>0</v>
      </c>
      <c r="P34" s="8">
        <f t="shared" si="17"/>
        <v>0</v>
      </c>
    </row>
    <row r="35" spans="1:16" ht="23.1" customHeight="1">
      <c r="A35" s="139"/>
      <c r="B35" s="139"/>
      <c r="C35" s="13"/>
      <c r="D35" s="14" t="s">
        <v>19</v>
      </c>
      <c r="E35" s="11"/>
      <c r="F35" s="10">
        <f t="shared" si="12"/>
        <v>10</v>
      </c>
      <c r="G35" s="9">
        <v>9</v>
      </c>
      <c r="H35" s="8">
        <f t="shared" si="13"/>
        <v>90</v>
      </c>
      <c r="I35" s="15">
        <v>1</v>
      </c>
      <c r="J35" s="8">
        <f t="shared" si="14"/>
        <v>10</v>
      </c>
      <c r="K35" s="15">
        <v>0</v>
      </c>
      <c r="L35" s="8">
        <f t="shared" si="15"/>
        <v>0</v>
      </c>
      <c r="M35" s="15">
        <v>0</v>
      </c>
      <c r="N35" s="8">
        <f t="shared" si="16"/>
        <v>0</v>
      </c>
      <c r="O35" s="15">
        <v>0</v>
      </c>
      <c r="P35" s="8">
        <f t="shared" si="17"/>
        <v>0</v>
      </c>
    </row>
    <row r="36" spans="1:16" ht="23.1" customHeight="1">
      <c r="A36" s="139"/>
      <c r="B36" s="139"/>
      <c r="C36" s="13"/>
      <c r="D36" s="14" t="s">
        <v>18</v>
      </c>
      <c r="E36" s="11"/>
      <c r="F36" s="10">
        <f t="shared" si="12"/>
        <v>19</v>
      </c>
      <c r="G36" s="9">
        <v>11</v>
      </c>
      <c r="H36" s="8">
        <f t="shared" si="13"/>
        <v>57.894736842105267</v>
      </c>
      <c r="I36" s="15">
        <v>8</v>
      </c>
      <c r="J36" s="8">
        <f t="shared" si="14"/>
        <v>42.105263157894733</v>
      </c>
      <c r="K36" s="15">
        <v>0</v>
      </c>
      <c r="L36" s="8">
        <f t="shared" si="15"/>
        <v>0</v>
      </c>
      <c r="M36" s="15">
        <v>0</v>
      </c>
      <c r="N36" s="8">
        <f t="shared" si="16"/>
        <v>0</v>
      </c>
      <c r="O36" s="15">
        <v>0</v>
      </c>
      <c r="P36" s="8">
        <f t="shared" si="17"/>
        <v>0</v>
      </c>
    </row>
    <row r="37" spans="1:16" ht="23.1" customHeight="1">
      <c r="A37" s="139"/>
      <c r="B37" s="140"/>
      <c r="C37" s="13"/>
      <c r="D37" s="14" t="s">
        <v>17</v>
      </c>
      <c r="E37" s="11"/>
      <c r="F37" s="10">
        <f t="shared" si="12"/>
        <v>4</v>
      </c>
      <c r="G37" s="9">
        <v>4</v>
      </c>
      <c r="H37" s="8">
        <f t="shared" si="13"/>
        <v>100</v>
      </c>
      <c r="I37" s="15">
        <v>0</v>
      </c>
      <c r="J37" s="8">
        <f t="shared" si="14"/>
        <v>0</v>
      </c>
      <c r="K37" s="15">
        <v>0</v>
      </c>
      <c r="L37" s="8">
        <f t="shared" si="15"/>
        <v>0</v>
      </c>
      <c r="M37" s="15">
        <v>0</v>
      </c>
      <c r="N37" s="8">
        <f t="shared" si="16"/>
        <v>0</v>
      </c>
      <c r="O37" s="15">
        <v>0</v>
      </c>
      <c r="P37" s="8">
        <f t="shared" si="17"/>
        <v>0</v>
      </c>
    </row>
    <row r="38" spans="1:16" ht="23.1" customHeight="1">
      <c r="A38" s="139"/>
      <c r="B38" s="138" t="s">
        <v>16</v>
      </c>
      <c r="C38" s="13"/>
      <c r="D38" s="14" t="s">
        <v>15</v>
      </c>
      <c r="E38" s="11"/>
      <c r="F38" s="10">
        <f t="shared" si="5"/>
        <v>692</v>
      </c>
      <c r="G38" s="9">
        <f>SUM(G39:G53)</f>
        <v>655</v>
      </c>
      <c r="H38" s="8">
        <f t="shared" si="0"/>
        <v>94.653179190751445</v>
      </c>
      <c r="I38" s="9">
        <f>SUM(I39:I53)</f>
        <v>32</v>
      </c>
      <c r="J38" s="8">
        <f t="shared" si="1"/>
        <v>4.6242774566473983</v>
      </c>
      <c r="K38" s="9">
        <f>SUM(K39:K53)</f>
        <v>5</v>
      </c>
      <c r="L38" s="8">
        <f t="shared" si="2"/>
        <v>0.7225433526011561</v>
      </c>
      <c r="M38" s="9">
        <f>SUM(M39:M53)</f>
        <v>0</v>
      </c>
      <c r="N38" s="8">
        <f t="shared" si="3"/>
        <v>0</v>
      </c>
      <c r="O38" s="9">
        <f>SUM(O39:O53)</f>
        <v>0</v>
      </c>
      <c r="P38" s="8">
        <f t="shared" si="4"/>
        <v>0</v>
      </c>
    </row>
    <row r="39" spans="1:16" ht="23.1" customHeight="1">
      <c r="A39" s="139"/>
      <c r="B39" s="139"/>
      <c r="C39" s="13"/>
      <c r="D39" s="14" t="s">
        <v>14</v>
      </c>
      <c r="E39" s="11"/>
      <c r="F39" s="10">
        <f t="shared" ref="F39:F53" si="18">SUM(G39,I39,K39,M39,O39)</f>
        <v>5</v>
      </c>
      <c r="G39" s="9">
        <v>5</v>
      </c>
      <c r="H39" s="8">
        <f t="shared" ref="H39:H53" si="19">IF(G39=0,0,G39/$F39*100)</f>
        <v>100</v>
      </c>
      <c r="I39" s="15">
        <v>0</v>
      </c>
      <c r="J39" s="8">
        <f t="shared" ref="J39:J53" si="20">IF(I39=0,0,I39/$F39*100)</f>
        <v>0</v>
      </c>
      <c r="K39" s="15">
        <v>0</v>
      </c>
      <c r="L39" s="8">
        <f t="shared" ref="L39:L53" si="21">IF(K39=0,0,K39/$F39*100)</f>
        <v>0</v>
      </c>
      <c r="M39" s="15">
        <v>0</v>
      </c>
      <c r="N39" s="8">
        <f t="shared" ref="N39:N53" si="22">IF(M39=0,0,M39/$F39*100)</f>
        <v>0</v>
      </c>
      <c r="O39" s="15">
        <v>0</v>
      </c>
      <c r="P39" s="8">
        <f t="shared" ref="P39:P53" si="23">IF(O39=0,0,O39/$F39*100)</f>
        <v>0</v>
      </c>
    </row>
    <row r="40" spans="1:16" ht="23.1" customHeight="1">
      <c r="A40" s="139"/>
      <c r="B40" s="139"/>
      <c r="C40" s="13"/>
      <c r="D40" s="14" t="s">
        <v>13</v>
      </c>
      <c r="E40" s="11"/>
      <c r="F40" s="10">
        <f t="shared" si="18"/>
        <v>83</v>
      </c>
      <c r="G40" s="9">
        <v>82</v>
      </c>
      <c r="H40" s="8">
        <f t="shared" si="19"/>
        <v>98.795180722891558</v>
      </c>
      <c r="I40" s="15">
        <v>1</v>
      </c>
      <c r="J40" s="8">
        <f t="shared" si="20"/>
        <v>1.2048192771084338</v>
      </c>
      <c r="K40" s="15">
        <v>0</v>
      </c>
      <c r="L40" s="8">
        <f t="shared" si="21"/>
        <v>0</v>
      </c>
      <c r="M40" s="15">
        <v>0</v>
      </c>
      <c r="N40" s="8">
        <f t="shared" si="22"/>
        <v>0</v>
      </c>
      <c r="O40" s="15">
        <v>0</v>
      </c>
      <c r="P40" s="8">
        <f t="shared" si="23"/>
        <v>0</v>
      </c>
    </row>
    <row r="41" spans="1:16" ht="23.1" customHeight="1">
      <c r="A41" s="139"/>
      <c r="B41" s="139"/>
      <c r="C41" s="13"/>
      <c r="D41" s="14" t="s">
        <v>12</v>
      </c>
      <c r="E41" s="11"/>
      <c r="F41" s="10">
        <f t="shared" si="18"/>
        <v>18</v>
      </c>
      <c r="G41" s="9">
        <v>18</v>
      </c>
      <c r="H41" s="8">
        <f t="shared" si="19"/>
        <v>100</v>
      </c>
      <c r="I41" s="15">
        <v>0</v>
      </c>
      <c r="J41" s="8">
        <f t="shared" si="20"/>
        <v>0</v>
      </c>
      <c r="K41" s="15">
        <v>0</v>
      </c>
      <c r="L41" s="8">
        <f t="shared" si="21"/>
        <v>0</v>
      </c>
      <c r="M41" s="15">
        <v>0</v>
      </c>
      <c r="N41" s="8">
        <f t="shared" si="22"/>
        <v>0</v>
      </c>
      <c r="O41" s="15">
        <v>0</v>
      </c>
      <c r="P41" s="8">
        <f t="shared" si="23"/>
        <v>0</v>
      </c>
    </row>
    <row r="42" spans="1:16" ht="23.1" customHeight="1">
      <c r="A42" s="139"/>
      <c r="B42" s="139"/>
      <c r="C42" s="13"/>
      <c r="D42" s="14" t="s">
        <v>11</v>
      </c>
      <c r="E42" s="11"/>
      <c r="F42" s="10">
        <f t="shared" si="18"/>
        <v>16</v>
      </c>
      <c r="G42" s="9">
        <v>16</v>
      </c>
      <c r="H42" s="8">
        <f t="shared" si="19"/>
        <v>100</v>
      </c>
      <c r="I42" s="15">
        <v>0</v>
      </c>
      <c r="J42" s="8">
        <f t="shared" si="20"/>
        <v>0</v>
      </c>
      <c r="K42" s="15">
        <v>0</v>
      </c>
      <c r="L42" s="8">
        <f t="shared" si="21"/>
        <v>0</v>
      </c>
      <c r="M42" s="15">
        <v>0</v>
      </c>
      <c r="N42" s="8">
        <f t="shared" si="22"/>
        <v>0</v>
      </c>
      <c r="O42" s="15">
        <v>0</v>
      </c>
      <c r="P42" s="8">
        <f t="shared" si="23"/>
        <v>0</v>
      </c>
    </row>
    <row r="43" spans="1:16" ht="23.1" customHeight="1">
      <c r="A43" s="139"/>
      <c r="B43" s="139"/>
      <c r="C43" s="13"/>
      <c r="D43" s="14" t="s">
        <v>10</v>
      </c>
      <c r="E43" s="11"/>
      <c r="F43" s="10">
        <f t="shared" si="18"/>
        <v>34</v>
      </c>
      <c r="G43" s="9">
        <v>31</v>
      </c>
      <c r="H43" s="8">
        <f t="shared" si="19"/>
        <v>91.17647058823529</v>
      </c>
      <c r="I43" s="15">
        <v>3</v>
      </c>
      <c r="J43" s="8">
        <f t="shared" si="20"/>
        <v>8.8235294117647065</v>
      </c>
      <c r="K43" s="15">
        <v>0</v>
      </c>
      <c r="L43" s="8">
        <f t="shared" si="21"/>
        <v>0</v>
      </c>
      <c r="M43" s="15">
        <v>0</v>
      </c>
      <c r="N43" s="8">
        <f t="shared" si="22"/>
        <v>0</v>
      </c>
      <c r="O43" s="15">
        <v>0</v>
      </c>
      <c r="P43" s="8">
        <f t="shared" si="23"/>
        <v>0</v>
      </c>
    </row>
    <row r="44" spans="1:16" ht="23.1" customHeight="1">
      <c r="A44" s="139"/>
      <c r="B44" s="139"/>
      <c r="C44" s="13"/>
      <c r="D44" s="14" t="s">
        <v>9</v>
      </c>
      <c r="E44" s="11"/>
      <c r="F44" s="10">
        <f t="shared" si="18"/>
        <v>180</v>
      </c>
      <c r="G44" s="9">
        <v>172</v>
      </c>
      <c r="H44" s="8">
        <f t="shared" si="19"/>
        <v>95.555555555555557</v>
      </c>
      <c r="I44" s="15">
        <v>8</v>
      </c>
      <c r="J44" s="8">
        <f t="shared" si="20"/>
        <v>4.4444444444444446</v>
      </c>
      <c r="K44" s="15">
        <v>0</v>
      </c>
      <c r="L44" s="8">
        <f t="shared" si="21"/>
        <v>0</v>
      </c>
      <c r="M44" s="15">
        <v>0</v>
      </c>
      <c r="N44" s="8">
        <f t="shared" si="22"/>
        <v>0</v>
      </c>
      <c r="O44" s="15">
        <v>0</v>
      </c>
      <c r="P44" s="8">
        <f t="shared" si="23"/>
        <v>0</v>
      </c>
    </row>
    <row r="45" spans="1:16" ht="23.1" customHeight="1">
      <c r="A45" s="139"/>
      <c r="B45" s="139"/>
      <c r="C45" s="13"/>
      <c r="D45" s="14" t="s">
        <v>8</v>
      </c>
      <c r="E45" s="11"/>
      <c r="F45" s="10">
        <f t="shared" si="18"/>
        <v>21</v>
      </c>
      <c r="G45" s="9">
        <v>20</v>
      </c>
      <c r="H45" s="8">
        <f t="shared" si="19"/>
        <v>95.238095238095227</v>
      </c>
      <c r="I45" s="15">
        <v>1</v>
      </c>
      <c r="J45" s="8">
        <f t="shared" si="20"/>
        <v>4.7619047619047619</v>
      </c>
      <c r="K45" s="15">
        <v>0</v>
      </c>
      <c r="L45" s="8">
        <f t="shared" si="21"/>
        <v>0</v>
      </c>
      <c r="M45" s="15">
        <v>0</v>
      </c>
      <c r="N45" s="8">
        <f t="shared" si="22"/>
        <v>0</v>
      </c>
      <c r="O45" s="15">
        <v>0</v>
      </c>
      <c r="P45" s="8">
        <f t="shared" si="23"/>
        <v>0</v>
      </c>
    </row>
    <row r="46" spans="1:16" ht="23.1" customHeight="1">
      <c r="A46" s="139"/>
      <c r="B46" s="139"/>
      <c r="C46" s="13"/>
      <c r="D46" s="14" t="s">
        <v>7</v>
      </c>
      <c r="E46" s="11"/>
      <c r="F46" s="10">
        <f t="shared" si="18"/>
        <v>14</v>
      </c>
      <c r="G46" s="9">
        <v>14</v>
      </c>
      <c r="H46" s="8">
        <f t="shared" si="19"/>
        <v>100</v>
      </c>
      <c r="I46" s="15">
        <v>0</v>
      </c>
      <c r="J46" s="8">
        <f t="shared" si="20"/>
        <v>0</v>
      </c>
      <c r="K46" s="15">
        <v>0</v>
      </c>
      <c r="L46" s="8">
        <f t="shared" si="21"/>
        <v>0</v>
      </c>
      <c r="M46" s="15">
        <v>0</v>
      </c>
      <c r="N46" s="8">
        <f t="shared" si="22"/>
        <v>0</v>
      </c>
      <c r="O46" s="15">
        <v>0</v>
      </c>
      <c r="P46" s="8">
        <f t="shared" si="23"/>
        <v>0</v>
      </c>
    </row>
    <row r="47" spans="1:16" ht="24" customHeight="1">
      <c r="A47" s="139"/>
      <c r="B47" s="139"/>
      <c r="C47" s="13"/>
      <c r="D47" s="12" t="s">
        <v>6</v>
      </c>
      <c r="E47" s="11"/>
      <c r="F47" s="10">
        <f t="shared" si="18"/>
        <v>13</v>
      </c>
      <c r="G47" s="9">
        <v>13</v>
      </c>
      <c r="H47" s="8">
        <f t="shared" si="19"/>
        <v>100</v>
      </c>
      <c r="I47" s="15">
        <v>0</v>
      </c>
      <c r="J47" s="8">
        <f t="shared" si="20"/>
        <v>0</v>
      </c>
      <c r="K47" s="15">
        <v>0</v>
      </c>
      <c r="L47" s="8">
        <f t="shared" si="21"/>
        <v>0</v>
      </c>
      <c r="M47" s="15">
        <v>0</v>
      </c>
      <c r="N47" s="8">
        <f t="shared" si="22"/>
        <v>0</v>
      </c>
      <c r="O47" s="15">
        <v>0</v>
      </c>
      <c r="P47" s="8">
        <f t="shared" si="23"/>
        <v>0</v>
      </c>
    </row>
    <row r="48" spans="1:16" ht="23.1" customHeight="1">
      <c r="A48" s="139"/>
      <c r="B48" s="139"/>
      <c r="C48" s="13"/>
      <c r="D48" s="14" t="s">
        <v>5</v>
      </c>
      <c r="E48" s="11"/>
      <c r="F48" s="10">
        <f t="shared" si="18"/>
        <v>41</v>
      </c>
      <c r="G48" s="9">
        <v>39</v>
      </c>
      <c r="H48" s="8">
        <f t="shared" si="19"/>
        <v>95.121951219512198</v>
      </c>
      <c r="I48" s="15">
        <v>2</v>
      </c>
      <c r="J48" s="8">
        <f t="shared" si="20"/>
        <v>4.8780487804878048</v>
      </c>
      <c r="K48" s="15">
        <v>0</v>
      </c>
      <c r="L48" s="8">
        <f t="shared" si="21"/>
        <v>0</v>
      </c>
      <c r="M48" s="15">
        <v>0</v>
      </c>
      <c r="N48" s="8">
        <f t="shared" si="22"/>
        <v>0</v>
      </c>
      <c r="O48" s="15">
        <v>0</v>
      </c>
      <c r="P48" s="8">
        <f t="shared" si="23"/>
        <v>0</v>
      </c>
    </row>
    <row r="49" spans="1:16" ht="23.1" customHeight="1">
      <c r="A49" s="139"/>
      <c r="B49" s="139"/>
      <c r="C49" s="13"/>
      <c r="D49" s="14" t="s">
        <v>4</v>
      </c>
      <c r="E49" s="11"/>
      <c r="F49" s="10">
        <f t="shared" si="18"/>
        <v>22</v>
      </c>
      <c r="G49" s="9">
        <v>22</v>
      </c>
      <c r="H49" s="8">
        <f t="shared" si="19"/>
        <v>100</v>
      </c>
      <c r="I49" s="15">
        <v>0</v>
      </c>
      <c r="J49" s="8">
        <f t="shared" si="20"/>
        <v>0</v>
      </c>
      <c r="K49" s="15">
        <v>0</v>
      </c>
      <c r="L49" s="8">
        <f t="shared" si="21"/>
        <v>0</v>
      </c>
      <c r="M49" s="15">
        <v>0</v>
      </c>
      <c r="N49" s="8">
        <f t="shared" si="22"/>
        <v>0</v>
      </c>
      <c r="O49" s="15">
        <v>0</v>
      </c>
      <c r="P49" s="8">
        <f t="shared" si="23"/>
        <v>0</v>
      </c>
    </row>
    <row r="50" spans="1:16" ht="23.1" customHeight="1">
      <c r="A50" s="139"/>
      <c r="B50" s="139"/>
      <c r="C50" s="13"/>
      <c r="D50" s="14" t="s">
        <v>3</v>
      </c>
      <c r="E50" s="11"/>
      <c r="F50" s="10">
        <f t="shared" si="18"/>
        <v>20</v>
      </c>
      <c r="G50" s="9">
        <v>18</v>
      </c>
      <c r="H50" s="8">
        <f t="shared" si="19"/>
        <v>90</v>
      </c>
      <c r="I50" s="15">
        <v>2</v>
      </c>
      <c r="J50" s="8">
        <f t="shared" si="20"/>
        <v>10</v>
      </c>
      <c r="K50" s="15">
        <v>0</v>
      </c>
      <c r="L50" s="8">
        <f t="shared" si="21"/>
        <v>0</v>
      </c>
      <c r="M50" s="15">
        <v>0</v>
      </c>
      <c r="N50" s="8">
        <f t="shared" si="22"/>
        <v>0</v>
      </c>
      <c r="O50" s="15">
        <v>0</v>
      </c>
      <c r="P50" s="8">
        <f t="shared" si="23"/>
        <v>0</v>
      </c>
    </row>
    <row r="51" spans="1:16" ht="23.1" customHeight="1">
      <c r="A51" s="139"/>
      <c r="B51" s="139"/>
      <c r="C51" s="13"/>
      <c r="D51" s="14" t="s">
        <v>2</v>
      </c>
      <c r="E51" s="11"/>
      <c r="F51" s="10">
        <f t="shared" si="18"/>
        <v>150</v>
      </c>
      <c r="G51" s="9">
        <v>147</v>
      </c>
      <c r="H51" s="8">
        <f t="shared" si="19"/>
        <v>98</v>
      </c>
      <c r="I51" s="15">
        <v>3</v>
      </c>
      <c r="J51" s="8">
        <f t="shared" si="20"/>
        <v>2</v>
      </c>
      <c r="K51" s="15">
        <v>0</v>
      </c>
      <c r="L51" s="8">
        <f t="shared" si="21"/>
        <v>0</v>
      </c>
      <c r="M51" s="15">
        <v>0</v>
      </c>
      <c r="N51" s="8">
        <f t="shared" si="22"/>
        <v>0</v>
      </c>
      <c r="O51" s="15">
        <v>0</v>
      </c>
      <c r="P51" s="8">
        <f t="shared" si="23"/>
        <v>0</v>
      </c>
    </row>
    <row r="52" spans="1:16" ht="23.1" customHeight="1">
      <c r="A52" s="139"/>
      <c r="B52" s="139"/>
      <c r="C52" s="13"/>
      <c r="D52" s="14" t="s">
        <v>1</v>
      </c>
      <c r="E52" s="11"/>
      <c r="F52" s="10">
        <f t="shared" si="18"/>
        <v>20</v>
      </c>
      <c r="G52" s="9">
        <v>13</v>
      </c>
      <c r="H52" s="8">
        <f t="shared" si="19"/>
        <v>65</v>
      </c>
      <c r="I52" s="15">
        <v>6</v>
      </c>
      <c r="J52" s="8">
        <f t="shared" si="20"/>
        <v>30</v>
      </c>
      <c r="K52" s="15">
        <v>1</v>
      </c>
      <c r="L52" s="8">
        <f t="shared" si="21"/>
        <v>5</v>
      </c>
      <c r="M52" s="15">
        <v>0</v>
      </c>
      <c r="N52" s="8">
        <f t="shared" si="22"/>
        <v>0</v>
      </c>
      <c r="O52" s="15">
        <v>0</v>
      </c>
      <c r="P52" s="8">
        <f t="shared" si="23"/>
        <v>0</v>
      </c>
    </row>
    <row r="53" spans="1:16" ht="24" customHeight="1">
      <c r="A53" s="140"/>
      <c r="B53" s="140"/>
      <c r="C53" s="13"/>
      <c r="D53" s="12" t="s">
        <v>0</v>
      </c>
      <c r="E53" s="11"/>
      <c r="F53" s="10">
        <f t="shared" si="18"/>
        <v>55</v>
      </c>
      <c r="G53" s="9">
        <v>45</v>
      </c>
      <c r="H53" s="8">
        <f t="shared" si="19"/>
        <v>81.818181818181827</v>
      </c>
      <c r="I53" s="15">
        <v>6</v>
      </c>
      <c r="J53" s="8">
        <f t="shared" si="20"/>
        <v>10.909090909090908</v>
      </c>
      <c r="K53" s="15">
        <v>4</v>
      </c>
      <c r="L53" s="8">
        <f t="shared" si="21"/>
        <v>7.2727272727272725</v>
      </c>
      <c r="M53" s="15">
        <v>0</v>
      </c>
      <c r="N53" s="8">
        <f t="shared" si="22"/>
        <v>0</v>
      </c>
      <c r="O53" s="15">
        <v>0</v>
      </c>
      <c r="P53" s="8">
        <f t="shared" si="23"/>
        <v>0</v>
      </c>
    </row>
    <row r="55" spans="1:16" ht="12.75" customHeight="1"/>
    <row r="56" spans="1:16" ht="12.75" customHeight="1"/>
    <row r="57" spans="1:16">
      <c r="D57" s="5"/>
    </row>
    <row r="60" spans="1:16">
      <c r="D60" s="5"/>
    </row>
    <row r="62" spans="1:16">
      <c r="D62" s="5"/>
    </row>
    <row r="64" spans="1:16">
      <c r="D64" s="5"/>
    </row>
    <row r="66" spans="4:4">
      <c r="D66" s="5"/>
    </row>
    <row r="68" spans="4:4" ht="13.5" customHeight="1">
      <c r="D68" s="6"/>
    </row>
    <row r="69" spans="4:4" ht="13.5" customHeight="1"/>
    <row r="70" spans="4:4">
      <c r="D70" s="5"/>
    </row>
    <row r="72" spans="4:4">
      <c r="D72" s="5"/>
    </row>
    <row r="74" spans="4:4">
      <c r="D74" s="5"/>
    </row>
    <row r="76" spans="4:4">
      <c r="D76" s="5"/>
    </row>
    <row r="80" spans="4:4" ht="12.75" customHeight="1"/>
    <row r="81" ht="12.75" customHeight="1"/>
  </sheetData>
  <mergeCells count="28">
    <mergeCell ref="M5:M6"/>
    <mergeCell ref="N5:N6"/>
    <mergeCell ref="A3:E6"/>
    <mergeCell ref="F3:F6"/>
    <mergeCell ref="G3:P3"/>
    <mergeCell ref="G4:H4"/>
    <mergeCell ref="I4:J4"/>
    <mergeCell ref="K4:L4"/>
    <mergeCell ref="M4:N4"/>
    <mergeCell ref="O4:P4"/>
    <mergeCell ref="G5:G6"/>
    <mergeCell ref="H5:H6"/>
    <mergeCell ref="A13:A53"/>
    <mergeCell ref="B13:B37"/>
    <mergeCell ref="B38:B53"/>
    <mergeCell ref="O5:O6"/>
    <mergeCell ref="P5:P6"/>
    <mergeCell ref="A7:E7"/>
    <mergeCell ref="A8:A12"/>
    <mergeCell ref="B8:E8"/>
    <mergeCell ref="B9:E9"/>
    <mergeCell ref="B10:E10"/>
    <mergeCell ref="B11:E11"/>
    <mergeCell ref="B12:E12"/>
    <mergeCell ref="I5:I6"/>
    <mergeCell ref="J5:J6"/>
    <mergeCell ref="K5:K6"/>
    <mergeCell ref="L5:L6"/>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M100"/>
  <sheetViews>
    <sheetView showGridLines="0" view="pageBreakPreview" topLeftCell="A79"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13" width="12.75" style="3" customWidth="1"/>
    <col min="14" max="16384" width="9" style="3"/>
  </cols>
  <sheetData>
    <row r="1" spans="1:13" ht="14.25">
      <c r="A1" s="18" t="s">
        <v>555</v>
      </c>
    </row>
    <row r="2" spans="1:13">
      <c r="M2" s="40" t="s">
        <v>513</v>
      </c>
    </row>
    <row r="3" spans="1:13" ht="14.25" customHeight="1">
      <c r="A3" s="213" t="s">
        <v>63</v>
      </c>
      <c r="B3" s="214"/>
      <c r="C3" s="214"/>
      <c r="D3" s="214"/>
      <c r="E3" s="215"/>
      <c r="F3" s="161" t="s">
        <v>126</v>
      </c>
      <c r="G3" s="308" t="s">
        <v>550</v>
      </c>
      <c r="H3" s="197" t="s">
        <v>549</v>
      </c>
      <c r="I3" s="197" t="s">
        <v>547</v>
      </c>
      <c r="J3" s="197" t="s">
        <v>548</v>
      </c>
      <c r="K3" s="197" t="s">
        <v>551</v>
      </c>
      <c r="L3" s="197" t="s">
        <v>552</v>
      </c>
      <c r="M3" s="197" t="s">
        <v>412</v>
      </c>
    </row>
    <row r="4" spans="1:13" ht="42" customHeight="1">
      <c r="A4" s="216"/>
      <c r="B4" s="217"/>
      <c r="C4" s="217"/>
      <c r="D4" s="217"/>
      <c r="E4" s="218"/>
      <c r="F4" s="165"/>
      <c r="G4" s="309"/>
      <c r="H4" s="198"/>
      <c r="I4" s="198"/>
      <c r="J4" s="198"/>
      <c r="K4" s="198"/>
      <c r="L4" s="198"/>
      <c r="M4" s="306"/>
    </row>
    <row r="5" spans="1:13" ht="14.25" customHeight="1">
      <c r="A5" s="216"/>
      <c r="B5" s="217"/>
      <c r="C5" s="217"/>
      <c r="D5" s="217"/>
      <c r="E5" s="218"/>
      <c r="F5" s="165"/>
      <c r="G5" s="309"/>
      <c r="H5" s="198"/>
      <c r="I5" s="198"/>
      <c r="J5" s="198"/>
      <c r="K5" s="198"/>
      <c r="L5" s="198"/>
      <c r="M5" s="306"/>
    </row>
    <row r="6" spans="1:13" ht="19.5" customHeight="1">
      <c r="A6" s="219"/>
      <c r="B6" s="220"/>
      <c r="C6" s="220"/>
      <c r="D6" s="220"/>
      <c r="E6" s="221"/>
      <c r="F6" s="165"/>
      <c r="G6" s="310"/>
      <c r="H6" s="199"/>
      <c r="I6" s="199"/>
      <c r="J6" s="199"/>
      <c r="K6" s="199"/>
      <c r="L6" s="199"/>
      <c r="M6" s="307"/>
    </row>
    <row r="7" spans="1:13" ht="12" customHeight="1">
      <c r="A7" s="152" t="s">
        <v>49</v>
      </c>
      <c r="B7" s="153"/>
      <c r="C7" s="153"/>
      <c r="D7" s="153"/>
      <c r="E7" s="154"/>
      <c r="F7" s="114">
        <f t="shared" ref="F7" si="0">SUM(F9,F11,F13,F15,F17)</f>
        <v>916</v>
      </c>
      <c r="G7" s="60">
        <f t="shared" ref="G7:M7" si="1">SUM(G9,G11,G13,G15,G17)</f>
        <v>463</v>
      </c>
      <c r="H7" s="35">
        <f t="shared" si="1"/>
        <v>614</v>
      </c>
      <c r="I7" s="35">
        <f t="shared" si="1"/>
        <v>647</v>
      </c>
      <c r="J7" s="35">
        <f t="shared" si="1"/>
        <v>344</v>
      </c>
      <c r="K7" s="35">
        <f t="shared" si="1"/>
        <v>35</v>
      </c>
      <c r="L7" s="35">
        <f t="shared" si="1"/>
        <v>112</v>
      </c>
      <c r="M7" s="35">
        <f t="shared" si="1"/>
        <v>32</v>
      </c>
    </row>
    <row r="8" spans="1:13" ht="12" customHeight="1">
      <c r="A8" s="155"/>
      <c r="B8" s="156"/>
      <c r="C8" s="156"/>
      <c r="D8" s="156"/>
      <c r="E8" s="157"/>
      <c r="F8" s="119"/>
      <c r="G8" s="59">
        <f t="shared" ref="G8:M8" si="2">IF(G7=0,0,G7/$F7)</f>
        <v>0.50545851528384278</v>
      </c>
      <c r="H8" s="31">
        <f t="shared" si="2"/>
        <v>0.67030567685589515</v>
      </c>
      <c r="I8" s="31">
        <f t="shared" si="2"/>
        <v>0.70633187772925765</v>
      </c>
      <c r="J8" s="31">
        <f t="shared" si="2"/>
        <v>0.37554585152838427</v>
      </c>
      <c r="K8" s="31">
        <f t="shared" si="2"/>
        <v>3.8209606986899562E-2</v>
      </c>
      <c r="L8" s="31">
        <f t="shared" si="2"/>
        <v>0.1222707423580786</v>
      </c>
      <c r="M8" s="31">
        <f t="shared" si="2"/>
        <v>3.4934497816593885E-2</v>
      </c>
    </row>
    <row r="9" spans="1:13" ht="12" customHeight="1">
      <c r="A9" s="141" t="s">
        <v>48</v>
      </c>
      <c r="B9" s="222" t="s">
        <v>47</v>
      </c>
      <c r="C9" s="223"/>
      <c r="D9" s="223"/>
      <c r="E9" s="224"/>
      <c r="F9" s="114">
        <v>289</v>
      </c>
      <c r="G9" s="60">
        <v>57</v>
      </c>
      <c r="H9" s="35">
        <v>70</v>
      </c>
      <c r="I9" s="35">
        <v>114</v>
      </c>
      <c r="J9" s="35">
        <v>26</v>
      </c>
      <c r="K9" s="35">
        <v>17</v>
      </c>
      <c r="L9" s="35">
        <v>102</v>
      </c>
      <c r="M9" s="35">
        <v>21</v>
      </c>
    </row>
    <row r="10" spans="1:13" ht="12" customHeight="1">
      <c r="A10" s="142"/>
      <c r="B10" s="225"/>
      <c r="C10" s="226"/>
      <c r="D10" s="226"/>
      <c r="E10" s="227"/>
      <c r="F10" s="119"/>
      <c r="G10" s="59">
        <f t="shared" ref="G10:M10" si="3">IF(G9=0,0,G9/$F9)</f>
        <v>0.1972318339100346</v>
      </c>
      <c r="H10" s="31">
        <f t="shared" si="3"/>
        <v>0.24221453287197231</v>
      </c>
      <c r="I10" s="31">
        <f t="shared" si="3"/>
        <v>0.3944636678200692</v>
      </c>
      <c r="J10" s="31">
        <f t="shared" si="3"/>
        <v>8.9965397923875437E-2</v>
      </c>
      <c r="K10" s="31">
        <f t="shared" si="3"/>
        <v>5.8823529411764705E-2</v>
      </c>
      <c r="L10" s="31">
        <f t="shared" si="3"/>
        <v>0.35294117647058826</v>
      </c>
      <c r="M10" s="31">
        <f t="shared" si="3"/>
        <v>7.2664359861591699E-2</v>
      </c>
    </row>
    <row r="11" spans="1:13" ht="12" customHeight="1">
      <c r="A11" s="142"/>
      <c r="B11" s="222" t="s">
        <v>46</v>
      </c>
      <c r="C11" s="223"/>
      <c r="D11" s="223"/>
      <c r="E11" s="224"/>
      <c r="F11" s="114">
        <v>129</v>
      </c>
      <c r="G11" s="60">
        <v>62</v>
      </c>
      <c r="H11" s="35">
        <v>84</v>
      </c>
      <c r="I11" s="35">
        <v>97</v>
      </c>
      <c r="J11" s="35">
        <v>33</v>
      </c>
      <c r="K11" s="35">
        <v>4</v>
      </c>
      <c r="L11" s="35">
        <v>6</v>
      </c>
      <c r="M11" s="35">
        <v>7</v>
      </c>
    </row>
    <row r="12" spans="1:13" ht="12" customHeight="1">
      <c r="A12" s="142"/>
      <c r="B12" s="225"/>
      <c r="C12" s="226"/>
      <c r="D12" s="226"/>
      <c r="E12" s="227"/>
      <c r="F12" s="119"/>
      <c r="G12" s="59">
        <f t="shared" ref="G12:M12" si="4">IF(G11=0,0,G11/$F11)</f>
        <v>0.48062015503875971</v>
      </c>
      <c r="H12" s="31">
        <f t="shared" si="4"/>
        <v>0.65116279069767447</v>
      </c>
      <c r="I12" s="31">
        <f t="shared" si="4"/>
        <v>0.75193798449612403</v>
      </c>
      <c r="J12" s="31">
        <f t="shared" si="4"/>
        <v>0.2558139534883721</v>
      </c>
      <c r="K12" s="31">
        <f t="shared" si="4"/>
        <v>3.1007751937984496E-2</v>
      </c>
      <c r="L12" s="31">
        <f t="shared" si="4"/>
        <v>4.6511627906976744E-2</v>
      </c>
      <c r="M12" s="31">
        <f t="shared" si="4"/>
        <v>5.4263565891472867E-2</v>
      </c>
    </row>
    <row r="13" spans="1:13" ht="12" customHeight="1">
      <c r="A13" s="142"/>
      <c r="B13" s="222" t="s">
        <v>45</v>
      </c>
      <c r="C13" s="223"/>
      <c r="D13" s="223"/>
      <c r="E13" s="224"/>
      <c r="F13" s="114">
        <v>220</v>
      </c>
      <c r="G13" s="60">
        <v>147</v>
      </c>
      <c r="H13" s="35">
        <v>202</v>
      </c>
      <c r="I13" s="35">
        <v>188</v>
      </c>
      <c r="J13" s="35">
        <v>93</v>
      </c>
      <c r="K13" s="35">
        <v>8</v>
      </c>
      <c r="L13" s="35">
        <v>2</v>
      </c>
      <c r="M13" s="35">
        <v>1</v>
      </c>
    </row>
    <row r="14" spans="1:13" ht="12" customHeight="1">
      <c r="A14" s="142"/>
      <c r="B14" s="225"/>
      <c r="C14" s="226"/>
      <c r="D14" s="226"/>
      <c r="E14" s="227"/>
      <c r="F14" s="119"/>
      <c r="G14" s="59">
        <f t="shared" ref="G14:M14" si="5">IF(G13=0,0,G13/$F13)</f>
        <v>0.66818181818181821</v>
      </c>
      <c r="H14" s="31">
        <f t="shared" si="5"/>
        <v>0.91818181818181821</v>
      </c>
      <c r="I14" s="31">
        <f t="shared" si="5"/>
        <v>0.8545454545454545</v>
      </c>
      <c r="J14" s="31">
        <f t="shared" si="5"/>
        <v>0.42272727272727273</v>
      </c>
      <c r="K14" s="31">
        <f t="shared" si="5"/>
        <v>3.6363636363636362E-2</v>
      </c>
      <c r="L14" s="31">
        <f t="shared" si="5"/>
        <v>9.0909090909090905E-3</v>
      </c>
      <c r="M14" s="31">
        <f t="shared" si="5"/>
        <v>4.5454545454545452E-3</v>
      </c>
    </row>
    <row r="15" spans="1:13" ht="12" customHeight="1">
      <c r="A15" s="142"/>
      <c r="B15" s="222" t="s">
        <v>44</v>
      </c>
      <c r="C15" s="223"/>
      <c r="D15" s="223"/>
      <c r="E15" s="224"/>
      <c r="F15" s="114">
        <v>57</v>
      </c>
      <c r="G15" s="60">
        <v>45</v>
      </c>
      <c r="H15" s="35">
        <v>55</v>
      </c>
      <c r="I15" s="35">
        <v>51</v>
      </c>
      <c r="J15" s="35">
        <v>36</v>
      </c>
      <c r="K15" s="35">
        <v>1</v>
      </c>
      <c r="L15" s="35">
        <v>0</v>
      </c>
      <c r="M15" s="35">
        <v>1</v>
      </c>
    </row>
    <row r="16" spans="1:13" ht="12" customHeight="1">
      <c r="A16" s="142"/>
      <c r="B16" s="225"/>
      <c r="C16" s="226"/>
      <c r="D16" s="226"/>
      <c r="E16" s="227"/>
      <c r="F16" s="119"/>
      <c r="G16" s="59">
        <f t="shared" ref="G16:M16" si="6">IF(G15=0,0,G15/$F15)</f>
        <v>0.78947368421052633</v>
      </c>
      <c r="H16" s="31">
        <f t="shared" si="6"/>
        <v>0.96491228070175439</v>
      </c>
      <c r="I16" s="31">
        <f t="shared" si="6"/>
        <v>0.89473684210526316</v>
      </c>
      <c r="J16" s="31">
        <f t="shared" si="6"/>
        <v>0.63157894736842102</v>
      </c>
      <c r="K16" s="31">
        <f t="shared" si="6"/>
        <v>1.7543859649122806E-2</v>
      </c>
      <c r="L16" s="31">
        <f t="shared" si="6"/>
        <v>0</v>
      </c>
      <c r="M16" s="31">
        <f t="shared" si="6"/>
        <v>1.7543859649122806E-2</v>
      </c>
    </row>
    <row r="17" spans="1:13" ht="12" customHeight="1">
      <c r="A17" s="142"/>
      <c r="B17" s="222" t="s">
        <v>43</v>
      </c>
      <c r="C17" s="223"/>
      <c r="D17" s="223"/>
      <c r="E17" s="224"/>
      <c r="F17" s="114">
        <v>221</v>
      </c>
      <c r="G17" s="60">
        <v>152</v>
      </c>
      <c r="H17" s="35">
        <v>203</v>
      </c>
      <c r="I17" s="35">
        <v>197</v>
      </c>
      <c r="J17" s="35">
        <v>156</v>
      </c>
      <c r="K17" s="35">
        <v>5</v>
      </c>
      <c r="L17" s="35">
        <v>2</v>
      </c>
      <c r="M17" s="35">
        <v>2</v>
      </c>
    </row>
    <row r="18" spans="1:13" ht="12" customHeight="1">
      <c r="A18" s="143"/>
      <c r="B18" s="225"/>
      <c r="C18" s="226"/>
      <c r="D18" s="226"/>
      <c r="E18" s="227"/>
      <c r="F18" s="119"/>
      <c r="G18" s="59">
        <f t="shared" ref="G18:M18" si="7">IF(G17=0,0,G17/$F17)</f>
        <v>0.68778280542986425</v>
      </c>
      <c r="H18" s="31">
        <f t="shared" si="7"/>
        <v>0.91855203619909498</v>
      </c>
      <c r="I18" s="31">
        <f t="shared" si="7"/>
        <v>0.89140271493212675</v>
      </c>
      <c r="J18" s="31">
        <f t="shared" si="7"/>
        <v>0.70588235294117652</v>
      </c>
      <c r="K18" s="31">
        <f t="shared" si="7"/>
        <v>2.2624434389140271E-2</v>
      </c>
      <c r="L18" s="31">
        <f t="shared" si="7"/>
        <v>9.0497737556561094E-3</v>
      </c>
      <c r="M18" s="31">
        <f t="shared" si="7"/>
        <v>9.0497737556561094E-3</v>
      </c>
    </row>
    <row r="19" spans="1:13" ht="12" customHeight="1">
      <c r="A19" s="138" t="s">
        <v>42</v>
      </c>
      <c r="B19" s="138" t="s">
        <v>41</v>
      </c>
      <c r="C19" s="37"/>
      <c r="D19" s="211" t="s">
        <v>15</v>
      </c>
      <c r="E19" s="36"/>
      <c r="F19" s="114">
        <f t="shared" ref="F19" si="8">SUM(F21,F23,F25,F27,F29,F31,F33,F35,F37,F39,F41,F43,F45,F47,F49,F51,F53,F55,F57,F59,F61,F63,F65,F67)</f>
        <v>224</v>
      </c>
      <c r="G19" s="60">
        <f t="shared" ref="G19:M19" si="9">SUM(G21,G23,G25,G27,G29,G31,G33,G35,G37,G39,G41,G43,G45,G47,G49,G51,G53,G55,G57,G59,G61,G63,G65,G67)</f>
        <v>131</v>
      </c>
      <c r="H19" s="35">
        <f t="shared" si="9"/>
        <v>172</v>
      </c>
      <c r="I19" s="35">
        <f t="shared" si="9"/>
        <v>176</v>
      </c>
      <c r="J19" s="35">
        <f t="shared" si="9"/>
        <v>89</v>
      </c>
      <c r="K19" s="35">
        <f t="shared" si="9"/>
        <v>10</v>
      </c>
      <c r="L19" s="35">
        <f t="shared" si="9"/>
        <v>13</v>
      </c>
      <c r="M19" s="35">
        <f t="shared" si="9"/>
        <v>4</v>
      </c>
    </row>
    <row r="20" spans="1:13" ht="12" customHeight="1">
      <c r="A20" s="139"/>
      <c r="B20" s="139"/>
      <c r="C20" s="34"/>
      <c r="D20" s="212"/>
      <c r="E20" s="33"/>
      <c r="F20" s="119"/>
      <c r="G20" s="59">
        <f t="shared" ref="G20:M20" si="10">IF(G19=0,0,G19/$F19)</f>
        <v>0.5848214285714286</v>
      </c>
      <c r="H20" s="31">
        <f t="shared" si="10"/>
        <v>0.7678571428571429</v>
      </c>
      <c r="I20" s="31">
        <f t="shared" si="10"/>
        <v>0.7857142857142857</v>
      </c>
      <c r="J20" s="31">
        <f t="shared" si="10"/>
        <v>0.39732142857142855</v>
      </c>
      <c r="K20" s="31">
        <f t="shared" si="10"/>
        <v>4.4642857142857144E-2</v>
      </c>
      <c r="L20" s="31">
        <f t="shared" si="10"/>
        <v>5.8035714285714288E-2</v>
      </c>
      <c r="M20" s="31">
        <f t="shared" si="10"/>
        <v>1.7857142857142856E-2</v>
      </c>
    </row>
    <row r="21" spans="1:13" ht="12" customHeight="1">
      <c r="A21" s="139"/>
      <c r="B21" s="139"/>
      <c r="C21" s="37"/>
      <c r="D21" s="211" t="s">
        <v>358</v>
      </c>
      <c r="E21" s="36"/>
      <c r="F21" s="114">
        <v>38</v>
      </c>
      <c r="G21" s="60">
        <v>23</v>
      </c>
      <c r="H21" s="35">
        <v>30</v>
      </c>
      <c r="I21" s="35">
        <v>30</v>
      </c>
      <c r="J21" s="35">
        <v>15</v>
      </c>
      <c r="K21" s="35">
        <v>6</v>
      </c>
      <c r="L21" s="35">
        <v>2</v>
      </c>
      <c r="M21" s="35">
        <v>0</v>
      </c>
    </row>
    <row r="22" spans="1:13" ht="12" customHeight="1">
      <c r="A22" s="139"/>
      <c r="B22" s="139"/>
      <c r="C22" s="34"/>
      <c r="D22" s="212"/>
      <c r="E22" s="33"/>
      <c r="F22" s="119"/>
      <c r="G22" s="59">
        <f t="shared" ref="G22:M22" si="11">IF(G21=0,0,G21/$F21)</f>
        <v>0.60526315789473684</v>
      </c>
      <c r="H22" s="31">
        <f t="shared" si="11"/>
        <v>0.78947368421052633</v>
      </c>
      <c r="I22" s="31">
        <f t="shared" si="11"/>
        <v>0.78947368421052633</v>
      </c>
      <c r="J22" s="31">
        <f t="shared" si="11"/>
        <v>0.39473684210526316</v>
      </c>
      <c r="K22" s="31">
        <f t="shared" si="11"/>
        <v>0.15789473684210525</v>
      </c>
      <c r="L22" s="31">
        <f t="shared" si="11"/>
        <v>5.2631578947368418E-2</v>
      </c>
      <c r="M22" s="31">
        <f t="shared" si="11"/>
        <v>0</v>
      </c>
    </row>
    <row r="23" spans="1:13" ht="12" customHeight="1">
      <c r="A23" s="139"/>
      <c r="B23" s="139"/>
      <c r="C23" s="37"/>
      <c r="D23" s="211" t="s">
        <v>359</v>
      </c>
      <c r="E23" s="36"/>
      <c r="F23" s="114">
        <v>5</v>
      </c>
      <c r="G23" s="60">
        <v>3</v>
      </c>
      <c r="H23" s="35">
        <v>3</v>
      </c>
      <c r="I23" s="35">
        <v>4</v>
      </c>
      <c r="J23" s="35">
        <v>1</v>
      </c>
      <c r="K23" s="35">
        <v>0</v>
      </c>
      <c r="L23" s="35">
        <v>0</v>
      </c>
      <c r="M23" s="35">
        <v>0</v>
      </c>
    </row>
    <row r="24" spans="1:13" ht="12" customHeight="1">
      <c r="A24" s="139"/>
      <c r="B24" s="139"/>
      <c r="C24" s="34"/>
      <c r="D24" s="212"/>
      <c r="E24" s="33"/>
      <c r="F24" s="119"/>
      <c r="G24" s="59">
        <f t="shared" ref="G24:M24" si="12">IF(G23=0,0,G23/$F23)</f>
        <v>0.6</v>
      </c>
      <c r="H24" s="31">
        <f t="shared" si="12"/>
        <v>0.6</v>
      </c>
      <c r="I24" s="31">
        <f t="shared" si="12"/>
        <v>0.8</v>
      </c>
      <c r="J24" s="31">
        <f t="shared" si="12"/>
        <v>0.2</v>
      </c>
      <c r="K24" s="31">
        <f t="shared" si="12"/>
        <v>0</v>
      </c>
      <c r="L24" s="31">
        <f t="shared" si="12"/>
        <v>0</v>
      </c>
      <c r="M24" s="31">
        <f t="shared" si="12"/>
        <v>0</v>
      </c>
    </row>
    <row r="25" spans="1:13" ht="12" customHeight="1">
      <c r="A25" s="139"/>
      <c r="B25" s="139"/>
      <c r="C25" s="37"/>
      <c r="D25" s="211" t="s">
        <v>360</v>
      </c>
      <c r="E25" s="36"/>
      <c r="F25" s="114">
        <v>14</v>
      </c>
      <c r="G25" s="60">
        <v>7</v>
      </c>
      <c r="H25" s="35">
        <v>10</v>
      </c>
      <c r="I25" s="35">
        <v>13</v>
      </c>
      <c r="J25" s="35">
        <v>3</v>
      </c>
      <c r="K25" s="35">
        <v>1</v>
      </c>
      <c r="L25" s="35">
        <v>0</v>
      </c>
      <c r="M25" s="35">
        <v>0</v>
      </c>
    </row>
    <row r="26" spans="1:13" ht="12" customHeight="1">
      <c r="A26" s="139"/>
      <c r="B26" s="139"/>
      <c r="C26" s="34"/>
      <c r="D26" s="212"/>
      <c r="E26" s="33"/>
      <c r="F26" s="119"/>
      <c r="G26" s="59">
        <f t="shared" ref="G26:M26" si="13">IF(G25=0,0,G25/$F25)</f>
        <v>0.5</v>
      </c>
      <c r="H26" s="31">
        <f t="shared" si="13"/>
        <v>0.7142857142857143</v>
      </c>
      <c r="I26" s="31">
        <f t="shared" si="13"/>
        <v>0.9285714285714286</v>
      </c>
      <c r="J26" s="31">
        <f t="shared" si="13"/>
        <v>0.21428571428571427</v>
      </c>
      <c r="K26" s="31">
        <f t="shared" si="13"/>
        <v>7.1428571428571425E-2</v>
      </c>
      <c r="L26" s="31">
        <f t="shared" si="13"/>
        <v>0</v>
      </c>
      <c r="M26" s="31">
        <f t="shared" si="13"/>
        <v>0</v>
      </c>
    </row>
    <row r="27" spans="1:13" ht="12" customHeight="1">
      <c r="A27" s="139"/>
      <c r="B27" s="139"/>
      <c r="C27" s="37"/>
      <c r="D27" s="211" t="s">
        <v>361</v>
      </c>
      <c r="E27" s="36"/>
      <c r="F27" s="114">
        <v>1</v>
      </c>
      <c r="G27" s="60">
        <v>0</v>
      </c>
      <c r="H27" s="35">
        <v>0</v>
      </c>
      <c r="I27" s="35">
        <v>1</v>
      </c>
      <c r="J27" s="35">
        <v>0</v>
      </c>
      <c r="K27" s="35">
        <v>0</v>
      </c>
      <c r="L27" s="35">
        <v>0</v>
      </c>
      <c r="M27" s="35">
        <v>0</v>
      </c>
    </row>
    <row r="28" spans="1:13" ht="12" customHeight="1">
      <c r="A28" s="139"/>
      <c r="B28" s="139"/>
      <c r="C28" s="34"/>
      <c r="D28" s="212"/>
      <c r="E28" s="33"/>
      <c r="F28" s="119"/>
      <c r="G28" s="59">
        <f t="shared" ref="G28:M28" si="14">IF(G27=0,0,G27/$F27)</f>
        <v>0</v>
      </c>
      <c r="H28" s="31">
        <f t="shared" si="14"/>
        <v>0</v>
      </c>
      <c r="I28" s="31">
        <f t="shared" si="14"/>
        <v>1</v>
      </c>
      <c r="J28" s="31">
        <f t="shared" si="14"/>
        <v>0</v>
      </c>
      <c r="K28" s="31">
        <f t="shared" si="14"/>
        <v>0</v>
      </c>
      <c r="L28" s="31">
        <f t="shared" si="14"/>
        <v>0</v>
      </c>
      <c r="M28" s="31">
        <f t="shared" si="14"/>
        <v>0</v>
      </c>
    </row>
    <row r="29" spans="1:13" ht="12" customHeight="1">
      <c r="A29" s="139"/>
      <c r="B29" s="139"/>
      <c r="C29" s="37"/>
      <c r="D29" s="211" t="s">
        <v>362</v>
      </c>
      <c r="E29" s="36"/>
      <c r="F29" s="114">
        <v>6</v>
      </c>
      <c r="G29" s="60">
        <v>2</v>
      </c>
      <c r="H29" s="35">
        <v>4</v>
      </c>
      <c r="I29" s="35">
        <v>5</v>
      </c>
      <c r="J29" s="35">
        <v>2</v>
      </c>
      <c r="K29" s="35">
        <v>0</v>
      </c>
      <c r="L29" s="35">
        <v>1</v>
      </c>
      <c r="M29" s="35">
        <v>0</v>
      </c>
    </row>
    <row r="30" spans="1:13" ht="12" customHeight="1">
      <c r="A30" s="139"/>
      <c r="B30" s="139"/>
      <c r="C30" s="34"/>
      <c r="D30" s="212"/>
      <c r="E30" s="33"/>
      <c r="F30" s="119"/>
      <c r="G30" s="59">
        <f t="shared" ref="G30:M30" si="15">IF(G29=0,0,G29/$F29)</f>
        <v>0.33333333333333331</v>
      </c>
      <c r="H30" s="31">
        <f t="shared" si="15"/>
        <v>0.66666666666666663</v>
      </c>
      <c r="I30" s="31">
        <f t="shared" si="15"/>
        <v>0.83333333333333337</v>
      </c>
      <c r="J30" s="31">
        <f t="shared" si="15"/>
        <v>0.33333333333333331</v>
      </c>
      <c r="K30" s="31">
        <f t="shared" si="15"/>
        <v>0</v>
      </c>
      <c r="L30" s="31">
        <f t="shared" si="15"/>
        <v>0.16666666666666666</v>
      </c>
      <c r="M30" s="31">
        <f t="shared" si="15"/>
        <v>0</v>
      </c>
    </row>
    <row r="31" spans="1:13" ht="12" customHeight="1">
      <c r="A31" s="139"/>
      <c r="B31" s="139"/>
      <c r="C31" s="37"/>
      <c r="D31" s="211" t="s">
        <v>363</v>
      </c>
      <c r="E31" s="36"/>
      <c r="F31" s="114">
        <v>3</v>
      </c>
      <c r="G31" s="60">
        <v>2</v>
      </c>
      <c r="H31" s="35">
        <v>1</v>
      </c>
      <c r="I31" s="35">
        <v>2</v>
      </c>
      <c r="J31" s="35">
        <v>1</v>
      </c>
      <c r="K31" s="35">
        <v>0</v>
      </c>
      <c r="L31" s="35">
        <v>0</v>
      </c>
      <c r="M31" s="35">
        <v>0</v>
      </c>
    </row>
    <row r="32" spans="1:13" ht="12" customHeight="1">
      <c r="A32" s="139"/>
      <c r="B32" s="139"/>
      <c r="C32" s="34"/>
      <c r="D32" s="212"/>
      <c r="E32" s="33"/>
      <c r="F32" s="119"/>
      <c r="G32" s="59">
        <f t="shared" ref="G32:M32" si="16">IF(G31=0,0,G31/$F31)</f>
        <v>0.66666666666666663</v>
      </c>
      <c r="H32" s="31">
        <f t="shared" si="16"/>
        <v>0.33333333333333331</v>
      </c>
      <c r="I32" s="31">
        <f t="shared" si="16"/>
        <v>0.66666666666666663</v>
      </c>
      <c r="J32" s="31">
        <f t="shared" si="16"/>
        <v>0.33333333333333331</v>
      </c>
      <c r="K32" s="31">
        <f t="shared" si="16"/>
        <v>0</v>
      </c>
      <c r="L32" s="31">
        <f t="shared" si="16"/>
        <v>0</v>
      </c>
      <c r="M32" s="31">
        <f t="shared" si="16"/>
        <v>0</v>
      </c>
    </row>
    <row r="33" spans="1:13" ht="12" customHeight="1">
      <c r="A33" s="139"/>
      <c r="B33" s="139"/>
      <c r="C33" s="37"/>
      <c r="D33" s="211" t="s">
        <v>364</v>
      </c>
      <c r="E33" s="36"/>
      <c r="F33" s="114">
        <v>3</v>
      </c>
      <c r="G33" s="60">
        <v>2</v>
      </c>
      <c r="H33" s="35">
        <v>2</v>
      </c>
      <c r="I33" s="35">
        <v>3</v>
      </c>
      <c r="J33" s="35">
        <v>0</v>
      </c>
      <c r="K33" s="35">
        <v>0</v>
      </c>
      <c r="L33" s="35">
        <v>0</v>
      </c>
      <c r="M33" s="35">
        <v>0</v>
      </c>
    </row>
    <row r="34" spans="1:13" ht="12" customHeight="1">
      <c r="A34" s="139"/>
      <c r="B34" s="139"/>
      <c r="C34" s="34"/>
      <c r="D34" s="212"/>
      <c r="E34" s="33"/>
      <c r="F34" s="119"/>
      <c r="G34" s="59">
        <f t="shared" ref="G34:M34" si="17">IF(G33=0,0,G33/$F33)</f>
        <v>0.66666666666666663</v>
      </c>
      <c r="H34" s="31">
        <f t="shared" si="17"/>
        <v>0.66666666666666663</v>
      </c>
      <c r="I34" s="31">
        <f t="shared" si="17"/>
        <v>1</v>
      </c>
      <c r="J34" s="31">
        <f t="shared" si="17"/>
        <v>0</v>
      </c>
      <c r="K34" s="31">
        <f t="shared" si="17"/>
        <v>0</v>
      </c>
      <c r="L34" s="31">
        <f t="shared" si="17"/>
        <v>0</v>
      </c>
      <c r="M34" s="31">
        <f t="shared" si="17"/>
        <v>0</v>
      </c>
    </row>
    <row r="35" spans="1:13" ht="12" customHeight="1">
      <c r="A35" s="139"/>
      <c r="B35" s="139"/>
      <c r="C35" s="37"/>
      <c r="D35" s="211" t="s">
        <v>365</v>
      </c>
      <c r="E35" s="36"/>
      <c r="F35" s="114">
        <v>10</v>
      </c>
      <c r="G35" s="60">
        <v>8</v>
      </c>
      <c r="H35" s="35">
        <v>9</v>
      </c>
      <c r="I35" s="35">
        <v>10</v>
      </c>
      <c r="J35" s="35">
        <v>9</v>
      </c>
      <c r="K35" s="35">
        <v>0</v>
      </c>
      <c r="L35" s="35">
        <v>0</v>
      </c>
      <c r="M35" s="35">
        <v>0</v>
      </c>
    </row>
    <row r="36" spans="1:13" ht="12" customHeight="1">
      <c r="A36" s="139"/>
      <c r="B36" s="139"/>
      <c r="C36" s="34"/>
      <c r="D36" s="212"/>
      <c r="E36" s="33"/>
      <c r="F36" s="119"/>
      <c r="G36" s="59">
        <f t="shared" ref="G36:M36" si="18">IF(G35=0,0,G35/$F35)</f>
        <v>0.8</v>
      </c>
      <c r="H36" s="31">
        <f t="shared" si="18"/>
        <v>0.9</v>
      </c>
      <c r="I36" s="31">
        <f t="shared" si="18"/>
        <v>1</v>
      </c>
      <c r="J36" s="31">
        <f t="shared" si="18"/>
        <v>0.9</v>
      </c>
      <c r="K36" s="31">
        <f t="shared" si="18"/>
        <v>0</v>
      </c>
      <c r="L36" s="31">
        <f t="shared" si="18"/>
        <v>0</v>
      </c>
      <c r="M36" s="31">
        <f t="shared" si="18"/>
        <v>0</v>
      </c>
    </row>
    <row r="37" spans="1:13" ht="12" customHeight="1">
      <c r="A37" s="139"/>
      <c r="B37" s="139"/>
      <c r="C37" s="37"/>
      <c r="D37" s="211" t="s">
        <v>366</v>
      </c>
      <c r="E37" s="36"/>
      <c r="F37" s="114">
        <v>1</v>
      </c>
      <c r="G37" s="60">
        <v>1</v>
      </c>
      <c r="H37" s="35">
        <v>1</v>
      </c>
      <c r="I37" s="35">
        <v>1</v>
      </c>
      <c r="J37" s="35">
        <v>0</v>
      </c>
      <c r="K37" s="35">
        <v>0</v>
      </c>
      <c r="L37" s="35">
        <v>0</v>
      </c>
      <c r="M37" s="35">
        <v>0</v>
      </c>
    </row>
    <row r="38" spans="1:13" ht="12" customHeight="1">
      <c r="A38" s="139"/>
      <c r="B38" s="139"/>
      <c r="C38" s="34"/>
      <c r="D38" s="212"/>
      <c r="E38" s="33"/>
      <c r="F38" s="119"/>
      <c r="G38" s="59">
        <f t="shared" ref="G38:M38" si="19">IF(G37=0,0,G37/$F37)</f>
        <v>1</v>
      </c>
      <c r="H38" s="31">
        <f t="shared" si="19"/>
        <v>1</v>
      </c>
      <c r="I38" s="31">
        <f t="shared" si="19"/>
        <v>1</v>
      </c>
      <c r="J38" s="31">
        <f t="shared" si="19"/>
        <v>0</v>
      </c>
      <c r="K38" s="31">
        <f t="shared" si="19"/>
        <v>0</v>
      </c>
      <c r="L38" s="31">
        <f t="shared" si="19"/>
        <v>0</v>
      </c>
      <c r="M38" s="31">
        <f t="shared" si="19"/>
        <v>0</v>
      </c>
    </row>
    <row r="39" spans="1:13" ht="12" customHeight="1">
      <c r="A39" s="139"/>
      <c r="B39" s="139"/>
      <c r="C39" s="37"/>
      <c r="D39" s="211" t="s">
        <v>367</v>
      </c>
      <c r="E39" s="36"/>
      <c r="F39" s="114">
        <v>6</v>
      </c>
      <c r="G39" s="60">
        <v>3</v>
      </c>
      <c r="H39" s="35">
        <v>6</v>
      </c>
      <c r="I39" s="35">
        <v>4</v>
      </c>
      <c r="J39" s="35">
        <v>1</v>
      </c>
      <c r="K39" s="35">
        <v>0</v>
      </c>
      <c r="L39" s="35">
        <v>0</v>
      </c>
      <c r="M39" s="35">
        <v>0</v>
      </c>
    </row>
    <row r="40" spans="1:13" ht="12" customHeight="1">
      <c r="A40" s="139"/>
      <c r="B40" s="139"/>
      <c r="C40" s="34"/>
      <c r="D40" s="212"/>
      <c r="E40" s="33"/>
      <c r="F40" s="119"/>
      <c r="G40" s="59">
        <f t="shared" ref="G40:M40" si="20">IF(G39=0,0,G39/$F39)</f>
        <v>0.5</v>
      </c>
      <c r="H40" s="31">
        <f t="shared" si="20"/>
        <v>1</v>
      </c>
      <c r="I40" s="31">
        <f t="shared" si="20"/>
        <v>0.66666666666666663</v>
      </c>
      <c r="J40" s="31">
        <f t="shared" si="20"/>
        <v>0.16666666666666666</v>
      </c>
      <c r="K40" s="31">
        <f t="shared" si="20"/>
        <v>0</v>
      </c>
      <c r="L40" s="31">
        <f t="shared" si="20"/>
        <v>0</v>
      </c>
      <c r="M40" s="31">
        <f t="shared" si="20"/>
        <v>0</v>
      </c>
    </row>
    <row r="41" spans="1:13" ht="12" customHeight="1">
      <c r="A41" s="139"/>
      <c r="B41" s="139"/>
      <c r="C41" s="37"/>
      <c r="D41" s="211" t="s">
        <v>368</v>
      </c>
      <c r="E41" s="36"/>
      <c r="F41" s="114">
        <v>1</v>
      </c>
      <c r="G41" s="60">
        <v>0</v>
      </c>
      <c r="H41" s="35">
        <v>0</v>
      </c>
      <c r="I41" s="35">
        <v>0</v>
      </c>
      <c r="J41" s="35">
        <v>0</v>
      </c>
      <c r="K41" s="35">
        <v>0</v>
      </c>
      <c r="L41" s="35">
        <v>1</v>
      </c>
      <c r="M41" s="35">
        <v>0</v>
      </c>
    </row>
    <row r="42" spans="1:13" ht="12" customHeight="1">
      <c r="A42" s="139"/>
      <c r="B42" s="139"/>
      <c r="C42" s="34"/>
      <c r="D42" s="212"/>
      <c r="E42" s="33"/>
      <c r="F42" s="119"/>
      <c r="G42" s="59">
        <f t="shared" ref="G42:M42" si="21">IF(G41=0,0,G41/$F41)</f>
        <v>0</v>
      </c>
      <c r="H42" s="31">
        <f t="shared" si="21"/>
        <v>0</v>
      </c>
      <c r="I42" s="31">
        <f t="shared" si="21"/>
        <v>0</v>
      </c>
      <c r="J42" s="31">
        <f t="shared" si="21"/>
        <v>0</v>
      </c>
      <c r="K42" s="31">
        <f t="shared" si="21"/>
        <v>0</v>
      </c>
      <c r="L42" s="31">
        <f t="shared" si="21"/>
        <v>1</v>
      </c>
      <c r="M42" s="31">
        <f t="shared" si="21"/>
        <v>0</v>
      </c>
    </row>
    <row r="43" spans="1:13" ht="12" customHeight="1">
      <c r="A43" s="139"/>
      <c r="B43" s="139"/>
      <c r="C43" s="37"/>
      <c r="D43" s="211" t="s">
        <v>369</v>
      </c>
      <c r="E43" s="36"/>
      <c r="F43" s="114">
        <v>3</v>
      </c>
      <c r="G43" s="60">
        <v>2</v>
      </c>
      <c r="H43" s="35">
        <v>2</v>
      </c>
      <c r="I43" s="35">
        <v>2</v>
      </c>
      <c r="J43" s="35">
        <v>2</v>
      </c>
      <c r="K43" s="35">
        <v>0</v>
      </c>
      <c r="L43" s="35">
        <v>1</v>
      </c>
      <c r="M43" s="35">
        <v>0</v>
      </c>
    </row>
    <row r="44" spans="1:13" ht="12" customHeight="1">
      <c r="A44" s="139"/>
      <c r="B44" s="139"/>
      <c r="C44" s="34"/>
      <c r="D44" s="212"/>
      <c r="E44" s="33"/>
      <c r="F44" s="119"/>
      <c r="G44" s="59">
        <f t="shared" ref="G44:M44" si="22">IF(G43=0,0,G43/$F43)</f>
        <v>0.66666666666666663</v>
      </c>
      <c r="H44" s="31">
        <f t="shared" si="22"/>
        <v>0.66666666666666663</v>
      </c>
      <c r="I44" s="31">
        <f t="shared" si="22"/>
        <v>0.66666666666666663</v>
      </c>
      <c r="J44" s="31">
        <f t="shared" si="22"/>
        <v>0.66666666666666663</v>
      </c>
      <c r="K44" s="31">
        <f t="shared" si="22"/>
        <v>0</v>
      </c>
      <c r="L44" s="31">
        <f t="shared" si="22"/>
        <v>0.33333333333333331</v>
      </c>
      <c r="M44" s="31">
        <f t="shared" si="22"/>
        <v>0</v>
      </c>
    </row>
    <row r="45" spans="1:13" ht="12" customHeight="1">
      <c r="A45" s="139"/>
      <c r="B45" s="139"/>
      <c r="C45" s="37"/>
      <c r="D45" s="211" t="s">
        <v>370</v>
      </c>
      <c r="E45" s="36"/>
      <c r="F45" s="114">
        <v>8</v>
      </c>
      <c r="G45" s="60">
        <v>7</v>
      </c>
      <c r="H45" s="35">
        <v>4</v>
      </c>
      <c r="I45" s="35">
        <v>6</v>
      </c>
      <c r="J45" s="35">
        <v>3</v>
      </c>
      <c r="K45" s="35">
        <v>0</v>
      </c>
      <c r="L45" s="35">
        <v>0</v>
      </c>
      <c r="M45" s="35">
        <v>0</v>
      </c>
    </row>
    <row r="46" spans="1:13" ht="12" customHeight="1">
      <c r="A46" s="139"/>
      <c r="B46" s="139"/>
      <c r="C46" s="34"/>
      <c r="D46" s="212"/>
      <c r="E46" s="33"/>
      <c r="F46" s="119"/>
      <c r="G46" s="59">
        <f t="shared" ref="G46:M46" si="23">IF(G45=0,0,G45/$F45)</f>
        <v>0.875</v>
      </c>
      <c r="H46" s="31">
        <f t="shared" si="23"/>
        <v>0.5</v>
      </c>
      <c r="I46" s="31">
        <f t="shared" si="23"/>
        <v>0.75</v>
      </c>
      <c r="J46" s="31">
        <f t="shared" si="23"/>
        <v>0.375</v>
      </c>
      <c r="K46" s="31">
        <f t="shared" si="23"/>
        <v>0</v>
      </c>
      <c r="L46" s="31">
        <f t="shared" si="23"/>
        <v>0</v>
      </c>
      <c r="M46" s="31">
        <f t="shared" si="23"/>
        <v>0</v>
      </c>
    </row>
    <row r="47" spans="1:13" ht="12" customHeight="1">
      <c r="A47" s="139"/>
      <c r="B47" s="139"/>
      <c r="C47" s="37"/>
      <c r="D47" s="211" t="s">
        <v>371</v>
      </c>
      <c r="E47" s="36"/>
      <c r="F47" s="114">
        <v>3</v>
      </c>
      <c r="G47" s="60">
        <v>0</v>
      </c>
      <c r="H47" s="35">
        <v>2</v>
      </c>
      <c r="I47" s="35">
        <v>2</v>
      </c>
      <c r="J47" s="35">
        <v>0</v>
      </c>
      <c r="K47" s="35">
        <v>0</v>
      </c>
      <c r="L47" s="35">
        <v>0</v>
      </c>
      <c r="M47" s="35">
        <v>1</v>
      </c>
    </row>
    <row r="48" spans="1:13" ht="12" customHeight="1">
      <c r="A48" s="139"/>
      <c r="B48" s="139"/>
      <c r="C48" s="34"/>
      <c r="D48" s="212"/>
      <c r="E48" s="33"/>
      <c r="F48" s="119"/>
      <c r="G48" s="59">
        <f t="shared" ref="G48:M48" si="24">IF(G47=0,0,G47/$F47)</f>
        <v>0</v>
      </c>
      <c r="H48" s="31">
        <f t="shared" si="24"/>
        <v>0.66666666666666663</v>
      </c>
      <c r="I48" s="31">
        <f t="shared" si="24"/>
        <v>0.66666666666666663</v>
      </c>
      <c r="J48" s="31">
        <f t="shared" si="24"/>
        <v>0</v>
      </c>
      <c r="K48" s="31">
        <f t="shared" si="24"/>
        <v>0</v>
      </c>
      <c r="L48" s="31">
        <f t="shared" si="24"/>
        <v>0</v>
      </c>
      <c r="M48" s="31">
        <f t="shared" si="24"/>
        <v>0.33333333333333331</v>
      </c>
    </row>
    <row r="49" spans="1:13" ht="12" customHeight="1">
      <c r="A49" s="139"/>
      <c r="B49" s="139"/>
      <c r="C49" s="37"/>
      <c r="D49" s="211" t="s">
        <v>372</v>
      </c>
      <c r="E49" s="36"/>
      <c r="F49" s="114">
        <v>2</v>
      </c>
      <c r="G49" s="60">
        <v>2</v>
      </c>
      <c r="H49" s="35">
        <v>2</v>
      </c>
      <c r="I49" s="35">
        <v>2</v>
      </c>
      <c r="J49" s="35">
        <v>2</v>
      </c>
      <c r="K49" s="35">
        <v>0</v>
      </c>
      <c r="L49" s="35">
        <v>0</v>
      </c>
      <c r="M49" s="35">
        <v>0</v>
      </c>
    </row>
    <row r="50" spans="1:13" ht="12" customHeight="1">
      <c r="A50" s="139"/>
      <c r="B50" s="139"/>
      <c r="C50" s="34"/>
      <c r="D50" s="212"/>
      <c r="E50" s="33"/>
      <c r="F50" s="119"/>
      <c r="G50" s="59">
        <f t="shared" ref="G50:M50" si="25">IF(G49=0,0,G49/$F49)</f>
        <v>1</v>
      </c>
      <c r="H50" s="31">
        <f t="shared" si="25"/>
        <v>1</v>
      </c>
      <c r="I50" s="31">
        <f t="shared" si="25"/>
        <v>1</v>
      </c>
      <c r="J50" s="31">
        <f t="shared" si="25"/>
        <v>1</v>
      </c>
      <c r="K50" s="31">
        <f t="shared" si="25"/>
        <v>0</v>
      </c>
      <c r="L50" s="31">
        <f t="shared" si="25"/>
        <v>0</v>
      </c>
      <c r="M50" s="31">
        <f t="shared" si="25"/>
        <v>0</v>
      </c>
    </row>
    <row r="51" spans="1:13" ht="12" customHeight="1">
      <c r="A51" s="139"/>
      <c r="B51" s="139"/>
      <c r="C51" s="37"/>
      <c r="D51" s="211" t="s">
        <v>373</v>
      </c>
      <c r="E51" s="36"/>
      <c r="F51" s="114">
        <v>15</v>
      </c>
      <c r="G51" s="60">
        <v>6</v>
      </c>
      <c r="H51" s="35">
        <v>7</v>
      </c>
      <c r="I51" s="35">
        <v>9</v>
      </c>
      <c r="J51" s="35">
        <v>5</v>
      </c>
      <c r="K51" s="35">
        <v>0</v>
      </c>
      <c r="L51" s="35">
        <v>3</v>
      </c>
      <c r="M51" s="35">
        <v>0</v>
      </c>
    </row>
    <row r="52" spans="1:13" ht="12" customHeight="1">
      <c r="A52" s="139"/>
      <c r="B52" s="139"/>
      <c r="C52" s="34"/>
      <c r="D52" s="212"/>
      <c r="E52" s="33"/>
      <c r="F52" s="119"/>
      <c r="G52" s="59">
        <f t="shared" ref="G52:M52" si="26">IF(G51=0,0,G51/$F51)</f>
        <v>0.4</v>
      </c>
      <c r="H52" s="31">
        <f t="shared" si="26"/>
        <v>0.46666666666666667</v>
      </c>
      <c r="I52" s="31">
        <f t="shared" si="26"/>
        <v>0.6</v>
      </c>
      <c r="J52" s="31">
        <f t="shared" si="26"/>
        <v>0.33333333333333331</v>
      </c>
      <c r="K52" s="31">
        <f t="shared" si="26"/>
        <v>0</v>
      </c>
      <c r="L52" s="31">
        <f t="shared" si="26"/>
        <v>0.2</v>
      </c>
      <c r="M52" s="31">
        <f t="shared" si="26"/>
        <v>0</v>
      </c>
    </row>
    <row r="53" spans="1:13" ht="12" customHeight="1">
      <c r="A53" s="139"/>
      <c r="B53" s="139"/>
      <c r="C53" s="37"/>
      <c r="D53" s="211" t="s">
        <v>374</v>
      </c>
      <c r="E53" s="36"/>
      <c r="F53" s="114">
        <v>4</v>
      </c>
      <c r="G53" s="60">
        <v>1</v>
      </c>
      <c r="H53" s="35">
        <v>3</v>
      </c>
      <c r="I53" s="35">
        <v>3</v>
      </c>
      <c r="J53" s="35">
        <v>1</v>
      </c>
      <c r="K53" s="35">
        <v>0</v>
      </c>
      <c r="L53" s="35">
        <v>0</v>
      </c>
      <c r="M53" s="35">
        <v>0</v>
      </c>
    </row>
    <row r="54" spans="1:13" ht="12" customHeight="1">
      <c r="A54" s="139"/>
      <c r="B54" s="139"/>
      <c r="C54" s="34"/>
      <c r="D54" s="212"/>
      <c r="E54" s="33"/>
      <c r="F54" s="119"/>
      <c r="G54" s="59">
        <f t="shared" ref="G54:M54" si="27">IF(G53=0,0,G53/$F53)</f>
        <v>0.25</v>
      </c>
      <c r="H54" s="31">
        <f t="shared" si="27"/>
        <v>0.75</v>
      </c>
      <c r="I54" s="31">
        <f t="shared" si="27"/>
        <v>0.75</v>
      </c>
      <c r="J54" s="31">
        <f t="shared" si="27"/>
        <v>0.25</v>
      </c>
      <c r="K54" s="31">
        <f t="shared" si="27"/>
        <v>0</v>
      </c>
      <c r="L54" s="31">
        <f t="shared" si="27"/>
        <v>0</v>
      </c>
      <c r="M54" s="31">
        <f t="shared" si="27"/>
        <v>0</v>
      </c>
    </row>
    <row r="55" spans="1:13" ht="12" customHeight="1">
      <c r="A55" s="139"/>
      <c r="B55" s="139"/>
      <c r="C55" s="37"/>
      <c r="D55" s="211" t="s">
        <v>375</v>
      </c>
      <c r="E55" s="36"/>
      <c r="F55" s="114">
        <v>26</v>
      </c>
      <c r="G55" s="60">
        <v>12</v>
      </c>
      <c r="H55" s="35">
        <v>18</v>
      </c>
      <c r="I55" s="35">
        <v>17</v>
      </c>
      <c r="J55" s="35">
        <v>10</v>
      </c>
      <c r="K55" s="35">
        <v>1</v>
      </c>
      <c r="L55" s="35">
        <v>3</v>
      </c>
      <c r="M55" s="35">
        <v>2</v>
      </c>
    </row>
    <row r="56" spans="1:13" ht="12" customHeight="1">
      <c r="A56" s="139"/>
      <c r="B56" s="139"/>
      <c r="C56" s="34"/>
      <c r="D56" s="212"/>
      <c r="E56" s="33"/>
      <c r="F56" s="119"/>
      <c r="G56" s="59">
        <f t="shared" ref="G56:M56" si="28">IF(G55=0,0,G55/$F55)</f>
        <v>0.46153846153846156</v>
      </c>
      <c r="H56" s="31">
        <f t="shared" si="28"/>
        <v>0.69230769230769229</v>
      </c>
      <c r="I56" s="31">
        <f t="shared" si="28"/>
        <v>0.65384615384615385</v>
      </c>
      <c r="J56" s="31">
        <f t="shared" si="28"/>
        <v>0.38461538461538464</v>
      </c>
      <c r="K56" s="31">
        <f t="shared" si="28"/>
        <v>3.8461538461538464E-2</v>
      </c>
      <c r="L56" s="31">
        <f t="shared" si="28"/>
        <v>0.11538461538461539</v>
      </c>
      <c r="M56" s="31">
        <f t="shared" si="28"/>
        <v>7.6923076923076927E-2</v>
      </c>
    </row>
    <row r="57" spans="1:13" ht="12" customHeight="1">
      <c r="A57" s="139"/>
      <c r="B57" s="139"/>
      <c r="C57" s="37"/>
      <c r="D57" s="211" t="s">
        <v>376</v>
      </c>
      <c r="E57" s="36"/>
      <c r="F57" s="114">
        <v>5</v>
      </c>
      <c r="G57" s="60">
        <v>4</v>
      </c>
      <c r="H57" s="35">
        <v>5</v>
      </c>
      <c r="I57" s="35">
        <v>4</v>
      </c>
      <c r="J57" s="35">
        <v>1</v>
      </c>
      <c r="K57" s="35">
        <v>0</v>
      </c>
      <c r="L57" s="35">
        <v>0</v>
      </c>
      <c r="M57" s="35">
        <v>0</v>
      </c>
    </row>
    <row r="58" spans="1:13" ht="12" customHeight="1">
      <c r="A58" s="139"/>
      <c r="B58" s="139"/>
      <c r="C58" s="34"/>
      <c r="D58" s="212"/>
      <c r="E58" s="33"/>
      <c r="F58" s="119"/>
      <c r="G58" s="59">
        <f t="shared" ref="G58:M58" si="29">IF(G57=0,0,G57/$F57)</f>
        <v>0.8</v>
      </c>
      <c r="H58" s="31">
        <f t="shared" si="29"/>
        <v>1</v>
      </c>
      <c r="I58" s="31">
        <f t="shared" si="29"/>
        <v>0.8</v>
      </c>
      <c r="J58" s="31">
        <f t="shared" si="29"/>
        <v>0.2</v>
      </c>
      <c r="K58" s="31">
        <f t="shared" si="29"/>
        <v>0</v>
      </c>
      <c r="L58" s="31">
        <f t="shared" si="29"/>
        <v>0</v>
      </c>
      <c r="M58" s="31">
        <f t="shared" si="29"/>
        <v>0</v>
      </c>
    </row>
    <row r="59" spans="1:13" ht="12.75" customHeight="1">
      <c r="A59" s="139"/>
      <c r="B59" s="139"/>
      <c r="C59" s="37"/>
      <c r="D59" s="211" t="s">
        <v>377</v>
      </c>
      <c r="E59" s="36"/>
      <c r="F59" s="114">
        <v>23</v>
      </c>
      <c r="G59" s="60">
        <v>17</v>
      </c>
      <c r="H59" s="35">
        <v>21</v>
      </c>
      <c r="I59" s="35">
        <v>21</v>
      </c>
      <c r="J59" s="35">
        <v>13</v>
      </c>
      <c r="K59" s="35">
        <v>1</v>
      </c>
      <c r="L59" s="35">
        <v>0</v>
      </c>
      <c r="M59" s="35">
        <v>0</v>
      </c>
    </row>
    <row r="60" spans="1:13" ht="12.75" customHeight="1">
      <c r="A60" s="139"/>
      <c r="B60" s="139"/>
      <c r="C60" s="34"/>
      <c r="D60" s="212"/>
      <c r="E60" s="33"/>
      <c r="F60" s="119"/>
      <c r="G60" s="59">
        <f t="shared" ref="G60:M60" si="30">IF(G59=0,0,G59/$F59)</f>
        <v>0.73913043478260865</v>
      </c>
      <c r="H60" s="31">
        <f t="shared" si="30"/>
        <v>0.91304347826086951</v>
      </c>
      <c r="I60" s="31">
        <f t="shared" si="30"/>
        <v>0.91304347826086951</v>
      </c>
      <c r="J60" s="31">
        <f t="shared" si="30"/>
        <v>0.56521739130434778</v>
      </c>
      <c r="K60" s="31">
        <f t="shared" si="30"/>
        <v>4.3478260869565216E-2</v>
      </c>
      <c r="L60" s="31">
        <f t="shared" si="30"/>
        <v>0</v>
      </c>
      <c r="M60" s="31">
        <f t="shared" si="30"/>
        <v>0</v>
      </c>
    </row>
    <row r="61" spans="1:13" ht="12" customHeight="1">
      <c r="A61" s="139"/>
      <c r="B61" s="139"/>
      <c r="C61" s="37"/>
      <c r="D61" s="211" t="s">
        <v>20</v>
      </c>
      <c r="E61" s="36"/>
      <c r="F61" s="114">
        <v>14</v>
      </c>
      <c r="G61" s="60">
        <v>6</v>
      </c>
      <c r="H61" s="35">
        <v>11</v>
      </c>
      <c r="I61" s="35">
        <v>10</v>
      </c>
      <c r="J61" s="35">
        <v>5</v>
      </c>
      <c r="K61" s="35">
        <v>0</v>
      </c>
      <c r="L61" s="35">
        <v>2</v>
      </c>
      <c r="M61" s="35">
        <v>0</v>
      </c>
    </row>
    <row r="62" spans="1:13" ht="12" customHeight="1">
      <c r="A62" s="139"/>
      <c r="B62" s="139"/>
      <c r="C62" s="34"/>
      <c r="D62" s="212"/>
      <c r="E62" s="33"/>
      <c r="F62" s="119"/>
      <c r="G62" s="59">
        <f t="shared" ref="G62:M62" si="31">IF(G61=0,0,G61/$F61)</f>
        <v>0.42857142857142855</v>
      </c>
      <c r="H62" s="31">
        <f t="shared" si="31"/>
        <v>0.7857142857142857</v>
      </c>
      <c r="I62" s="31">
        <f t="shared" si="31"/>
        <v>0.7142857142857143</v>
      </c>
      <c r="J62" s="31">
        <f t="shared" si="31"/>
        <v>0.35714285714285715</v>
      </c>
      <c r="K62" s="31">
        <f t="shared" si="31"/>
        <v>0</v>
      </c>
      <c r="L62" s="31">
        <f t="shared" si="31"/>
        <v>0.14285714285714285</v>
      </c>
      <c r="M62" s="31">
        <f t="shared" si="31"/>
        <v>0</v>
      </c>
    </row>
    <row r="63" spans="1:13" ht="12" customHeight="1">
      <c r="A63" s="139"/>
      <c r="B63" s="139"/>
      <c r="C63" s="37"/>
      <c r="D63" s="211" t="s">
        <v>378</v>
      </c>
      <c r="E63" s="36"/>
      <c r="F63" s="114">
        <v>10</v>
      </c>
      <c r="G63" s="60">
        <v>9</v>
      </c>
      <c r="H63" s="35">
        <v>10</v>
      </c>
      <c r="I63" s="35">
        <v>9</v>
      </c>
      <c r="J63" s="35">
        <v>5</v>
      </c>
      <c r="K63" s="35">
        <v>0</v>
      </c>
      <c r="L63" s="35">
        <v>0</v>
      </c>
      <c r="M63" s="35">
        <v>0</v>
      </c>
    </row>
    <row r="64" spans="1:13" ht="12" customHeight="1">
      <c r="A64" s="139"/>
      <c r="B64" s="139"/>
      <c r="C64" s="34"/>
      <c r="D64" s="212"/>
      <c r="E64" s="33"/>
      <c r="F64" s="119"/>
      <c r="G64" s="59">
        <f t="shared" ref="G64:M64" si="32">IF(G63=0,0,G63/$F63)</f>
        <v>0.9</v>
      </c>
      <c r="H64" s="31">
        <f t="shared" si="32"/>
        <v>1</v>
      </c>
      <c r="I64" s="31">
        <f t="shared" si="32"/>
        <v>0.9</v>
      </c>
      <c r="J64" s="31">
        <f t="shared" si="32"/>
        <v>0.5</v>
      </c>
      <c r="K64" s="31">
        <f t="shared" si="32"/>
        <v>0</v>
      </c>
      <c r="L64" s="31">
        <f t="shared" si="32"/>
        <v>0</v>
      </c>
      <c r="M64" s="31">
        <f t="shared" si="32"/>
        <v>0</v>
      </c>
    </row>
    <row r="65" spans="1:13" ht="12" customHeight="1">
      <c r="A65" s="139"/>
      <c r="B65" s="139"/>
      <c r="C65" s="37"/>
      <c r="D65" s="211" t="s">
        <v>379</v>
      </c>
      <c r="E65" s="36"/>
      <c r="F65" s="114">
        <v>19</v>
      </c>
      <c r="G65" s="60">
        <v>11</v>
      </c>
      <c r="H65" s="35">
        <v>17</v>
      </c>
      <c r="I65" s="35">
        <v>15</v>
      </c>
      <c r="J65" s="35">
        <v>8</v>
      </c>
      <c r="K65" s="35">
        <v>1</v>
      </c>
      <c r="L65" s="35">
        <v>0</v>
      </c>
      <c r="M65" s="35">
        <v>1</v>
      </c>
    </row>
    <row r="66" spans="1:13" ht="12" customHeight="1">
      <c r="A66" s="139"/>
      <c r="B66" s="139"/>
      <c r="C66" s="34"/>
      <c r="D66" s="212"/>
      <c r="E66" s="33"/>
      <c r="F66" s="119"/>
      <c r="G66" s="59">
        <f t="shared" ref="G66:M66" si="33">IF(G65=0,0,G65/$F65)</f>
        <v>0.57894736842105265</v>
      </c>
      <c r="H66" s="31">
        <f t="shared" si="33"/>
        <v>0.89473684210526316</v>
      </c>
      <c r="I66" s="31">
        <f t="shared" si="33"/>
        <v>0.78947368421052633</v>
      </c>
      <c r="J66" s="31">
        <f t="shared" si="33"/>
        <v>0.42105263157894735</v>
      </c>
      <c r="K66" s="31">
        <f t="shared" si="33"/>
        <v>5.2631578947368418E-2</v>
      </c>
      <c r="L66" s="31">
        <f t="shared" si="33"/>
        <v>0</v>
      </c>
      <c r="M66" s="31">
        <f t="shared" si="33"/>
        <v>5.2631578947368418E-2</v>
      </c>
    </row>
    <row r="67" spans="1:13" ht="12" customHeight="1">
      <c r="A67" s="139"/>
      <c r="B67" s="139"/>
      <c r="C67" s="37"/>
      <c r="D67" s="211" t="s">
        <v>380</v>
      </c>
      <c r="E67" s="36"/>
      <c r="F67" s="114">
        <v>4</v>
      </c>
      <c r="G67" s="60">
        <v>3</v>
      </c>
      <c r="H67" s="35">
        <v>4</v>
      </c>
      <c r="I67" s="35">
        <v>3</v>
      </c>
      <c r="J67" s="35">
        <v>2</v>
      </c>
      <c r="K67" s="35">
        <v>0</v>
      </c>
      <c r="L67" s="35">
        <v>0</v>
      </c>
      <c r="M67" s="35">
        <v>0</v>
      </c>
    </row>
    <row r="68" spans="1:13" ht="12" customHeight="1">
      <c r="A68" s="139"/>
      <c r="B68" s="140"/>
      <c r="C68" s="34"/>
      <c r="D68" s="212"/>
      <c r="E68" s="33"/>
      <c r="F68" s="119"/>
      <c r="G68" s="59">
        <f t="shared" ref="G68:M68" si="34">IF(G67=0,0,G67/$F67)</f>
        <v>0.75</v>
      </c>
      <c r="H68" s="31">
        <f t="shared" si="34"/>
        <v>1</v>
      </c>
      <c r="I68" s="31">
        <f t="shared" si="34"/>
        <v>0.75</v>
      </c>
      <c r="J68" s="31">
        <f t="shared" si="34"/>
        <v>0.5</v>
      </c>
      <c r="K68" s="31">
        <f t="shared" si="34"/>
        <v>0</v>
      </c>
      <c r="L68" s="31">
        <f t="shared" si="34"/>
        <v>0</v>
      </c>
      <c r="M68" s="31">
        <f t="shared" si="34"/>
        <v>0</v>
      </c>
    </row>
    <row r="69" spans="1:13" ht="12" customHeight="1">
      <c r="A69" s="139"/>
      <c r="B69" s="138" t="s">
        <v>16</v>
      </c>
      <c r="C69" s="37"/>
      <c r="D69" s="211" t="s">
        <v>15</v>
      </c>
      <c r="E69" s="36"/>
      <c r="F69" s="114">
        <f t="shared" ref="F69" si="35">SUM(F71,F73,F75,F77,F79,F81,F83,F85,F87,F89,F91,F93,F95,F97,F99)</f>
        <v>692</v>
      </c>
      <c r="G69" s="60">
        <f t="shared" ref="G69:M69" si="36">SUM(G71,G73,G75,G77,G79,G81,G83,G85,G87,G89,G91,G93,G95,G97,G99)</f>
        <v>332</v>
      </c>
      <c r="H69" s="35">
        <f t="shared" si="36"/>
        <v>442</v>
      </c>
      <c r="I69" s="35">
        <f t="shared" si="36"/>
        <v>471</v>
      </c>
      <c r="J69" s="35">
        <f t="shared" si="36"/>
        <v>255</v>
      </c>
      <c r="K69" s="35">
        <f t="shared" si="36"/>
        <v>25</v>
      </c>
      <c r="L69" s="35">
        <f t="shared" si="36"/>
        <v>99</v>
      </c>
      <c r="M69" s="35">
        <f t="shared" si="36"/>
        <v>28</v>
      </c>
    </row>
    <row r="70" spans="1:13" ht="12" customHeight="1">
      <c r="A70" s="139"/>
      <c r="B70" s="139"/>
      <c r="C70" s="34"/>
      <c r="D70" s="212"/>
      <c r="E70" s="33"/>
      <c r="F70" s="119"/>
      <c r="G70" s="59">
        <f t="shared" ref="G70:M70" si="37">IF(G69=0,0,G69/$F69)</f>
        <v>0.47976878612716761</v>
      </c>
      <c r="H70" s="31">
        <f t="shared" si="37"/>
        <v>0.63872832369942201</v>
      </c>
      <c r="I70" s="31">
        <f t="shared" si="37"/>
        <v>0.68063583815028905</v>
      </c>
      <c r="J70" s="31">
        <f t="shared" si="37"/>
        <v>0.36849710982658962</v>
      </c>
      <c r="K70" s="31">
        <f t="shared" si="37"/>
        <v>3.6127167630057806E-2</v>
      </c>
      <c r="L70" s="31">
        <f t="shared" si="37"/>
        <v>0.1430635838150289</v>
      </c>
      <c r="M70" s="31">
        <f t="shared" si="37"/>
        <v>4.046242774566474E-2</v>
      </c>
    </row>
    <row r="71" spans="1:13" ht="12" customHeight="1">
      <c r="A71" s="139"/>
      <c r="B71" s="139"/>
      <c r="C71" s="37"/>
      <c r="D71" s="211" t="s">
        <v>117</v>
      </c>
      <c r="E71" s="36"/>
      <c r="F71" s="114">
        <v>5</v>
      </c>
      <c r="G71" s="60">
        <v>2</v>
      </c>
      <c r="H71" s="35">
        <v>2</v>
      </c>
      <c r="I71" s="35">
        <v>2</v>
      </c>
      <c r="J71" s="35">
        <v>1</v>
      </c>
      <c r="K71" s="35">
        <v>0</v>
      </c>
      <c r="L71" s="35">
        <v>2</v>
      </c>
      <c r="M71" s="35">
        <v>0</v>
      </c>
    </row>
    <row r="72" spans="1:13" ht="12" customHeight="1">
      <c r="A72" s="139"/>
      <c r="B72" s="139"/>
      <c r="C72" s="34"/>
      <c r="D72" s="212"/>
      <c r="E72" s="33"/>
      <c r="F72" s="119"/>
      <c r="G72" s="59">
        <f t="shared" ref="G72:M72" si="38">IF(G71=0,0,G71/$F71)</f>
        <v>0.4</v>
      </c>
      <c r="H72" s="31">
        <f t="shared" si="38"/>
        <v>0.4</v>
      </c>
      <c r="I72" s="31">
        <f t="shared" si="38"/>
        <v>0.4</v>
      </c>
      <c r="J72" s="31">
        <f t="shared" si="38"/>
        <v>0.2</v>
      </c>
      <c r="K72" s="31">
        <f t="shared" si="38"/>
        <v>0</v>
      </c>
      <c r="L72" s="31">
        <f t="shared" si="38"/>
        <v>0.4</v>
      </c>
      <c r="M72" s="31">
        <f t="shared" si="38"/>
        <v>0</v>
      </c>
    </row>
    <row r="73" spans="1:13" ht="12" customHeight="1">
      <c r="A73" s="139"/>
      <c r="B73" s="139"/>
      <c r="C73" s="37"/>
      <c r="D73" s="211" t="s">
        <v>13</v>
      </c>
      <c r="E73" s="36"/>
      <c r="F73" s="114">
        <v>83</v>
      </c>
      <c r="G73" s="60">
        <v>25</v>
      </c>
      <c r="H73" s="35">
        <v>28</v>
      </c>
      <c r="I73" s="35">
        <v>37</v>
      </c>
      <c r="J73" s="35">
        <v>19</v>
      </c>
      <c r="K73" s="35">
        <v>5</v>
      </c>
      <c r="L73" s="35">
        <v>21</v>
      </c>
      <c r="M73" s="35">
        <v>7</v>
      </c>
    </row>
    <row r="74" spans="1:13" ht="12" customHeight="1">
      <c r="A74" s="139"/>
      <c r="B74" s="139"/>
      <c r="C74" s="34"/>
      <c r="D74" s="212"/>
      <c r="E74" s="33"/>
      <c r="F74" s="119"/>
      <c r="G74" s="59">
        <f t="shared" ref="G74:M74" si="39">IF(G73=0,0,G73/$F73)</f>
        <v>0.30120481927710846</v>
      </c>
      <c r="H74" s="31">
        <f t="shared" si="39"/>
        <v>0.33734939759036142</v>
      </c>
      <c r="I74" s="31">
        <f t="shared" si="39"/>
        <v>0.44578313253012047</v>
      </c>
      <c r="J74" s="31">
        <f t="shared" si="39"/>
        <v>0.2289156626506024</v>
      </c>
      <c r="K74" s="31">
        <f t="shared" si="39"/>
        <v>6.0240963855421686E-2</v>
      </c>
      <c r="L74" s="31">
        <f t="shared" si="39"/>
        <v>0.25301204819277107</v>
      </c>
      <c r="M74" s="31">
        <f t="shared" si="39"/>
        <v>8.4337349397590355E-2</v>
      </c>
    </row>
    <row r="75" spans="1:13" ht="12" customHeight="1">
      <c r="A75" s="139"/>
      <c r="B75" s="139"/>
      <c r="C75" s="37"/>
      <c r="D75" s="211" t="s">
        <v>12</v>
      </c>
      <c r="E75" s="36"/>
      <c r="F75" s="114">
        <v>18</v>
      </c>
      <c r="G75" s="60">
        <v>10</v>
      </c>
      <c r="H75" s="35">
        <v>15</v>
      </c>
      <c r="I75" s="35">
        <v>16</v>
      </c>
      <c r="J75" s="35">
        <v>10</v>
      </c>
      <c r="K75" s="35">
        <v>1</v>
      </c>
      <c r="L75" s="35">
        <v>1</v>
      </c>
      <c r="M75" s="35">
        <v>0</v>
      </c>
    </row>
    <row r="76" spans="1:13" ht="12" customHeight="1">
      <c r="A76" s="139"/>
      <c r="B76" s="139"/>
      <c r="C76" s="34"/>
      <c r="D76" s="212"/>
      <c r="E76" s="33"/>
      <c r="F76" s="119"/>
      <c r="G76" s="59">
        <f t="shared" ref="G76:M76" si="40">IF(G75=0,0,G75/$F75)</f>
        <v>0.55555555555555558</v>
      </c>
      <c r="H76" s="31">
        <f t="shared" si="40"/>
        <v>0.83333333333333337</v>
      </c>
      <c r="I76" s="31">
        <f t="shared" si="40"/>
        <v>0.88888888888888884</v>
      </c>
      <c r="J76" s="31">
        <f t="shared" si="40"/>
        <v>0.55555555555555558</v>
      </c>
      <c r="K76" s="31">
        <f t="shared" si="40"/>
        <v>5.5555555555555552E-2</v>
      </c>
      <c r="L76" s="31">
        <f t="shared" si="40"/>
        <v>5.5555555555555552E-2</v>
      </c>
      <c r="M76" s="31">
        <f t="shared" si="40"/>
        <v>0</v>
      </c>
    </row>
    <row r="77" spans="1:13" ht="12" customHeight="1">
      <c r="A77" s="139"/>
      <c r="B77" s="139"/>
      <c r="C77" s="37"/>
      <c r="D77" s="211" t="s">
        <v>11</v>
      </c>
      <c r="E77" s="36"/>
      <c r="F77" s="114">
        <v>16</v>
      </c>
      <c r="G77" s="60">
        <v>6</v>
      </c>
      <c r="H77" s="35">
        <v>9</v>
      </c>
      <c r="I77" s="35">
        <v>11</v>
      </c>
      <c r="J77" s="35">
        <v>7</v>
      </c>
      <c r="K77" s="35">
        <v>0</v>
      </c>
      <c r="L77" s="35">
        <v>2</v>
      </c>
      <c r="M77" s="35">
        <v>2</v>
      </c>
    </row>
    <row r="78" spans="1:13" ht="12" customHeight="1">
      <c r="A78" s="139"/>
      <c r="B78" s="139"/>
      <c r="C78" s="34"/>
      <c r="D78" s="212"/>
      <c r="E78" s="33"/>
      <c r="F78" s="119"/>
      <c r="G78" s="59">
        <f t="shared" ref="G78:M78" si="41">IF(G77=0,0,G77/$F77)</f>
        <v>0.375</v>
      </c>
      <c r="H78" s="31">
        <f t="shared" si="41"/>
        <v>0.5625</v>
      </c>
      <c r="I78" s="31">
        <f t="shared" si="41"/>
        <v>0.6875</v>
      </c>
      <c r="J78" s="31">
        <f t="shared" si="41"/>
        <v>0.4375</v>
      </c>
      <c r="K78" s="31">
        <f t="shared" si="41"/>
        <v>0</v>
      </c>
      <c r="L78" s="31">
        <f t="shared" si="41"/>
        <v>0.125</v>
      </c>
      <c r="M78" s="31">
        <f t="shared" si="41"/>
        <v>0.125</v>
      </c>
    </row>
    <row r="79" spans="1:13" ht="12" customHeight="1">
      <c r="A79" s="139"/>
      <c r="B79" s="139"/>
      <c r="C79" s="37"/>
      <c r="D79" s="211" t="s">
        <v>10</v>
      </c>
      <c r="E79" s="36"/>
      <c r="F79" s="114">
        <v>34</v>
      </c>
      <c r="G79" s="60">
        <v>13</v>
      </c>
      <c r="H79" s="35">
        <v>19</v>
      </c>
      <c r="I79" s="35">
        <v>18</v>
      </c>
      <c r="J79" s="35">
        <v>8</v>
      </c>
      <c r="K79" s="35">
        <v>2</v>
      </c>
      <c r="L79" s="35">
        <v>9</v>
      </c>
      <c r="M79" s="35">
        <v>1</v>
      </c>
    </row>
    <row r="80" spans="1:13" ht="12" customHeight="1">
      <c r="A80" s="139"/>
      <c r="B80" s="139"/>
      <c r="C80" s="34"/>
      <c r="D80" s="212"/>
      <c r="E80" s="33"/>
      <c r="F80" s="119"/>
      <c r="G80" s="59">
        <f t="shared" ref="G80:M80" si="42">IF(G79=0,0,G79/$F79)</f>
        <v>0.38235294117647056</v>
      </c>
      <c r="H80" s="31">
        <f t="shared" si="42"/>
        <v>0.55882352941176472</v>
      </c>
      <c r="I80" s="31">
        <f t="shared" si="42"/>
        <v>0.52941176470588236</v>
      </c>
      <c r="J80" s="31">
        <f t="shared" si="42"/>
        <v>0.23529411764705882</v>
      </c>
      <c r="K80" s="31">
        <f t="shared" si="42"/>
        <v>5.8823529411764705E-2</v>
      </c>
      <c r="L80" s="31">
        <f t="shared" si="42"/>
        <v>0.26470588235294118</v>
      </c>
      <c r="M80" s="31">
        <f t="shared" si="42"/>
        <v>2.9411764705882353E-2</v>
      </c>
    </row>
    <row r="81" spans="1:13" ht="12" customHeight="1">
      <c r="A81" s="139"/>
      <c r="B81" s="139"/>
      <c r="C81" s="37"/>
      <c r="D81" s="211" t="s">
        <v>9</v>
      </c>
      <c r="E81" s="36"/>
      <c r="F81" s="114">
        <v>180</v>
      </c>
      <c r="G81" s="60">
        <v>90</v>
      </c>
      <c r="H81" s="35">
        <v>123</v>
      </c>
      <c r="I81" s="35">
        <v>131</v>
      </c>
      <c r="J81" s="35">
        <v>67</v>
      </c>
      <c r="K81" s="35">
        <v>6</v>
      </c>
      <c r="L81" s="35">
        <v>19</v>
      </c>
      <c r="M81" s="35">
        <v>5</v>
      </c>
    </row>
    <row r="82" spans="1:13" ht="12" customHeight="1">
      <c r="A82" s="139"/>
      <c r="B82" s="139"/>
      <c r="C82" s="34"/>
      <c r="D82" s="212"/>
      <c r="E82" s="33"/>
      <c r="F82" s="119"/>
      <c r="G82" s="59">
        <f t="shared" ref="G82:M82" si="43">IF(G81=0,0,G81/$F81)</f>
        <v>0.5</v>
      </c>
      <c r="H82" s="31">
        <f t="shared" si="43"/>
        <v>0.68333333333333335</v>
      </c>
      <c r="I82" s="31">
        <f t="shared" si="43"/>
        <v>0.72777777777777775</v>
      </c>
      <c r="J82" s="31">
        <f t="shared" si="43"/>
        <v>0.37222222222222223</v>
      </c>
      <c r="K82" s="31">
        <f t="shared" si="43"/>
        <v>3.3333333333333333E-2</v>
      </c>
      <c r="L82" s="31">
        <f t="shared" si="43"/>
        <v>0.10555555555555556</v>
      </c>
      <c r="M82" s="31">
        <f t="shared" si="43"/>
        <v>2.7777777777777776E-2</v>
      </c>
    </row>
    <row r="83" spans="1:13" ht="12" customHeight="1">
      <c r="A83" s="139"/>
      <c r="B83" s="139"/>
      <c r="C83" s="37"/>
      <c r="D83" s="211" t="s">
        <v>8</v>
      </c>
      <c r="E83" s="36"/>
      <c r="F83" s="114">
        <v>21</v>
      </c>
      <c r="G83" s="60">
        <v>17</v>
      </c>
      <c r="H83" s="35">
        <v>20</v>
      </c>
      <c r="I83" s="35">
        <v>18</v>
      </c>
      <c r="J83" s="35">
        <v>16</v>
      </c>
      <c r="K83" s="35">
        <v>0</v>
      </c>
      <c r="L83" s="35">
        <v>0</v>
      </c>
      <c r="M83" s="35">
        <v>0</v>
      </c>
    </row>
    <row r="84" spans="1:13" ht="12" customHeight="1">
      <c r="A84" s="139"/>
      <c r="B84" s="139"/>
      <c r="C84" s="34"/>
      <c r="D84" s="212"/>
      <c r="E84" s="33"/>
      <c r="F84" s="119"/>
      <c r="G84" s="59">
        <f t="shared" ref="G84:M84" si="44">IF(G83=0,0,G83/$F83)</f>
        <v>0.80952380952380953</v>
      </c>
      <c r="H84" s="31">
        <f t="shared" si="44"/>
        <v>0.95238095238095233</v>
      </c>
      <c r="I84" s="31">
        <f t="shared" si="44"/>
        <v>0.8571428571428571</v>
      </c>
      <c r="J84" s="31">
        <f t="shared" si="44"/>
        <v>0.76190476190476186</v>
      </c>
      <c r="K84" s="31">
        <f t="shared" si="44"/>
        <v>0</v>
      </c>
      <c r="L84" s="31">
        <f t="shared" si="44"/>
        <v>0</v>
      </c>
      <c r="M84" s="31">
        <f t="shared" si="44"/>
        <v>0</v>
      </c>
    </row>
    <row r="85" spans="1:13" ht="12" customHeight="1">
      <c r="A85" s="139"/>
      <c r="B85" s="139"/>
      <c r="C85" s="37"/>
      <c r="D85" s="211" t="s">
        <v>7</v>
      </c>
      <c r="E85" s="36"/>
      <c r="F85" s="114">
        <v>14</v>
      </c>
      <c r="G85" s="60">
        <v>8</v>
      </c>
      <c r="H85" s="35">
        <v>10</v>
      </c>
      <c r="I85" s="35">
        <v>11</v>
      </c>
      <c r="J85" s="35">
        <v>4</v>
      </c>
      <c r="K85" s="35">
        <v>0</v>
      </c>
      <c r="L85" s="35">
        <v>1</v>
      </c>
      <c r="M85" s="35">
        <v>1</v>
      </c>
    </row>
    <row r="86" spans="1:13" ht="12" customHeight="1">
      <c r="A86" s="139"/>
      <c r="B86" s="139"/>
      <c r="C86" s="34"/>
      <c r="D86" s="212"/>
      <c r="E86" s="33"/>
      <c r="F86" s="119"/>
      <c r="G86" s="59">
        <f t="shared" ref="G86:M86" si="45">IF(G85=0,0,G85/$F85)</f>
        <v>0.5714285714285714</v>
      </c>
      <c r="H86" s="31">
        <f t="shared" si="45"/>
        <v>0.7142857142857143</v>
      </c>
      <c r="I86" s="31">
        <f t="shared" si="45"/>
        <v>0.7857142857142857</v>
      </c>
      <c r="J86" s="31">
        <f t="shared" si="45"/>
        <v>0.2857142857142857</v>
      </c>
      <c r="K86" s="31">
        <f t="shared" si="45"/>
        <v>0</v>
      </c>
      <c r="L86" s="31">
        <f t="shared" si="45"/>
        <v>7.1428571428571425E-2</v>
      </c>
      <c r="M86" s="31">
        <f t="shared" si="45"/>
        <v>7.1428571428571425E-2</v>
      </c>
    </row>
    <row r="87" spans="1:13" ht="13.5" customHeight="1">
      <c r="A87" s="139"/>
      <c r="B87" s="139"/>
      <c r="C87" s="37"/>
      <c r="D87" s="228" t="s">
        <v>116</v>
      </c>
      <c r="E87" s="36"/>
      <c r="F87" s="114">
        <v>13</v>
      </c>
      <c r="G87" s="60">
        <v>5</v>
      </c>
      <c r="H87" s="35">
        <v>6</v>
      </c>
      <c r="I87" s="35">
        <v>7</v>
      </c>
      <c r="J87" s="35">
        <v>5</v>
      </c>
      <c r="K87" s="35">
        <v>0</v>
      </c>
      <c r="L87" s="35">
        <v>3</v>
      </c>
      <c r="M87" s="35">
        <v>2</v>
      </c>
    </row>
    <row r="88" spans="1:13" ht="13.5" customHeight="1">
      <c r="A88" s="139"/>
      <c r="B88" s="139"/>
      <c r="C88" s="34"/>
      <c r="D88" s="212"/>
      <c r="E88" s="33"/>
      <c r="F88" s="119"/>
      <c r="G88" s="59">
        <f t="shared" ref="G88:M88" si="46">IF(G87=0,0,G87/$F87)</f>
        <v>0.38461538461538464</v>
      </c>
      <c r="H88" s="31">
        <f t="shared" si="46"/>
        <v>0.46153846153846156</v>
      </c>
      <c r="I88" s="31">
        <f t="shared" si="46"/>
        <v>0.53846153846153844</v>
      </c>
      <c r="J88" s="31">
        <f t="shared" si="46"/>
        <v>0.38461538461538464</v>
      </c>
      <c r="K88" s="31">
        <f t="shared" si="46"/>
        <v>0</v>
      </c>
      <c r="L88" s="31">
        <f t="shared" si="46"/>
        <v>0.23076923076923078</v>
      </c>
      <c r="M88" s="31">
        <f t="shared" si="46"/>
        <v>0.15384615384615385</v>
      </c>
    </row>
    <row r="89" spans="1:13" ht="12" customHeight="1">
      <c r="A89" s="139"/>
      <c r="B89" s="139"/>
      <c r="C89" s="37"/>
      <c r="D89" s="211" t="s">
        <v>5</v>
      </c>
      <c r="E89" s="36"/>
      <c r="F89" s="114">
        <v>41</v>
      </c>
      <c r="G89" s="60">
        <v>18</v>
      </c>
      <c r="H89" s="35">
        <v>24</v>
      </c>
      <c r="I89" s="35">
        <v>24</v>
      </c>
      <c r="J89" s="35">
        <v>9</v>
      </c>
      <c r="K89" s="35">
        <v>4</v>
      </c>
      <c r="L89" s="35">
        <v>12</v>
      </c>
      <c r="M89" s="35">
        <v>1</v>
      </c>
    </row>
    <row r="90" spans="1:13" ht="12" customHeight="1">
      <c r="A90" s="139"/>
      <c r="B90" s="139"/>
      <c r="C90" s="34"/>
      <c r="D90" s="212"/>
      <c r="E90" s="33"/>
      <c r="F90" s="119"/>
      <c r="G90" s="59">
        <f t="shared" ref="G90:M90" si="47">IF(G89=0,0,G89/$F89)</f>
        <v>0.43902439024390244</v>
      </c>
      <c r="H90" s="31">
        <f t="shared" si="47"/>
        <v>0.58536585365853655</v>
      </c>
      <c r="I90" s="31">
        <f t="shared" si="47"/>
        <v>0.58536585365853655</v>
      </c>
      <c r="J90" s="31">
        <f t="shared" si="47"/>
        <v>0.21951219512195122</v>
      </c>
      <c r="K90" s="31">
        <f t="shared" si="47"/>
        <v>9.7560975609756101E-2</v>
      </c>
      <c r="L90" s="31">
        <f t="shared" si="47"/>
        <v>0.29268292682926828</v>
      </c>
      <c r="M90" s="31">
        <f t="shared" si="47"/>
        <v>2.4390243902439025E-2</v>
      </c>
    </row>
    <row r="91" spans="1:13" ht="12" customHeight="1">
      <c r="A91" s="139"/>
      <c r="B91" s="139"/>
      <c r="C91" s="37"/>
      <c r="D91" s="211" t="s">
        <v>4</v>
      </c>
      <c r="E91" s="36"/>
      <c r="F91" s="114">
        <v>22</v>
      </c>
      <c r="G91" s="60">
        <v>9</v>
      </c>
      <c r="H91" s="35">
        <v>14</v>
      </c>
      <c r="I91" s="35">
        <v>16</v>
      </c>
      <c r="J91" s="35">
        <v>7</v>
      </c>
      <c r="K91" s="35">
        <v>1</v>
      </c>
      <c r="L91" s="35">
        <v>1</v>
      </c>
      <c r="M91" s="35">
        <v>1</v>
      </c>
    </row>
    <row r="92" spans="1:13" ht="12" customHeight="1">
      <c r="A92" s="139"/>
      <c r="B92" s="139"/>
      <c r="C92" s="34"/>
      <c r="D92" s="212"/>
      <c r="E92" s="33"/>
      <c r="F92" s="119"/>
      <c r="G92" s="59">
        <f t="shared" ref="G92:M92" si="48">IF(G91=0,0,G91/$F91)</f>
        <v>0.40909090909090912</v>
      </c>
      <c r="H92" s="31">
        <f t="shared" si="48"/>
        <v>0.63636363636363635</v>
      </c>
      <c r="I92" s="31">
        <f t="shared" si="48"/>
        <v>0.72727272727272729</v>
      </c>
      <c r="J92" s="31">
        <f t="shared" si="48"/>
        <v>0.31818181818181818</v>
      </c>
      <c r="K92" s="31">
        <f t="shared" si="48"/>
        <v>4.5454545454545456E-2</v>
      </c>
      <c r="L92" s="31">
        <f t="shared" si="48"/>
        <v>4.5454545454545456E-2</v>
      </c>
      <c r="M92" s="31">
        <f t="shared" si="48"/>
        <v>4.5454545454545456E-2</v>
      </c>
    </row>
    <row r="93" spans="1:13" ht="12" customHeight="1">
      <c r="A93" s="139"/>
      <c r="B93" s="139"/>
      <c r="C93" s="37"/>
      <c r="D93" s="211" t="s">
        <v>3</v>
      </c>
      <c r="E93" s="36"/>
      <c r="F93" s="114">
        <v>20</v>
      </c>
      <c r="G93" s="60">
        <v>9</v>
      </c>
      <c r="H93" s="35">
        <v>13</v>
      </c>
      <c r="I93" s="35">
        <v>13</v>
      </c>
      <c r="J93" s="35">
        <v>6</v>
      </c>
      <c r="K93" s="35">
        <v>1</v>
      </c>
      <c r="L93" s="35">
        <v>2</v>
      </c>
      <c r="M93" s="35">
        <v>1</v>
      </c>
    </row>
    <row r="94" spans="1:13" ht="12" customHeight="1">
      <c r="A94" s="139"/>
      <c r="B94" s="139"/>
      <c r="C94" s="34"/>
      <c r="D94" s="212"/>
      <c r="E94" s="33"/>
      <c r="F94" s="119"/>
      <c r="G94" s="59">
        <f t="shared" ref="G94:M94" si="49">IF(G93=0,0,G93/$F93)</f>
        <v>0.45</v>
      </c>
      <c r="H94" s="31">
        <f t="shared" si="49"/>
        <v>0.65</v>
      </c>
      <c r="I94" s="31">
        <f t="shared" si="49"/>
        <v>0.65</v>
      </c>
      <c r="J94" s="31">
        <f t="shared" si="49"/>
        <v>0.3</v>
      </c>
      <c r="K94" s="31">
        <f t="shared" si="49"/>
        <v>0.05</v>
      </c>
      <c r="L94" s="31">
        <f t="shared" si="49"/>
        <v>0.1</v>
      </c>
      <c r="M94" s="31">
        <f t="shared" si="49"/>
        <v>0.05</v>
      </c>
    </row>
    <row r="95" spans="1:13" ht="12" customHeight="1">
      <c r="A95" s="139"/>
      <c r="B95" s="139"/>
      <c r="C95" s="37"/>
      <c r="D95" s="211" t="s">
        <v>2</v>
      </c>
      <c r="E95" s="36"/>
      <c r="F95" s="114">
        <v>150</v>
      </c>
      <c r="G95" s="60">
        <v>76</v>
      </c>
      <c r="H95" s="35">
        <v>105</v>
      </c>
      <c r="I95" s="35">
        <v>114</v>
      </c>
      <c r="J95" s="35">
        <v>65</v>
      </c>
      <c r="K95" s="35">
        <v>2</v>
      </c>
      <c r="L95" s="35">
        <v>19</v>
      </c>
      <c r="M95" s="35">
        <v>4</v>
      </c>
    </row>
    <row r="96" spans="1:13" ht="12" customHeight="1">
      <c r="A96" s="139"/>
      <c r="B96" s="139"/>
      <c r="C96" s="34"/>
      <c r="D96" s="212"/>
      <c r="E96" s="33"/>
      <c r="F96" s="119"/>
      <c r="G96" s="59">
        <f t="shared" ref="G96:M96" si="50">IF(G95=0,0,G95/$F95)</f>
        <v>0.50666666666666671</v>
      </c>
      <c r="H96" s="31">
        <f t="shared" si="50"/>
        <v>0.7</v>
      </c>
      <c r="I96" s="31">
        <f t="shared" si="50"/>
        <v>0.76</v>
      </c>
      <c r="J96" s="31">
        <f t="shared" si="50"/>
        <v>0.43333333333333335</v>
      </c>
      <c r="K96" s="31">
        <f t="shared" si="50"/>
        <v>1.3333333333333334E-2</v>
      </c>
      <c r="L96" s="31">
        <f t="shared" si="50"/>
        <v>0.12666666666666668</v>
      </c>
      <c r="M96" s="31">
        <f t="shared" si="50"/>
        <v>2.6666666666666668E-2</v>
      </c>
    </row>
    <row r="97" spans="1:13" ht="12" customHeight="1">
      <c r="A97" s="139"/>
      <c r="B97" s="139"/>
      <c r="C97" s="37"/>
      <c r="D97" s="211" t="s">
        <v>1</v>
      </c>
      <c r="E97" s="36"/>
      <c r="F97" s="114">
        <v>20</v>
      </c>
      <c r="G97" s="60">
        <v>16</v>
      </c>
      <c r="H97" s="35">
        <v>18</v>
      </c>
      <c r="I97" s="35">
        <v>15</v>
      </c>
      <c r="J97" s="35">
        <v>16</v>
      </c>
      <c r="K97" s="35">
        <v>2</v>
      </c>
      <c r="L97" s="35">
        <v>0</v>
      </c>
      <c r="M97" s="35">
        <v>1</v>
      </c>
    </row>
    <row r="98" spans="1:13" ht="12" customHeight="1">
      <c r="A98" s="139"/>
      <c r="B98" s="139"/>
      <c r="C98" s="34"/>
      <c r="D98" s="212"/>
      <c r="E98" s="33"/>
      <c r="F98" s="119"/>
      <c r="G98" s="59">
        <f t="shared" ref="G98:M98" si="51">IF(G97=0,0,G97/$F97)</f>
        <v>0.8</v>
      </c>
      <c r="H98" s="31">
        <f t="shared" si="51"/>
        <v>0.9</v>
      </c>
      <c r="I98" s="31">
        <f t="shared" si="51"/>
        <v>0.75</v>
      </c>
      <c r="J98" s="31">
        <f t="shared" si="51"/>
        <v>0.8</v>
      </c>
      <c r="K98" s="31">
        <f t="shared" si="51"/>
        <v>0.1</v>
      </c>
      <c r="L98" s="31">
        <f t="shared" si="51"/>
        <v>0</v>
      </c>
      <c r="M98" s="31">
        <f t="shared" si="51"/>
        <v>0.05</v>
      </c>
    </row>
    <row r="99" spans="1:13" ht="12.75" customHeight="1">
      <c r="A99" s="139"/>
      <c r="B99" s="139"/>
      <c r="C99" s="37"/>
      <c r="D99" s="211" t="s">
        <v>0</v>
      </c>
      <c r="E99" s="36"/>
      <c r="F99" s="114">
        <v>55</v>
      </c>
      <c r="G99" s="60">
        <v>28</v>
      </c>
      <c r="H99" s="35">
        <v>36</v>
      </c>
      <c r="I99" s="35">
        <v>38</v>
      </c>
      <c r="J99" s="35">
        <v>15</v>
      </c>
      <c r="K99" s="35">
        <v>1</v>
      </c>
      <c r="L99" s="35">
        <v>7</v>
      </c>
      <c r="M99" s="35">
        <v>2</v>
      </c>
    </row>
    <row r="100" spans="1:13" ht="12.75" customHeight="1">
      <c r="A100" s="140"/>
      <c r="B100" s="140"/>
      <c r="C100" s="34"/>
      <c r="D100" s="212"/>
      <c r="E100" s="33"/>
      <c r="F100" s="135"/>
      <c r="G100" s="59">
        <f t="shared" ref="G100:M100" si="52">IF(G99=0,0,G99/$F99)</f>
        <v>0.50909090909090904</v>
      </c>
      <c r="H100" s="31">
        <f t="shared" si="52"/>
        <v>0.65454545454545454</v>
      </c>
      <c r="I100" s="31">
        <f t="shared" si="52"/>
        <v>0.69090909090909092</v>
      </c>
      <c r="J100" s="31">
        <f t="shared" si="52"/>
        <v>0.27272727272727271</v>
      </c>
      <c r="K100" s="31">
        <f t="shared" si="52"/>
        <v>1.8181818181818181E-2</v>
      </c>
      <c r="L100" s="31">
        <f t="shared" si="52"/>
        <v>0.12727272727272726</v>
      </c>
      <c r="M100" s="31">
        <f t="shared" si="52"/>
        <v>3.6363636363636362E-2</v>
      </c>
    </row>
  </sheetData>
  <mergeCells count="60">
    <mergeCell ref="J3:J6"/>
    <mergeCell ref="K3:K6"/>
    <mergeCell ref="L3:L6"/>
    <mergeCell ref="M3:M6"/>
    <mergeCell ref="A7:E8"/>
    <mergeCell ref="A3:E6"/>
    <mergeCell ref="F3:F6"/>
    <mergeCell ref="G3:G6"/>
    <mergeCell ref="H3:H6"/>
    <mergeCell ref="I3:I6"/>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35:D36"/>
    <mergeCell ref="D37:D38"/>
    <mergeCell ref="D39:D40"/>
    <mergeCell ref="D41:D42"/>
    <mergeCell ref="D43:D44"/>
    <mergeCell ref="D45:D46"/>
    <mergeCell ref="D47:D48"/>
    <mergeCell ref="D49:D50"/>
    <mergeCell ref="D51:D52"/>
    <mergeCell ref="D53:D54"/>
    <mergeCell ref="D55:D56"/>
    <mergeCell ref="D93:D94"/>
    <mergeCell ref="D95:D96"/>
    <mergeCell ref="D57:D58"/>
    <mergeCell ref="D59:D60"/>
    <mergeCell ref="D61:D62"/>
    <mergeCell ref="D63:D64"/>
    <mergeCell ref="D65:D66"/>
    <mergeCell ref="D97:D98"/>
    <mergeCell ref="D99:D100"/>
    <mergeCell ref="D67:D68"/>
    <mergeCell ref="B69:B100"/>
    <mergeCell ref="D69:D70"/>
    <mergeCell ref="D71:D72"/>
    <mergeCell ref="D73:D74"/>
    <mergeCell ref="D75:D76"/>
    <mergeCell ref="D77:D78"/>
    <mergeCell ref="D79:D80"/>
    <mergeCell ref="D81:D82"/>
    <mergeCell ref="D83:D84"/>
    <mergeCell ref="D85:D86"/>
    <mergeCell ref="D87:D88"/>
    <mergeCell ref="D89:D90"/>
    <mergeCell ref="D91:D92"/>
  </mergeCells>
  <phoneticPr fontId="4"/>
  <pageMargins left="0.59055118110236227" right="0.19685039370078741" top="0.39370078740157483" bottom="0.39370078740157483" header="0.51181102362204722" footer="0.51181102362204722"/>
  <pageSetup paperSize="9" scale="69" firstPageNumber="40" orientation="portrait" useFirstPageNumber="1"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Q100"/>
  <sheetViews>
    <sheetView showGridLines="0" view="pageBreakPreview" topLeftCell="A85" zoomScaleNormal="100" zoomScaleSheetLayoutView="100" workbookViewId="0">
      <selection activeCell="R9" sqref="R9"/>
    </sheetView>
  </sheetViews>
  <sheetFormatPr defaultRowHeight="13.5"/>
  <cols>
    <col min="1" max="2" width="2.625" style="4" customWidth="1"/>
    <col min="3" max="3" width="1.375" style="4" customWidth="1"/>
    <col min="4" max="4" width="27.625" style="4" customWidth="1"/>
    <col min="5" max="5" width="1.375" style="4" customWidth="1"/>
    <col min="6" max="17" width="9" style="3" customWidth="1"/>
    <col min="18" max="16384" width="9" style="3"/>
  </cols>
  <sheetData>
    <row r="1" spans="1:17" ht="14.25">
      <c r="A1" s="18" t="s">
        <v>650</v>
      </c>
    </row>
    <row r="2" spans="1:17">
      <c r="A2" s="4" t="s">
        <v>607</v>
      </c>
      <c r="Q2" s="40" t="s">
        <v>556</v>
      </c>
    </row>
    <row r="3" spans="1:17" s="111" customFormat="1" ht="16.5" customHeight="1">
      <c r="A3" s="213" t="s">
        <v>63</v>
      </c>
      <c r="B3" s="214"/>
      <c r="C3" s="214"/>
      <c r="D3" s="214"/>
      <c r="E3" s="215"/>
      <c r="F3" s="311" t="s">
        <v>126</v>
      </c>
      <c r="G3" s="314" t="s">
        <v>557</v>
      </c>
      <c r="H3" s="317"/>
      <c r="I3" s="317"/>
      <c r="J3" s="317"/>
      <c r="K3" s="317"/>
      <c r="L3" s="317"/>
      <c r="M3" s="317"/>
      <c r="N3" s="317"/>
      <c r="O3" s="318"/>
      <c r="P3" s="319" t="s">
        <v>558</v>
      </c>
      <c r="Q3" s="322" t="s">
        <v>479</v>
      </c>
    </row>
    <row r="4" spans="1:17" s="111" customFormat="1" ht="16.5" customHeight="1">
      <c r="A4" s="216"/>
      <c r="B4" s="217"/>
      <c r="C4" s="217"/>
      <c r="D4" s="217"/>
      <c r="E4" s="218"/>
      <c r="F4" s="312"/>
      <c r="G4" s="315"/>
      <c r="H4" s="325" t="s">
        <v>480</v>
      </c>
      <c r="I4" s="326"/>
      <c r="J4" s="326"/>
      <c r="K4" s="326"/>
      <c r="L4" s="326"/>
      <c r="M4" s="327"/>
      <c r="N4" s="328" t="s">
        <v>481</v>
      </c>
      <c r="O4" s="329"/>
      <c r="P4" s="320"/>
      <c r="Q4" s="323"/>
    </row>
    <row r="5" spans="1:17" s="111" customFormat="1" ht="16.5" customHeight="1">
      <c r="A5" s="216"/>
      <c r="B5" s="217"/>
      <c r="C5" s="217"/>
      <c r="D5" s="217"/>
      <c r="E5" s="218"/>
      <c r="F5" s="312"/>
      <c r="G5" s="315"/>
      <c r="H5" s="325" t="s">
        <v>482</v>
      </c>
      <c r="I5" s="327"/>
      <c r="J5" s="325" t="s">
        <v>483</v>
      </c>
      <c r="K5" s="327"/>
      <c r="L5" s="325" t="s">
        <v>484</v>
      </c>
      <c r="M5" s="327"/>
      <c r="N5" s="330"/>
      <c r="O5" s="331"/>
      <c r="P5" s="320"/>
      <c r="Q5" s="323"/>
    </row>
    <row r="6" spans="1:17" s="111" customFormat="1" ht="46.5" customHeight="1">
      <c r="A6" s="219"/>
      <c r="B6" s="220"/>
      <c r="C6" s="220"/>
      <c r="D6" s="220"/>
      <c r="E6" s="221"/>
      <c r="F6" s="313"/>
      <c r="G6" s="316"/>
      <c r="H6" s="112" t="s">
        <v>559</v>
      </c>
      <c r="I6" s="112" t="s">
        <v>560</v>
      </c>
      <c r="J6" s="112" t="s">
        <v>559</v>
      </c>
      <c r="K6" s="112" t="s">
        <v>560</v>
      </c>
      <c r="L6" s="112" t="s">
        <v>559</v>
      </c>
      <c r="M6" s="112" t="s">
        <v>560</v>
      </c>
      <c r="N6" s="112" t="s">
        <v>559</v>
      </c>
      <c r="O6" s="112" t="s">
        <v>560</v>
      </c>
      <c r="P6" s="321"/>
      <c r="Q6" s="324"/>
    </row>
    <row r="7" spans="1:17" ht="12" customHeight="1">
      <c r="A7" s="152" t="s">
        <v>49</v>
      </c>
      <c r="B7" s="153"/>
      <c r="C7" s="153"/>
      <c r="D7" s="153"/>
      <c r="E7" s="154"/>
      <c r="F7" s="76">
        <f>SUM(G7,P7:Q7)</f>
        <v>916</v>
      </c>
      <c r="G7" s="60">
        <f t="shared" ref="G7:Q7" si="0">SUM(G9,G11,G13,G15,G17)</f>
        <v>551</v>
      </c>
      <c r="H7" s="35">
        <f t="shared" si="0"/>
        <v>870</v>
      </c>
      <c r="I7" s="35">
        <f t="shared" si="0"/>
        <v>53</v>
      </c>
      <c r="J7" s="35">
        <f t="shared" si="0"/>
        <v>408</v>
      </c>
      <c r="K7" s="35">
        <f t="shared" si="0"/>
        <v>34</v>
      </c>
      <c r="L7" s="35">
        <f t="shared" si="0"/>
        <v>578</v>
      </c>
      <c r="M7" s="35">
        <f t="shared" si="0"/>
        <v>30</v>
      </c>
      <c r="N7" s="35">
        <f t="shared" si="0"/>
        <v>2148</v>
      </c>
      <c r="O7" s="35">
        <f t="shared" si="0"/>
        <v>361</v>
      </c>
      <c r="P7" s="35">
        <f t="shared" si="0"/>
        <v>164</v>
      </c>
      <c r="Q7" s="35">
        <f t="shared" si="0"/>
        <v>201</v>
      </c>
    </row>
    <row r="8" spans="1:17" ht="12" customHeight="1">
      <c r="A8" s="155"/>
      <c r="B8" s="156"/>
      <c r="C8" s="156"/>
      <c r="D8" s="156"/>
      <c r="E8" s="157"/>
      <c r="F8" s="77">
        <f t="shared" ref="F8:F70" si="1">SUM(G8,P8:Q8)</f>
        <v>1</v>
      </c>
      <c r="G8" s="59">
        <f>IF(G7=0,0,G7/$F7)</f>
        <v>0.60152838427947597</v>
      </c>
      <c r="H8" s="31">
        <f>IF(H7=0,0,H7/$H7)</f>
        <v>1</v>
      </c>
      <c r="I8" s="31">
        <f>IF(I7=0,0,I7/$H7)</f>
        <v>6.0919540229885057E-2</v>
      </c>
      <c r="J8" s="31">
        <f>IF(J7=0,0,J7/$J7)</f>
        <v>1</v>
      </c>
      <c r="K8" s="31">
        <f>IF(K7=0,0,K7/$J7)</f>
        <v>8.3333333333333329E-2</v>
      </c>
      <c r="L8" s="31">
        <f>IF(L7=0,0,L7/$L7)</f>
        <v>1</v>
      </c>
      <c r="M8" s="31">
        <f>IF(M7=0,0,M7/$L7)</f>
        <v>5.1903114186851208E-2</v>
      </c>
      <c r="N8" s="31">
        <f>IF(N7=0,0,N7/$N7)</f>
        <v>1</v>
      </c>
      <c r="O8" s="31">
        <f>IF(O7=0,0,O7/$N7)</f>
        <v>0.16806331471135941</v>
      </c>
      <c r="P8" s="31">
        <f>IF(P7=0,0,P7/$F7)</f>
        <v>0.17903930131004367</v>
      </c>
      <c r="Q8" s="31">
        <f>IF(Q7=0,0,Q7/$F7)</f>
        <v>0.21943231441048036</v>
      </c>
    </row>
    <row r="9" spans="1:17" ht="12" customHeight="1">
      <c r="A9" s="141" t="s">
        <v>48</v>
      </c>
      <c r="B9" s="222" t="s">
        <v>47</v>
      </c>
      <c r="C9" s="223"/>
      <c r="D9" s="223"/>
      <c r="E9" s="224"/>
      <c r="F9" s="76">
        <f t="shared" si="1"/>
        <v>289</v>
      </c>
      <c r="G9" s="60">
        <v>117</v>
      </c>
      <c r="H9" s="35">
        <f>'付表33-2'!H9+'付表33-3'!H9</f>
        <v>34</v>
      </c>
      <c r="I9" s="35">
        <f>'付表33-2'!I9+'付表33-3'!I9</f>
        <v>6</v>
      </c>
      <c r="J9" s="35">
        <f>'付表33-2'!J9+'付表33-3'!J9</f>
        <v>10</v>
      </c>
      <c r="K9" s="35">
        <f>'付表33-2'!K9+'付表33-3'!K9</f>
        <v>1</v>
      </c>
      <c r="L9" s="35">
        <f>'付表33-2'!L9+'付表33-3'!L9</f>
        <v>6</v>
      </c>
      <c r="M9" s="35">
        <f>'付表33-2'!M9+'付表33-3'!M9</f>
        <v>0</v>
      </c>
      <c r="N9" s="35">
        <f>'付表33-2'!N9+'付表33-3'!N9</f>
        <v>192</v>
      </c>
      <c r="O9" s="35">
        <f>'付表33-2'!O9+'付表33-3'!O9</f>
        <v>58</v>
      </c>
      <c r="P9" s="35">
        <v>65</v>
      </c>
      <c r="Q9" s="35">
        <v>107</v>
      </c>
    </row>
    <row r="10" spans="1:17" ht="12" customHeight="1">
      <c r="A10" s="142"/>
      <c r="B10" s="225"/>
      <c r="C10" s="226"/>
      <c r="D10" s="226"/>
      <c r="E10" s="227"/>
      <c r="F10" s="77">
        <f t="shared" si="1"/>
        <v>1</v>
      </c>
      <c r="G10" s="59">
        <f>IF(G9=0,0,G9/$F9)</f>
        <v>0.40484429065743943</v>
      </c>
      <c r="H10" s="31">
        <f>IF(H9=0,0,H9/$H9)</f>
        <v>1</v>
      </c>
      <c r="I10" s="31">
        <f>IF(I9=0,0,I9/$H9)</f>
        <v>0.17647058823529413</v>
      </c>
      <c r="J10" s="31">
        <f>IF(J9=0,0,J9/$J9)</f>
        <v>1</v>
      </c>
      <c r="K10" s="31">
        <f>IF(K9=0,0,K9/$J9)</f>
        <v>0.1</v>
      </c>
      <c r="L10" s="31">
        <f>IF(L9=0,0,L9/$L9)</f>
        <v>1</v>
      </c>
      <c r="M10" s="31">
        <f>IF(M9=0,0,M9/$L9)</f>
        <v>0</v>
      </c>
      <c r="N10" s="31">
        <f>IF(N9=0,0,N9/$N9)</f>
        <v>1</v>
      </c>
      <c r="O10" s="31">
        <f>IF(O9=0,0,O9/$N9)</f>
        <v>0.30208333333333331</v>
      </c>
      <c r="P10" s="31">
        <f>IF(P9=0,0,P9/$F9)</f>
        <v>0.22491349480968859</v>
      </c>
      <c r="Q10" s="31">
        <f>IF(Q9=0,0,Q9/$F9)</f>
        <v>0.37024221453287198</v>
      </c>
    </row>
    <row r="11" spans="1:17" ht="12" customHeight="1">
      <c r="A11" s="142"/>
      <c r="B11" s="222" t="s">
        <v>46</v>
      </c>
      <c r="C11" s="223"/>
      <c r="D11" s="223"/>
      <c r="E11" s="224"/>
      <c r="F11" s="76">
        <f t="shared" ref="F11:F18" si="2">SUM(G11,P11:Q11)</f>
        <v>129</v>
      </c>
      <c r="G11" s="60">
        <v>77</v>
      </c>
      <c r="H11" s="35">
        <f>'付表33-2'!H11+'付表33-3'!H11</f>
        <v>65</v>
      </c>
      <c r="I11" s="35">
        <f>'付表33-2'!I11+'付表33-3'!I11</f>
        <v>7</v>
      </c>
      <c r="J11" s="35">
        <f>'付表33-2'!J11+'付表33-3'!J11</f>
        <v>22</v>
      </c>
      <c r="K11" s="35">
        <f>'付表33-2'!K11+'付表33-3'!K11</f>
        <v>2</v>
      </c>
      <c r="L11" s="35">
        <f>'付表33-2'!L11+'付表33-3'!L11</f>
        <v>25</v>
      </c>
      <c r="M11" s="35">
        <f>'付表33-2'!M11+'付表33-3'!M11</f>
        <v>0</v>
      </c>
      <c r="N11" s="35">
        <f>'付表33-2'!N11+'付表33-3'!N11</f>
        <v>216</v>
      </c>
      <c r="O11" s="35">
        <f>'付表33-2'!O11+'付表33-3'!O11</f>
        <v>42</v>
      </c>
      <c r="P11" s="35">
        <v>26</v>
      </c>
      <c r="Q11" s="35">
        <v>26</v>
      </c>
    </row>
    <row r="12" spans="1:17" ht="12" customHeight="1">
      <c r="A12" s="142"/>
      <c r="B12" s="225"/>
      <c r="C12" s="226"/>
      <c r="D12" s="226"/>
      <c r="E12" s="227"/>
      <c r="F12" s="77">
        <f t="shared" si="2"/>
        <v>1</v>
      </c>
      <c r="G12" s="59">
        <f t="shared" ref="G12" si="3">IF(G11=0,0,G11/$F11)</f>
        <v>0.5968992248062015</v>
      </c>
      <c r="H12" s="31">
        <f t="shared" ref="H12" si="4">IF(H11=0,0,H11/$H11)</f>
        <v>1</v>
      </c>
      <c r="I12" s="31">
        <f t="shared" ref="I12" si="5">IF(I11=0,0,I11/$H11)</f>
        <v>0.1076923076923077</v>
      </c>
      <c r="J12" s="31">
        <f t="shared" ref="J12" si="6">IF(J11=0,0,J11/$J11)</f>
        <v>1</v>
      </c>
      <c r="K12" s="31">
        <f t="shared" ref="K12" si="7">IF(K11=0,0,K11/$J11)</f>
        <v>9.0909090909090912E-2</v>
      </c>
      <c r="L12" s="31">
        <f t="shared" ref="L12" si="8">IF(L11=0,0,L11/$L11)</f>
        <v>1</v>
      </c>
      <c r="M12" s="31">
        <f t="shared" ref="M12" si="9">IF(M11=0,0,M11/$L11)</f>
        <v>0</v>
      </c>
      <c r="N12" s="31">
        <f t="shared" ref="N12" si="10">IF(N11=0,0,N11/$N11)</f>
        <v>1</v>
      </c>
      <c r="O12" s="31">
        <f t="shared" ref="O12" si="11">IF(O11=0,0,O11/$N11)</f>
        <v>0.19444444444444445</v>
      </c>
      <c r="P12" s="31">
        <f t="shared" ref="P12" si="12">IF(P11=0,0,P11/$F11)</f>
        <v>0.20155038759689922</v>
      </c>
      <c r="Q12" s="31">
        <f t="shared" ref="Q12" si="13">IF(Q11=0,0,Q11/$F11)</f>
        <v>0.20155038759689922</v>
      </c>
    </row>
    <row r="13" spans="1:17" ht="12" customHeight="1">
      <c r="A13" s="142"/>
      <c r="B13" s="222" t="s">
        <v>45</v>
      </c>
      <c r="C13" s="223"/>
      <c r="D13" s="223"/>
      <c r="E13" s="224"/>
      <c r="F13" s="76">
        <f t="shared" si="2"/>
        <v>220</v>
      </c>
      <c r="G13" s="60">
        <v>180</v>
      </c>
      <c r="H13" s="35">
        <f>'付表33-2'!H13+'付表33-3'!H13</f>
        <v>258</v>
      </c>
      <c r="I13" s="35">
        <f>'付表33-2'!I13+'付表33-3'!I13</f>
        <v>19</v>
      </c>
      <c r="J13" s="35">
        <f>'付表33-2'!J13+'付表33-3'!J13</f>
        <v>102</v>
      </c>
      <c r="K13" s="35">
        <f>'付表33-2'!K13+'付表33-3'!K13</f>
        <v>9</v>
      </c>
      <c r="L13" s="35">
        <f>'付表33-2'!L13+'付表33-3'!L13</f>
        <v>142</v>
      </c>
      <c r="M13" s="35">
        <f>'付表33-2'!M13+'付表33-3'!M13</f>
        <v>11</v>
      </c>
      <c r="N13" s="35">
        <f>'付表33-2'!N13+'付表33-3'!N13</f>
        <v>663</v>
      </c>
      <c r="O13" s="35">
        <f>'付表33-2'!O13+'付表33-3'!O13</f>
        <v>126</v>
      </c>
      <c r="P13" s="35">
        <v>22</v>
      </c>
      <c r="Q13" s="35">
        <v>18</v>
      </c>
    </row>
    <row r="14" spans="1:17" ht="12" customHeight="1">
      <c r="A14" s="142"/>
      <c r="B14" s="225"/>
      <c r="C14" s="226"/>
      <c r="D14" s="226"/>
      <c r="E14" s="227"/>
      <c r="F14" s="77">
        <f t="shared" si="2"/>
        <v>1</v>
      </c>
      <c r="G14" s="59">
        <f t="shared" ref="G14" si="14">IF(G13=0,0,G13/$F13)</f>
        <v>0.81818181818181823</v>
      </c>
      <c r="H14" s="31">
        <f t="shared" ref="H14" si="15">IF(H13=0,0,H13/$H13)</f>
        <v>1</v>
      </c>
      <c r="I14" s="31">
        <f t="shared" ref="I14" si="16">IF(I13=0,0,I13/$H13)</f>
        <v>7.3643410852713184E-2</v>
      </c>
      <c r="J14" s="31">
        <f t="shared" ref="J14" si="17">IF(J13=0,0,J13/$J13)</f>
        <v>1</v>
      </c>
      <c r="K14" s="31">
        <f t="shared" ref="K14" si="18">IF(K13=0,0,K13/$J13)</f>
        <v>8.8235294117647065E-2</v>
      </c>
      <c r="L14" s="31">
        <f t="shared" ref="L14" si="19">IF(L13=0,0,L13/$L13)</f>
        <v>1</v>
      </c>
      <c r="M14" s="31">
        <f t="shared" ref="M14" si="20">IF(M13=0,0,M13/$L13)</f>
        <v>7.746478873239436E-2</v>
      </c>
      <c r="N14" s="31">
        <f t="shared" ref="N14" si="21">IF(N13=0,0,N13/$N13)</f>
        <v>1</v>
      </c>
      <c r="O14" s="31">
        <f t="shared" ref="O14" si="22">IF(O13=0,0,O13/$N13)</f>
        <v>0.19004524886877827</v>
      </c>
      <c r="P14" s="31">
        <f t="shared" ref="P14" si="23">IF(P13=0,0,P13/$F13)</f>
        <v>0.1</v>
      </c>
      <c r="Q14" s="31">
        <f t="shared" ref="Q14" si="24">IF(Q13=0,0,Q13/$F13)</f>
        <v>8.1818181818181818E-2</v>
      </c>
    </row>
    <row r="15" spans="1:17" ht="12" customHeight="1">
      <c r="A15" s="142"/>
      <c r="B15" s="222" t="s">
        <v>44</v>
      </c>
      <c r="C15" s="223"/>
      <c r="D15" s="223"/>
      <c r="E15" s="224"/>
      <c r="F15" s="76">
        <f t="shared" si="2"/>
        <v>57</v>
      </c>
      <c r="G15" s="60">
        <v>49</v>
      </c>
      <c r="H15" s="35">
        <f>'付表33-2'!H15+'付表33-3'!H15</f>
        <v>202</v>
      </c>
      <c r="I15" s="35">
        <f>'付表33-2'!I15+'付表33-3'!I15</f>
        <v>5</v>
      </c>
      <c r="J15" s="35">
        <f>'付表33-2'!J15+'付表33-3'!J15</f>
        <v>73</v>
      </c>
      <c r="K15" s="35">
        <f>'付表33-2'!K15+'付表33-3'!K15</f>
        <v>2</v>
      </c>
      <c r="L15" s="35">
        <f>'付表33-2'!L15+'付表33-3'!L15</f>
        <v>92</v>
      </c>
      <c r="M15" s="35">
        <f>'付表33-2'!M15+'付表33-3'!M15</f>
        <v>1</v>
      </c>
      <c r="N15" s="35">
        <f>'付表33-2'!N15+'付表33-3'!N15</f>
        <v>453</v>
      </c>
      <c r="O15" s="35">
        <f>'付表33-2'!O15+'付表33-3'!O15</f>
        <v>38</v>
      </c>
      <c r="P15" s="35">
        <v>3</v>
      </c>
      <c r="Q15" s="35">
        <v>5</v>
      </c>
    </row>
    <row r="16" spans="1:17" ht="12" customHeight="1">
      <c r="A16" s="142"/>
      <c r="B16" s="225"/>
      <c r="C16" s="226"/>
      <c r="D16" s="226"/>
      <c r="E16" s="227"/>
      <c r="F16" s="77">
        <f t="shared" si="2"/>
        <v>1</v>
      </c>
      <c r="G16" s="59">
        <f t="shared" ref="G16" si="25">IF(G15=0,0,G15/$F15)</f>
        <v>0.85964912280701755</v>
      </c>
      <c r="H16" s="31">
        <f t="shared" ref="H16" si="26">IF(H15=0,0,H15/$H15)</f>
        <v>1</v>
      </c>
      <c r="I16" s="31">
        <f t="shared" ref="I16" si="27">IF(I15=0,0,I15/$H15)</f>
        <v>2.4752475247524754E-2</v>
      </c>
      <c r="J16" s="31">
        <f t="shared" ref="J16" si="28">IF(J15=0,0,J15/$J15)</f>
        <v>1</v>
      </c>
      <c r="K16" s="31">
        <f t="shared" ref="K16" si="29">IF(K15=0,0,K15/$J15)</f>
        <v>2.7397260273972601E-2</v>
      </c>
      <c r="L16" s="31">
        <f t="shared" ref="L16" si="30">IF(L15=0,0,L15/$L15)</f>
        <v>1</v>
      </c>
      <c r="M16" s="31">
        <f t="shared" ref="M16" si="31">IF(M15=0,0,M15/$L15)</f>
        <v>1.0869565217391304E-2</v>
      </c>
      <c r="N16" s="31">
        <f t="shared" ref="N16" si="32">IF(N15=0,0,N15/$N15)</f>
        <v>1</v>
      </c>
      <c r="O16" s="31">
        <f t="shared" ref="O16" si="33">IF(O15=0,0,O15/$N15)</f>
        <v>8.3885209713024281E-2</v>
      </c>
      <c r="P16" s="31">
        <f t="shared" ref="P16" si="34">IF(P15=0,0,P15/$F15)</f>
        <v>5.2631578947368418E-2</v>
      </c>
      <c r="Q16" s="31">
        <f t="shared" ref="Q16" si="35">IF(Q15=0,0,Q15/$F15)</f>
        <v>8.771929824561403E-2</v>
      </c>
    </row>
    <row r="17" spans="1:17" ht="12" customHeight="1">
      <c r="A17" s="142"/>
      <c r="B17" s="222" t="s">
        <v>43</v>
      </c>
      <c r="C17" s="223"/>
      <c r="D17" s="223"/>
      <c r="E17" s="224"/>
      <c r="F17" s="76">
        <f t="shared" si="2"/>
        <v>221</v>
      </c>
      <c r="G17" s="60">
        <v>128</v>
      </c>
      <c r="H17" s="35">
        <f>'付表33-2'!H17+'付表33-3'!H17</f>
        <v>311</v>
      </c>
      <c r="I17" s="35">
        <f>'付表33-2'!I17+'付表33-3'!I17</f>
        <v>16</v>
      </c>
      <c r="J17" s="35">
        <f>'付表33-2'!J17+'付表33-3'!J17</f>
        <v>201</v>
      </c>
      <c r="K17" s="35">
        <f>'付表33-2'!K17+'付表33-3'!K17</f>
        <v>20</v>
      </c>
      <c r="L17" s="35">
        <f>'付表33-2'!L17+'付表33-3'!L17</f>
        <v>313</v>
      </c>
      <c r="M17" s="35">
        <f>'付表33-2'!M17+'付表33-3'!M17</f>
        <v>18</v>
      </c>
      <c r="N17" s="35">
        <f>'付表33-2'!N17+'付表33-3'!N17</f>
        <v>624</v>
      </c>
      <c r="O17" s="35">
        <f>'付表33-2'!O17+'付表33-3'!O17</f>
        <v>97</v>
      </c>
      <c r="P17" s="35">
        <v>48</v>
      </c>
      <c r="Q17" s="35">
        <v>45</v>
      </c>
    </row>
    <row r="18" spans="1:17" ht="12" customHeight="1">
      <c r="A18" s="143"/>
      <c r="B18" s="225"/>
      <c r="C18" s="226"/>
      <c r="D18" s="226"/>
      <c r="E18" s="227"/>
      <c r="F18" s="77">
        <f t="shared" si="2"/>
        <v>1</v>
      </c>
      <c r="G18" s="59">
        <f t="shared" ref="G18" si="36">IF(G17=0,0,G17/$F17)</f>
        <v>0.579185520361991</v>
      </c>
      <c r="H18" s="31">
        <f t="shared" ref="H18:I18" si="37">IF(H17=0,0,H17/$H17)</f>
        <v>1</v>
      </c>
      <c r="I18" s="31">
        <f t="shared" si="37"/>
        <v>5.1446945337620578E-2</v>
      </c>
      <c r="J18" s="31">
        <f t="shared" ref="J18:K18" si="38">IF(J17=0,0,J17/$J17)</f>
        <v>1</v>
      </c>
      <c r="K18" s="31">
        <f t="shared" si="38"/>
        <v>9.950248756218906E-2</v>
      </c>
      <c r="L18" s="31">
        <f t="shared" ref="L18:M18" si="39">IF(L17=0,0,L17/$L17)</f>
        <v>1</v>
      </c>
      <c r="M18" s="31">
        <f t="shared" si="39"/>
        <v>5.7507987220447282E-2</v>
      </c>
      <c r="N18" s="31">
        <f t="shared" ref="N18:O18" si="40">IF(N17=0,0,N17/$N17)</f>
        <v>1</v>
      </c>
      <c r="O18" s="31">
        <f t="shared" si="40"/>
        <v>0.15544871794871795</v>
      </c>
      <c r="P18" s="31">
        <f t="shared" ref="P18:Q18" si="41">IF(P17=0,0,P17/$F17)</f>
        <v>0.21719457013574661</v>
      </c>
      <c r="Q18" s="31">
        <f t="shared" si="41"/>
        <v>0.20361990950226244</v>
      </c>
    </row>
    <row r="19" spans="1:17" ht="12" customHeight="1">
      <c r="A19" s="138" t="s">
        <v>42</v>
      </c>
      <c r="B19" s="138" t="s">
        <v>41</v>
      </c>
      <c r="C19" s="37"/>
      <c r="D19" s="211" t="s">
        <v>15</v>
      </c>
      <c r="E19" s="36"/>
      <c r="F19" s="76">
        <f t="shared" si="1"/>
        <v>224</v>
      </c>
      <c r="G19" s="60">
        <f t="shared" ref="G19:Q19" si="42">SUM(G21,G23,G25,G27,G29,G31,G33,G35,G37,G39,G41,G43,G45,G47,G49,G51,G53,G55,G57,G59,G61,G63,G65,G67)</f>
        <v>180</v>
      </c>
      <c r="H19" s="35">
        <f t="shared" si="42"/>
        <v>628</v>
      </c>
      <c r="I19" s="35">
        <f t="shared" si="42"/>
        <v>37</v>
      </c>
      <c r="J19" s="35">
        <f t="shared" si="42"/>
        <v>81</v>
      </c>
      <c r="K19" s="35">
        <f t="shared" si="42"/>
        <v>1</v>
      </c>
      <c r="L19" s="35">
        <f t="shared" si="42"/>
        <v>189</v>
      </c>
      <c r="M19" s="35">
        <f t="shared" si="42"/>
        <v>7</v>
      </c>
      <c r="N19" s="35">
        <f t="shared" si="42"/>
        <v>894</v>
      </c>
      <c r="O19" s="35">
        <f t="shared" si="42"/>
        <v>125</v>
      </c>
      <c r="P19" s="35">
        <f t="shared" si="42"/>
        <v>26</v>
      </c>
      <c r="Q19" s="35">
        <f t="shared" si="42"/>
        <v>18</v>
      </c>
    </row>
    <row r="20" spans="1:17" ht="12" customHeight="1">
      <c r="A20" s="139"/>
      <c r="B20" s="139"/>
      <c r="C20" s="34"/>
      <c r="D20" s="212"/>
      <c r="E20" s="33"/>
      <c r="F20" s="77">
        <f t="shared" si="1"/>
        <v>1</v>
      </c>
      <c r="G20" s="59">
        <f>IF(G19=0,0,G19/$F19)</f>
        <v>0.8035714285714286</v>
      </c>
      <c r="H20" s="31">
        <f>IF(H19=0,0,H19/$H19)</f>
        <v>1</v>
      </c>
      <c r="I20" s="31">
        <f>IF(I19=0,0,I19/$H19)</f>
        <v>5.89171974522293E-2</v>
      </c>
      <c r="J20" s="31">
        <f>IF(J19=0,0,J19/$J19)</f>
        <v>1</v>
      </c>
      <c r="K20" s="31">
        <f>IF(K19=0,0,K19/$J19)</f>
        <v>1.2345679012345678E-2</v>
      </c>
      <c r="L20" s="31">
        <f>IF(L19=0,0,L19/$L19)</f>
        <v>1</v>
      </c>
      <c r="M20" s="31">
        <f>IF(M19=0,0,M19/$L19)</f>
        <v>3.7037037037037035E-2</v>
      </c>
      <c r="N20" s="31">
        <f>IF(N19=0,0,N19/$N19)</f>
        <v>1</v>
      </c>
      <c r="O20" s="31">
        <f>IF(O19=0,0,O19/$N19)</f>
        <v>0.13982102908277405</v>
      </c>
      <c r="P20" s="31">
        <f>IF(P19=0,0,P19/$F19)</f>
        <v>0.11607142857142858</v>
      </c>
      <c r="Q20" s="31">
        <f>IF(Q19=0,0,Q19/$F19)</f>
        <v>8.0357142857142863E-2</v>
      </c>
    </row>
    <row r="21" spans="1:17" ht="12" customHeight="1">
      <c r="A21" s="139"/>
      <c r="B21" s="139"/>
      <c r="C21" s="37"/>
      <c r="D21" s="211" t="s">
        <v>40</v>
      </c>
      <c r="E21" s="36"/>
      <c r="F21" s="76">
        <f t="shared" ref="F21:F68" si="43">SUM(G21,P21:Q21)</f>
        <v>38</v>
      </c>
      <c r="G21" s="60">
        <v>29</v>
      </c>
      <c r="H21" s="35">
        <f>'付表33-2'!H21+'付表33-3'!H21</f>
        <v>80</v>
      </c>
      <c r="I21" s="35">
        <f>'付表33-2'!I21+'付表33-3'!I21</f>
        <v>7</v>
      </c>
      <c r="J21" s="35">
        <f>'付表33-2'!J21+'付表33-3'!J21</f>
        <v>6</v>
      </c>
      <c r="K21" s="35">
        <f>'付表33-2'!K21+'付表33-3'!K21</f>
        <v>0</v>
      </c>
      <c r="L21" s="35">
        <f>'付表33-2'!L21+'付表33-3'!L21</f>
        <v>49</v>
      </c>
      <c r="M21" s="35">
        <f>'付表33-2'!M21+'付表33-3'!M21</f>
        <v>5</v>
      </c>
      <c r="N21" s="35">
        <f>'付表33-2'!N21+'付表33-3'!N21</f>
        <v>67</v>
      </c>
      <c r="O21" s="35">
        <f>'付表33-2'!O21+'付表33-3'!O21</f>
        <v>12</v>
      </c>
      <c r="P21" s="35">
        <v>5</v>
      </c>
      <c r="Q21" s="35">
        <v>4</v>
      </c>
    </row>
    <row r="22" spans="1:17" ht="12" customHeight="1">
      <c r="A22" s="139"/>
      <c r="B22" s="139"/>
      <c r="C22" s="34"/>
      <c r="D22" s="212"/>
      <c r="E22" s="33"/>
      <c r="F22" s="77">
        <f t="shared" si="43"/>
        <v>1</v>
      </c>
      <c r="G22" s="59">
        <f t="shared" ref="G22" si="44">IF(G21=0,0,G21/$F21)</f>
        <v>0.76315789473684215</v>
      </c>
      <c r="H22" s="31">
        <f t="shared" ref="H22" si="45">IF(H21=0,0,H21/$H21)</f>
        <v>1</v>
      </c>
      <c r="I22" s="31">
        <f t="shared" ref="I22" si="46">IF(I21=0,0,I21/$H21)</f>
        <v>8.7499999999999994E-2</v>
      </c>
      <c r="J22" s="31">
        <f t="shared" ref="J22" si="47">IF(J21=0,0,J21/$J21)</f>
        <v>1</v>
      </c>
      <c r="K22" s="31">
        <f t="shared" ref="K22" si="48">IF(K21=0,0,K21/$J21)</f>
        <v>0</v>
      </c>
      <c r="L22" s="31">
        <f t="shared" ref="L22" si="49">IF(L21=0,0,L21/$L21)</f>
        <v>1</v>
      </c>
      <c r="M22" s="31">
        <f t="shared" ref="M22" si="50">IF(M21=0,0,M21/$L21)</f>
        <v>0.10204081632653061</v>
      </c>
      <c r="N22" s="31">
        <f t="shared" ref="N22" si="51">IF(N21=0,0,N21/$N21)</f>
        <v>1</v>
      </c>
      <c r="O22" s="31">
        <f t="shared" ref="O22" si="52">IF(O21=0,0,O21/$N21)</f>
        <v>0.17910447761194029</v>
      </c>
      <c r="P22" s="31">
        <f t="shared" ref="P22" si="53">IF(P21=0,0,P21/$F21)</f>
        <v>0.13157894736842105</v>
      </c>
      <c r="Q22" s="31">
        <f t="shared" ref="Q22" si="54">IF(Q21=0,0,Q21/$F21)</f>
        <v>0.10526315789473684</v>
      </c>
    </row>
    <row r="23" spans="1:17" ht="12" customHeight="1">
      <c r="A23" s="139"/>
      <c r="B23" s="139"/>
      <c r="C23" s="37"/>
      <c r="D23" s="211" t="s">
        <v>39</v>
      </c>
      <c r="E23" s="36"/>
      <c r="F23" s="76">
        <f t="shared" si="43"/>
        <v>5</v>
      </c>
      <c r="G23" s="60">
        <v>4</v>
      </c>
      <c r="H23" s="35">
        <f>'付表33-2'!H23+'付表33-3'!H23</f>
        <v>7</v>
      </c>
      <c r="I23" s="35">
        <f>'付表33-2'!I23+'付表33-3'!I23</f>
        <v>0</v>
      </c>
      <c r="J23" s="35">
        <f>'付表33-2'!J23+'付表33-3'!J23</f>
        <v>1</v>
      </c>
      <c r="K23" s="35">
        <f>'付表33-2'!K23+'付表33-3'!K23</f>
        <v>0</v>
      </c>
      <c r="L23" s="35">
        <f>'付表33-2'!L23+'付表33-3'!L23</f>
        <v>0</v>
      </c>
      <c r="M23" s="35">
        <f>'付表33-2'!M23+'付表33-3'!M23</f>
        <v>0</v>
      </c>
      <c r="N23" s="35">
        <f>'付表33-2'!N23+'付表33-3'!N23</f>
        <v>14</v>
      </c>
      <c r="O23" s="35">
        <f>'付表33-2'!O23+'付表33-3'!O23</f>
        <v>3</v>
      </c>
      <c r="P23" s="35">
        <v>0</v>
      </c>
      <c r="Q23" s="35">
        <v>1</v>
      </c>
    </row>
    <row r="24" spans="1:17" ht="12" customHeight="1">
      <c r="A24" s="139"/>
      <c r="B24" s="139"/>
      <c r="C24" s="34"/>
      <c r="D24" s="212"/>
      <c r="E24" s="33"/>
      <c r="F24" s="77">
        <f t="shared" si="43"/>
        <v>1</v>
      </c>
      <c r="G24" s="59">
        <f t="shared" ref="G24" si="55">IF(G23=0,0,G23/$F23)</f>
        <v>0.8</v>
      </c>
      <c r="H24" s="31">
        <f t="shared" ref="H24" si="56">IF(H23=0,0,H23/$H23)</f>
        <v>1</v>
      </c>
      <c r="I24" s="31">
        <f t="shared" ref="I24" si="57">IF(I23=0,0,I23/$H23)</f>
        <v>0</v>
      </c>
      <c r="J24" s="31">
        <f t="shared" ref="J24" si="58">IF(J23=0,0,J23/$J23)</f>
        <v>1</v>
      </c>
      <c r="K24" s="31">
        <f t="shared" ref="K24" si="59">IF(K23=0,0,K23/$J23)</f>
        <v>0</v>
      </c>
      <c r="L24" s="31">
        <f t="shared" ref="L24" si="60">IF(L23=0,0,L23/$L23)</f>
        <v>0</v>
      </c>
      <c r="M24" s="31">
        <f t="shared" ref="M24" si="61">IF(M23=0,0,M23/$L23)</f>
        <v>0</v>
      </c>
      <c r="N24" s="31">
        <f t="shared" ref="N24" si="62">IF(N23=0,0,N23/$N23)</f>
        <v>1</v>
      </c>
      <c r="O24" s="31">
        <f t="shared" ref="O24" si="63">IF(O23=0,0,O23/$N23)</f>
        <v>0.21428571428571427</v>
      </c>
      <c r="P24" s="31">
        <f t="shared" ref="P24" si="64">IF(P23=0,0,P23/$F23)</f>
        <v>0</v>
      </c>
      <c r="Q24" s="31">
        <f t="shared" ref="Q24" si="65">IF(Q23=0,0,Q23/$F23)</f>
        <v>0.2</v>
      </c>
    </row>
    <row r="25" spans="1:17" ht="12" customHeight="1">
      <c r="A25" s="139"/>
      <c r="B25" s="139"/>
      <c r="C25" s="37"/>
      <c r="D25" s="211" t="s">
        <v>38</v>
      </c>
      <c r="E25" s="36"/>
      <c r="F25" s="76">
        <f t="shared" si="43"/>
        <v>14</v>
      </c>
      <c r="G25" s="60">
        <v>8</v>
      </c>
      <c r="H25" s="35">
        <f>'付表33-2'!H25+'付表33-3'!H25</f>
        <v>10</v>
      </c>
      <c r="I25" s="35">
        <f>'付表33-2'!I25+'付表33-3'!I25</f>
        <v>1</v>
      </c>
      <c r="J25" s="35">
        <f>'付表33-2'!J25+'付表33-3'!J25</f>
        <v>3</v>
      </c>
      <c r="K25" s="35">
        <f>'付表33-2'!K25+'付表33-3'!K25</f>
        <v>0</v>
      </c>
      <c r="L25" s="35">
        <f>'付表33-2'!L25+'付表33-3'!L25</f>
        <v>4</v>
      </c>
      <c r="M25" s="35">
        <f>'付表33-2'!M25+'付表33-3'!M25</f>
        <v>0</v>
      </c>
      <c r="N25" s="35">
        <f>'付表33-2'!N25+'付表33-3'!N25</f>
        <v>35</v>
      </c>
      <c r="O25" s="35">
        <f>'付表33-2'!O25+'付表33-3'!O25</f>
        <v>15</v>
      </c>
      <c r="P25" s="35">
        <v>6</v>
      </c>
      <c r="Q25" s="35">
        <v>0</v>
      </c>
    </row>
    <row r="26" spans="1:17" ht="12" customHeight="1">
      <c r="A26" s="139"/>
      <c r="B26" s="139"/>
      <c r="C26" s="34"/>
      <c r="D26" s="212"/>
      <c r="E26" s="33"/>
      <c r="F26" s="77">
        <f t="shared" si="43"/>
        <v>1</v>
      </c>
      <c r="G26" s="59">
        <f t="shared" ref="G26" si="66">IF(G25=0,0,G25/$F25)</f>
        <v>0.5714285714285714</v>
      </c>
      <c r="H26" s="31">
        <f t="shared" ref="H26" si="67">IF(H25=0,0,H25/$H25)</f>
        <v>1</v>
      </c>
      <c r="I26" s="31">
        <f t="shared" ref="I26" si="68">IF(I25=0,0,I25/$H25)</f>
        <v>0.1</v>
      </c>
      <c r="J26" s="31">
        <f t="shared" ref="J26" si="69">IF(J25=0,0,J25/$J25)</f>
        <v>1</v>
      </c>
      <c r="K26" s="31">
        <f t="shared" ref="K26" si="70">IF(K25=0,0,K25/$J25)</f>
        <v>0</v>
      </c>
      <c r="L26" s="31">
        <f t="shared" ref="L26" si="71">IF(L25=0,0,L25/$L25)</f>
        <v>1</v>
      </c>
      <c r="M26" s="31">
        <f t="shared" ref="M26" si="72">IF(M25=0,0,M25/$L25)</f>
        <v>0</v>
      </c>
      <c r="N26" s="31">
        <f t="shared" ref="N26" si="73">IF(N25=0,0,N25/$N25)</f>
        <v>1</v>
      </c>
      <c r="O26" s="31">
        <f t="shared" ref="O26" si="74">IF(O25=0,0,O25/$N25)</f>
        <v>0.42857142857142855</v>
      </c>
      <c r="P26" s="31">
        <f t="shared" ref="P26" si="75">IF(P25=0,0,P25/$F25)</f>
        <v>0.42857142857142855</v>
      </c>
      <c r="Q26" s="31">
        <f t="shared" ref="Q26" si="76">IF(Q25=0,0,Q25/$F25)</f>
        <v>0</v>
      </c>
    </row>
    <row r="27" spans="1:17" ht="12" customHeight="1">
      <c r="A27" s="139"/>
      <c r="B27" s="139"/>
      <c r="C27" s="37"/>
      <c r="D27" s="211" t="s">
        <v>37</v>
      </c>
      <c r="E27" s="36"/>
      <c r="F27" s="76">
        <f t="shared" si="43"/>
        <v>1</v>
      </c>
      <c r="G27" s="60">
        <v>1</v>
      </c>
      <c r="H27" s="35">
        <f>'付表33-2'!H27+'付表33-3'!H27</f>
        <v>0</v>
      </c>
      <c r="I27" s="35">
        <f>'付表33-2'!I27+'付表33-3'!I27</f>
        <v>0</v>
      </c>
      <c r="J27" s="35">
        <f>'付表33-2'!J27+'付表33-3'!J27</f>
        <v>0</v>
      </c>
      <c r="K27" s="35">
        <f>'付表33-2'!K27+'付表33-3'!K27</f>
        <v>0</v>
      </c>
      <c r="L27" s="35">
        <f>'付表33-2'!L27+'付表33-3'!L27</f>
        <v>0</v>
      </c>
      <c r="M27" s="35">
        <f>'付表33-2'!M27+'付表33-3'!M27</f>
        <v>0</v>
      </c>
      <c r="N27" s="35">
        <f>'付表33-2'!N27+'付表33-3'!N27</f>
        <v>3</v>
      </c>
      <c r="O27" s="35">
        <f>'付表33-2'!O27+'付表33-3'!O27</f>
        <v>1</v>
      </c>
      <c r="P27" s="35">
        <v>0</v>
      </c>
      <c r="Q27" s="35">
        <v>0</v>
      </c>
    </row>
    <row r="28" spans="1:17" ht="12" customHeight="1">
      <c r="A28" s="139"/>
      <c r="B28" s="139"/>
      <c r="C28" s="34"/>
      <c r="D28" s="212"/>
      <c r="E28" s="33"/>
      <c r="F28" s="77">
        <f t="shared" si="43"/>
        <v>1</v>
      </c>
      <c r="G28" s="59">
        <f t="shared" ref="G28" si="77">IF(G27=0,0,G27/$F27)</f>
        <v>1</v>
      </c>
      <c r="H28" s="31">
        <f t="shared" ref="H28" si="78">IF(H27=0,0,H27/$H27)</f>
        <v>0</v>
      </c>
      <c r="I28" s="31">
        <f t="shared" ref="I28" si="79">IF(I27=0,0,I27/$H27)</f>
        <v>0</v>
      </c>
      <c r="J28" s="31">
        <f t="shared" ref="J28" si="80">IF(J27=0,0,J27/$J27)</f>
        <v>0</v>
      </c>
      <c r="K28" s="31">
        <f t="shared" ref="K28" si="81">IF(K27=0,0,K27/$J27)</f>
        <v>0</v>
      </c>
      <c r="L28" s="31">
        <f t="shared" ref="L28" si="82">IF(L27=0,0,L27/$L27)</f>
        <v>0</v>
      </c>
      <c r="M28" s="31">
        <f t="shared" ref="M28" si="83">IF(M27=0,0,M27/$L27)</f>
        <v>0</v>
      </c>
      <c r="N28" s="31">
        <f t="shared" ref="N28" si="84">IF(N27=0,0,N27/$N27)</f>
        <v>1</v>
      </c>
      <c r="O28" s="31">
        <f t="shared" ref="O28" si="85">IF(O27=0,0,O27/$N27)</f>
        <v>0.33333333333333331</v>
      </c>
      <c r="P28" s="31">
        <f t="shared" ref="P28" si="86">IF(P27=0,0,P27/$F27)</f>
        <v>0</v>
      </c>
      <c r="Q28" s="31">
        <f t="shared" ref="Q28" si="87">IF(Q27=0,0,Q27/$F27)</f>
        <v>0</v>
      </c>
    </row>
    <row r="29" spans="1:17" ht="12" customHeight="1">
      <c r="A29" s="139"/>
      <c r="B29" s="139"/>
      <c r="C29" s="37"/>
      <c r="D29" s="211" t="s">
        <v>36</v>
      </c>
      <c r="E29" s="36"/>
      <c r="F29" s="76">
        <f t="shared" si="43"/>
        <v>6</v>
      </c>
      <c r="G29" s="60">
        <v>5</v>
      </c>
      <c r="H29" s="35">
        <f>'付表33-2'!H29+'付表33-3'!H29</f>
        <v>15</v>
      </c>
      <c r="I29" s="35">
        <f>'付表33-2'!I29+'付表33-3'!I29</f>
        <v>2</v>
      </c>
      <c r="J29" s="35">
        <f>'付表33-2'!J29+'付表33-3'!J29</f>
        <v>0</v>
      </c>
      <c r="K29" s="35">
        <f>'付表33-2'!K29+'付表33-3'!K29</f>
        <v>0</v>
      </c>
      <c r="L29" s="35">
        <f>'付表33-2'!L29+'付表33-3'!L29</f>
        <v>5</v>
      </c>
      <c r="M29" s="35">
        <f>'付表33-2'!M29+'付表33-3'!M29</f>
        <v>0</v>
      </c>
      <c r="N29" s="35">
        <f>'付表33-2'!N29+'付表33-3'!N29</f>
        <v>15</v>
      </c>
      <c r="O29" s="35">
        <f>'付表33-2'!O29+'付表33-3'!O29</f>
        <v>4</v>
      </c>
      <c r="P29" s="35">
        <v>1</v>
      </c>
      <c r="Q29" s="35">
        <v>0</v>
      </c>
    </row>
    <row r="30" spans="1:17" ht="12" customHeight="1">
      <c r="A30" s="139"/>
      <c r="B30" s="139"/>
      <c r="C30" s="34"/>
      <c r="D30" s="212"/>
      <c r="E30" s="33"/>
      <c r="F30" s="77">
        <f t="shared" si="43"/>
        <v>1</v>
      </c>
      <c r="G30" s="59">
        <f t="shared" ref="G30" si="88">IF(G29=0,0,G29/$F29)</f>
        <v>0.83333333333333337</v>
      </c>
      <c r="H30" s="31">
        <f t="shared" ref="H30" si="89">IF(H29=0,0,H29/$H29)</f>
        <v>1</v>
      </c>
      <c r="I30" s="31">
        <f t="shared" ref="I30" si="90">IF(I29=0,0,I29/$H29)</f>
        <v>0.13333333333333333</v>
      </c>
      <c r="J30" s="31">
        <f t="shared" ref="J30" si="91">IF(J29=0,0,J29/$J29)</f>
        <v>0</v>
      </c>
      <c r="K30" s="31">
        <f t="shared" ref="K30" si="92">IF(K29=0,0,K29/$J29)</f>
        <v>0</v>
      </c>
      <c r="L30" s="31">
        <f t="shared" ref="L30" si="93">IF(L29=0,0,L29/$L29)</f>
        <v>1</v>
      </c>
      <c r="M30" s="31">
        <f t="shared" ref="M30" si="94">IF(M29=0,0,M29/$L29)</f>
        <v>0</v>
      </c>
      <c r="N30" s="31">
        <f t="shared" ref="N30" si="95">IF(N29=0,0,N29/$N29)</f>
        <v>1</v>
      </c>
      <c r="O30" s="31">
        <f t="shared" ref="O30" si="96">IF(O29=0,0,O29/$N29)</f>
        <v>0.26666666666666666</v>
      </c>
      <c r="P30" s="31">
        <f t="shared" ref="P30" si="97">IF(P29=0,0,P29/$F29)</f>
        <v>0.16666666666666666</v>
      </c>
      <c r="Q30" s="31">
        <f t="shared" ref="Q30" si="98">IF(Q29=0,0,Q29/$F29)</f>
        <v>0</v>
      </c>
    </row>
    <row r="31" spans="1:17" ht="12" customHeight="1">
      <c r="A31" s="139"/>
      <c r="B31" s="139"/>
      <c r="C31" s="37"/>
      <c r="D31" s="211" t="s">
        <v>35</v>
      </c>
      <c r="E31" s="36"/>
      <c r="F31" s="76">
        <f t="shared" si="43"/>
        <v>3</v>
      </c>
      <c r="G31" s="60">
        <v>1</v>
      </c>
      <c r="H31" s="35">
        <f>'付表33-2'!H31+'付表33-3'!H31</f>
        <v>1</v>
      </c>
      <c r="I31" s="35">
        <f>'付表33-2'!I31+'付表33-3'!I31</f>
        <v>0</v>
      </c>
      <c r="J31" s="35">
        <f>'付表33-2'!J31+'付表33-3'!J31</f>
        <v>0</v>
      </c>
      <c r="K31" s="35">
        <f>'付表33-2'!K31+'付表33-3'!K31</f>
        <v>0</v>
      </c>
      <c r="L31" s="35">
        <f>'付表33-2'!L31+'付表33-3'!L31</f>
        <v>0</v>
      </c>
      <c r="M31" s="35">
        <f>'付表33-2'!M31+'付表33-3'!M31</f>
        <v>0</v>
      </c>
      <c r="N31" s="35">
        <f>'付表33-2'!N31+'付表33-3'!N31</f>
        <v>2</v>
      </c>
      <c r="O31" s="35">
        <f>'付表33-2'!O31+'付表33-3'!O31</f>
        <v>2</v>
      </c>
      <c r="P31" s="35">
        <v>2</v>
      </c>
      <c r="Q31" s="35">
        <v>0</v>
      </c>
    </row>
    <row r="32" spans="1:17" ht="12" customHeight="1">
      <c r="A32" s="139"/>
      <c r="B32" s="139"/>
      <c r="C32" s="34"/>
      <c r="D32" s="212"/>
      <c r="E32" s="33"/>
      <c r="F32" s="77">
        <f t="shared" si="43"/>
        <v>1</v>
      </c>
      <c r="G32" s="59">
        <f t="shared" ref="G32" si="99">IF(G31=0,0,G31/$F31)</f>
        <v>0.33333333333333331</v>
      </c>
      <c r="H32" s="31">
        <f t="shared" ref="H32" si="100">IF(H31=0,0,H31/$H31)</f>
        <v>1</v>
      </c>
      <c r="I32" s="31">
        <f t="shared" ref="I32" si="101">IF(I31=0,0,I31/$H31)</f>
        <v>0</v>
      </c>
      <c r="J32" s="31">
        <f t="shared" ref="J32" si="102">IF(J31=0,0,J31/$J31)</f>
        <v>0</v>
      </c>
      <c r="K32" s="31">
        <f t="shared" ref="K32" si="103">IF(K31=0,0,K31/$J31)</f>
        <v>0</v>
      </c>
      <c r="L32" s="31">
        <f t="shared" ref="L32" si="104">IF(L31=0,0,L31/$L31)</f>
        <v>0</v>
      </c>
      <c r="M32" s="31">
        <f t="shared" ref="M32" si="105">IF(M31=0,0,M31/$L31)</f>
        <v>0</v>
      </c>
      <c r="N32" s="31">
        <f t="shared" ref="N32" si="106">IF(N31=0,0,N31/$N31)</f>
        <v>1</v>
      </c>
      <c r="O32" s="31">
        <f t="shared" ref="O32" si="107">IF(O31=0,0,O31/$N31)</f>
        <v>1</v>
      </c>
      <c r="P32" s="31">
        <f t="shared" ref="P32" si="108">IF(P31=0,0,P31/$F31)</f>
        <v>0.66666666666666663</v>
      </c>
      <c r="Q32" s="31">
        <f t="shared" ref="Q32" si="109">IF(Q31=0,0,Q31/$F31)</f>
        <v>0</v>
      </c>
    </row>
    <row r="33" spans="1:17" ht="12" customHeight="1">
      <c r="A33" s="139"/>
      <c r="B33" s="139"/>
      <c r="C33" s="37"/>
      <c r="D33" s="211" t="s">
        <v>34</v>
      </c>
      <c r="E33" s="36"/>
      <c r="F33" s="76">
        <f t="shared" si="43"/>
        <v>3</v>
      </c>
      <c r="G33" s="60">
        <v>3</v>
      </c>
      <c r="H33" s="35">
        <f>'付表33-2'!H33+'付表33-3'!H33</f>
        <v>4</v>
      </c>
      <c r="I33" s="35">
        <f>'付表33-2'!I33+'付表33-3'!I33</f>
        <v>1</v>
      </c>
      <c r="J33" s="35">
        <f>'付表33-2'!J33+'付表33-3'!J33</f>
        <v>1</v>
      </c>
      <c r="K33" s="35">
        <f>'付表33-2'!K33+'付表33-3'!K33</f>
        <v>0</v>
      </c>
      <c r="L33" s="35">
        <f>'付表33-2'!L33+'付表33-3'!L33</f>
        <v>1</v>
      </c>
      <c r="M33" s="35">
        <f>'付表33-2'!M33+'付表33-3'!M33</f>
        <v>0</v>
      </c>
      <c r="N33" s="35">
        <f>'付表33-2'!N33+'付表33-3'!N33</f>
        <v>7</v>
      </c>
      <c r="O33" s="35">
        <f>'付表33-2'!O33+'付表33-3'!O33</f>
        <v>1</v>
      </c>
      <c r="P33" s="35">
        <v>0</v>
      </c>
      <c r="Q33" s="35">
        <v>0</v>
      </c>
    </row>
    <row r="34" spans="1:17" ht="12" customHeight="1">
      <c r="A34" s="139"/>
      <c r="B34" s="139"/>
      <c r="C34" s="34"/>
      <c r="D34" s="212"/>
      <c r="E34" s="33"/>
      <c r="F34" s="77">
        <f t="shared" si="43"/>
        <v>1</v>
      </c>
      <c r="G34" s="59">
        <f t="shared" ref="G34" si="110">IF(G33=0,0,G33/$F33)</f>
        <v>1</v>
      </c>
      <c r="H34" s="31">
        <f t="shared" ref="H34" si="111">IF(H33=0,0,H33/$H33)</f>
        <v>1</v>
      </c>
      <c r="I34" s="31">
        <f t="shared" ref="I34" si="112">IF(I33=0,0,I33/$H33)</f>
        <v>0.25</v>
      </c>
      <c r="J34" s="31">
        <f t="shared" ref="J34" si="113">IF(J33=0,0,J33/$J33)</f>
        <v>1</v>
      </c>
      <c r="K34" s="31">
        <f t="shared" ref="K34" si="114">IF(K33=0,0,K33/$J33)</f>
        <v>0</v>
      </c>
      <c r="L34" s="31">
        <f t="shared" ref="L34" si="115">IF(L33=0,0,L33/$L33)</f>
        <v>1</v>
      </c>
      <c r="M34" s="31">
        <f t="shared" ref="M34" si="116">IF(M33=0,0,M33/$L33)</f>
        <v>0</v>
      </c>
      <c r="N34" s="31">
        <f t="shared" ref="N34" si="117">IF(N33=0,0,N33/$N33)</f>
        <v>1</v>
      </c>
      <c r="O34" s="31">
        <f t="shared" ref="O34" si="118">IF(O33=0,0,O33/$N33)</f>
        <v>0.14285714285714285</v>
      </c>
      <c r="P34" s="31">
        <f t="shared" ref="P34" si="119">IF(P33=0,0,P33/$F33)</f>
        <v>0</v>
      </c>
      <c r="Q34" s="31">
        <f t="shared" ref="Q34" si="120">IF(Q33=0,0,Q33/$F33)</f>
        <v>0</v>
      </c>
    </row>
    <row r="35" spans="1:17" ht="12" customHeight="1">
      <c r="A35" s="139"/>
      <c r="B35" s="139"/>
      <c r="C35" s="37"/>
      <c r="D35" s="211" t="s">
        <v>33</v>
      </c>
      <c r="E35" s="36"/>
      <c r="F35" s="76">
        <f t="shared" si="43"/>
        <v>10</v>
      </c>
      <c r="G35" s="60">
        <v>9</v>
      </c>
      <c r="H35" s="35">
        <f>'付表33-2'!H35+'付表33-3'!H35</f>
        <v>107</v>
      </c>
      <c r="I35" s="35">
        <f>'付表33-2'!I35+'付表33-3'!I35</f>
        <v>2</v>
      </c>
      <c r="J35" s="35">
        <f>'付表33-2'!J35+'付表33-3'!J35</f>
        <v>12</v>
      </c>
      <c r="K35" s="35">
        <f>'付表33-2'!K35+'付表33-3'!K35</f>
        <v>1</v>
      </c>
      <c r="L35" s="35">
        <f>'付表33-2'!L35+'付表33-3'!L35</f>
        <v>24</v>
      </c>
      <c r="M35" s="35">
        <f>'付表33-2'!M35+'付表33-3'!M35</f>
        <v>0</v>
      </c>
      <c r="N35" s="35">
        <f>'付表33-2'!N35+'付表33-3'!N35</f>
        <v>103</v>
      </c>
      <c r="O35" s="35">
        <f>'付表33-2'!O35+'付表33-3'!O35</f>
        <v>11</v>
      </c>
      <c r="P35" s="35">
        <v>1</v>
      </c>
      <c r="Q35" s="35">
        <v>0</v>
      </c>
    </row>
    <row r="36" spans="1:17" ht="12" customHeight="1">
      <c r="A36" s="139"/>
      <c r="B36" s="139"/>
      <c r="C36" s="34"/>
      <c r="D36" s="212"/>
      <c r="E36" s="33"/>
      <c r="F36" s="77">
        <f t="shared" si="43"/>
        <v>1</v>
      </c>
      <c r="G36" s="59">
        <f t="shared" ref="G36" si="121">IF(G35=0,0,G35/$F35)</f>
        <v>0.9</v>
      </c>
      <c r="H36" s="31">
        <f t="shared" ref="H36" si="122">IF(H35=0,0,H35/$H35)</f>
        <v>1</v>
      </c>
      <c r="I36" s="31">
        <f t="shared" ref="I36" si="123">IF(I35=0,0,I35/$H35)</f>
        <v>1.8691588785046728E-2</v>
      </c>
      <c r="J36" s="31">
        <f t="shared" ref="J36" si="124">IF(J35=0,0,J35/$J35)</f>
        <v>1</v>
      </c>
      <c r="K36" s="31">
        <f t="shared" ref="K36" si="125">IF(K35=0,0,K35/$J35)</f>
        <v>8.3333333333333329E-2</v>
      </c>
      <c r="L36" s="31">
        <f t="shared" ref="L36" si="126">IF(L35=0,0,L35/$L35)</f>
        <v>1</v>
      </c>
      <c r="M36" s="31">
        <f t="shared" ref="M36" si="127">IF(M35=0,0,M35/$L35)</f>
        <v>0</v>
      </c>
      <c r="N36" s="31">
        <f t="shared" ref="N36" si="128">IF(N35=0,0,N35/$N35)</f>
        <v>1</v>
      </c>
      <c r="O36" s="31">
        <f t="shared" ref="O36" si="129">IF(O35=0,0,O35/$N35)</f>
        <v>0.10679611650485436</v>
      </c>
      <c r="P36" s="31">
        <f t="shared" ref="P36" si="130">IF(P35=0,0,P35/$F35)</f>
        <v>0.1</v>
      </c>
      <c r="Q36" s="31">
        <f t="shared" ref="Q36" si="131">IF(Q35=0,0,Q35/$F35)</f>
        <v>0</v>
      </c>
    </row>
    <row r="37" spans="1:17" ht="12" customHeight="1">
      <c r="A37" s="139"/>
      <c r="B37" s="139"/>
      <c r="C37" s="37"/>
      <c r="D37" s="211" t="s">
        <v>32</v>
      </c>
      <c r="E37" s="36"/>
      <c r="F37" s="76">
        <f t="shared" si="43"/>
        <v>1</v>
      </c>
      <c r="G37" s="60">
        <v>0</v>
      </c>
      <c r="H37" s="35">
        <f>'付表33-2'!H37+'付表33-3'!H37</f>
        <v>0</v>
      </c>
      <c r="I37" s="35">
        <f>'付表33-2'!I37+'付表33-3'!I37</f>
        <v>0</v>
      </c>
      <c r="J37" s="35">
        <f>'付表33-2'!J37+'付表33-3'!J37</f>
        <v>0</v>
      </c>
      <c r="K37" s="35">
        <f>'付表33-2'!K37+'付表33-3'!K37</f>
        <v>0</v>
      </c>
      <c r="L37" s="35">
        <f>'付表33-2'!L37+'付表33-3'!L37</f>
        <v>0</v>
      </c>
      <c r="M37" s="35">
        <f>'付表33-2'!M37+'付表33-3'!M37</f>
        <v>0</v>
      </c>
      <c r="N37" s="35">
        <f>'付表33-2'!N37+'付表33-3'!N37</f>
        <v>0</v>
      </c>
      <c r="O37" s="35">
        <f>'付表33-2'!O37+'付表33-3'!O37</f>
        <v>0</v>
      </c>
      <c r="P37" s="35">
        <v>0</v>
      </c>
      <c r="Q37" s="35">
        <v>1</v>
      </c>
    </row>
    <row r="38" spans="1:17" ht="12" customHeight="1">
      <c r="A38" s="139"/>
      <c r="B38" s="139"/>
      <c r="C38" s="34"/>
      <c r="D38" s="212"/>
      <c r="E38" s="33"/>
      <c r="F38" s="77">
        <f t="shared" si="43"/>
        <v>1</v>
      </c>
      <c r="G38" s="59">
        <f t="shared" ref="G38" si="132">IF(G37=0,0,G37/$F37)</f>
        <v>0</v>
      </c>
      <c r="H38" s="31">
        <f t="shared" ref="H38" si="133">IF(H37=0,0,H37/$H37)</f>
        <v>0</v>
      </c>
      <c r="I38" s="31">
        <f t="shared" ref="I38" si="134">IF(I37=0,0,I37/$H37)</f>
        <v>0</v>
      </c>
      <c r="J38" s="31">
        <f t="shared" ref="J38" si="135">IF(J37=0,0,J37/$J37)</f>
        <v>0</v>
      </c>
      <c r="K38" s="31">
        <f t="shared" ref="K38" si="136">IF(K37=0,0,K37/$J37)</f>
        <v>0</v>
      </c>
      <c r="L38" s="31">
        <f t="shared" ref="L38" si="137">IF(L37=0,0,L37/$L37)</f>
        <v>0</v>
      </c>
      <c r="M38" s="31">
        <f t="shared" ref="M38" si="138">IF(M37=0,0,M37/$L37)</f>
        <v>0</v>
      </c>
      <c r="N38" s="31">
        <f t="shared" ref="N38" si="139">IF(N37=0,0,N37/$N37)</f>
        <v>0</v>
      </c>
      <c r="O38" s="31">
        <f t="shared" ref="O38" si="140">IF(O37=0,0,O37/$N37)</f>
        <v>0</v>
      </c>
      <c r="P38" s="31">
        <f t="shared" ref="P38" si="141">IF(P37=0,0,P37/$F37)</f>
        <v>0</v>
      </c>
      <c r="Q38" s="31">
        <f t="shared" ref="Q38" si="142">IF(Q37=0,0,Q37/$F37)</f>
        <v>1</v>
      </c>
    </row>
    <row r="39" spans="1:17" ht="12" customHeight="1">
      <c r="A39" s="139"/>
      <c r="B39" s="139"/>
      <c r="C39" s="37"/>
      <c r="D39" s="211" t="s">
        <v>31</v>
      </c>
      <c r="E39" s="36"/>
      <c r="F39" s="76">
        <f t="shared" si="43"/>
        <v>6</v>
      </c>
      <c r="G39" s="60">
        <v>6</v>
      </c>
      <c r="H39" s="35">
        <f>'付表33-2'!H39+'付表33-3'!H39</f>
        <v>19</v>
      </c>
      <c r="I39" s="35">
        <f>'付表33-2'!I39+'付表33-3'!I39</f>
        <v>2</v>
      </c>
      <c r="J39" s="35">
        <f>'付表33-2'!J39+'付表33-3'!J39</f>
        <v>0</v>
      </c>
      <c r="K39" s="35">
        <f>'付表33-2'!K39+'付表33-3'!K39</f>
        <v>0</v>
      </c>
      <c r="L39" s="35">
        <f>'付表33-2'!L39+'付表33-3'!L39</f>
        <v>0</v>
      </c>
      <c r="M39" s="35">
        <f>'付表33-2'!M39+'付表33-3'!M39</f>
        <v>0</v>
      </c>
      <c r="N39" s="35">
        <f>'付表33-2'!N39+'付表33-3'!N39</f>
        <v>52</v>
      </c>
      <c r="O39" s="35">
        <f>'付表33-2'!O39+'付表33-3'!O39</f>
        <v>12</v>
      </c>
      <c r="P39" s="35">
        <v>0</v>
      </c>
      <c r="Q39" s="35">
        <v>0</v>
      </c>
    </row>
    <row r="40" spans="1:17" ht="12" customHeight="1">
      <c r="A40" s="139"/>
      <c r="B40" s="139"/>
      <c r="C40" s="34"/>
      <c r="D40" s="212"/>
      <c r="E40" s="33"/>
      <c r="F40" s="77">
        <f t="shared" si="43"/>
        <v>1</v>
      </c>
      <c r="G40" s="59">
        <f t="shared" ref="G40" si="143">IF(G39=0,0,G39/$F39)</f>
        <v>1</v>
      </c>
      <c r="H40" s="31">
        <f t="shared" ref="H40" si="144">IF(H39=0,0,H39/$H39)</f>
        <v>1</v>
      </c>
      <c r="I40" s="31">
        <f t="shared" ref="I40" si="145">IF(I39=0,0,I39/$H39)</f>
        <v>0.10526315789473684</v>
      </c>
      <c r="J40" s="31">
        <f t="shared" ref="J40" si="146">IF(J39=0,0,J39/$J39)</f>
        <v>0</v>
      </c>
      <c r="K40" s="31">
        <f t="shared" ref="K40" si="147">IF(K39=0,0,K39/$J39)</f>
        <v>0</v>
      </c>
      <c r="L40" s="31">
        <f t="shared" ref="L40" si="148">IF(L39=0,0,L39/$L39)</f>
        <v>0</v>
      </c>
      <c r="M40" s="31">
        <f t="shared" ref="M40" si="149">IF(M39=0,0,M39/$L39)</f>
        <v>0</v>
      </c>
      <c r="N40" s="31">
        <f t="shared" ref="N40" si="150">IF(N39=0,0,N39/$N39)</f>
        <v>1</v>
      </c>
      <c r="O40" s="31">
        <f t="shared" ref="O40" si="151">IF(O39=0,0,O39/$N39)</f>
        <v>0.23076923076923078</v>
      </c>
      <c r="P40" s="31">
        <f t="shared" ref="P40" si="152">IF(P39=0,0,P39/$F39)</f>
        <v>0</v>
      </c>
      <c r="Q40" s="31">
        <f t="shared" ref="Q40" si="153">IF(Q39=0,0,Q39/$F39)</f>
        <v>0</v>
      </c>
    </row>
    <row r="41" spans="1:17" ht="12" customHeight="1">
      <c r="A41" s="139"/>
      <c r="B41" s="139"/>
      <c r="C41" s="37"/>
      <c r="D41" s="211" t="s">
        <v>30</v>
      </c>
      <c r="E41" s="36"/>
      <c r="F41" s="76">
        <f t="shared" si="43"/>
        <v>1</v>
      </c>
      <c r="G41" s="60">
        <v>0</v>
      </c>
      <c r="H41" s="35">
        <f>'付表33-2'!H41+'付表33-3'!H41</f>
        <v>0</v>
      </c>
      <c r="I41" s="35">
        <f>'付表33-2'!I41+'付表33-3'!I41</f>
        <v>0</v>
      </c>
      <c r="J41" s="35">
        <f>'付表33-2'!J41+'付表33-3'!J41</f>
        <v>0</v>
      </c>
      <c r="K41" s="35">
        <f>'付表33-2'!K41+'付表33-3'!K41</f>
        <v>0</v>
      </c>
      <c r="L41" s="35">
        <f>'付表33-2'!L41+'付表33-3'!L41</f>
        <v>0</v>
      </c>
      <c r="M41" s="35">
        <f>'付表33-2'!M41+'付表33-3'!M41</f>
        <v>0</v>
      </c>
      <c r="N41" s="35">
        <f>'付表33-2'!N41+'付表33-3'!N41</f>
        <v>0</v>
      </c>
      <c r="O41" s="35">
        <f>'付表33-2'!O41+'付表33-3'!O41</f>
        <v>0</v>
      </c>
      <c r="P41" s="35">
        <v>0</v>
      </c>
      <c r="Q41" s="35">
        <v>1</v>
      </c>
    </row>
    <row r="42" spans="1:17" ht="12" customHeight="1">
      <c r="A42" s="139"/>
      <c r="B42" s="139"/>
      <c r="C42" s="34"/>
      <c r="D42" s="212"/>
      <c r="E42" s="33"/>
      <c r="F42" s="77">
        <f t="shared" si="43"/>
        <v>1</v>
      </c>
      <c r="G42" s="59">
        <f t="shared" ref="G42" si="154">IF(G41=0,0,G41/$F41)</f>
        <v>0</v>
      </c>
      <c r="H42" s="31">
        <f t="shared" ref="H42" si="155">IF(H41=0,0,H41/$H41)</f>
        <v>0</v>
      </c>
      <c r="I42" s="31">
        <f t="shared" ref="I42" si="156">IF(I41=0,0,I41/$H41)</f>
        <v>0</v>
      </c>
      <c r="J42" s="31">
        <f t="shared" ref="J42" si="157">IF(J41=0,0,J41/$J41)</f>
        <v>0</v>
      </c>
      <c r="K42" s="31">
        <f t="shared" ref="K42" si="158">IF(K41=0,0,K41/$J41)</f>
        <v>0</v>
      </c>
      <c r="L42" s="31">
        <f t="shared" ref="L42" si="159">IF(L41=0,0,L41/$L41)</f>
        <v>0</v>
      </c>
      <c r="M42" s="31">
        <f t="shared" ref="M42" si="160">IF(M41=0,0,M41/$L41)</f>
        <v>0</v>
      </c>
      <c r="N42" s="31">
        <f t="shared" ref="N42" si="161">IF(N41=0,0,N41/$N41)</f>
        <v>0</v>
      </c>
      <c r="O42" s="31">
        <f t="shared" ref="O42" si="162">IF(O41=0,0,O41/$N41)</f>
        <v>0</v>
      </c>
      <c r="P42" s="31">
        <f t="shared" ref="P42" si="163">IF(P41=0,0,P41/$F41)</f>
        <v>0</v>
      </c>
      <c r="Q42" s="31">
        <f t="shared" ref="Q42" si="164">IF(Q41=0,0,Q41/$F41)</f>
        <v>1</v>
      </c>
    </row>
    <row r="43" spans="1:17" ht="12" customHeight="1">
      <c r="A43" s="139"/>
      <c r="B43" s="139"/>
      <c r="C43" s="37"/>
      <c r="D43" s="211" t="s">
        <v>29</v>
      </c>
      <c r="E43" s="36"/>
      <c r="F43" s="76">
        <f t="shared" si="43"/>
        <v>3</v>
      </c>
      <c r="G43" s="60">
        <v>2</v>
      </c>
      <c r="H43" s="35">
        <f>'付表33-2'!H43+'付表33-3'!H43</f>
        <v>7</v>
      </c>
      <c r="I43" s="35">
        <f>'付表33-2'!I43+'付表33-3'!I43</f>
        <v>0</v>
      </c>
      <c r="J43" s="35">
        <f>'付表33-2'!J43+'付表33-3'!J43</f>
        <v>3</v>
      </c>
      <c r="K43" s="35">
        <f>'付表33-2'!K43+'付表33-3'!K43</f>
        <v>0</v>
      </c>
      <c r="L43" s="35">
        <f>'付表33-2'!L43+'付表33-3'!L43</f>
        <v>2</v>
      </c>
      <c r="M43" s="35">
        <f>'付表33-2'!M43+'付表33-3'!M43</f>
        <v>0</v>
      </c>
      <c r="N43" s="35">
        <f>'付表33-2'!N43+'付表33-3'!N43</f>
        <v>7</v>
      </c>
      <c r="O43" s="35">
        <f>'付表33-2'!O43+'付表33-3'!O43</f>
        <v>1</v>
      </c>
      <c r="P43" s="35">
        <v>0</v>
      </c>
      <c r="Q43" s="35">
        <v>1</v>
      </c>
    </row>
    <row r="44" spans="1:17" ht="12" customHeight="1">
      <c r="A44" s="139"/>
      <c r="B44" s="139"/>
      <c r="C44" s="34"/>
      <c r="D44" s="212"/>
      <c r="E44" s="33"/>
      <c r="F44" s="77">
        <f t="shared" si="43"/>
        <v>1</v>
      </c>
      <c r="G44" s="59">
        <f t="shared" ref="G44" si="165">IF(G43=0,0,G43/$F43)</f>
        <v>0.66666666666666663</v>
      </c>
      <c r="H44" s="31">
        <f t="shared" ref="H44" si="166">IF(H43=0,0,H43/$H43)</f>
        <v>1</v>
      </c>
      <c r="I44" s="31">
        <f t="shared" ref="I44" si="167">IF(I43=0,0,I43/$H43)</f>
        <v>0</v>
      </c>
      <c r="J44" s="31">
        <f t="shared" ref="J44" si="168">IF(J43=0,0,J43/$J43)</f>
        <v>1</v>
      </c>
      <c r="K44" s="31">
        <f t="shared" ref="K44" si="169">IF(K43=0,0,K43/$J43)</f>
        <v>0</v>
      </c>
      <c r="L44" s="31">
        <f t="shared" ref="L44" si="170">IF(L43=0,0,L43/$L43)</f>
        <v>1</v>
      </c>
      <c r="M44" s="31">
        <f t="shared" ref="M44" si="171">IF(M43=0,0,M43/$L43)</f>
        <v>0</v>
      </c>
      <c r="N44" s="31">
        <f t="shared" ref="N44" si="172">IF(N43=0,0,N43/$N43)</f>
        <v>1</v>
      </c>
      <c r="O44" s="31">
        <f t="shared" ref="O44" si="173">IF(O43=0,0,O43/$N43)</f>
        <v>0.14285714285714285</v>
      </c>
      <c r="P44" s="31">
        <f t="shared" ref="P44" si="174">IF(P43=0,0,P43/$F43)</f>
        <v>0</v>
      </c>
      <c r="Q44" s="31">
        <f t="shared" ref="Q44" si="175">IF(Q43=0,0,Q43/$F43)</f>
        <v>0.33333333333333331</v>
      </c>
    </row>
    <row r="45" spans="1:17" ht="12" customHeight="1">
      <c r="A45" s="139"/>
      <c r="B45" s="139"/>
      <c r="C45" s="37"/>
      <c r="D45" s="211" t="s">
        <v>28</v>
      </c>
      <c r="E45" s="36"/>
      <c r="F45" s="76">
        <f t="shared" si="43"/>
        <v>8</v>
      </c>
      <c r="G45" s="60">
        <v>7</v>
      </c>
      <c r="H45" s="35">
        <f>'付表33-2'!H45+'付表33-3'!H45</f>
        <v>21</v>
      </c>
      <c r="I45" s="35">
        <f>'付表33-2'!I45+'付表33-3'!I45</f>
        <v>0</v>
      </c>
      <c r="J45" s="35">
        <f>'付表33-2'!J45+'付表33-3'!J45</f>
        <v>2</v>
      </c>
      <c r="K45" s="35">
        <f>'付表33-2'!K45+'付表33-3'!K45</f>
        <v>0</v>
      </c>
      <c r="L45" s="35">
        <f>'付表33-2'!L45+'付表33-3'!L45</f>
        <v>9</v>
      </c>
      <c r="M45" s="35">
        <f>'付表33-2'!M45+'付表33-3'!M45</f>
        <v>0</v>
      </c>
      <c r="N45" s="35">
        <f>'付表33-2'!N45+'付表33-3'!N45</f>
        <v>33</v>
      </c>
      <c r="O45" s="35">
        <f>'付表33-2'!O45+'付表33-3'!O45</f>
        <v>4</v>
      </c>
      <c r="P45" s="35">
        <v>1</v>
      </c>
      <c r="Q45" s="35">
        <v>0</v>
      </c>
    </row>
    <row r="46" spans="1:17" ht="12" customHeight="1">
      <c r="A46" s="139"/>
      <c r="B46" s="139"/>
      <c r="C46" s="34"/>
      <c r="D46" s="212"/>
      <c r="E46" s="33"/>
      <c r="F46" s="77">
        <f t="shared" si="43"/>
        <v>1</v>
      </c>
      <c r="G46" s="59">
        <f t="shared" ref="G46" si="176">IF(G45=0,0,G45/$F45)</f>
        <v>0.875</v>
      </c>
      <c r="H46" s="31">
        <f t="shared" ref="H46" si="177">IF(H45=0,0,H45/$H45)</f>
        <v>1</v>
      </c>
      <c r="I46" s="31">
        <f t="shared" ref="I46" si="178">IF(I45=0,0,I45/$H45)</f>
        <v>0</v>
      </c>
      <c r="J46" s="31">
        <f t="shared" ref="J46" si="179">IF(J45=0,0,J45/$J45)</f>
        <v>1</v>
      </c>
      <c r="K46" s="31">
        <f t="shared" ref="K46" si="180">IF(K45=0,0,K45/$J45)</f>
        <v>0</v>
      </c>
      <c r="L46" s="31">
        <f t="shared" ref="L46" si="181">IF(L45=0,0,L45/$L45)</f>
        <v>1</v>
      </c>
      <c r="M46" s="31">
        <f t="shared" ref="M46" si="182">IF(M45=0,0,M45/$L45)</f>
        <v>0</v>
      </c>
      <c r="N46" s="31">
        <f t="shared" ref="N46" si="183">IF(N45=0,0,N45/$N45)</f>
        <v>1</v>
      </c>
      <c r="O46" s="31">
        <f t="shared" ref="O46" si="184">IF(O45=0,0,O45/$N45)</f>
        <v>0.12121212121212122</v>
      </c>
      <c r="P46" s="31">
        <f t="shared" ref="P46" si="185">IF(P45=0,0,P45/$F45)</f>
        <v>0.125</v>
      </c>
      <c r="Q46" s="31">
        <f t="shared" ref="Q46" si="186">IF(Q45=0,0,Q45/$F45)</f>
        <v>0</v>
      </c>
    </row>
    <row r="47" spans="1:17" ht="12" customHeight="1">
      <c r="A47" s="139"/>
      <c r="B47" s="139"/>
      <c r="C47" s="37"/>
      <c r="D47" s="211" t="s">
        <v>27</v>
      </c>
      <c r="E47" s="36"/>
      <c r="F47" s="76">
        <f t="shared" si="43"/>
        <v>3</v>
      </c>
      <c r="G47" s="60">
        <v>3</v>
      </c>
      <c r="H47" s="35">
        <f>'付表33-2'!H47+'付表33-3'!H47</f>
        <v>8</v>
      </c>
      <c r="I47" s="35">
        <f>'付表33-2'!I47+'付表33-3'!I47</f>
        <v>2</v>
      </c>
      <c r="J47" s="35">
        <f>'付表33-2'!J47+'付表33-3'!J47</f>
        <v>0</v>
      </c>
      <c r="K47" s="35">
        <f>'付表33-2'!K47+'付表33-3'!K47</f>
        <v>0</v>
      </c>
      <c r="L47" s="35">
        <f>'付表33-2'!L47+'付表33-3'!L47</f>
        <v>0</v>
      </c>
      <c r="M47" s="35">
        <f>'付表33-2'!M47+'付表33-3'!M47</f>
        <v>0</v>
      </c>
      <c r="N47" s="35">
        <f>'付表33-2'!N47+'付表33-3'!N47</f>
        <v>8</v>
      </c>
      <c r="O47" s="35">
        <f>'付表33-2'!O47+'付表33-3'!O47</f>
        <v>3</v>
      </c>
      <c r="P47" s="35">
        <v>0</v>
      </c>
      <c r="Q47" s="35">
        <v>0</v>
      </c>
    </row>
    <row r="48" spans="1:17" ht="12" customHeight="1">
      <c r="A48" s="139"/>
      <c r="B48" s="139"/>
      <c r="C48" s="34"/>
      <c r="D48" s="212"/>
      <c r="E48" s="33"/>
      <c r="F48" s="77">
        <f t="shared" si="43"/>
        <v>1</v>
      </c>
      <c r="G48" s="59">
        <f t="shared" ref="G48" si="187">IF(G47=0,0,G47/$F47)</f>
        <v>1</v>
      </c>
      <c r="H48" s="31">
        <f t="shared" ref="H48" si="188">IF(H47=0,0,H47/$H47)</f>
        <v>1</v>
      </c>
      <c r="I48" s="31">
        <f t="shared" ref="I48" si="189">IF(I47=0,0,I47/$H47)</f>
        <v>0.25</v>
      </c>
      <c r="J48" s="31">
        <f t="shared" ref="J48" si="190">IF(J47=0,0,J47/$J47)</f>
        <v>0</v>
      </c>
      <c r="K48" s="31">
        <f t="shared" ref="K48" si="191">IF(K47=0,0,K47/$J47)</f>
        <v>0</v>
      </c>
      <c r="L48" s="31">
        <f t="shared" ref="L48" si="192">IF(L47=0,0,L47/$L47)</f>
        <v>0</v>
      </c>
      <c r="M48" s="31">
        <f t="shared" ref="M48" si="193">IF(M47=0,0,M47/$L47)</f>
        <v>0</v>
      </c>
      <c r="N48" s="31">
        <f t="shared" ref="N48" si="194">IF(N47=0,0,N47/$N47)</f>
        <v>1</v>
      </c>
      <c r="O48" s="31">
        <f t="shared" ref="O48" si="195">IF(O47=0,0,O47/$N47)</f>
        <v>0.375</v>
      </c>
      <c r="P48" s="31">
        <f t="shared" ref="P48" si="196">IF(P47=0,0,P47/$F47)</f>
        <v>0</v>
      </c>
      <c r="Q48" s="31">
        <f t="shared" ref="Q48" si="197">IF(Q47=0,0,Q47/$F47)</f>
        <v>0</v>
      </c>
    </row>
    <row r="49" spans="1:17" ht="12" customHeight="1">
      <c r="A49" s="139"/>
      <c r="B49" s="139"/>
      <c r="C49" s="37"/>
      <c r="D49" s="211" t="s">
        <v>26</v>
      </c>
      <c r="E49" s="36"/>
      <c r="F49" s="76">
        <f t="shared" si="43"/>
        <v>2</v>
      </c>
      <c r="G49" s="60">
        <v>2</v>
      </c>
      <c r="H49" s="35">
        <f>'付表33-2'!H49+'付表33-3'!H49</f>
        <v>5</v>
      </c>
      <c r="I49" s="35">
        <f>'付表33-2'!I49+'付表33-3'!I49</f>
        <v>1</v>
      </c>
      <c r="J49" s="35">
        <f>'付表33-2'!J49+'付表33-3'!J49</f>
        <v>0</v>
      </c>
      <c r="K49" s="35">
        <f>'付表33-2'!K49+'付表33-3'!K49</f>
        <v>0</v>
      </c>
      <c r="L49" s="35">
        <f>'付表33-2'!L49+'付表33-3'!L49</f>
        <v>2</v>
      </c>
      <c r="M49" s="35">
        <f>'付表33-2'!M49+'付表33-3'!M49</f>
        <v>0</v>
      </c>
      <c r="N49" s="35">
        <f>'付表33-2'!N49+'付表33-3'!N49</f>
        <v>18</v>
      </c>
      <c r="O49" s="35">
        <f>'付表33-2'!O49+'付表33-3'!O49</f>
        <v>2</v>
      </c>
      <c r="P49" s="35">
        <v>0</v>
      </c>
      <c r="Q49" s="35">
        <v>0</v>
      </c>
    </row>
    <row r="50" spans="1:17" ht="12" customHeight="1">
      <c r="A50" s="139"/>
      <c r="B50" s="139"/>
      <c r="C50" s="34"/>
      <c r="D50" s="212"/>
      <c r="E50" s="33"/>
      <c r="F50" s="77">
        <f t="shared" si="43"/>
        <v>1</v>
      </c>
      <c r="G50" s="59">
        <f t="shared" ref="G50" si="198">IF(G49=0,0,G49/$F49)</f>
        <v>1</v>
      </c>
      <c r="H50" s="31">
        <f t="shared" ref="H50" si="199">IF(H49=0,0,H49/$H49)</f>
        <v>1</v>
      </c>
      <c r="I50" s="31">
        <f t="shared" ref="I50" si="200">IF(I49=0,0,I49/$H49)</f>
        <v>0.2</v>
      </c>
      <c r="J50" s="31">
        <f t="shared" ref="J50" si="201">IF(J49=0,0,J49/$J49)</f>
        <v>0</v>
      </c>
      <c r="K50" s="31">
        <f t="shared" ref="K50" si="202">IF(K49=0,0,K49/$J49)</f>
        <v>0</v>
      </c>
      <c r="L50" s="31">
        <f t="shared" ref="L50" si="203">IF(L49=0,0,L49/$L49)</f>
        <v>1</v>
      </c>
      <c r="M50" s="31">
        <f t="shared" ref="M50" si="204">IF(M49=0,0,M49/$L49)</f>
        <v>0</v>
      </c>
      <c r="N50" s="31">
        <f t="shared" ref="N50" si="205">IF(N49=0,0,N49/$N49)</f>
        <v>1</v>
      </c>
      <c r="O50" s="31">
        <f t="shared" ref="O50" si="206">IF(O49=0,0,O49/$N49)</f>
        <v>0.1111111111111111</v>
      </c>
      <c r="P50" s="31">
        <f t="shared" ref="P50" si="207">IF(P49=0,0,P49/$F49)</f>
        <v>0</v>
      </c>
      <c r="Q50" s="31">
        <f t="shared" ref="Q50" si="208">IF(Q49=0,0,Q49/$F49)</f>
        <v>0</v>
      </c>
    </row>
    <row r="51" spans="1:17" ht="12" customHeight="1">
      <c r="A51" s="139"/>
      <c r="B51" s="139"/>
      <c r="C51" s="37"/>
      <c r="D51" s="211" t="s">
        <v>25</v>
      </c>
      <c r="E51" s="36"/>
      <c r="F51" s="76">
        <f t="shared" si="43"/>
        <v>15</v>
      </c>
      <c r="G51" s="60">
        <v>9</v>
      </c>
      <c r="H51" s="35">
        <f>'付表33-2'!H51+'付表33-3'!H51</f>
        <v>37</v>
      </c>
      <c r="I51" s="35">
        <f>'付表33-2'!I51+'付表33-3'!I51</f>
        <v>1</v>
      </c>
      <c r="J51" s="35">
        <f>'付表33-2'!J51+'付表33-3'!J51</f>
        <v>3</v>
      </c>
      <c r="K51" s="35">
        <f>'付表33-2'!K51+'付表33-3'!K51</f>
        <v>0</v>
      </c>
      <c r="L51" s="35">
        <f>'付表33-2'!L51+'付表33-3'!L51</f>
        <v>3</v>
      </c>
      <c r="M51" s="35">
        <f>'付表33-2'!M51+'付表33-3'!M51</f>
        <v>0</v>
      </c>
      <c r="N51" s="35">
        <f>'付表33-2'!N51+'付表33-3'!N51</f>
        <v>41</v>
      </c>
      <c r="O51" s="35">
        <f>'付表33-2'!O51+'付表33-3'!O51</f>
        <v>6</v>
      </c>
      <c r="P51" s="35">
        <v>5</v>
      </c>
      <c r="Q51" s="35">
        <v>1</v>
      </c>
    </row>
    <row r="52" spans="1:17" ht="12" customHeight="1">
      <c r="A52" s="139"/>
      <c r="B52" s="139"/>
      <c r="C52" s="34"/>
      <c r="D52" s="212"/>
      <c r="E52" s="33"/>
      <c r="F52" s="77">
        <f t="shared" si="43"/>
        <v>1</v>
      </c>
      <c r="G52" s="59">
        <f t="shared" ref="G52" si="209">IF(G51=0,0,G51/$F51)</f>
        <v>0.6</v>
      </c>
      <c r="H52" s="31">
        <f t="shared" ref="H52" si="210">IF(H51=0,0,H51/$H51)</f>
        <v>1</v>
      </c>
      <c r="I52" s="31">
        <f t="shared" ref="I52" si="211">IF(I51=0,0,I51/$H51)</f>
        <v>2.7027027027027029E-2</v>
      </c>
      <c r="J52" s="31">
        <f t="shared" ref="J52" si="212">IF(J51=0,0,J51/$J51)</f>
        <v>1</v>
      </c>
      <c r="K52" s="31">
        <f t="shared" ref="K52" si="213">IF(K51=0,0,K51/$J51)</f>
        <v>0</v>
      </c>
      <c r="L52" s="31">
        <f t="shared" ref="L52" si="214">IF(L51=0,0,L51/$L51)</f>
        <v>1</v>
      </c>
      <c r="M52" s="31">
        <f t="shared" ref="M52" si="215">IF(M51=0,0,M51/$L51)</f>
        <v>0</v>
      </c>
      <c r="N52" s="31">
        <f t="shared" ref="N52" si="216">IF(N51=0,0,N51/$N51)</f>
        <v>1</v>
      </c>
      <c r="O52" s="31">
        <f t="shared" ref="O52" si="217">IF(O51=0,0,O51/$N51)</f>
        <v>0.14634146341463414</v>
      </c>
      <c r="P52" s="31">
        <f t="shared" ref="P52" si="218">IF(P51=0,0,P51/$F51)</f>
        <v>0.33333333333333331</v>
      </c>
      <c r="Q52" s="31">
        <f t="shared" ref="Q52" si="219">IF(Q51=0,0,Q51/$F51)</f>
        <v>6.6666666666666666E-2</v>
      </c>
    </row>
    <row r="53" spans="1:17" ht="12" customHeight="1">
      <c r="A53" s="139"/>
      <c r="B53" s="139"/>
      <c r="C53" s="37"/>
      <c r="D53" s="211" t="s">
        <v>24</v>
      </c>
      <c r="E53" s="36"/>
      <c r="F53" s="76">
        <f t="shared" si="43"/>
        <v>4</v>
      </c>
      <c r="G53" s="60">
        <v>4</v>
      </c>
      <c r="H53" s="35">
        <f>'付表33-2'!H53+'付表33-3'!H53</f>
        <v>15</v>
      </c>
      <c r="I53" s="35">
        <f>'付表33-2'!I53+'付表33-3'!I53</f>
        <v>0</v>
      </c>
      <c r="J53" s="35">
        <f>'付表33-2'!J53+'付表33-3'!J53</f>
        <v>0</v>
      </c>
      <c r="K53" s="35">
        <f>'付表33-2'!K53+'付表33-3'!K53</f>
        <v>0</v>
      </c>
      <c r="L53" s="35">
        <f>'付表33-2'!L53+'付表33-3'!L53</f>
        <v>0</v>
      </c>
      <c r="M53" s="35">
        <f>'付表33-2'!M53+'付表33-3'!M53</f>
        <v>0</v>
      </c>
      <c r="N53" s="35">
        <f>'付表33-2'!N53+'付表33-3'!N53</f>
        <v>22</v>
      </c>
      <c r="O53" s="35">
        <f>'付表33-2'!O53+'付表33-3'!O53</f>
        <v>1</v>
      </c>
      <c r="P53" s="35">
        <v>0</v>
      </c>
      <c r="Q53" s="35">
        <v>0</v>
      </c>
    </row>
    <row r="54" spans="1:17" ht="12" customHeight="1">
      <c r="A54" s="139"/>
      <c r="B54" s="139"/>
      <c r="C54" s="34"/>
      <c r="D54" s="212"/>
      <c r="E54" s="33"/>
      <c r="F54" s="77">
        <f t="shared" si="43"/>
        <v>1</v>
      </c>
      <c r="G54" s="59">
        <f t="shared" ref="G54" si="220">IF(G53=0,0,G53/$F53)</f>
        <v>1</v>
      </c>
      <c r="H54" s="31">
        <f t="shared" ref="H54" si="221">IF(H53=0,0,H53/$H53)</f>
        <v>1</v>
      </c>
      <c r="I54" s="31">
        <f t="shared" ref="I54" si="222">IF(I53=0,0,I53/$H53)</f>
        <v>0</v>
      </c>
      <c r="J54" s="31">
        <f t="shared" ref="J54" si="223">IF(J53=0,0,J53/$J53)</f>
        <v>0</v>
      </c>
      <c r="K54" s="31">
        <f t="shared" ref="K54" si="224">IF(K53=0,0,K53/$J53)</f>
        <v>0</v>
      </c>
      <c r="L54" s="31">
        <f t="shared" ref="L54" si="225">IF(L53=0,0,L53/$L53)</f>
        <v>0</v>
      </c>
      <c r="M54" s="31">
        <f t="shared" ref="M54" si="226">IF(M53=0,0,M53/$L53)</f>
        <v>0</v>
      </c>
      <c r="N54" s="31">
        <f t="shared" ref="N54" si="227">IF(N53=0,0,N53/$N53)</f>
        <v>1</v>
      </c>
      <c r="O54" s="31">
        <f t="shared" ref="O54" si="228">IF(O53=0,0,O53/$N53)</f>
        <v>4.5454545454545456E-2</v>
      </c>
      <c r="P54" s="31">
        <f t="shared" ref="P54" si="229">IF(P53=0,0,P53/$F53)</f>
        <v>0</v>
      </c>
      <c r="Q54" s="31">
        <f t="shared" ref="Q54" si="230">IF(Q53=0,0,Q53/$F53)</f>
        <v>0</v>
      </c>
    </row>
    <row r="55" spans="1:17" ht="12" customHeight="1">
      <c r="A55" s="139"/>
      <c r="B55" s="139"/>
      <c r="C55" s="37"/>
      <c r="D55" s="211" t="s">
        <v>23</v>
      </c>
      <c r="E55" s="36"/>
      <c r="F55" s="76">
        <f t="shared" si="43"/>
        <v>26</v>
      </c>
      <c r="G55" s="60">
        <v>20</v>
      </c>
      <c r="H55" s="35">
        <f>'付表33-2'!H55+'付表33-3'!H55</f>
        <v>106</v>
      </c>
      <c r="I55" s="35">
        <f>'付表33-2'!I55+'付表33-3'!I55</f>
        <v>6</v>
      </c>
      <c r="J55" s="35">
        <f>'付表33-2'!J55+'付表33-3'!J55</f>
        <v>26</v>
      </c>
      <c r="K55" s="35">
        <f>'付表33-2'!K55+'付表33-3'!K55</f>
        <v>0</v>
      </c>
      <c r="L55" s="35">
        <f>'付表33-2'!L55+'付表33-3'!L55</f>
        <v>26</v>
      </c>
      <c r="M55" s="35">
        <f>'付表33-2'!M55+'付表33-3'!M55</f>
        <v>1</v>
      </c>
      <c r="N55" s="35">
        <f>'付表33-2'!N55+'付表33-3'!N55</f>
        <v>152</v>
      </c>
      <c r="O55" s="35">
        <f>'付表33-2'!O55+'付表33-3'!O55</f>
        <v>8</v>
      </c>
      <c r="P55" s="35">
        <v>3</v>
      </c>
      <c r="Q55" s="35">
        <v>3</v>
      </c>
    </row>
    <row r="56" spans="1:17" ht="12" customHeight="1">
      <c r="A56" s="139"/>
      <c r="B56" s="139"/>
      <c r="C56" s="34"/>
      <c r="D56" s="212"/>
      <c r="E56" s="33"/>
      <c r="F56" s="77">
        <f t="shared" si="43"/>
        <v>1</v>
      </c>
      <c r="G56" s="59">
        <f t="shared" ref="G56" si="231">IF(G55=0,0,G55/$F55)</f>
        <v>0.76923076923076927</v>
      </c>
      <c r="H56" s="31">
        <f t="shared" ref="H56" si="232">IF(H55=0,0,H55/$H55)</f>
        <v>1</v>
      </c>
      <c r="I56" s="31">
        <f t="shared" ref="I56" si="233">IF(I55=0,0,I55/$H55)</f>
        <v>5.6603773584905662E-2</v>
      </c>
      <c r="J56" s="31">
        <f t="shared" ref="J56" si="234">IF(J55=0,0,J55/$J55)</f>
        <v>1</v>
      </c>
      <c r="K56" s="31">
        <f t="shared" ref="K56" si="235">IF(K55=0,0,K55/$J55)</f>
        <v>0</v>
      </c>
      <c r="L56" s="31">
        <f t="shared" ref="L56" si="236">IF(L55=0,0,L55/$L55)</f>
        <v>1</v>
      </c>
      <c r="M56" s="31">
        <f t="shared" ref="M56" si="237">IF(M55=0,0,M55/$L55)</f>
        <v>3.8461538461538464E-2</v>
      </c>
      <c r="N56" s="31">
        <f t="shared" ref="N56" si="238">IF(N55=0,0,N55/$N55)</f>
        <v>1</v>
      </c>
      <c r="O56" s="31">
        <f t="shared" ref="O56" si="239">IF(O55=0,0,O55/$N55)</f>
        <v>5.2631578947368418E-2</v>
      </c>
      <c r="P56" s="31">
        <f t="shared" ref="P56" si="240">IF(P55=0,0,P55/$F55)</f>
        <v>0.11538461538461539</v>
      </c>
      <c r="Q56" s="31">
        <f t="shared" ref="Q56" si="241">IF(Q55=0,0,Q55/$F55)</f>
        <v>0.11538461538461539</v>
      </c>
    </row>
    <row r="57" spans="1:17" ht="12" customHeight="1">
      <c r="A57" s="139"/>
      <c r="B57" s="139"/>
      <c r="C57" s="37"/>
      <c r="D57" s="211" t="s">
        <v>22</v>
      </c>
      <c r="E57" s="36"/>
      <c r="F57" s="76">
        <f t="shared" si="43"/>
        <v>5</v>
      </c>
      <c r="G57" s="60">
        <v>4</v>
      </c>
      <c r="H57" s="35">
        <f>'付表33-2'!H57+'付表33-3'!H57</f>
        <v>8</v>
      </c>
      <c r="I57" s="35">
        <f>'付表33-2'!I57+'付表33-3'!I57</f>
        <v>2</v>
      </c>
      <c r="J57" s="35">
        <f>'付表33-2'!J57+'付表33-3'!J57</f>
        <v>0</v>
      </c>
      <c r="K57" s="35">
        <f>'付表33-2'!K57+'付表33-3'!K57</f>
        <v>0</v>
      </c>
      <c r="L57" s="35">
        <f>'付表33-2'!L57+'付表33-3'!L57</f>
        <v>3</v>
      </c>
      <c r="M57" s="35">
        <f>'付表33-2'!M57+'付表33-3'!M57</f>
        <v>0</v>
      </c>
      <c r="N57" s="35">
        <f>'付表33-2'!N57+'付表33-3'!N57</f>
        <v>5</v>
      </c>
      <c r="O57" s="35">
        <f>'付表33-2'!O57+'付表33-3'!O57</f>
        <v>0</v>
      </c>
      <c r="P57" s="35">
        <v>0</v>
      </c>
      <c r="Q57" s="35">
        <v>1</v>
      </c>
    </row>
    <row r="58" spans="1:17" ht="12" customHeight="1">
      <c r="A58" s="139"/>
      <c r="B58" s="139"/>
      <c r="C58" s="34"/>
      <c r="D58" s="212"/>
      <c r="E58" s="33"/>
      <c r="F58" s="77">
        <f t="shared" si="43"/>
        <v>1</v>
      </c>
      <c r="G58" s="59">
        <f t="shared" ref="G58" si="242">IF(G57=0,0,G57/$F57)</f>
        <v>0.8</v>
      </c>
      <c r="H58" s="31">
        <f t="shared" ref="H58" si="243">IF(H57=0,0,H57/$H57)</f>
        <v>1</v>
      </c>
      <c r="I58" s="31">
        <f t="shared" ref="I58" si="244">IF(I57=0,0,I57/$H57)</f>
        <v>0.25</v>
      </c>
      <c r="J58" s="31">
        <f t="shared" ref="J58" si="245">IF(J57=0,0,J57/$J57)</f>
        <v>0</v>
      </c>
      <c r="K58" s="31">
        <f t="shared" ref="K58" si="246">IF(K57=0,0,K57/$J57)</f>
        <v>0</v>
      </c>
      <c r="L58" s="31">
        <f t="shared" ref="L58" si="247">IF(L57=0,0,L57/$L57)</f>
        <v>1</v>
      </c>
      <c r="M58" s="31">
        <f t="shared" ref="M58" si="248">IF(M57=0,0,M57/$L57)</f>
        <v>0</v>
      </c>
      <c r="N58" s="31">
        <f t="shared" ref="N58" si="249">IF(N57=0,0,N57/$N57)</f>
        <v>1</v>
      </c>
      <c r="O58" s="31">
        <f t="shared" ref="O58" si="250">IF(O57=0,0,O57/$N57)</f>
        <v>0</v>
      </c>
      <c r="P58" s="31">
        <f t="shared" ref="P58" si="251">IF(P57=0,0,P57/$F57)</f>
        <v>0</v>
      </c>
      <c r="Q58" s="31">
        <f t="shared" ref="Q58" si="252">IF(Q57=0,0,Q57/$F57)</f>
        <v>0.2</v>
      </c>
    </row>
    <row r="59" spans="1:17" ht="12.75" customHeight="1">
      <c r="A59" s="139"/>
      <c r="B59" s="139"/>
      <c r="C59" s="37"/>
      <c r="D59" s="211" t="s">
        <v>21</v>
      </c>
      <c r="E59" s="36"/>
      <c r="F59" s="76">
        <f t="shared" si="43"/>
        <v>23</v>
      </c>
      <c r="G59" s="60">
        <v>22</v>
      </c>
      <c r="H59" s="35">
        <f>'付表33-2'!H59+'付表33-3'!H59</f>
        <v>91</v>
      </c>
      <c r="I59" s="35">
        <f>'付表33-2'!I59+'付表33-3'!I59</f>
        <v>9</v>
      </c>
      <c r="J59" s="35">
        <f>'付表33-2'!J59+'付表33-3'!J59</f>
        <v>14</v>
      </c>
      <c r="K59" s="35">
        <f>'付表33-2'!K59+'付表33-3'!K59</f>
        <v>0</v>
      </c>
      <c r="L59" s="35">
        <f>'付表33-2'!L59+'付表33-3'!L59</f>
        <v>28</v>
      </c>
      <c r="M59" s="35">
        <f>'付表33-2'!M59+'付表33-3'!M59</f>
        <v>1</v>
      </c>
      <c r="N59" s="35">
        <f>'付表33-2'!N59+'付表33-3'!N59</f>
        <v>114</v>
      </c>
      <c r="O59" s="35">
        <f>'付表33-2'!O59+'付表33-3'!O59</f>
        <v>7</v>
      </c>
      <c r="P59" s="35">
        <v>1</v>
      </c>
      <c r="Q59" s="35">
        <v>0</v>
      </c>
    </row>
    <row r="60" spans="1:17" ht="12.75" customHeight="1">
      <c r="A60" s="139"/>
      <c r="B60" s="139"/>
      <c r="C60" s="34"/>
      <c r="D60" s="212"/>
      <c r="E60" s="33"/>
      <c r="F60" s="77">
        <f t="shared" si="43"/>
        <v>1</v>
      </c>
      <c r="G60" s="59">
        <f t="shared" ref="G60" si="253">IF(G59=0,0,G59/$F59)</f>
        <v>0.95652173913043481</v>
      </c>
      <c r="H60" s="31">
        <f t="shared" ref="H60" si="254">IF(H59=0,0,H59/$H59)</f>
        <v>1</v>
      </c>
      <c r="I60" s="31">
        <f t="shared" ref="I60" si="255">IF(I59=0,0,I59/$H59)</f>
        <v>9.8901098901098897E-2</v>
      </c>
      <c r="J60" s="31">
        <f t="shared" ref="J60" si="256">IF(J59=0,0,J59/$J59)</f>
        <v>1</v>
      </c>
      <c r="K60" s="31">
        <f t="shared" ref="K60" si="257">IF(K59=0,0,K59/$J59)</f>
        <v>0</v>
      </c>
      <c r="L60" s="31">
        <f t="shared" ref="L60" si="258">IF(L59=0,0,L59/$L59)</f>
        <v>1</v>
      </c>
      <c r="M60" s="31">
        <f t="shared" ref="M60" si="259">IF(M59=0,0,M59/$L59)</f>
        <v>3.5714285714285712E-2</v>
      </c>
      <c r="N60" s="31">
        <f t="shared" ref="N60" si="260">IF(N59=0,0,N59/$N59)</f>
        <v>1</v>
      </c>
      <c r="O60" s="31">
        <f t="shared" ref="O60" si="261">IF(O59=0,0,O59/$N59)</f>
        <v>6.1403508771929821E-2</v>
      </c>
      <c r="P60" s="31">
        <f t="shared" ref="P60" si="262">IF(P59=0,0,P59/$F59)</f>
        <v>4.3478260869565216E-2</v>
      </c>
      <c r="Q60" s="31">
        <f t="shared" ref="Q60" si="263">IF(Q59=0,0,Q59/$F59)</f>
        <v>0</v>
      </c>
    </row>
    <row r="61" spans="1:17" ht="12" customHeight="1">
      <c r="A61" s="139"/>
      <c r="B61" s="139"/>
      <c r="C61" s="37"/>
      <c r="D61" s="211" t="s">
        <v>20</v>
      </c>
      <c r="E61" s="36"/>
      <c r="F61" s="76">
        <f t="shared" si="43"/>
        <v>14</v>
      </c>
      <c r="G61" s="60">
        <v>11</v>
      </c>
      <c r="H61" s="35">
        <f>'付表33-2'!H61+'付表33-3'!H61</f>
        <v>21</v>
      </c>
      <c r="I61" s="35">
        <f>'付表33-2'!I61+'付表33-3'!I61</f>
        <v>0</v>
      </c>
      <c r="J61" s="35">
        <f>'付表33-2'!J61+'付表33-3'!J61</f>
        <v>5</v>
      </c>
      <c r="K61" s="35">
        <f>'付表33-2'!K61+'付表33-3'!K61</f>
        <v>0</v>
      </c>
      <c r="L61" s="35">
        <f>'付表33-2'!L61+'付表33-3'!L61</f>
        <v>6</v>
      </c>
      <c r="M61" s="35">
        <f>'付表33-2'!M61+'付表33-3'!M61</f>
        <v>0</v>
      </c>
      <c r="N61" s="35">
        <f>'付表33-2'!N61+'付表33-3'!N61</f>
        <v>21</v>
      </c>
      <c r="O61" s="35">
        <f>'付表33-2'!O61+'付表33-3'!O61</f>
        <v>7</v>
      </c>
      <c r="P61" s="35">
        <v>1</v>
      </c>
      <c r="Q61" s="35">
        <v>2</v>
      </c>
    </row>
    <row r="62" spans="1:17" ht="12" customHeight="1">
      <c r="A62" s="139"/>
      <c r="B62" s="139"/>
      <c r="C62" s="34"/>
      <c r="D62" s="212"/>
      <c r="E62" s="33"/>
      <c r="F62" s="77">
        <f t="shared" si="43"/>
        <v>1</v>
      </c>
      <c r="G62" s="59">
        <f t="shared" ref="G62" si="264">IF(G61=0,0,G61/$F61)</f>
        <v>0.7857142857142857</v>
      </c>
      <c r="H62" s="31">
        <f t="shared" ref="H62" si="265">IF(H61=0,0,H61/$H61)</f>
        <v>1</v>
      </c>
      <c r="I62" s="31">
        <f t="shared" ref="I62" si="266">IF(I61=0,0,I61/$H61)</f>
        <v>0</v>
      </c>
      <c r="J62" s="31">
        <f t="shared" ref="J62" si="267">IF(J61=0,0,J61/$J61)</f>
        <v>1</v>
      </c>
      <c r="K62" s="31">
        <f t="shared" ref="K62" si="268">IF(K61=0,0,K61/$J61)</f>
        <v>0</v>
      </c>
      <c r="L62" s="31">
        <f t="shared" ref="L62" si="269">IF(L61=0,0,L61/$L61)</f>
        <v>1</v>
      </c>
      <c r="M62" s="31">
        <f t="shared" ref="M62" si="270">IF(M61=0,0,M61/$L61)</f>
        <v>0</v>
      </c>
      <c r="N62" s="31">
        <f t="shared" ref="N62" si="271">IF(N61=0,0,N61/$N61)</f>
        <v>1</v>
      </c>
      <c r="O62" s="31">
        <f t="shared" ref="O62" si="272">IF(O61=0,0,O61/$N61)</f>
        <v>0.33333333333333331</v>
      </c>
      <c r="P62" s="31">
        <f t="shared" ref="P62" si="273">IF(P61=0,0,P61/$F61)</f>
        <v>7.1428571428571425E-2</v>
      </c>
      <c r="Q62" s="31">
        <f t="shared" ref="Q62" si="274">IF(Q61=0,0,Q61/$F61)</f>
        <v>0.14285714285714285</v>
      </c>
    </row>
    <row r="63" spans="1:17" ht="12" customHeight="1">
      <c r="A63" s="139"/>
      <c r="B63" s="139"/>
      <c r="C63" s="37"/>
      <c r="D63" s="211" t="s">
        <v>19</v>
      </c>
      <c r="E63" s="36"/>
      <c r="F63" s="76">
        <f t="shared" si="43"/>
        <v>10</v>
      </c>
      <c r="G63" s="60">
        <v>10</v>
      </c>
      <c r="H63" s="35">
        <f>'付表33-2'!H63+'付表33-3'!H63</f>
        <v>27</v>
      </c>
      <c r="I63" s="35">
        <f>'付表33-2'!I63+'付表33-3'!I63</f>
        <v>1</v>
      </c>
      <c r="J63" s="35">
        <f>'付表33-2'!J63+'付表33-3'!J63</f>
        <v>2</v>
      </c>
      <c r="K63" s="35">
        <f>'付表33-2'!K63+'付表33-3'!K63</f>
        <v>0</v>
      </c>
      <c r="L63" s="35">
        <f>'付表33-2'!L63+'付表33-3'!L63</f>
        <v>19</v>
      </c>
      <c r="M63" s="35">
        <f>'付表33-2'!M63+'付表33-3'!M63</f>
        <v>0</v>
      </c>
      <c r="N63" s="35">
        <f>'付表33-2'!N63+'付表33-3'!N63</f>
        <v>45</v>
      </c>
      <c r="O63" s="35">
        <f>'付表33-2'!O63+'付表33-3'!O63</f>
        <v>4</v>
      </c>
      <c r="P63" s="35">
        <v>0</v>
      </c>
      <c r="Q63" s="35">
        <v>0</v>
      </c>
    </row>
    <row r="64" spans="1:17" ht="12" customHeight="1">
      <c r="A64" s="139"/>
      <c r="B64" s="139"/>
      <c r="C64" s="34"/>
      <c r="D64" s="212"/>
      <c r="E64" s="33"/>
      <c r="F64" s="77">
        <f t="shared" si="43"/>
        <v>1</v>
      </c>
      <c r="G64" s="59">
        <f t="shared" ref="G64" si="275">IF(G63=0,0,G63/$F63)</f>
        <v>1</v>
      </c>
      <c r="H64" s="31">
        <f t="shared" ref="H64" si="276">IF(H63=0,0,H63/$H63)</f>
        <v>1</v>
      </c>
      <c r="I64" s="31">
        <f t="shared" ref="I64" si="277">IF(I63=0,0,I63/$H63)</f>
        <v>3.7037037037037035E-2</v>
      </c>
      <c r="J64" s="31">
        <f t="shared" ref="J64" si="278">IF(J63=0,0,J63/$J63)</f>
        <v>1</v>
      </c>
      <c r="K64" s="31">
        <f t="shared" ref="K64" si="279">IF(K63=0,0,K63/$J63)</f>
        <v>0</v>
      </c>
      <c r="L64" s="31">
        <f t="shared" ref="L64" si="280">IF(L63=0,0,L63/$L63)</f>
        <v>1</v>
      </c>
      <c r="M64" s="31">
        <f t="shared" ref="M64" si="281">IF(M63=0,0,M63/$L63)</f>
        <v>0</v>
      </c>
      <c r="N64" s="31">
        <f t="shared" ref="N64" si="282">IF(N63=0,0,N63/$N63)</f>
        <v>1</v>
      </c>
      <c r="O64" s="31">
        <f t="shared" ref="O64" si="283">IF(O63=0,0,O63/$N63)</f>
        <v>8.8888888888888892E-2</v>
      </c>
      <c r="P64" s="31">
        <f t="shared" ref="P64" si="284">IF(P63=0,0,P63/$F63)</f>
        <v>0</v>
      </c>
      <c r="Q64" s="31">
        <f t="shared" ref="Q64" si="285">IF(Q63=0,0,Q63/$F63)</f>
        <v>0</v>
      </c>
    </row>
    <row r="65" spans="1:17" ht="12" customHeight="1">
      <c r="A65" s="139"/>
      <c r="B65" s="139"/>
      <c r="C65" s="37"/>
      <c r="D65" s="211" t="s">
        <v>18</v>
      </c>
      <c r="E65" s="36"/>
      <c r="F65" s="76">
        <f t="shared" si="43"/>
        <v>19</v>
      </c>
      <c r="G65" s="60">
        <v>16</v>
      </c>
      <c r="H65" s="35">
        <f>'付表33-2'!H65+'付表33-3'!H65</f>
        <v>33</v>
      </c>
      <c r="I65" s="35">
        <f>'付表33-2'!I65+'付表33-3'!I65</f>
        <v>0</v>
      </c>
      <c r="J65" s="35">
        <f>'付表33-2'!J65+'付表33-3'!J65</f>
        <v>3</v>
      </c>
      <c r="K65" s="35">
        <f>'付表33-2'!K65+'付表33-3'!K65</f>
        <v>0</v>
      </c>
      <c r="L65" s="35">
        <f>'付表33-2'!L65+'付表33-3'!L65</f>
        <v>8</v>
      </c>
      <c r="M65" s="35">
        <f>'付表33-2'!M65+'付表33-3'!M65</f>
        <v>0</v>
      </c>
      <c r="N65" s="35">
        <f>'付表33-2'!N65+'付表33-3'!N65</f>
        <v>127</v>
      </c>
      <c r="O65" s="35">
        <f>'付表33-2'!O65+'付表33-3'!O65</f>
        <v>21</v>
      </c>
      <c r="P65" s="35">
        <v>0</v>
      </c>
      <c r="Q65" s="35">
        <v>3</v>
      </c>
    </row>
    <row r="66" spans="1:17" ht="12" customHeight="1">
      <c r="A66" s="139"/>
      <c r="B66" s="139"/>
      <c r="C66" s="34"/>
      <c r="D66" s="212"/>
      <c r="E66" s="33"/>
      <c r="F66" s="77">
        <f t="shared" si="43"/>
        <v>1</v>
      </c>
      <c r="G66" s="59">
        <f t="shared" ref="G66" si="286">IF(G65=0,0,G65/$F65)</f>
        <v>0.84210526315789469</v>
      </c>
      <c r="H66" s="31">
        <f t="shared" ref="H66" si="287">IF(H65=0,0,H65/$H65)</f>
        <v>1</v>
      </c>
      <c r="I66" s="31">
        <f t="shared" ref="I66" si="288">IF(I65=0,0,I65/$H65)</f>
        <v>0</v>
      </c>
      <c r="J66" s="31">
        <f t="shared" ref="J66" si="289">IF(J65=0,0,J65/$J65)</f>
        <v>1</v>
      </c>
      <c r="K66" s="31">
        <f t="shared" ref="K66" si="290">IF(K65=0,0,K65/$J65)</f>
        <v>0</v>
      </c>
      <c r="L66" s="31">
        <f t="shared" ref="L66" si="291">IF(L65=0,0,L65/$L65)</f>
        <v>1</v>
      </c>
      <c r="M66" s="31">
        <f t="shared" ref="M66" si="292">IF(M65=0,0,M65/$L65)</f>
        <v>0</v>
      </c>
      <c r="N66" s="31">
        <f t="shared" ref="N66" si="293">IF(N65=0,0,N65/$N65)</f>
        <v>1</v>
      </c>
      <c r="O66" s="31">
        <f t="shared" ref="O66" si="294">IF(O65=0,0,O65/$N65)</f>
        <v>0.16535433070866143</v>
      </c>
      <c r="P66" s="31">
        <f t="shared" ref="P66" si="295">IF(P65=0,0,P65/$F65)</f>
        <v>0</v>
      </c>
      <c r="Q66" s="31">
        <f t="shared" ref="Q66" si="296">IF(Q65=0,0,Q65/$F65)</f>
        <v>0.15789473684210525</v>
      </c>
    </row>
    <row r="67" spans="1:17" ht="12" customHeight="1">
      <c r="A67" s="139"/>
      <c r="B67" s="139"/>
      <c r="C67" s="37"/>
      <c r="D67" s="211" t="s">
        <v>17</v>
      </c>
      <c r="E67" s="36"/>
      <c r="F67" s="76">
        <f t="shared" si="43"/>
        <v>4</v>
      </c>
      <c r="G67" s="60">
        <v>4</v>
      </c>
      <c r="H67" s="35">
        <f>'付表33-2'!H67+'付表33-3'!H67</f>
        <v>6</v>
      </c>
      <c r="I67" s="35">
        <f>'付表33-2'!I67+'付表33-3'!I67</f>
        <v>0</v>
      </c>
      <c r="J67" s="35">
        <f>'付表33-2'!J67+'付表33-3'!J67</f>
        <v>0</v>
      </c>
      <c r="K67" s="35">
        <f>'付表33-2'!K67+'付表33-3'!K67</f>
        <v>0</v>
      </c>
      <c r="L67" s="35">
        <f>'付表33-2'!L67+'付表33-3'!L67</f>
        <v>0</v>
      </c>
      <c r="M67" s="35">
        <f>'付表33-2'!M67+'付表33-3'!M67</f>
        <v>0</v>
      </c>
      <c r="N67" s="35">
        <f>'付表33-2'!N67+'付表33-3'!N67</f>
        <v>3</v>
      </c>
      <c r="O67" s="35">
        <f>'付表33-2'!O67+'付表33-3'!O67</f>
        <v>0</v>
      </c>
      <c r="P67" s="35">
        <v>0</v>
      </c>
      <c r="Q67" s="35">
        <v>0</v>
      </c>
    </row>
    <row r="68" spans="1:17" ht="12" customHeight="1">
      <c r="A68" s="139"/>
      <c r="B68" s="140"/>
      <c r="C68" s="34"/>
      <c r="D68" s="212"/>
      <c r="E68" s="33"/>
      <c r="F68" s="77">
        <f t="shared" si="43"/>
        <v>1</v>
      </c>
      <c r="G68" s="59">
        <f t="shared" ref="G68" si="297">IF(G67=0,0,G67/$F67)</f>
        <v>1</v>
      </c>
      <c r="H68" s="31">
        <f t="shared" ref="H68:I68" si="298">IF(H67=0,0,H67/$H67)</f>
        <v>1</v>
      </c>
      <c r="I68" s="31">
        <f t="shared" si="298"/>
        <v>0</v>
      </c>
      <c r="J68" s="31">
        <f t="shared" ref="J68:K68" si="299">IF(J67=0,0,J67/$J67)</f>
        <v>0</v>
      </c>
      <c r="K68" s="31">
        <f t="shared" si="299"/>
        <v>0</v>
      </c>
      <c r="L68" s="31">
        <f t="shared" ref="L68:M68" si="300">IF(L67=0,0,L67/$L67)</f>
        <v>0</v>
      </c>
      <c r="M68" s="31">
        <f t="shared" si="300"/>
        <v>0</v>
      </c>
      <c r="N68" s="31">
        <f t="shared" ref="N68:O68" si="301">IF(N67=0,0,N67/$N67)</f>
        <v>1</v>
      </c>
      <c r="O68" s="31">
        <f t="shared" si="301"/>
        <v>0</v>
      </c>
      <c r="P68" s="31">
        <f t="shared" ref="P68:Q68" si="302">IF(P67=0,0,P67/$F67)</f>
        <v>0</v>
      </c>
      <c r="Q68" s="31">
        <f t="shared" si="302"/>
        <v>0</v>
      </c>
    </row>
    <row r="69" spans="1:17" ht="12" customHeight="1">
      <c r="A69" s="139"/>
      <c r="B69" s="138" t="s">
        <v>16</v>
      </c>
      <c r="C69" s="37"/>
      <c r="D69" s="211" t="s">
        <v>15</v>
      </c>
      <c r="E69" s="36"/>
      <c r="F69" s="76">
        <f t="shared" si="1"/>
        <v>692</v>
      </c>
      <c r="G69" s="60">
        <f t="shared" ref="G69:Q69" si="303">SUM(G71,G73,G75,G77,G79,G81,G83,G85,G87,G89,G91,G93,G95,G97,G99)</f>
        <v>371</v>
      </c>
      <c r="H69" s="35">
        <f t="shared" si="303"/>
        <v>242</v>
      </c>
      <c r="I69" s="35">
        <f t="shared" si="303"/>
        <v>16</v>
      </c>
      <c r="J69" s="35">
        <f t="shared" si="303"/>
        <v>327</v>
      </c>
      <c r="K69" s="35">
        <f t="shared" si="303"/>
        <v>33</v>
      </c>
      <c r="L69" s="35">
        <f t="shared" si="303"/>
        <v>389</v>
      </c>
      <c r="M69" s="35">
        <f t="shared" si="303"/>
        <v>23</v>
      </c>
      <c r="N69" s="35">
        <f t="shared" si="303"/>
        <v>1254</v>
      </c>
      <c r="O69" s="35">
        <f t="shared" si="303"/>
        <v>236</v>
      </c>
      <c r="P69" s="35">
        <f t="shared" si="303"/>
        <v>138</v>
      </c>
      <c r="Q69" s="35">
        <f t="shared" si="303"/>
        <v>183</v>
      </c>
    </row>
    <row r="70" spans="1:17" ht="12" customHeight="1">
      <c r="A70" s="139"/>
      <c r="B70" s="139"/>
      <c r="C70" s="34"/>
      <c r="D70" s="212"/>
      <c r="E70" s="33"/>
      <c r="F70" s="77">
        <f t="shared" si="1"/>
        <v>1</v>
      </c>
      <c r="G70" s="59">
        <f>IF(G69=0,0,G69/$F69)</f>
        <v>0.53612716763005785</v>
      </c>
      <c r="H70" s="31">
        <f>IF(H69=0,0,H69/$H69)</f>
        <v>1</v>
      </c>
      <c r="I70" s="31">
        <f>IF(I69=0,0,I69/$H69)</f>
        <v>6.6115702479338845E-2</v>
      </c>
      <c r="J70" s="31">
        <f>IF(J69=0,0,J69/$J69)</f>
        <v>1</v>
      </c>
      <c r="K70" s="31">
        <f>IF(K69=0,0,K69/$J69)</f>
        <v>0.10091743119266056</v>
      </c>
      <c r="L70" s="31">
        <f>IF(L69=0,0,L69/$L69)</f>
        <v>1</v>
      </c>
      <c r="M70" s="31">
        <f>IF(M69=0,0,M69/$L69)</f>
        <v>5.9125964010282778E-2</v>
      </c>
      <c r="N70" s="31">
        <f>IF(N69=0,0,N69/$N69)</f>
        <v>1</v>
      </c>
      <c r="O70" s="31">
        <f>IF(O69=0,0,O69/$N69)</f>
        <v>0.18819776714513556</v>
      </c>
      <c r="P70" s="31">
        <f>IF(P69=0,0,P69/$F69)</f>
        <v>0.19942196531791909</v>
      </c>
      <c r="Q70" s="31">
        <f>IF(Q69=0,0,Q69/$F69)</f>
        <v>0.26445086705202314</v>
      </c>
    </row>
    <row r="71" spans="1:17" ht="12" customHeight="1">
      <c r="A71" s="139"/>
      <c r="B71" s="139"/>
      <c r="C71" s="37"/>
      <c r="D71" s="211" t="s">
        <v>117</v>
      </c>
      <c r="E71" s="36"/>
      <c r="F71" s="76">
        <f t="shared" ref="F71:F100" si="304">SUM(G71,P71:Q71)</f>
        <v>5</v>
      </c>
      <c r="G71" s="60">
        <v>1</v>
      </c>
      <c r="H71" s="35">
        <f>'付表33-2'!H71+'付表33-3'!H71</f>
        <v>0</v>
      </c>
      <c r="I71" s="35">
        <f>'付表33-2'!I71+'付表33-3'!I71</f>
        <v>0</v>
      </c>
      <c r="J71" s="35">
        <f>'付表33-2'!J71+'付表33-3'!J71</f>
        <v>0</v>
      </c>
      <c r="K71" s="35">
        <f>'付表33-2'!K71+'付表33-3'!K71</f>
        <v>0</v>
      </c>
      <c r="L71" s="35">
        <f>'付表33-2'!L71+'付表33-3'!L71</f>
        <v>0</v>
      </c>
      <c r="M71" s="35">
        <f>'付表33-2'!M71+'付表33-3'!M71</f>
        <v>0</v>
      </c>
      <c r="N71" s="35">
        <f>'付表33-2'!N71+'付表33-3'!N71</f>
        <v>1</v>
      </c>
      <c r="O71" s="35">
        <f>'付表33-2'!O71+'付表33-3'!O71</f>
        <v>0</v>
      </c>
      <c r="P71" s="35">
        <v>0</v>
      </c>
      <c r="Q71" s="35">
        <v>4</v>
      </c>
    </row>
    <row r="72" spans="1:17" ht="12" customHeight="1">
      <c r="A72" s="139"/>
      <c r="B72" s="139"/>
      <c r="C72" s="34"/>
      <c r="D72" s="212"/>
      <c r="E72" s="33"/>
      <c r="F72" s="77">
        <f t="shared" si="304"/>
        <v>1</v>
      </c>
      <c r="G72" s="59">
        <f t="shared" ref="G72" si="305">IF(G71=0,0,G71/$F71)</f>
        <v>0.2</v>
      </c>
      <c r="H72" s="31">
        <f t="shared" ref="H72" si="306">IF(H71=0,0,H71/$H71)</f>
        <v>0</v>
      </c>
      <c r="I72" s="31">
        <f t="shared" ref="I72" si="307">IF(I71=0,0,I71/$H71)</f>
        <v>0</v>
      </c>
      <c r="J72" s="31">
        <f t="shared" ref="J72" si="308">IF(J71=0,0,J71/$J71)</f>
        <v>0</v>
      </c>
      <c r="K72" s="31">
        <f t="shared" ref="K72" si="309">IF(K71=0,0,K71/$J71)</f>
        <v>0</v>
      </c>
      <c r="L72" s="31">
        <f t="shared" ref="L72" si="310">IF(L71=0,0,L71/$L71)</f>
        <v>0</v>
      </c>
      <c r="M72" s="31">
        <f t="shared" ref="M72" si="311">IF(M71=0,0,M71/$L71)</f>
        <v>0</v>
      </c>
      <c r="N72" s="31">
        <f t="shared" ref="N72" si="312">IF(N71=0,0,N71/$N71)</f>
        <v>1</v>
      </c>
      <c r="O72" s="31">
        <f t="shared" ref="O72" si="313">IF(O71=0,0,O71/$N71)</f>
        <v>0</v>
      </c>
      <c r="P72" s="31">
        <f t="shared" ref="P72" si="314">IF(P71=0,0,P71/$F71)</f>
        <v>0</v>
      </c>
      <c r="Q72" s="31">
        <f t="shared" ref="Q72" si="315">IF(Q71=0,0,Q71/$F71)</f>
        <v>0.8</v>
      </c>
    </row>
    <row r="73" spans="1:17" ht="12" customHeight="1">
      <c r="A73" s="139"/>
      <c r="B73" s="139"/>
      <c r="C73" s="37"/>
      <c r="D73" s="211" t="s">
        <v>13</v>
      </c>
      <c r="E73" s="36"/>
      <c r="F73" s="76">
        <f t="shared" si="304"/>
        <v>83</v>
      </c>
      <c r="G73" s="60">
        <v>49</v>
      </c>
      <c r="H73" s="35">
        <f>'付表33-2'!H73+'付表33-3'!H73</f>
        <v>64</v>
      </c>
      <c r="I73" s="35">
        <f>'付表33-2'!I73+'付表33-3'!I73</f>
        <v>3</v>
      </c>
      <c r="J73" s="35">
        <f>'付表33-2'!J73+'付表33-3'!J73</f>
        <v>22</v>
      </c>
      <c r="K73" s="35">
        <f>'付表33-2'!K73+'付表33-3'!K73</f>
        <v>1</v>
      </c>
      <c r="L73" s="35">
        <f>'付表33-2'!L73+'付表33-3'!L73</f>
        <v>36</v>
      </c>
      <c r="M73" s="35">
        <f>'付表33-2'!M73+'付表33-3'!M73</f>
        <v>3</v>
      </c>
      <c r="N73" s="35">
        <f>'付表33-2'!N73+'付表33-3'!N73</f>
        <v>122</v>
      </c>
      <c r="O73" s="35">
        <f>'付表33-2'!O73+'付表33-3'!O73</f>
        <v>16</v>
      </c>
      <c r="P73" s="35">
        <v>15</v>
      </c>
      <c r="Q73" s="35">
        <v>19</v>
      </c>
    </row>
    <row r="74" spans="1:17" ht="12" customHeight="1">
      <c r="A74" s="139"/>
      <c r="B74" s="139"/>
      <c r="C74" s="34"/>
      <c r="D74" s="212"/>
      <c r="E74" s="33"/>
      <c r="F74" s="77">
        <f t="shared" si="304"/>
        <v>1</v>
      </c>
      <c r="G74" s="59">
        <f t="shared" ref="G74" si="316">IF(G73=0,0,G73/$F73)</f>
        <v>0.59036144578313254</v>
      </c>
      <c r="H74" s="31">
        <f t="shared" ref="H74" si="317">IF(H73=0,0,H73/$H73)</f>
        <v>1</v>
      </c>
      <c r="I74" s="31">
        <f t="shared" ref="I74" si="318">IF(I73=0,0,I73/$H73)</f>
        <v>4.6875E-2</v>
      </c>
      <c r="J74" s="31">
        <f t="shared" ref="J74" si="319">IF(J73=0,0,J73/$J73)</f>
        <v>1</v>
      </c>
      <c r="K74" s="31">
        <f t="shared" ref="K74" si="320">IF(K73=0,0,K73/$J73)</f>
        <v>4.5454545454545456E-2</v>
      </c>
      <c r="L74" s="31">
        <f t="shared" ref="L74" si="321">IF(L73=0,0,L73/$L73)</f>
        <v>1</v>
      </c>
      <c r="M74" s="31">
        <f t="shared" ref="M74" si="322">IF(M73=0,0,M73/$L73)</f>
        <v>8.3333333333333329E-2</v>
      </c>
      <c r="N74" s="31">
        <f t="shared" ref="N74" si="323">IF(N73=0,0,N73/$N73)</f>
        <v>1</v>
      </c>
      <c r="O74" s="31">
        <f t="shared" ref="O74" si="324">IF(O73=0,0,O73/$N73)</f>
        <v>0.13114754098360656</v>
      </c>
      <c r="P74" s="31">
        <f t="shared" ref="P74" si="325">IF(P73=0,0,P73/$F73)</f>
        <v>0.18072289156626506</v>
      </c>
      <c r="Q74" s="31">
        <f t="shared" ref="Q74" si="326">IF(Q73=0,0,Q73/$F73)</f>
        <v>0.2289156626506024</v>
      </c>
    </row>
    <row r="75" spans="1:17" ht="12" customHeight="1">
      <c r="A75" s="139"/>
      <c r="B75" s="139"/>
      <c r="C75" s="37"/>
      <c r="D75" s="211" t="s">
        <v>12</v>
      </c>
      <c r="E75" s="36"/>
      <c r="F75" s="76">
        <f t="shared" si="304"/>
        <v>18</v>
      </c>
      <c r="G75" s="60">
        <v>11</v>
      </c>
      <c r="H75" s="35">
        <f>'付表33-2'!H75+'付表33-3'!H75</f>
        <v>7</v>
      </c>
      <c r="I75" s="35">
        <f>'付表33-2'!I75+'付表33-3'!I75</f>
        <v>0</v>
      </c>
      <c r="J75" s="35">
        <f>'付表33-2'!J75+'付表33-3'!J75</f>
        <v>0</v>
      </c>
      <c r="K75" s="35">
        <f>'付表33-2'!K75+'付表33-3'!K75</f>
        <v>0</v>
      </c>
      <c r="L75" s="35">
        <f>'付表33-2'!L75+'付表33-3'!L75</f>
        <v>5</v>
      </c>
      <c r="M75" s="35">
        <f>'付表33-2'!M75+'付表33-3'!M75</f>
        <v>0</v>
      </c>
      <c r="N75" s="35">
        <f>'付表33-2'!N75+'付表33-3'!N75</f>
        <v>15</v>
      </c>
      <c r="O75" s="35">
        <f>'付表33-2'!O75+'付表33-3'!O75</f>
        <v>4</v>
      </c>
      <c r="P75" s="35">
        <v>3</v>
      </c>
      <c r="Q75" s="35">
        <v>4</v>
      </c>
    </row>
    <row r="76" spans="1:17" ht="12" customHeight="1">
      <c r="A76" s="139"/>
      <c r="B76" s="139"/>
      <c r="C76" s="34"/>
      <c r="D76" s="212"/>
      <c r="E76" s="33"/>
      <c r="F76" s="77">
        <f t="shared" si="304"/>
        <v>1</v>
      </c>
      <c r="G76" s="59">
        <f t="shared" ref="G76" si="327">IF(G75=0,0,G75/$F75)</f>
        <v>0.61111111111111116</v>
      </c>
      <c r="H76" s="31">
        <f t="shared" ref="H76" si="328">IF(H75=0,0,H75/$H75)</f>
        <v>1</v>
      </c>
      <c r="I76" s="31">
        <f t="shared" ref="I76" si="329">IF(I75=0,0,I75/$H75)</f>
        <v>0</v>
      </c>
      <c r="J76" s="31">
        <f t="shared" ref="J76" si="330">IF(J75=0,0,J75/$J75)</f>
        <v>0</v>
      </c>
      <c r="K76" s="31">
        <f t="shared" ref="K76" si="331">IF(K75=0,0,K75/$J75)</f>
        <v>0</v>
      </c>
      <c r="L76" s="31">
        <f t="shared" ref="L76" si="332">IF(L75=0,0,L75/$L75)</f>
        <v>1</v>
      </c>
      <c r="M76" s="31">
        <f t="shared" ref="M76" si="333">IF(M75=0,0,M75/$L75)</f>
        <v>0</v>
      </c>
      <c r="N76" s="31">
        <f t="shared" ref="N76" si="334">IF(N75=0,0,N75/$N75)</f>
        <v>1</v>
      </c>
      <c r="O76" s="31">
        <f t="shared" ref="O76" si="335">IF(O75=0,0,O75/$N75)</f>
        <v>0.26666666666666666</v>
      </c>
      <c r="P76" s="31">
        <f t="shared" ref="P76" si="336">IF(P75=0,0,P75/$F75)</f>
        <v>0.16666666666666666</v>
      </c>
      <c r="Q76" s="31">
        <f t="shared" ref="Q76" si="337">IF(Q75=0,0,Q75/$F75)</f>
        <v>0.22222222222222221</v>
      </c>
    </row>
    <row r="77" spans="1:17" ht="12" customHeight="1">
      <c r="A77" s="139"/>
      <c r="B77" s="139"/>
      <c r="C77" s="37"/>
      <c r="D77" s="211" t="s">
        <v>11</v>
      </c>
      <c r="E77" s="36"/>
      <c r="F77" s="76">
        <f t="shared" si="304"/>
        <v>16</v>
      </c>
      <c r="G77" s="60">
        <v>11</v>
      </c>
      <c r="H77" s="35">
        <f>'付表33-2'!H77+'付表33-3'!H77</f>
        <v>0</v>
      </c>
      <c r="I77" s="35">
        <f>'付表33-2'!I77+'付表33-3'!I77</f>
        <v>0</v>
      </c>
      <c r="J77" s="35">
        <f>'付表33-2'!J77+'付表33-3'!J77</f>
        <v>6</v>
      </c>
      <c r="K77" s="35">
        <f>'付表33-2'!K77+'付表33-3'!K77</f>
        <v>0</v>
      </c>
      <c r="L77" s="35">
        <f>'付表33-2'!L77+'付表33-3'!L77</f>
        <v>16</v>
      </c>
      <c r="M77" s="35">
        <f>'付表33-2'!M77+'付表33-3'!M77</f>
        <v>0</v>
      </c>
      <c r="N77" s="35">
        <f>'付表33-2'!N77+'付表33-3'!N77</f>
        <v>13</v>
      </c>
      <c r="O77" s="35">
        <f>'付表33-2'!O77+'付表33-3'!O77</f>
        <v>2</v>
      </c>
      <c r="P77" s="35">
        <v>1</v>
      </c>
      <c r="Q77" s="35">
        <v>4</v>
      </c>
    </row>
    <row r="78" spans="1:17" ht="12" customHeight="1">
      <c r="A78" s="139"/>
      <c r="B78" s="139"/>
      <c r="C78" s="34"/>
      <c r="D78" s="212"/>
      <c r="E78" s="33"/>
      <c r="F78" s="77">
        <f t="shared" si="304"/>
        <v>1</v>
      </c>
      <c r="G78" s="59">
        <f t="shared" ref="G78" si="338">IF(G77=0,0,G77/$F77)</f>
        <v>0.6875</v>
      </c>
      <c r="H78" s="31">
        <f t="shared" ref="H78" si="339">IF(H77=0,0,H77/$H77)</f>
        <v>0</v>
      </c>
      <c r="I78" s="31">
        <f t="shared" ref="I78" si="340">IF(I77=0,0,I77/$H77)</f>
        <v>0</v>
      </c>
      <c r="J78" s="31">
        <f t="shared" ref="J78" si="341">IF(J77=0,0,J77/$J77)</f>
        <v>1</v>
      </c>
      <c r="K78" s="31">
        <f t="shared" ref="K78" si="342">IF(K77=0,0,K77/$J77)</f>
        <v>0</v>
      </c>
      <c r="L78" s="31">
        <f t="shared" ref="L78" si="343">IF(L77=0,0,L77/$L77)</f>
        <v>1</v>
      </c>
      <c r="M78" s="31">
        <f t="shared" ref="M78" si="344">IF(M77=0,0,M77/$L77)</f>
        <v>0</v>
      </c>
      <c r="N78" s="31">
        <f t="shared" ref="N78" si="345">IF(N77=0,0,N77/$N77)</f>
        <v>1</v>
      </c>
      <c r="O78" s="31">
        <f t="shared" ref="O78" si="346">IF(O77=0,0,O77/$N77)</f>
        <v>0.15384615384615385</v>
      </c>
      <c r="P78" s="31">
        <f t="shared" ref="P78" si="347">IF(P77=0,0,P77/$F77)</f>
        <v>6.25E-2</v>
      </c>
      <c r="Q78" s="31">
        <f t="shared" ref="Q78" si="348">IF(Q77=0,0,Q77/$F77)</f>
        <v>0.25</v>
      </c>
    </row>
    <row r="79" spans="1:17" ht="12" customHeight="1">
      <c r="A79" s="139"/>
      <c r="B79" s="139"/>
      <c r="C79" s="37"/>
      <c r="D79" s="211" t="s">
        <v>10</v>
      </c>
      <c r="E79" s="36"/>
      <c r="F79" s="76">
        <f t="shared" si="304"/>
        <v>34</v>
      </c>
      <c r="G79" s="60">
        <v>24</v>
      </c>
      <c r="H79" s="35">
        <f>'付表33-2'!H79+'付表33-3'!H79</f>
        <v>7</v>
      </c>
      <c r="I79" s="35">
        <f>'付表33-2'!I79+'付表33-3'!I79</f>
        <v>0</v>
      </c>
      <c r="J79" s="35">
        <f>'付表33-2'!J79+'付表33-3'!J79</f>
        <v>2</v>
      </c>
      <c r="K79" s="35">
        <f>'付表33-2'!K79+'付表33-3'!K79</f>
        <v>1</v>
      </c>
      <c r="L79" s="35">
        <f>'付表33-2'!L79+'付表33-3'!L79</f>
        <v>3</v>
      </c>
      <c r="M79" s="35">
        <f>'付表33-2'!M79+'付表33-3'!M79</f>
        <v>0</v>
      </c>
      <c r="N79" s="35">
        <f>'付表33-2'!N79+'付表33-3'!N79</f>
        <v>63</v>
      </c>
      <c r="O79" s="35">
        <f>'付表33-2'!O79+'付表33-3'!O79</f>
        <v>21</v>
      </c>
      <c r="P79" s="35">
        <v>5</v>
      </c>
      <c r="Q79" s="35">
        <v>5</v>
      </c>
    </row>
    <row r="80" spans="1:17" ht="12" customHeight="1">
      <c r="A80" s="139"/>
      <c r="B80" s="139"/>
      <c r="C80" s="34"/>
      <c r="D80" s="212"/>
      <c r="E80" s="33"/>
      <c r="F80" s="77">
        <f t="shared" si="304"/>
        <v>1</v>
      </c>
      <c r="G80" s="59">
        <f t="shared" ref="G80" si="349">IF(G79=0,0,G79/$F79)</f>
        <v>0.70588235294117652</v>
      </c>
      <c r="H80" s="31">
        <f t="shared" ref="H80" si="350">IF(H79=0,0,H79/$H79)</f>
        <v>1</v>
      </c>
      <c r="I80" s="31">
        <f t="shared" ref="I80" si="351">IF(I79=0,0,I79/$H79)</f>
        <v>0</v>
      </c>
      <c r="J80" s="31">
        <f t="shared" ref="J80" si="352">IF(J79=0,0,J79/$J79)</f>
        <v>1</v>
      </c>
      <c r="K80" s="31">
        <f t="shared" ref="K80" si="353">IF(K79=0,0,K79/$J79)</f>
        <v>0.5</v>
      </c>
      <c r="L80" s="31">
        <f t="shared" ref="L80" si="354">IF(L79=0,0,L79/$L79)</f>
        <v>1</v>
      </c>
      <c r="M80" s="31">
        <f t="shared" ref="M80" si="355">IF(M79=0,0,M79/$L79)</f>
        <v>0</v>
      </c>
      <c r="N80" s="31">
        <f t="shared" ref="N80" si="356">IF(N79=0,0,N79/$N79)</f>
        <v>1</v>
      </c>
      <c r="O80" s="31">
        <f t="shared" ref="O80" si="357">IF(O79=0,0,O79/$N79)</f>
        <v>0.33333333333333331</v>
      </c>
      <c r="P80" s="31">
        <f t="shared" ref="P80" si="358">IF(P79=0,0,P79/$F79)</f>
        <v>0.14705882352941177</v>
      </c>
      <c r="Q80" s="31">
        <f t="shared" ref="Q80" si="359">IF(Q79=0,0,Q79/$F79)</f>
        <v>0.14705882352941177</v>
      </c>
    </row>
    <row r="81" spans="1:17" ht="12" customHeight="1">
      <c r="A81" s="139"/>
      <c r="B81" s="139"/>
      <c r="C81" s="37"/>
      <c r="D81" s="211" t="s">
        <v>9</v>
      </c>
      <c r="E81" s="36"/>
      <c r="F81" s="76">
        <f t="shared" si="304"/>
        <v>180</v>
      </c>
      <c r="G81" s="60">
        <v>84</v>
      </c>
      <c r="H81" s="35">
        <f>'付表33-2'!H81+'付表33-3'!H81</f>
        <v>78</v>
      </c>
      <c r="I81" s="35">
        <f>'付表33-2'!I81+'付表33-3'!I81</f>
        <v>3</v>
      </c>
      <c r="J81" s="35">
        <f>'付表33-2'!J81+'付表33-3'!J81</f>
        <v>52</v>
      </c>
      <c r="K81" s="35">
        <f>'付表33-2'!K81+'付表33-3'!K81</f>
        <v>4</v>
      </c>
      <c r="L81" s="35">
        <f>'付表33-2'!L81+'付表33-3'!L81</f>
        <v>90</v>
      </c>
      <c r="M81" s="35">
        <f>'付表33-2'!M81+'付表33-3'!M81</f>
        <v>4</v>
      </c>
      <c r="N81" s="35">
        <f>'付表33-2'!N81+'付表33-3'!N81</f>
        <v>161</v>
      </c>
      <c r="O81" s="35">
        <f>'付表33-2'!O81+'付表33-3'!O81</f>
        <v>19</v>
      </c>
      <c r="P81" s="35">
        <v>40</v>
      </c>
      <c r="Q81" s="35">
        <v>56</v>
      </c>
    </row>
    <row r="82" spans="1:17" ht="12" customHeight="1">
      <c r="A82" s="139"/>
      <c r="B82" s="139"/>
      <c r="C82" s="34"/>
      <c r="D82" s="212"/>
      <c r="E82" s="33"/>
      <c r="F82" s="77">
        <f t="shared" si="304"/>
        <v>1</v>
      </c>
      <c r="G82" s="59">
        <f t="shared" ref="G82" si="360">IF(G81=0,0,G81/$F81)</f>
        <v>0.46666666666666667</v>
      </c>
      <c r="H82" s="31">
        <f t="shared" ref="H82" si="361">IF(H81=0,0,H81/$H81)</f>
        <v>1</v>
      </c>
      <c r="I82" s="31">
        <f t="shared" ref="I82" si="362">IF(I81=0,0,I81/$H81)</f>
        <v>3.8461538461538464E-2</v>
      </c>
      <c r="J82" s="31">
        <f t="shared" ref="J82" si="363">IF(J81=0,0,J81/$J81)</f>
        <v>1</v>
      </c>
      <c r="K82" s="31">
        <f t="shared" ref="K82" si="364">IF(K81=0,0,K81/$J81)</f>
        <v>7.6923076923076927E-2</v>
      </c>
      <c r="L82" s="31">
        <f t="shared" ref="L82" si="365">IF(L81=0,0,L81/$L81)</f>
        <v>1</v>
      </c>
      <c r="M82" s="31">
        <f t="shared" ref="M82" si="366">IF(M81=0,0,M81/$L81)</f>
        <v>4.4444444444444446E-2</v>
      </c>
      <c r="N82" s="31">
        <f t="shared" ref="N82" si="367">IF(N81=0,0,N81/$N81)</f>
        <v>1</v>
      </c>
      <c r="O82" s="31">
        <f t="shared" ref="O82" si="368">IF(O81=0,0,O81/$N81)</f>
        <v>0.11801242236024845</v>
      </c>
      <c r="P82" s="31">
        <f t="shared" ref="P82" si="369">IF(P81=0,0,P81/$F81)</f>
        <v>0.22222222222222221</v>
      </c>
      <c r="Q82" s="31">
        <f t="shared" ref="Q82" si="370">IF(Q81=0,0,Q81/$F81)</f>
        <v>0.31111111111111112</v>
      </c>
    </row>
    <row r="83" spans="1:17" ht="12" customHeight="1">
      <c r="A83" s="139"/>
      <c r="B83" s="139"/>
      <c r="C83" s="37"/>
      <c r="D83" s="211" t="s">
        <v>8</v>
      </c>
      <c r="E83" s="36"/>
      <c r="F83" s="76">
        <f t="shared" si="304"/>
        <v>21</v>
      </c>
      <c r="G83" s="60">
        <v>16</v>
      </c>
      <c r="H83" s="35">
        <f>'付表33-2'!H83+'付表33-3'!H83</f>
        <v>9</v>
      </c>
      <c r="I83" s="35">
        <f>'付表33-2'!I83+'付表33-3'!I83</f>
        <v>0</v>
      </c>
      <c r="J83" s="35">
        <f>'付表33-2'!J83+'付表33-3'!J83</f>
        <v>1</v>
      </c>
      <c r="K83" s="35">
        <f>'付表33-2'!K83+'付表33-3'!K83</f>
        <v>0</v>
      </c>
      <c r="L83" s="35">
        <f>'付表33-2'!L83+'付表33-3'!L83</f>
        <v>70</v>
      </c>
      <c r="M83" s="35">
        <f>'付表33-2'!M83+'付表33-3'!M83</f>
        <v>3</v>
      </c>
      <c r="N83" s="35">
        <f>'付表33-2'!N83+'付表33-3'!N83</f>
        <v>29</v>
      </c>
      <c r="O83" s="35">
        <f>'付表33-2'!O83+'付表33-3'!O83</f>
        <v>4</v>
      </c>
      <c r="P83" s="35">
        <v>3</v>
      </c>
      <c r="Q83" s="35">
        <v>2</v>
      </c>
    </row>
    <row r="84" spans="1:17" ht="12" customHeight="1">
      <c r="A84" s="139"/>
      <c r="B84" s="139"/>
      <c r="C84" s="34"/>
      <c r="D84" s="212"/>
      <c r="E84" s="33"/>
      <c r="F84" s="77">
        <f t="shared" si="304"/>
        <v>0.99999999999999989</v>
      </c>
      <c r="G84" s="59">
        <f t="shared" ref="G84" si="371">IF(G83=0,0,G83/$F83)</f>
        <v>0.76190476190476186</v>
      </c>
      <c r="H84" s="31">
        <f t="shared" ref="H84" si="372">IF(H83=0,0,H83/$H83)</f>
        <v>1</v>
      </c>
      <c r="I84" s="31">
        <f t="shared" ref="I84" si="373">IF(I83=0,0,I83/$H83)</f>
        <v>0</v>
      </c>
      <c r="J84" s="31">
        <f t="shared" ref="J84" si="374">IF(J83=0,0,J83/$J83)</f>
        <v>1</v>
      </c>
      <c r="K84" s="31">
        <f t="shared" ref="K84" si="375">IF(K83=0,0,K83/$J83)</f>
        <v>0</v>
      </c>
      <c r="L84" s="31">
        <f t="shared" ref="L84" si="376">IF(L83=0,0,L83/$L83)</f>
        <v>1</v>
      </c>
      <c r="M84" s="31">
        <f t="shared" ref="M84" si="377">IF(M83=0,0,M83/$L83)</f>
        <v>4.2857142857142858E-2</v>
      </c>
      <c r="N84" s="31">
        <f t="shared" ref="N84" si="378">IF(N83=0,0,N83/$N83)</f>
        <v>1</v>
      </c>
      <c r="O84" s="31">
        <f t="shared" ref="O84" si="379">IF(O83=0,0,O83/$N83)</f>
        <v>0.13793103448275862</v>
      </c>
      <c r="P84" s="31">
        <f t="shared" ref="P84" si="380">IF(P83=0,0,P83/$F83)</f>
        <v>0.14285714285714285</v>
      </c>
      <c r="Q84" s="31">
        <f t="shared" ref="Q84" si="381">IF(Q83=0,0,Q83/$F83)</f>
        <v>9.5238095238095233E-2</v>
      </c>
    </row>
    <row r="85" spans="1:17" ht="12" customHeight="1">
      <c r="A85" s="139"/>
      <c r="B85" s="139"/>
      <c r="C85" s="37"/>
      <c r="D85" s="211" t="s">
        <v>7</v>
      </c>
      <c r="E85" s="36"/>
      <c r="F85" s="76">
        <f t="shared" si="304"/>
        <v>14</v>
      </c>
      <c r="G85" s="60">
        <v>4</v>
      </c>
      <c r="H85" s="35">
        <f>'付表33-2'!H85+'付表33-3'!H85</f>
        <v>3</v>
      </c>
      <c r="I85" s="35">
        <f>'付表33-2'!I85+'付表33-3'!I85</f>
        <v>1</v>
      </c>
      <c r="J85" s="35">
        <f>'付表33-2'!J85+'付表33-3'!J85</f>
        <v>0</v>
      </c>
      <c r="K85" s="35">
        <f>'付表33-2'!K85+'付表33-3'!K85</f>
        <v>0</v>
      </c>
      <c r="L85" s="35">
        <f>'付表33-2'!L85+'付表33-3'!L85</f>
        <v>4</v>
      </c>
      <c r="M85" s="35">
        <f>'付表33-2'!M85+'付表33-3'!M85</f>
        <v>2</v>
      </c>
      <c r="N85" s="35">
        <f>'付表33-2'!N85+'付表33-3'!N85</f>
        <v>5</v>
      </c>
      <c r="O85" s="35">
        <f>'付表33-2'!O85+'付表33-3'!O85</f>
        <v>1</v>
      </c>
      <c r="P85" s="35">
        <v>6</v>
      </c>
      <c r="Q85" s="35">
        <v>4</v>
      </c>
    </row>
    <row r="86" spans="1:17" ht="12" customHeight="1">
      <c r="A86" s="139"/>
      <c r="B86" s="139"/>
      <c r="C86" s="34"/>
      <c r="D86" s="212"/>
      <c r="E86" s="33"/>
      <c r="F86" s="77">
        <f t="shared" si="304"/>
        <v>0.99999999999999989</v>
      </c>
      <c r="G86" s="59">
        <f t="shared" ref="G86" si="382">IF(G85=0,0,G85/$F85)</f>
        <v>0.2857142857142857</v>
      </c>
      <c r="H86" s="31">
        <f t="shared" ref="H86" si="383">IF(H85=0,0,H85/$H85)</f>
        <v>1</v>
      </c>
      <c r="I86" s="31">
        <f t="shared" ref="I86" si="384">IF(I85=0,0,I85/$H85)</f>
        <v>0.33333333333333331</v>
      </c>
      <c r="J86" s="31">
        <f t="shared" ref="J86" si="385">IF(J85=0,0,J85/$J85)</f>
        <v>0</v>
      </c>
      <c r="K86" s="31">
        <f t="shared" ref="K86" si="386">IF(K85=0,0,K85/$J85)</f>
        <v>0</v>
      </c>
      <c r="L86" s="31">
        <f t="shared" ref="L86" si="387">IF(L85=0,0,L85/$L85)</f>
        <v>1</v>
      </c>
      <c r="M86" s="31">
        <f t="shared" ref="M86" si="388">IF(M85=0,0,M85/$L85)</f>
        <v>0.5</v>
      </c>
      <c r="N86" s="31">
        <f t="shared" ref="N86" si="389">IF(N85=0,0,N85/$N85)</f>
        <v>1</v>
      </c>
      <c r="O86" s="31">
        <f t="shared" ref="O86" si="390">IF(O85=0,0,O85/$N85)</f>
        <v>0.2</v>
      </c>
      <c r="P86" s="31">
        <f t="shared" ref="P86" si="391">IF(P85=0,0,P85/$F85)</f>
        <v>0.42857142857142855</v>
      </c>
      <c r="Q86" s="31">
        <f t="shared" ref="Q86" si="392">IF(Q85=0,0,Q85/$F85)</f>
        <v>0.2857142857142857</v>
      </c>
    </row>
    <row r="87" spans="1:17" ht="13.5" customHeight="1">
      <c r="A87" s="139"/>
      <c r="B87" s="139"/>
      <c r="C87" s="37"/>
      <c r="D87" s="228" t="s">
        <v>116</v>
      </c>
      <c r="E87" s="36"/>
      <c r="F87" s="76">
        <f t="shared" si="304"/>
        <v>13</v>
      </c>
      <c r="G87" s="60">
        <v>3</v>
      </c>
      <c r="H87" s="35">
        <f>'付表33-2'!H87+'付表33-3'!H87</f>
        <v>1</v>
      </c>
      <c r="I87" s="35">
        <f>'付表33-2'!I87+'付表33-3'!I87</f>
        <v>0</v>
      </c>
      <c r="J87" s="35">
        <f>'付表33-2'!J87+'付表33-3'!J87</f>
        <v>0</v>
      </c>
      <c r="K87" s="35">
        <f>'付表33-2'!K87+'付表33-3'!K87</f>
        <v>0</v>
      </c>
      <c r="L87" s="35">
        <f>'付表33-2'!L87+'付表33-3'!L87</f>
        <v>3</v>
      </c>
      <c r="M87" s="35">
        <f>'付表33-2'!M87+'付表33-3'!M87</f>
        <v>0</v>
      </c>
      <c r="N87" s="35">
        <f>'付表33-2'!N87+'付表33-3'!N87</f>
        <v>36</v>
      </c>
      <c r="O87" s="35">
        <f>'付表33-2'!O87+'付表33-3'!O87</f>
        <v>3</v>
      </c>
      <c r="P87" s="35">
        <v>3</v>
      </c>
      <c r="Q87" s="35">
        <v>7</v>
      </c>
    </row>
    <row r="88" spans="1:17" ht="13.5" customHeight="1">
      <c r="A88" s="139"/>
      <c r="B88" s="139"/>
      <c r="C88" s="34"/>
      <c r="D88" s="212"/>
      <c r="E88" s="33"/>
      <c r="F88" s="77">
        <f t="shared" si="304"/>
        <v>1</v>
      </c>
      <c r="G88" s="59">
        <f t="shared" ref="G88" si="393">IF(G87=0,0,G87/$F87)</f>
        <v>0.23076923076923078</v>
      </c>
      <c r="H88" s="31">
        <f t="shared" ref="H88" si="394">IF(H87=0,0,H87/$H87)</f>
        <v>1</v>
      </c>
      <c r="I88" s="31">
        <f t="shared" ref="I88" si="395">IF(I87=0,0,I87/$H87)</f>
        <v>0</v>
      </c>
      <c r="J88" s="31">
        <f t="shared" ref="J88" si="396">IF(J87=0,0,J87/$J87)</f>
        <v>0</v>
      </c>
      <c r="K88" s="31">
        <f t="shared" ref="K88" si="397">IF(K87=0,0,K87/$J87)</f>
        <v>0</v>
      </c>
      <c r="L88" s="31">
        <f t="shared" ref="L88" si="398">IF(L87=0,0,L87/$L87)</f>
        <v>1</v>
      </c>
      <c r="M88" s="31">
        <f t="shared" ref="M88" si="399">IF(M87=0,0,M87/$L87)</f>
        <v>0</v>
      </c>
      <c r="N88" s="31">
        <f t="shared" ref="N88" si="400">IF(N87=0,0,N87/$N87)</f>
        <v>1</v>
      </c>
      <c r="O88" s="31">
        <f t="shared" ref="O88" si="401">IF(O87=0,0,O87/$N87)</f>
        <v>8.3333333333333329E-2</v>
      </c>
      <c r="P88" s="31">
        <f t="shared" ref="P88" si="402">IF(P87=0,0,P87/$F87)</f>
        <v>0.23076923076923078</v>
      </c>
      <c r="Q88" s="31">
        <f t="shared" ref="Q88" si="403">IF(Q87=0,0,Q87/$F87)</f>
        <v>0.53846153846153844</v>
      </c>
    </row>
    <row r="89" spans="1:17" ht="12" customHeight="1">
      <c r="A89" s="139"/>
      <c r="B89" s="139"/>
      <c r="C89" s="37"/>
      <c r="D89" s="211" t="s">
        <v>5</v>
      </c>
      <c r="E89" s="36"/>
      <c r="F89" s="76">
        <f t="shared" si="304"/>
        <v>41</v>
      </c>
      <c r="G89" s="60">
        <v>10</v>
      </c>
      <c r="H89" s="35">
        <f>'付表33-2'!H89+'付表33-3'!H89</f>
        <v>15</v>
      </c>
      <c r="I89" s="35">
        <f>'付表33-2'!I89+'付表33-3'!I89</f>
        <v>2</v>
      </c>
      <c r="J89" s="35">
        <f>'付表33-2'!J89+'付表33-3'!J89</f>
        <v>7</v>
      </c>
      <c r="K89" s="35">
        <f>'付表33-2'!K89+'付表33-3'!K89</f>
        <v>0</v>
      </c>
      <c r="L89" s="35">
        <f>'付表33-2'!L89+'付表33-3'!L89</f>
        <v>1</v>
      </c>
      <c r="M89" s="35">
        <f>'付表33-2'!M89+'付表33-3'!M89</f>
        <v>0</v>
      </c>
      <c r="N89" s="35">
        <f>'付表33-2'!N89+'付表33-3'!N89</f>
        <v>22</v>
      </c>
      <c r="O89" s="35">
        <f>'付表33-2'!O89+'付表33-3'!O89</f>
        <v>2</v>
      </c>
      <c r="P89" s="35">
        <v>14</v>
      </c>
      <c r="Q89" s="35">
        <v>17</v>
      </c>
    </row>
    <row r="90" spans="1:17" ht="12" customHeight="1">
      <c r="A90" s="139"/>
      <c r="B90" s="139"/>
      <c r="C90" s="34"/>
      <c r="D90" s="212"/>
      <c r="E90" s="33"/>
      <c r="F90" s="77">
        <f t="shared" si="304"/>
        <v>1</v>
      </c>
      <c r="G90" s="59">
        <f t="shared" ref="G90" si="404">IF(G89=0,0,G89/$F89)</f>
        <v>0.24390243902439024</v>
      </c>
      <c r="H90" s="31">
        <f t="shared" ref="H90" si="405">IF(H89=0,0,H89/$H89)</f>
        <v>1</v>
      </c>
      <c r="I90" s="31">
        <f t="shared" ref="I90" si="406">IF(I89=0,0,I89/$H89)</f>
        <v>0.13333333333333333</v>
      </c>
      <c r="J90" s="31">
        <f t="shared" ref="J90" si="407">IF(J89=0,0,J89/$J89)</f>
        <v>1</v>
      </c>
      <c r="K90" s="31">
        <f t="shared" ref="K90" si="408">IF(K89=0,0,K89/$J89)</f>
        <v>0</v>
      </c>
      <c r="L90" s="31">
        <f t="shared" ref="L90" si="409">IF(L89=0,0,L89/$L89)</f>
        <v>1</v>
      </c>
      <c r="M90" s="31">
        <f t="shared" ref="M90" si="410">IF(M89=0,0,M89/$L89)</f>
        <v>0</v>
      </c>
      <c r="N90" s="31">
        <f t="shared" ref="N90" si="411">IF(N89=0,0,N89/$N89)</f>
        <v>1</v>
      </c>
      <c r="O90" s="31">
        <f t="shared" ref="O90" si="412">IF(O89=0,0,O89/$N89)</f>
        <v>9.0909090909090912E-2</v>
      </c>
      <c r="P90" s="31">
        <f t="shared" ref="P90" si="413">IF(P89=0,0,P89/$F89)</f>
        <v>0.34146341463414637</v>
      </c>
      <c r="Q90" s="31">
        <f t="shared" ref="Q90" si="414">IF(Q89=0,0,Q89/$F89)</f>
        <v>0.41463414634146339</v>
      </c>
    </row>
    <row r="91" spans="1:17" ht="12" customHeight="1">
      <c r="A91" s="139"/>
      <c r="B91" s="139"/>
      <c r="C91" s="37"/>
      <c r="D91" s="211" t="s">
        <v>4</v>
      </c>
      <c r="E91" s="36"/>
      <c r="F91" s="76">
        <f t="shared" si="304"/>
        <v>22</v>
      </c>
      <c r="G91" s="60">
        <v>7</v>
      </c>
      <c r="H91" s="35">
        <f>'付表33-2'!H91+'付表33-3'!H91</f>
        <v>0</v>
      </c>
      <c r="I91" s="35">
        <f>'付表33-2'!I91+'付表33-3'!I91</f>
        <v>0</v>
      </c>
      <c r="J91" s="35">
        <f>'付表33-2'!J91+'付表33-3'!J91</f>
        <v>2</v>
      </c>
      <c r="K91" s="35">
        <f>'付表33-2'!K91+'付表33-3'!K91</f>
        <v>0</v>
      </c>
      <c r="L91" s="35">
        <f>'付表33-2'!L91+'付表33-3'!L91</f>
        <v>5</v>
      </c>
      <c r="M91" s="35">
        <f>'付表33-2'!M91+'付表33-3'!M91</f>
        <v>1</v>
      </c>
      <c r="N91" s="35">
        <f>'付表33-2'!N91+'付表33-3'!N91</f>
        <v>11</v>
      </c>
      <c r="O91" s="35">
        <f>'付表33-2'!O91+'付表33-3'!O91</f>
        <v>3</v>
      </c>
      <c r="P91" s="35">
        <v>7</v>
      </c>
      <c r="Q91" s="35">
        <v>8</v>
      </c>
    </row>
    <row r="92" spans="1:17" ht="12" customHeight="1">
      <c r="A92" s="139"/>
      <c r="B92" s="139"/>
      <c r="C92" s="34"/>
      <c r="D92" s="212"/>
      <c r="E92" s="33"/>
      <c r="F92" s="77">
        <f t="shared" si="304"/>
        <v>1</v>
      </c>
      <c r="G92" s="59">
        <f t="shared" ref="G92" si="415">IF(G91=0,0,G91/$F91)</f>
        <v>0.31818181818181818</v>
      </c>
      <c r="H92" s="31">
        <f t="shared" ref="H92" si="416">IF(H91=0,0,H91/$H91)</f>
        <v>0</v>
      </c>
      <c r="I92" s="31">
        <f t="shared" ref="I92" si="417">IF(I91=0,0,I91/$H91)</f>
        <v>0</v>
      </c>
      <c r="J92" s="31">
        <f t="shared" ref="J92" si="418">IF(J91=0,0,J91/$J91)</f>
        <v>1</v>
      </c>
      <c r="K92" s="31">
        <f t="shared" ref="K92" si="419">IF(K91=0,0,K91/$J91)</f>
        <v>0</v>
      </c>
      <c r="L92" s="31">
        <f t="shared" ref="L92" si="420">IF(L91=0,0,L91/$L91)</f>
        <v>1</v>
      </c>
      <c r="M92" s="31">
        <f t="shared" ref="M92" si="421">IF(M91=0,0,M91/$L91)</f>
        <v>0.2</v>
      </c>
      <c r="N92" s="31">
        <f t="shared" ref="N92" si="422">IF(N91=0,0,N91/$N91)</f>
        <v>1</v>
      </c>
      <c r="O92" s="31">
        <f t="shared" ref="O92" si="423">IF(O91=0,0,O91/$N91)</f>
        <v>0.27272727272727271</v>
      </c>
      <c r="P92" s="31">
        <f t="shared" ref="P92" si="424">IF(P91=0,0,P91/$F91)</f>
        <v>0.31818181818181818</v>
      </c>
      <c r="Q92" s="31">
        <f t="shared" ref="Q92" si="425">IF(Q91=0,0,Q91/$F91)</f>
        <v>0.36363636363636365</v>
      </c>
    </row>
    <row r="93" spans="1:17" ht="12" customHeight="1">
      <c r="A93" s="139"/>
      <c r="B93" s="139"/>
      <c r="C93" s="37"/>
      <c r="D93" s="211" t="s">
        <v>3</v>
      </c>
      <c r="E93" s="36"/>
      <c r="F93" s="76">
        <f t="shared" si="304"/>
        <v>20</v>
      </c>
      <c r="G93" s="60">
        <v>14</v>
      </c>
      <c r="H93" s="35">
        <f>'付表33-2'!H93+'付表33-3'!H93</f>
        <v>2</v>
      </c>
      <c r="I93" s="35">
        <f>'付表33-2'!I93+'付表33-3'!I93</f>
        <v>0</v>
      </c>
      <c r="J93" s="35">
        <f>'付表33-2'!J93+'付表33-3'!J93</f>
        <v>2</v>
      </c>
      <c r="K93" s="35">
        <f>'付表33-2'!K93+'付表33-3'!K93</f>
        <v>0</v>
      </c>
      <c r="L93" s="35">
        <f>'付表33-2'!L93+'付表33-3'!L93</f>
        <v>14</v>
      </c>
      <c r="M93" s="35">
        <f>'付表33-2'!M93+'付表33-3'!M93</f>
        <v>0</v>
      </c>
      <c r="N93" s="35">
        <f>'付表33-2'!N93+'付表33-3'!N93</f>
        <v>59</v>
      </c>
      <c r="O93" s="35">
        <f>'付表33-2'!O93+'付表33-3'!O93</f>
        <v>3</v>
      </c>
      <c r="P93" s="35">
        <v>1</v>
      </c>
      <c r="Q93" s="35">
        <v>5</v>
      </c>
    </row>
    <row r="94" spans="1:17" ht="12" customHeight="1">
      <c r="A94" s="139"/>
      <c r="B94" s="139"/>
      <c r="C94" s="34"/>
      <c r="D94" s="212"/>
      <c r="E94" s="33"/>
      <c r="F94" s="77">
        <f t="shared" si="304"/>
        <v>1</v>
      </c>
      <c r="G94" s="59">
        <f t="shared" ref="G94" si="426">IF(G93=0,0,G93/$F93)</f>
        <v>0.7</v>
      </c>
      <c r="H94" s="31">
        <f t="shared" ref="H94" si="427">IF(H93=0,0,H93/$H93)</f>
        <v>1</v>
      </c>
      <c r="I94" s="31">
        <f t="shared" ref="I94" si="428">IF(I93=0,0,I93/$H93)</f>
        <v>0</v>
      </c>
      <c r="J94" s="31">
        <f t="shared" ref="J94" si="429">IF(J93=0,0,J93/$J93)</f>
        <v>1</v>
      </c>
      <c r="K94" s="31">
        <f t="shared" ref="K94" si="430">IF(K93=0,0,K93/$J93)</f>
        <v>0</v>
      </c>
      <c r="L94" s="31">
        <f t="shared" ref="L94" si="431">IF(L93=0,0,L93/$L93)</f>
        <v>1</v>
      </c>
      <c r="M94" s="31">
        <f t="shared" ref="M94" si="432">IF(M93=0,0,M93/$L93)</f>
        <v>0</v>
      </c>
      <c r="N94" s="31">
        <f t="shared" ref="N94" si="433">IF(N93=0,0,N93/$N93)</f>
        <v>1</v>
      </c>
      <c r="O94" s="31">
        <f t="shared" ref="O94" si="434">IF(O93=0,0,O93/$N93)</f>
        <v>5.0847457627118647E-2</v>
      </c>
      <c r="P94" s="31">
        <f t="shared" ref="P94" si="435">IF(P93=0,0,P93/$F93)</f>
        <v>0.05</v>
      </c>
      <c r="Q94" s="31">
        <f t="shared" ref="Q94" si="436">IF(Q93=0,0,Q93/$F93)</f>
        <v>0.25</v>
      </c>
    </row>
    <row r="95" spans="1:17" ht="12" customHeight="1">
      <c r="A95" s="139"/>
      <c r="B95" s="139"/>
      <c r="C95" s="37"/>
      <c r="D95" s="211" t="s">
        <v>2</v>
      </c>
      <c r="E95" s="36"/>
      <c r="F95" s="76">
        <f t="shared" si="304"/>
        <v>150</v>
      </c>
      <c r="G95" s="60">
        <v>101</v>
      </c>
      <c r="H95" s="35">
        <f>'付表33-2'!H95+'付表33-3'!H95</f>
        <v>37</v>
      </c>
      <c r="I95" s="35">
        <f>'付表33-2'!I95+'付表33-3'!I95</f>
        <v>5</v>
      </c>
      <c r="J95" s="35">
        <f>'付表33-2'!J95+'付表33-3'!J95</f>
        <v>215</v>
      </c>
      <c r="K95" s="35">
        <f>'付表33-2'!K95+'付表33-3'!K95</f>
        <v>24</v>
      </c>
      <c r="L95" s="35">
        <f>'付表33-2'!L95+'付表33-3'!L95</f>
        <v>122</v>
      </c>
      <c r="M95" s="35">
        <f>'付表33-2'!M95+'付表33-3'!M95</f>
        <v>10</v>
      </c>
      <c r="N95" s="35">
        <f>'付表33-2'!N95+'付表33-3'!N95</f>
        <v>586</v>
      </c>
      <c r="O95" s="35">
        <f>'付表33-2'!O95+'付表33-3'!O95</f>
        <v>123</v>
      </c>
      <c r="P95" s="35">
        <v>24</v>
      </c>
      <c r="Q95" s="35">
        <v>25</v>
      </c>
    </row>
    <row r="96" spans="1:17" ht="12" customHeight="1">
      <c r="A96" s="139"/>
      <c r="B96" s="139"/>
      <c r="C96" s="34"/>
      <c r="D96" s="212"/>
      <c r="E96" s="33"/>
      <c r="F96" s="77">
        <f t="shared" si="304"/>
        <v>1</v>
      </c>
      <c r="G96" s="59">
        <f t="shared" ref="G96" si="437">IF(G95=0,0,G95/$F95)</f>
        <v>0.67333333333333334</v>
      </c>
      <c r="H96" s="31">
        <f t="shared" ref="H96" si="438">IF(H95=0,0,H95/$H95)</f>
        <v>1</v>
      </c>
      <c r="I96" s="31">
        <f t="shared" ref="I96" si="439">IF(I95=0,0,I95/$H95)</f>
        <v>0.13513513513513514</v>
      </c>
      <c r="J96" s="31">
        <f t="shared" ref="J96" si="440">IF(J95=0,0,J95/$J95)</f>
        <v>1</v>
      </c>
      <c r="K96" s="31">
        <f t="shared" ref="K96" si="441">IF(K95=0,0,K95/$J95)</f>
        <v>0.11162790697674418</v>
      </c>
      <c r="L96" s="31">
        <f t="shared" ref="L96" si="442">IF(L95=0,0,L95/$L95)</f>
        <v>1</v>
      </c>
      <c r="M96" s="31">
        <f t="shared" ref="M96" si="443">IF(M95=0,0,M95/$L95)</f>
        <v>8.1967213114754092E-2</v>
      </c>
      <c r="N96" s="31">
        <f t="shared" ref="N96" si="444">IF(N95=0,0,N95/$N95)</f>
        <v>1</v>
      </c>
      <c r="O96" s="31">
        <f t="shared" ref="O96" si="445">IF(O95=0,0,O95/$N95)</f>
        <v>0.20989761092150169</v>
      </c>
      <c r="P96" s="31">
        <f t="shared" ref="P96" si="446">IF(P95=0,0,P95/$F95)</f>
        <v>0.16</v>
      </c>
      <c r="Q96" s="31">
        <f t="shared" ref="Q96" si="447">IF(Q95=0,0,Q95/$F95)</f>
        <v>0.16666666666666666</v>
      </c>
    </row>
    <row r="97" spans="1:17" ht="12" customHeight="1">
      <c r="A97" s="139"/>
      <c r="B97" s="139"/>
      <c r="C97" s="37"/>
      <c r="D97" s="211" t="s">
        <v>1</v>
      </c>
      <c r="E97" s="36"/>
      <c r="F97" s="76">
        <f t="shared" si="304"/>
        <v>20</v>
      </c>
      <c r="G97" s="60">
        <v>9</v>
      </c>
      <c r="H97" s="35">
        <f>'付表33-2'!H97+'付表33-3'!H97</f>
        <v>11</v>
      </c>
      <c r="I97" s="35">
        <f>'付表33-2'!I97+'付表33-3'!I97</f>
        <v>1</v>
      </c>
      <c r="J97" s="35">
        <f>'付表33-2'!J97+'付表33-3'!J97</f>
        <v>17</v>
      </c>
      <c r="K97" s="35">
        <f>'付表33-2'!K97+'付表33-3'!K97</f>
        <v>3</v>
      </c>
      <c r="L97" s="35">
        <f>'付表33-2'!L97+'付表33-3'!L97</f>
        <v>17</v>
      </c>
      <c r="M97" s="35">
        <f>'付表33-2'!M97+'付表33-3'!M97</f>
        <v>0</v>
      </c>
      <c r="N97" s="35">
        <f>'付表33-2'!N97+'付表33-3'!N97</f>
        <v>9</v>
      </c>
      <c r="O97" s="35">
        <f>'付表33-2'!O97+'付表33-3'!O97</f>
        <v>1</v>
      </c>
      <c r="P97" s="35">
        <v>7</v>
      </c>
      <c r="Q97" s="35">
        <v>4</v>
      </c>
    </row>
    <row r="98" spans="1:17" ht="12" customHeight="1">
      <c r="A98" s="139"/>
      <c r="B98" s="139"/>
      <c r="C98" s="34"/>
      <c r="D98" s="212"/>
      <c r="E98" s="33"/>
      <c r="F98" s="77">
        <f t="shared" si="304"/>
        <v>1</v>
      </c>
      <c r="G98" s="59">
        <f t="shared" ref="G98" si="448">IF(G97=0,0,G97/$F97)</f>
        <v>0.45</v>
      </c>
      <c r="H98" s="31">
        <f t="shared" ref="H98" si="449">IF(H97=0,0,H97/$H97)</f>
        <v>1</v>
      </c>
      <c r="I98" s="31">
        <f t="shared" ref="I98" si="450">IF(I97=0,0,I97/$H97)</f>
        <v>9.0909090909090912E-2</v>
      </c>
      <c r="J98" s="31">
        <f t="shared" ref="J98" si="451">IF(J97=0,0,J97/$J97)</f>
        <v>1</v>
      </c>
      <c r="K98" s="31">
        <f t="shared" ref="K98" si="452">IF(K97=0,0,K97/$J97)</f>
        <v>0.17647058823529413</v>
      </c>
      <c r="L98" s="31">
        <f t="shared" ref="L98" si="453">IF(L97=0,0,L97/$L97)</f>
        <v>1</v>
      </c>
      <c r="M98" s="31">
        <f t="shared" ref="M98" si="454">IF(M97=0,0,M97/$L97)</f>
        <v>0</v>
      </c>
      <c r="N98" s="31">
        <f t="shared" ref="N98" si="455">IF(N97=0,0,N97/$N97)</f>
        <v>1</v>
      </c>
      <c r="O98" s="31">
        <f t="shared" ref="O98" si="456">IF(O97=0,0,O97/$N97)</f>
        <v>0.1111111111111111</v>
      </c>
      <c r="P98" s="31">
        <f t="shared" ref="P98" si="457">IF(P97=0,0,P97/$F97)</f>
        <v>0.35</v>
      </c>
      <c r="Q98" s="31">
        <f t="shared" ref="Q98" si="458">IF(Q97=0,0,Q97/$F97)</f>
        <v>0.2</v>
      </c>
    </row>
    <row r="99" spans="1:17" ht="12.75" customHeight="1">
      <c r="A99" s="139"/>
      <c r="B99" s="139"/>
      <c r="C99" s="37"/>
      <c r="D99" s="211" t="s">
        <v>0</v>
      </c>
      <c r="E99" s="36"/>
      <c r="F99" s="76">
        <f t="shared" si="304"/>
        <v>55</v>
      </c>
      <c r="G99" s="60">
        <v>27</v>
      </c>
      <c r="H99" s="35">
        <f>'付表33-2'!H99+'付表33-3'!H99</f>
        <v>8</v>
      </c>
      <c r="I99" s="35">
        <f>'付表33-2'!I99+'付表33-3'!I99</f>
        <v>1</v>
      </c>
      <c r="J99" s="35">
        <f>'付表33-2'!J99+'付表33-3'!J99</f>
        <v>1</v>
      </c>
      <c r="K99" s="35">
        <f>'付表33-2'!K99+'付表33-3'!K99</f>
        <v>0</v>
      </c>
      <c r="L99" s="35">
        <f>'付表33-2'!L99+'付表33-3'!L99</f>
        <v>3</v>
      </c>
      <c r="M99" s="35">
        <f>'付表33-2'!M99+'付表33-3'!M99</f>
        <v>0</v>
      </c>
      <c r="N99" s="35">
        <f>'付表33-2'!N99+'付表33-3'!N99</f>
        <v>122</v>
      </c>
      <c r="O99" s="35">
        <f>'付表33-2'!O99+'付表33-3'!O99</f>
        <v>34</v>
      </c>
      <c r="P99" s="35">
        <v>9</v>
      </c>
      <c r="Q99" s="35">
        <v>19</v>
      </c>
    </row>
    <row r="100" spans="1:17" ht="12.75" customHeight="1">
      <c r="A100" s="140"/>
      <c r="B100" s="140"/>
      <c r="C100" s="34"/>
      <c r="D100" s="212"/>
      <c r="E100" s="33"/>
      <c r="F100" s="120">
        <f t="shared" si="304"/>
        <v>1</v>
      </c>
      <c r="G100" s="59">
        <f t="shared" ref="G100" si="459">IF(G99=0,0,G99/$F99)</f>
        <v>0.49090909090909091</v>
      </c>
      <c r="H100" s="31">
        <f t="shared" ref="H100:I100" si="460">IF(H99=0,0,H99/$H99)</f>
        <v>1</v>
      </c>
      <c r="I100" s="31">
        <f t="shared" si="460"/>
        <v>0.125</v>
      </c>
      <c r="J100" s="31">
        <f t="shared" ref="J100:K100" si="461">IF(J99=0,0,J99/$J99)</f>
        <v>1</v>
      </c>
      <c r="K100" s="31">
        <f t="shared" si="461"/>
        <v>0</v>
      </c>
      <c r="L100" s="31">
        <f t="shared" ref="L100:M100" si="462">IF(L99=0,0,L99/$L99)</f>
        <v>1</v>
      </c>
      <c r="M100" s="31">
        <f t="shared" si="462"/>
        <v>0</v>
      </c>
      <c r="N100" s="31">
        <f t="shared" ref="N100:O100" si="463">IF(N99=0,0,N99/$N99)</f>
        <v>1</v>
      </c>
      <c r="O100" s="31">
        <f t="shared" si="463"/>
        <v>0.27868852459016391</v>
      </c>
      <c r="P100" s="31">
        <f t="shared" ref="P100:Q100" si="464">IF(P99=0,0,P99/$F99)</f>
        <v>0.16363636363636364</v>
      </c>
      <c r="Q100" s="31">
        <f t="shared" si="464"/>
        <v>0.34545454545454546</v>
      </c>
    </row>
  </sheetData>
  <mergeCells count="62">
    <mergeCell ref="P3:P6"/>
    <mergeCell ref="Q3:Q6"/>
    <mergeCell ref="H4:M4"/>
    <mergeCell ref="N4:O5"/>
    <mergeCell ref="H5:I5"/>
    <mergeCell ref="J5:K5"/>
    <mergeCell ref="L5:M5"/>
    <mergeCell ref="A7:E8"/>
    <mergeCell ref="A9:A18"/>
    <mergeCell ref="B9:E10"/>
    <mergeCell ref="B11:E12"/>
    <mergeCell ref="B13:E14"/>
    <mergeCell ref="B15:E16"/>
    <mergeCell ref="B17:E18"/>
    <mergeCell ref="A3:E6"/>
    <mergeCell ref="F3:F6"/>
    <mergeCell ref="G3:G6"/>
    <mergeCell ref="H3:O3"/>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99:D100"/>
    <mergeCell ref="D77:D78"/>
    <mergeCell ref="D79:D80"/>
    <mergeCell ref="D81:D82"/>
    <mergeCell ref="D83:D84"/>
    <mergeCell ref="D85:D86"/>
    <mergeCell ref="D87:D88"/>
    <mergeCell ref="D89:D90"/>
    <mergeCell ref="D91:D92"/>
    <mergeCell ref="D93:D94"/>
    <mergeCell ref="D95:D96"/>
    <mergeCell ref="D97:D98"/>
    <mergeCell ref="D59:D60"/>
    <mergeCell ref="D61:D62"/>
    <mergeCell ref="D63:D64"/>
    <mergeCell ref="D65:D66"/>
    <mergeCell ref="D67:D68"/>
  </mergeCells>
  <phoneticPr fontId="4"/>
  <pageMargins left="0.59055118110236227" right="0.19685039370078741" top="0.39370078740157483" bottom="0.39370078740157483" header="0.51181102362204722" footer="0.51181102362204722"/>
  <pageSetup paperSize="9" scale="68" firstPageNumber="40" orientation="portrait" useFirstPageNumber="1"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Q100"/>
  <sheetViews>
    <sheetView showGridLines="0" view="pageBreakPreview" topLeftCell="A85" zoomScaleNormal="100" zoomScaleSheetLayoutView="100" workbookViewId="0">
      <selection activeCell="H3" sqref="H3:O6"/>
    </sheetView>
  </sheetViews>
  <sheetFormatPr defaultRowHeight="13.5"/>
  <cols>
    <col min="1" max="2" width="2.625" style="4" customWidth="1"/>
    <col min="3" max="3" width="1.375" style="4" customWidth="1"/>
    <col min="4" max="4" width="27.625" style="4" customWidth="1"/>
    <col min="5" max="5" width="1.375" style="4" customWidth="1"/>
    <col min="6" max="17" width="9" style="3" customWidth="1"/>
    <col min="18" max="16384" width="9" style="3"/>
  </cols>
  <sheetData>
    <row r="1" spans="1:17" ht="14.25">
      <c r="A1" s="18" t="s">
        <v>651</v>
      </c>
    </row>
    <row r="2" spans="1:17">
      <c r="Q2" s="40" t="s">
        <v>556</v>
      </c>
    </row>
    <row r="3" spans="1:17" s="111" customFormat="1" ht="16.5" customHeight="1">
      <c r="A3" s="213" t="s">
        <v>63</v>
      </c>
      <c r="B3" s="214"/>
      <c r="C3" s="214"/>
      <c r="D3" s="214"/>
      <c r="E3" s="215"/>
      <c r="F3" s="311" t="s">
        <v>126</v>
      </c>
      <c r="G3" s="314" t="s">
        <v>557</v>
      </c>
      <c r="H3" s="317"/>
      <c r="I3" s="317"/>
      <c r="J3" s="317"/>
      <c r="K3" s="317"/>
      <c r="L3" s="317"/>
      <c r="M3" s="317"/>
      <c r="N3" s="317"/>
      <c r="O3" s="318"/>
      <c r="P3" s="319" t="s">
        <v>558</v>
      </c>
      <c r="Q3" s="322" t="s">
        <v>479</v>
      </c>
    </row>
    <row r="4" spans="1:17" s="111" customFormat="1" ht="16.5" customHeight="1">
      <c r="A4" s="216"/>
      <c r="B4" s="217"/>
      <c r="C4" s="217"/>
      <c r="D4" s="217"/>
      <c r="E4" s="218"/>
      <c r="F4" s="312"/>
      <c r="G4" s="315"/>
      <c r="H4" s="325" t="s">
        <v>480</v>
      </c>
      <c r="I4" s="326"/>
      <c r="J4" s="326"/>
      <c r="K4" s="326"/>
      <c r="L4" s="326"/>
      <c r="M4" s="327"/>
      <c r="N4" s="328" t="s">
        <v>481</v>
      </c>
      <c r="O4" s="329"/>
      <c r="P4" s="320"/>
      <c r="Q4" s="323"/>
    </row>
    <row r="5" spans="1:17" s="111" customFormat="1" ht="16.5" customHeight="1">
      <c r="A5" s="216"/>
      <c r="B5" s="217"/>
      <c r="C5" s="217"/>
      <c r="D5" s="217"/>
      <c r="E5" s="218"/>
      <c r="F5" s="312"/>
      <c r="G5" s="315"/>
      <c r="H5" s="325" t="s">
        <v>482</v>
      </c>
      <c r="I5" s="327"/>
      <c r="J5" s="325" t="s">
        <v>483</v>
      </c>
      <c r="K5" s="327"/>
      <c r="L5" s="325" t="s">
        <v>484</v>
      </c>
      <c r="M5" s="327"/>
      <c r="N5" s="330"/>
      <c r="O5" s="331"/>
      <c r="P5" s="320"/>
      <c r="Q5" s="323"/>
    </row>
    <row r="6" spans="1:17" s="111" customFormat="1" ht="46.5" customHeight="1">
      <c r="A6" s="219"/>
      <c r="B6" s="220"/>
      <c r="C6" s="220"/>
      <c r="D6" s="220"/>
      <c r="E6" s="221"/>
      <c r="F6" s="313"/>
      <c r="G6" s="316"/>
      <c r="H6" s="112" t="s">
        <v>559</v>
      </c>
      <c r="I6" s="112" t="s">
        <v>560</v>
      </c>
      <c r="J6" s="112" t="s">
        <v>559</v>
      </c>
      <c r="K6" s="112" t="s">
        <v>560</v>
      </c>
      <c r="L6" s="112" t="s">
        <v>559</v>
      </c>
      <c r="M6" s="112" t="s">
        <v>560</v>
      </c>
      <c r="N6" s="112" t="s">
        <v>559</v>
      </c>
      <c r="O6" s="112" t="s">
        <v>560</v>
      </c>
      <c r="P6" s="321"/>
      <c r="Q6" s="324"/>
    </row>
    <row r="7" spans="1:17" ht="12" customHeight="1">
      <c r="A7" s="152" t="s">
        <v>49</v>
      </c>
      <c r="B7" s="153"/>
      <c r="C7" s="153"/>
      <c r="D7" s="153"/>
      <c r="E7" s="154"/>
      <c r="F7" s="76">
        <f>SUM(G7,P7:Q7)</f>
        <v>916</v>
      </c>
      <c r="G7" s="60">
        <f t="shared" ref="G7:Q7" si="0">SUM(G9,G11,G13,G15,G17)</f>
        <v>447</v>
      </c>
      <c r="H7" s="35">
        <f t="shared" si="0"/>
        <v>527</v>
      </c>
      <c r="I7" s="35">
        <f t="shared" si="0"/>
        <v>30</v>
      </c>
      <c r="J7" s="35">
        <f t="shared" si="0"/>
        <v>197</v>
      </c>
      <c r="K7" s="35">
        <f t="shared" si="0"/>
        <v>11</v>
      </c>
      <c r="L7" s="35">
        <f t="shared" si="0"/>
        <v>315</v>
      </c>
      <c r="M7" s="35">
        <f t="shared" si="0"/>
        <v>15</v>
      </c>
      <c r="N7" s="35">
        <f t="shared" si="0"/>
        <v>1250</v>
      </c>
      <c r="O7" s="35">
        <f t="shared" si="0"/>
        <v>195</v>
      </c>
      <c r="P7" s="35">
        <f t="shared" si="0"/>
        <v>268</v>
      </c>
      <c r="Q7" s="35">
        <f t="shared" si="0"/>
        <v>201</v>
      </c>
    </row>
    <row r="8" spans="1:17" ht="12" customHeight="1">
      <c r="A8" s="155"/>
      <c r="B8" s="156"/>
      <c r="C8" s="156"/>
      <c r="D8" s="156"/>
      <c r="E8" s="157"/>
      <c r="F8" s="77">
        <f t="shared" ref="F8:F70" si="1">SUM(G8,P8:Q8)</f>
        <v>1</v>
      </c>
      <c r="G8" s="59">
        <f>IF(G7=0,0,G7/$F7)</f>
        <v>0.48799126637554585</v>
      </c>
      <c r="H8" s="31">
        <f>IF(H7=0,0,H7/$H7)</f>
        <v>1</v>
      </c>
      <c r="I8" s="31">
        <f>IF(I7=0,0,I7/$H7)</f>
        <v>5.6925996204933584E-2</v>
      </c>
      <c r="J8" s="31">
        <f>IF(J7=0,0,J7/$J7)</f>
        <v>1</v>
      </c>
      <c r="K8" s="31">
        <f>IF(K7=0,0,K7/$J7)</f>
        <v>5.5837563451776651E-2</v>
      </c>
      <c r="L8" s="31">
        <f>IF(L7=0,0,L7/$L7)</f>
        <v>1</v>
      </c>
      <c r="M8" s="31">
        <f>IF(M7=0,0,M7/$L7)</f>
        <v>4.7619047619047616E-2</v>
      </c>
      <c r="N8" s="31">
        <f>IF(N7=0,0,N7/$N7)</f>
        <v>1</v>
      </c>
      <c r="O8" s="31">
        <f>IF(O7=0,0,O7/$N7)</f>
        <v>0.156</v>
      </c>
      <c r="P8" s="31">
        <f>IF(P7=0,0,P7/$F7)</f>
        <v>0.29257641921397382</v>
      </c>
      <c r="Q8" s="31">
        <f>IF(Q7=0,0,Q7/$F7)</f>
        <v>0.21943231441048036</v>
      </c>
    </row>
    <row r="9" spans="1:17" ht="12" customHeight="1">
      <c r="A9" s="141" t="s">
        <v>48</v>
      </c>
      <c r="B9" s="222" t="s">
        <v>47</v>
      </c>
      <c r="C9" s="223"/>
      <c r="D9" s="223"/>
      <c r="E9" s="224"/>
      <c r="F9" s="76">
        <f t="shared" si="1"/>
        <v>289</v>
      </c>
      <c r="G9" s="60">
        <v>83</v>
      </c>
      <c r="H9" s="35">
        <v>19</v>
      </c>
      <c r="I9" s="35">
        <v>4</v>
      </c>
      <c r="J9" s="35">
        <v>5</v>
      </c>
      <c r="K9" s="35">
        <v>0</v>
      </c>
      <c r="L9" s="35">
        <v>4</v>
      </c>
      <c r="M9" s="35">
        <v>0</v>
      </c>
      <c r="N9" s="35">
        <v>124</v>
      </c>
      <c r="O9" s="35">
        <v>37</v>
      </c>
      <c r="P9" s="35">
        <v>99</v>
      </c>
      <c r="Q9" s="35">
        <v>107</v>
      </c>
    </row>
    <row r="10" spans="1:17" ht="12" customHeight="1">
      <c r="A10" s="142"/>
      <c r="B10" s="225"/>
      <c r="C10" s="226"/>
      <c r="D10" s="226"/>
      <c r="E10" s="227"/>
      <c r="F10" s="77">
        <f t="shared" si="1"/>
        <v>1</v>
      </c>
      <c r="G10" s="59">
        <f>IF(G9=0,0,G9/$F9)</f>
        <v>0.28719723183391005</v>
      </c>
      <c r="H10" s="31">
        <f>IF(H9=0,0,H9/$H9)</f>
        <v>1</v>
      </c>
      <c r="I10" s="31">
        <f>IF(I9=0,0,I9/$H9)</f>
        <v>0.21052631578947367</v>
      </c>
      <c r="J10" s="31">
        <f>IF(J9=0,0,J9/$J9)</f>
        <v>1</v>
      </c>
      <c r="K10" s="31">
        <f>IF(K9=0,0,K9/$J9)</f>
        <v>0</v>
      </c>
      <c r="L10" s="31">
        <f>IF(L9=0,0,L9/$L9)</f>
        <v>1</v>
      </c>
      <c r="M10" s="31">
        <f>IF(M9=0,0,M9/$L9)</f>
        <v>0</v>
      </c>
      <c r="N10" s="31">
        <f>IF(N9=0,0,N9/$N9)</f>
        <v>1</v>
      </c>
      <c r="O10" s="31">
        <f>IF(O9=0,0,O9/$N9)</f>
        <v>0.29838709677419356</v>
      </c>
      <c r="P10" s="31">
        <f>IF(P9=0,0,P9/$F9)</f>
        <v>0.34256055363321797</v>
      </c>
      <c r="Q10" s="31">
        <f>IF(Q9=0,0,Q9/$F9)</f>
        <v>0.37024221453287198</v>
      </c>
    </row>
    <row r="11" spans="1:17" ht="12" customHeight="1">
      <c r="A11" s="142"/>
      <c r="B11" s="222" t="s">
        <v>46</v>
      </c>
      <c r="C11" s="223"/>
      <c r="D11" s="223"/>
      <c r="E11" s="224"/>
      <c r="F11" s="76">
        <f t="shared" ref="F11:F18" si="2">SUM(G11,P11:Q11)</f>
        <v>129</v>
      </c>
      <c r="G11" s="60">
        <v>61</v>
      </c>
      <c r="H11" s="35">
        <v>38</v>
      </c>
      <c r="I11" s="35">
        <v>4</v>
      </c>
      <c r="J11" s="35">
        <v>12</v>
      </c>
      <c r="K11" s="35">
        <v>0</v>
      </c>
      <c r="L11" s="35">
        <v>21</v>
      </c>
      <c r="M11" s="35">
        <v>0</v>
      </c>
      <c r="N11" s="35">
        <v>120</v>
      </c>
      <c r="O11" s="35">
        <v>14</v>
      </c>
      <c r="P11" s="35">
        <v>42</v>
      </c>
      <c r="Q11" s="35">
        <v>26</v>
      </c>
    </row>
    <row r="12" spans="1:17" ht="12" customHeight="1">
      <c r="A12" s="142"/>
      <c r="B12" s="225"/>
      <c r="C12" s="226"/>
      <c r="D12" s="226"/>
      <c r="E12" s="227"/>
      <c r="F12" s="77">
        <f t="shared" si="2"/>
        <v>1</v>
      </c>
      <c r="G12" s="59">
        <f t="shared" ref="G12" si="3">IF(G11=0,0,G11/$F11)</f>
        <v>0.47286821705426357</v>
      </c>
      <c r="H12" s="31">
        <f t="shared" ref="H12" si="4">IF(H11=0,0,H11/$H11)</f>
        <v>1</v>
      </c>
      <c r="I12" s="31">
        <f t="shared" ref="I12" si="5">IF(I11=0,0,I11/$H11)</f>
        <v>0.10526315789473684</v>
      </c>
      <c r="J12" s="31">
        <f t="shared" ref="J12" si="6">IF(J11=0,0,J11/$J11)</f>
        <v>1</v>
      </c>
      <c r="K12" s="31">
        <f t="shared" ref="K12" si="7">IF(K11=0,0,K11/$J11)</f>
        <v>0</v>
      </c>
      <c r="L12" s="31">
        <f t="shared" ref="L12" si="8">IF(L11=0,0,L11/$L11)</f>
        <v>1</v>
      </c>
      <c r="M12" s="31">
        <f t="shared" ref="M12" si="9">IF(M11=0,0,M11/$L11)</f>
        <v>0</v>
      </c>
      <c r="N12" s="31">
        <f t="shared" ref="N12" si="10">IF(N11=0,0,N11/$N11)</f>
        <v>1</v>
      </c>
      <c r="O12" s="31">
        <f t="shared" ref="O12" si="11">IF(O11=0,0,O11/$N11)</f>
        <v>0.11666666666666667</v>
      </c>
      <c r="P12" s="31">
        <f t="shared" ref="P12" si="12">IF(P11=0,0,P11/$F11)</f>
        <v>0.32558139534883723</v>
      </c>
      <c r="Q12" s="31">
        <f t="shared" ref="Q12" si="13">IF(Q11=0,0,Q11/$F11)</f>
        <v>0.20155038759689922</v>
      </c>
    </row>
    <row r="13" spans="1:17" ht="12" customHeight="1">
      <c r="A13" s="142"/>
      <c r="B13" s="222" t="s">
        <v>45</v>
      </c>
      <c r="C13" s="223"/>
      <c r="D13" s="223"/>
      <c r="E13" s="224"/>
      <c r="F13" s="76">
        <f t="shared" si="2"/>
        <v>220</v>
      </c>
      <c r="G13" s="60">
        <v>157</v>
      </c>
      <c r="H13" s="35">
        <v>157</v>
      </c>
      <c r="I13" s="35">
        <v>8</v>
      </c>
      <c r="J13" s="35">
        <v>62</v>
      </c>
      <c r="K13" s="35">
        <v>5</v>
      </c>
      <c r="L13" s="35">
        <v>100</v>
      </c>
      <c r="M13" s="35">
        <v>8</v>
      </c>
      <c r="N13" s="35">
        <v>381</v>
      </c>
      <c r="O13" s="35">
        <v>70</v>
      </c>
      <c r="P13" s="35">
        <v>45</v>
      </c>
      <c r="Q13" s="35">
        <v>18</v>
      </c>
    </row>
    <row r="14" spans="1:17" ht="12" customHeight="1">
      <c r="A14" s="142"/>
      <c r="B14" s="225"/>
      <c r="C14" s="226"/>
      <c r="D14" s="226"/>
      <c r="E14" s="227"/>
      <c r="F14" s="77">
        <f t="shared" si="2"/>
        <v>1</v>
      </c>
      <c r="G14" s="59">
        <f t="shared" ref="G14" si="14">IF(G13=0,0,G13/$F13)</f>
        <v>0.71363636363636362</v>
      </c>
      <c r="H14" s="31">
        <f t="shared" ref="H14" si="15">IF(H13=0,0,H13/$H13)</f>
        <v>1</v>
      </c>
      <c r="I14" s="31">
        <f t="shared" ref="I14" si="16">IF(I13=0,0,I13/$H13)</f>
        <v>5.0955414012738856E-2</v>
      </c>
      <c r="J14" s="31">
        <f t="shared" ref="J14" si="17">IF(J13=0,0,J13/$J13)</f>
        <v>1</v>
      </c>
      <c r="K14" s="31">
        <f t="shared" ref="K14" si="18">IF(K13=0,0,K13/$J13)</f>
        <v>8.0645161290322578E-2</v>
      </c>
      <c r="L14" s="31">
        <f t="shared" ref="L14" si="19">IF(L13=0,0,L13/$L13)</f>
        <v>1</v>
      </c>
      <c r="M14" s="31">
        <f t="shared" ref="M14" si="20">IF(M13=0,0,M13/$L13)</f>
        <v>0.08</v>
      </c>
      <c r="N14" s="31">
        <f t="shared" ref="N14" si="21">IF(N13=0,0,N13/$N13)</f>
        <v>1</v>
      </c>
      <c r="O14" s="31">
        <f t="shared" ref="O14" si="22">IF(O13=0,0,O13/$N13)</f>
        <v>0.18372703412073491</v>
      </c>
      <c r="P14" s="31">
        <f t="shared" ref="P14" si="23">IF(P13=0,0,P13/$F13)</f>
        <v>0.20454545454545456</v>
      </c>
      <c r="Q14" s="31">
        <f t="shared" ref="Q14" si="24">IF(Q13=0,0,Q13/$F13)</f>
        <v>8.1818181818181818E-2</v>
      </c>
    </row>
    <row r="15" spans="1:17" ht="12" customHeight="1">
      <c r="A15" s="142"/>
      <c r="B15" s="222" t="s">
        <v>44</v>
      </c>
      <c r="C15" s="223"/>
      <c r="D15" s="223"/>
      <c r="E15" s="224"/>
      <c r="F15" s="76">
        <f t="shared" si="2"/>
        <v>57</v>
      </c>
      <c r="G15" s="60">
        <v>44</v>
      </c>
      <c r="H15" s="35">
        <v>140</v>
      </c>
      <c r="I15" s="35">
        <v>5</v>
      </c>
      <c r="J15" s="35">
        <v>34</v>
      </c>
      <c r="K15" s="35">
        <v>0</v>
      </c>
      <c r="L15" s="35">
        <v>58</v>
      </c>
      <c r="M15" s="35">
        <v>0</v>
      </c>
      <c r="N15" s="35">
        <v>295</v>
      </c>
      <c r="O15" s="35">
        <v>23</v>
      </c>
      <c r="P15" s="35">
        <v>8</v>
      </c>
      <c r="Q15" s="35">
        <v>5</v>
      </c>
    </row>
    <row r="16" spans="1:17" ht="12" customHeight="1">
      <c r="A16" s="142"/>
      <c r="B16" s="225"/>
      <c r="C16" s="226"/>
      <c r="D16" s="226"/>
      <c r="E16" s="227"/>
      <c r="F16" s="77">
        <f t="shared" si="2"/>
        <v>1</v>
      </c>
      <c r="G16" s="59">
        <f t="shared" ref="G16" si="25">IF(G15=0,0,G15/$F15)</f>
        <v>0.77192982456140347</v>
      </c>
      <c r="H16" s="31">
        <f t="shared" ref="H16" si="26">IF(H15=0,0,H15/$H15)</f>
        <v>1</v>
      </c>
      <c r="I16" s="31">
        <f t="shared" ref="I16" si="27">IF(I15=0,0,I15/$H15)</f>
        <v>3.5714285714285712E-2</v>
      </c>
      <c r="J16" s="31">
        <f t="shared" ref="J16" si="28">IF(J15=0,0,J15/$J15)</f>
        <v>1</v>
      </c>
      <c r="K16" s="31">
        <f t="shared" ref="K16" si="29">IF(K15=0,0,K15/$J15)</f>
        <v>0</v>
      </c>
      <c r="L16" s="31">
        <f t="shared" ref="L16" si="30">IF(L15=0,0,L15/$L15)</f>
        <v>1</v>
      </c>
      <c r="M16" s="31">
        <f t="shared" ref="M16" si="31">IF(M15=0,0,M15/$L15)</f>
        <v>0</v>
      </c>
      <c r="N16" s="31">
        <f t="shared" ref="N16" si="32">IF(N15=0,0,N15/$N15)</f>
        <v>1</v>
      </c>
      <c r="O16" s="31">
        <f t="shared" ref="O16" si="33">IF(O15=0,0,O15/$N15)</f>
        <v>7.796610169491526E-2</v>
      </c>
      <c r="P16" s="31">
        <f t="shared" ref="P16" si="34">IF(P15=0,0,P15/$F15)</f>
        <v>0.14035087719298245</v>
      </c>
      <c r="Q16" s="31">
        <f t="shared" ref="Q16" si="35">IF(Q15=0,0,Q15/$F15)</f>
        <v>8.771929824561403E-2</v>
      </c>
    </row>
    <row r="17" spans="1:17" ht="12" customHeight="1">
      <c r="A17" s="142"/>
      <c r="B17" s="222" t="s">
        <v>43</v>
      </c>
      <c r="C17" s="223"/>
      <c r="D17" s="223"/>
      <c r="E17" s="224"/>
      <c r="F17" s="76">
        <f t="shared" si="2"/>
        <v>221</v>
      </c>
      <c r="G17" s="60">
        <v>102</v>
      </c>
      <c r="H17" s="35">
        <v>173</v>
      </c>
      <c r="I17" s="35">
        <v>9</v>
      </c>
      <c r="J17" s="35">
        <v>84</v>
      </c>
      <c r="K17" s="35">
        <v>6</v>
      </c>
      <c r="L17" s="35">
        <v>132</v>
      </c>
      <c r="M17" s="35">
        <v>7</v>
      </c>
      <c r="N17" s="35">
        <v>330</v>
      </c>
      <c r="O17" s="35">
        <v>51</v>
      </c>
      <c r="P17" s="35">
        <v>74</v>
      </c>
      <c r="Q17" s="35">
        <v>45</v>
      </c>
    </row>
    <row r="18" spans="1:17" ht="12" customHeight="1">
      <c r="A18" s="143"/>
      <c r="B18" s="225"/>
      <c r="C18" s="226"/>
      <c r="D18" s="226"/>
      <c r="E18" s="227"/>
      <c r="F18" s="77">
        <f t="shared" si="2"/>
        <v>1</v>
      </c>
      <c r="G18" s="59">
        <f t="shared" ref="G18" si="36">IF(G17=0,0,G17/$F17)</f>
        <v>0.46153846153846156</v>
      </c>
      <c r="H18" s="31">
        <f t="shared" ref="H18:I18" si="37">IF(H17=0,0,H17/$H17)</f>
        <v>1</v>
      </c>
      <c r="I18" s="31">
        <f t="shared" si="37"/>
        <v>5.2023121387283239E-2</v>
      </c>
      <c r="J18" s="31">
        <f t="shared" ref="J18:K18" si="38">IF(J17=0,0,J17/$J17)</f>
        <v>1</v>
      </c>
      <c r="K18" s="31">
        <f t="shared" si="38"/>
        <v>7.1428571428571425E-2</v>
      </c>
      <c r="L18" s="31">
        <f t="shared" ref="L18:M18" si="39">IF(L17=0,0,L17/$L17)</f>
        <v>1</v>
      </c>
      <c r="M18" s="31">
        <f t="shared" si="39"/>
        <v>5.3030303030303032E-2</v>
      </c>
      <c r="N18" s="31">
        <f t="shared" ref="N18:O18" si="40">IF(N17=0,0,N17/$N17)</f>
        <v>1</v>
      </c>
      <c r="O18" s="31">
        <f t="shared" si="40"/>
        <v>0.15454545454545454</v>
      </c>
      <c r="P18" s="31">
        <f t="shared" ref="P18:Q18" si="41">IF(P17=0,0,P17/$F17)</f>
        <v>0.33484162895927599</v>
      </c>
      <c r="Q18" s="31">
        <f t="shared" si="41"/>
        <v>0.20361990950226244</v>
      </c>
    </row>
    <row r="19" spans="1:17" ht="12" customHeight="1">
      <c r="A19" s="138" t="s">
        <v>42</v>
      </c>
      <c r="B19" s="138" t="s">
        <v>41</v>
      </c>
      <c r="C19" s="37"/>
      <c r="D19" s="211" t="s">
        <v>15</v>
      </c>
      <c r="E19" s="36"/>
      <c r="F19" s="76">
        <f t="shared" si="1"/>
        <v>224</v>
      </c>
      <c r="G19" s="60">
        <f t="shared" ref="G19:Q19" si="42">SUM(G21,G23,G25,G27,G29,G31,G33,G35,G37,G39,G41,G43,G45,G47,G49,G51,G53,G55,G57,G59,G61,G63,G65,G67)</f>
        <v>160</v>
      </c>
      <c r="H19" s="35">
        <f t="shared" si="42"/>
        <v>388</v>
      </c>
      <c r="I19" s="35">
        <f t="shared" si="42"/>
        <v>20</v>
      </c>
      <c r="J19" s="35">
        <f t="shared" si="42"/>
        <v>67</v>
      </c>
      <c r="K19" s="35">
        <f t="shared" si="42"/>
        <v>1</v>
      </c>
      <c r="L19" s="35">
        <f t="shared" si="42"/>
        <v>116</v>
      </c>
      <c r="M19" s="35">
        <f t="shared" si="42"/>
        <v>5</v>
      </c>
      <c r="N19" s="35">
        <f t="shared" si="42"/>
        <v>604</v>
      </c>
      <c r="O19" s="35">
        <f t="shared" si="42"/>
        <v>73</v>
      </c>
      <c r="P19" s="35">
        <f t="shared" si="42"/>
        <v>46</v>
      </c>
      <c r="Q19" s="35">
        <f t="shared" si="42"/>
        <v>18</v>
      </c>
    </row>
    <row r="20" spans="1:17" ht="12" customHeight="1">
      <c r="A20" s="139"/>
      <c r="B20" s="139"/>
      <c r="C20" s="34"/>
      <c r="D20" s="212"/>
      <c r="E20" s="33"/>
      <c r="F20" s="77">
        <f t="shared" si="1"/>
        <v>1</v>
      </c>
      <c r="G20" s="59">
        <f>IF(G19=0,0,G19/$F19)</f>
        <v>0.7142857142857143</v>
      </c>
      <c r="H20" s="31">
        <f>IF(H19=0,0,H19/$H19)</f>
        <v>1</v>
      </c>
      <c r="I20" s="31">
        <f>IF(I19=0,0,I19/$H19)</f>
        <v>5.1546391752577317E-2</v>
      </c>
      <c r="J20" s="31">
        <f>IF(J19=0,0,J19/$J19)</f>
        <v>1</v>
      </c>
      <c r="K20" s="31">
        <f>IF(K19=0,0,K19/$J19)</f>
        <v>1.4925373134328358E-2</v>
      </c>
      <c r="L20" s="31">
        <f>IF(L19=0,0,L19/$L19)</f>
        <v>1</v>
      </c>
      <c r="M20" s="31">
        <f>IF(M19=0,0,M19/$L19)</f>
        <v>4.3103448275862072E-2</v>
      </c>
      <c r="N20" s="31">
        <f>IF(N19=0,0,N19/$N19)</f>
        <v>1</v>
      </c>
      <c r="O20" s="31">
        <f>IF(O19=0,0,O19/$N19)</f>
        <v>0.12086092715231789</v>
      </c>
      <c r="P20" s="31">
        <f>IF(P19=0,0,P19/$F19)</f>
        <v>0.20535714285714285</v>
      </c>
      <c r="Q20" s="31">
        <f>IF(Q19=0,0,Q19/$F19)</f>
        <v>8.0357142857142863E-2</v>
      </c>
    </row>
    <row r="21" spans="1:17" ht="12" customHeight="1">
      <c r="A21" s="139"/>
      <c r="B21" s="139"/>
      <c r="C21" s="37"/>
      <c r="D21" s="211" t="s">
        <v>40</v>
      </c>
      <c r="E21" s="36"/>
      <c r="F21" s="76">
        <f t="shared" ref="F21:F68" si="43">SUM(G21,P21:Q21)</f>
        <v>38</v>
      </c>
      <c r="G21" s="60">
        <v>27</v>
      </c>
      <c r="H21" s="35">
        <v>28</v>
      </c>
      <c r="I21" s="35">
        <v>1</v>
      </c>
      <c r="J21" s="35">
        <v>3</v>
      </c>
      <c r="K21" s="35">
        <v>0</v>
      </c>
      <c r="L21" s="35">
        <v>14</v>
      </c>
      <c r="M21" s="35">
        <v>3</v>
      </c>
      <c r="N21" s="35">
        <v>40</v>
      </c>
      <c r="O21" s="35">
        <v>7</v>
      </c>
      <c r="P21" s="35">
        <v>7</v>
      </c>
      <c r="Q21" s="35">
        <v>4</v>
      </c>
    </row>
    <row r="22" spans="1:17" ht="12" customHeight="1">
      <c r="A22" s="139"/>
      <c r="B22" s="139"/>
      <c r="C22" s="34"/>
      <c r="D22" s="212"/>
      <c r="E22" s="33"/>
      <c r="F22" s="77">
        <f t="shared" si="43"/>
        <v>1</v>
      </c>
      <c r="G22" s="59">
        <f t="shared" ref="G22" si="44">IF(G21=0,0,G21/$F21)</f>
        <v>0.71052631578947367</v>
      </c>
      <c r="H22" s="31">
        <f t="shared" ref="H22" si="45">IF(H21=0,0,H21/$H21)</f>
        <v>1</v>
      </c>
      <c r="I22" s="31">
        <f t="shared" ref="I22" si="46">IF(I21=0,0,I21/$H21)</f>
        <v>3.5714285714285712E-2</v>
      </c>
      <c r="J22" s="31">
        <f t="shared" ref="J22" si="47">IF(J21=0,0,J21/$J21)</f>
        <v>1</v>
      </c>
      <c r="K22" s="31">
        <f t="shared" ref="K22" si="48">IF(K21=0,0,K21/$J21)</f>
        <v>0</v>
      </c>
      <c r="L22" s="31">
        <f t="shared" ref="L22" si="49">IF(L21=0,0,L21/$L21)</f>
        <v>1</v>
      </c>
      <c r="M22" s="31">
        <f t="shared" ref="M22" si="50">IF(M21=0,0,M21/$L21)</f>
        <v>0.21428571428571427</v>
      </c>
      <c r="N22" s="31">
        <f t="shared" ref="N22" si="51">IF(N21=0,0,N21/$N21)</f>
        <v>1</v>
      </c>
      <c r="O22" s="31">
        <f t="shared" ref="O22" si="52">IF(O21=0,0,O21/$N21)</f>
        <v>0.17499999999999999</v>
      </c>
      <c r="P22" s="31">
        <f t="shared" ref="P22" si="53">IF(P21=0,0,P21/$F21)</f>
        <v>0.18421052631578946</v>
      </c>
      <c r="Q22" s="31">
        <f t="shared" ref="Q22" si="54">IF(Q21=0,0,Q21/$F21)</f>
        <v>0.10526315789473684</v>
      </c>
    </row>
    <row r="23" spans="1:17" ht="12" customHeight="1">
      <c r="A23" s="139"/>
      <c r="B23" s="139"/>
      <c r="C23" s="37"/>
      <c r="D23" s="211" t="s">
        <v>39</v>
      </c>
      <c r="E23" s="36"/>
      <c r="F23" s="76">
        <f t="shared" si="43"/>
        <v>5</v>
      </c>
      <c r="G23" s="60">
        <v>4</v>
      </c>
      <c r="H23" s="35">
        <v>3</v>
      </c>
      <c r="I23" s="35">
        <v>0</v>
      </c>
      <c r="J23" s="35">
        <v>1</v>
      </c>
      <c r="K23" s="35">
        <v>0</v>
      </c>
      <c r="L23" s="35">
        <v>0</v>
      </c>
      <c r="M23" s="35">
        <v>0</v>
      </c>
      <c r="N23" s="35">
        <v>11</v>
      </c>
      <c r="O23" s="35">
        <v>2</v>
      </c>
      <c r="P23" s="35">
        <v>0</v>
      </c>
      <c r="Q23" s="35">
        <v>1</v>
      </c>
    </row>
    <row r="24" spans="1:17" ht="12" customHeight="1">
      <c r="A24" s="139"/>
      <c r="B24" s="139"/>
      <c r="C24" s="34"/>
      <c r="D24" s="212"/>
      <c r="E24" s="33"/>
      <c r="F24" s="77">
        <f t="shared" si="43"/>
        <v>1</v>
      </c>
      <c r="G24" s="59">
        <f t="shared" ref="G24" si="55">IF(G23=0,0,G23/$F23)</f>
        <v>0.8</v>
      </c>
      <c r="H24" s="31">
        <f t="shared" ref="H24" si="56">IF(H23=0,0,H23/$H23)</f>
        <v>1</v>
      </c>
      <c r="I24" s="31">
        <f t="shared" ref="I24" si="57">IF(I23=0,0,I23/$H23)</f>
        <v>0</v>
      </c>
      <c r="J24" s="31">
        <f t="shared" ref="J24" si="58">IF(J23=0,0,J23/$J23)</f>
        <v>1</v>
      </c>
      <c r="K24" s="31">
        <f t="shared" ref="K24" si="59">IF(K23=0,0,K23/$J23)</f>
        <v>0</v>
      </c>
      <c r="L24" s="31">
        <f t="shared" ref="L24" si="60">IF(L23=0,0,L23/$L23)</f>
        <v>0</v>
      </c>
      <c r="M24" s="31">
        <f t="shared" ref="M24" si="61">IF(M23=0,0,M23/$L23)</f>
        <v>0</v>
      </c>
      <c r="N24" s="31">
        <f t="shared" ref="N24" si="62">IF(N23=0,0,N23/$N23)</f>
        <v>1</v>
      </c>
      <c r="O24" s="31">
        <f t="shared" ref="O24" si="63">IF(O23=0,0,O23/$N23)</f>
        <v>0.18181818181818182</v>
      </c>
      <c r="P24" s="31">
        <f t="shared" ref="P24" si="64">IF(P23=0,0,P23/$F23)</f>
        <v>0</v>
      </c>
      <c r="Q24" s="31">
        <f t="shared" ref="Q24" si="65">IF(Q23=0,0,Q23/$F23)</f>
        <v>0.2</v>
      </c>
    </row>
    <row r="25" spans="1:17" ht="12" customHeight="1">
      <c r="A25" s="139"/>
      <c r="B25" s="139"/>
      <c r="C25" s="37"/>
      <c r="D25" s="211" t="s">
        <v>38</v>
      </c>
      <c r="E25" s="36"/>
      <c r="F25" s="76">
        <f t="shared" si="43"/>
        <v>14</v>
      </c>
      <c r="G25" s="60">
        <v>2</v>
      </c>
      <c r="H25" s="35">
        <v>0</v>
      </c>
      <c r="I25" s="35">
        <v>0</v>
      </c>
      <c r="J25" s="35">
        <v>0</v>
      </c>
      <c r="K25" s="35">
        <v>0</v>
      </c>
      <c r="L25" s="35">
        <v>1</v>
      </c>
      <c r="M25" s="35">
        <v>0</v>
      </c>
      <c r="N25" s="35">
        <v>14</v>
      </c>
      <c r="O25" s="35">
        <v>6</v>
      </c>
      <c r="P25" s="35">
        <v>12</v>
      </c>
      <c r="Q25" s="35">
        <v>0</v>
      </c>
    </row>
    <row r="26" spans="1:17" ht="12" customHeight="1">
      <c r="A26" s="139"/>
      <c r="B26" s="139"/>
      <c r="C26" s="34"/>
      <c r="D26" s="212"/>
      <c r="E26" s="33"/>
      <c r="F26" s="77">
        <f t="shared" si="43"/>
        <v>1</v>
      </c>
      <c r="G26" s="59">
        <f t="shared" ref="G26" si="66">IF(G25=0,0,G25/$F25)</f>
        <v>0.14285714285714285</v>
      </c>
      <c r="H26" s="31">
        <f t="shared" ref="H26" si="67">IF(H25=0,0,H25/$H25)</f>
        <v>0</v>
      </c>
      <c r="I26" s="31">
        <f t="shared" ref="I26" si="68">IF(I25=0,0,I25/$H25)</f>
        <v>0</v>
      </c>
      <c r="J26" s="31">
        <f t="shared" ref="J26" si="69">IF(J25=0,0,J25/$J25)</f>
        <v>0</v>
      </c>
      <c r="K26" s="31">
        <f t="shared" ref="K26" si="70">IF(K25=0,0,K25/$J25)</f>
        <v>0</v>
      </c>
      <c r="L26" s="31">
        <f t="shared" ref="L26" si="71">IF(L25=0,0,L25/$L25)</f>
        <v>1</v>
      </c>
      <c r="M26" s="31">
        <f t="shared" ref="M26" si="72">IF(M25=0,0,M25/$L25)</f>
        <v>0</v>
      </c>
      <c r="N26" s="31">
        <f t="shared" ref="N26" si="73">IF(N25=0,0,N25/$N25)</f>
        <v>1</v>
      </c>
      <c r="O26" s="31">
        <f t="shared" ref="O26" si="74">IF(O25=0,0,O25/$N25)</f>
        <v>0.42857142857142855</v>
      </c>
      <c r="P26" s="31">
        <f t="shared" ref="P26" si="75">IF(P25=0,0,P25/$F25)</f>
        <v>0.8571428571428571</v>
      </c>
      <c r="Q26" s="31">
        <f t="shared" ref="Q26" si="76">IF(Q25=0,0,Q25/$F25)</f>
        <v>0</v>
      </c>
    </row>
    <row r="27" spans="1:17" ht="12" customHeight="1">
      <c r="A27" s="139"/>
      <c r="B27" s="139"/>
      <c r="C27" s="37"/>
      <c r="D27" s="211" t="s">
        <v>37</v>
      </c>
      <c r="E27" s="36"/>
      <c r="F27" s="76">
        <f t="shared" si="43"/>
        <v>1</v>
      </c>
      <c r="G27" s="60">
        <v>1</v>
      </c>
      <c r="H27" s="35">
        <v>0</v>
      </c>
      <c r="I27" s="35">
        <v>0</v>
      </c>
      <c r="J27" s="35">
        <v>0</v>
      </c>
      <c r="K27" s="35">
        <v>0</v>
      </c>
      <c r="L27" s="35">
        <v>0</v>
      </c>
      <c r="M27" s="35">
        <v>0</v>
      </c>
      <c r="N27" s="35">
        <v>3</v>
      </c>
      <c r="O27" s="35">
        <v>1</v>
      </c>
      <c r="P27" s="35">
        <v>0</v>
      </c>
      <c r="Q27" s="35">
        <v>0</v>
      </c>
    </row>
    <row r="28" spans="1:17" ht="12" customHeight="1">
      <c r="A28" s="139"/>
      <c r="B28" s="139"/>
      <c r="C28" s="34"/>
      <c r="D28" s="212"/>
      <c r="E28" s="33"/>
      <c r="F28" s="77">
        <f t="shared" si="43"/>
        <v>1</v>
      </c>
      <c r="G28" s="59">
        <f t="shared" ref="G28" si="77">IF(G27=0,0,G27/$F27)</f>
        <v>1</v>
      </c>
      <c r="H28" s="31">
        <f t="shared" ref="H28" si="78">IF(H27=0,0,H27/$H27)</f>
        <v>0</v>
      </c>
      <c r="I28" s="31">
        <f t="shared" ref="I28" si="79">IF(I27=0,0,I27/$H27)</f>
        <v>0</v>
      </c>
      <c r="J28" s="31">
        <f t="shared" ref="J28" si="80">IF(J27=0,0,J27/$J27)</f>
        <v>0</v>
      </c>
      <c r="K28" s="31">
        <f t="shared" ref="K28" si="81">IF(K27=0,0,K27/$J27)</f>
        <v>0</v>
      </c>
      <c r="L28" s="31">
        <f t="shared" ref="L28" si="82">IF(L27=0,0,L27/$L27)</f>
        <v>0</v>
      </c>
      <c r="M28" s="31">
        <f t="shared" ref="M28" si="83">IF(M27=0,0,M27/$L27)</f>
        <v>0</v>
      </c>
      <c r="N28" s="31">
        <f t="shared" ref="N28" si="84">IF(N27=0,0,N27/$N27)</f>
        <v>1</v>
      </c>
      <c r="O28" s="31">
        <f t="shared" ref="O28" si="85">IF(O27=0,0,O27/$N27)</f>
        <v>0.33333333333333331</v>
      </c>
      <c r="P28" s="31">
        <f t="shared" ref="P28" si="86">IF(P27=0,0,P27/$F27)</f>
        <v>0</v>
      </c>
      <c r="Q28" s="31">
        <f t="shared" ref="Q28" si="87">IF(Q27=0,0,Q27/$F27)</f>
        <v>0</v>
      </c>
    </row>
    <row r="29" spans="1:17" ht="12" customHeight="1">
      <c r="A29" s="139"/>
      <c r="B29" s="139"/>
      <c r="C29" s="37"/>
      <c r="D29" s="211" t="s">
        <v>36</v>
      </c>
      <c r="E29" s="36"/>
      <c r="F29" s="76">
        <f t="shared" si="43"/>
        <v>6</v>
      </c>
      <c r="G29" s="60">
        <v>5</v>
      </c>
      <c r="H29" s="35">
        <v>13</v>
      </c>
      <c r="I29" s="35">
        <v>2</v>
      </c>
      <c r="J29" s="35">
        <v>0</v>
      </c>
      <c r="K29" s="35">
        <v>0</v>
      </c>
      <c r="L29" s="35">
        <v>3</v>
      </c>
      <c r="M29" s="35">
        <v>0</v>
      </c>
      <c r="N29" s="35">
        <v>10</v>
      </c>
      <c r="O29" s="35">
        <v>3</v>
      </c>
      <c r="P29" s="35">
        <v>1</v>
      </c>
      <c r="Q29" s="35">
        <v>0</v>
      </c>
    </row>
    <row r="30" spans="1:17" ht="12" customHeight="1">
      <c r="A30" s="139"/>
      <c r="B30" s="139"/>
      <c r="C30" s="34"/>
      <c r="D30" s="212"/>
      <c r="E30" s="33"/>
      <c r="F30" s="77">
        <f t="shared" si="43"/>
        <v>1</v>
      </c>
      <c r="G30" s="59">
        <f t="shared" ref="G30" si="88">IF(G29=0,0,G29/$F29)</f>
        <v>0.83333333333333337</v>
      </c>
      <c r="H30" s="31">
        <f t="shared" ref="H30" si="89">IF(H29=0,0,H29/$H29)</f>
        <v>1</v>
      </c>
      <c r="I30" s="31">
        <f t="shared" ref="I30" si="90">IF(I29=0,0,I29/$H29)</f>
        <v>0.15384615384615385</v>
      </c>
      <c r="J30" s="31">
        <f t="shared" ref="J30" si="91">IF(J29=0,0,J29/$J29)</f>
        <v>0</v>
      </c>
      <c r="K30" s="31">
        <f t="shared" ref="K30" si="92">IF(K29=0,0,K29/$J29)</f>
        <v>0</v>
      </c>
      <c r="L30" s="31">
        <f t="shared" ref="L30" si="93">IF(L29=0,0,L29/$L29)</f>
        <v>1</v>
      </c>
      <c r="M30" s="31">
        <f t="shared" ref="M30" si="94">IF(M29=0,0,M29/$L29)</f>
        <v>0</v>
      </c>
      <c r="N30" s="31">
        <f t="shared" ref="N30" si="95">IF(N29=0,0,N29/$N29)</f>
        <v>1</v>
      </c>
      <c r="O30" s="31">
        <f t="shared" ref="O30" si="96">IF(O29=0,0,O29/$N29)</f>
        <v>0.3</v>
      </c>
      <c r="P30" s="31">
        <f t="shared" ref="P30" si="97">IF(P29=0,0,P29/$F29)</f>
        <v>0.16666666666666666</v>
      </c>
      <c r="Q30" s="31">
        <f t="shared" ref="Q30" si="98">IF(Q29=0,0,Q29/$F29)</f>
        <v>0</v>
      </c>
    </row>
    <row r="31" spans="1:17" ht="12" customHeight="1">
      <c r="A31" s="139"/>
      <c r="B31" s="139"/>
      <c r="C31" s="37"/>
      <c r="D31" s="211" t="s">
        <v>35</v>
      </c>
      <c r="E31" s="36"/>
      <c r="F31" s="76">
        <f t="shared" si="43"/>
        <v>3</v>
      </c>
      <c r="G31" s="60">
        <v>1</v>
      </c>
      <c r="H31" s="35">
        <v>1</v>
      </c>
      <c r="I31" s="35">
        <v>0</v>
      </c>
      <c r="J31" s="35">
        <v>0</v>
      </c>
      <c r="K31" s="35">
        <v>0</v>
      </c>
      <c r="L31" s="35">
        <v>0</v>
      </c>
      <c r="M31" s="35">
        <v>0</v>
      </c>
      <c r="N31" s="35">
        <v>2</v>
      </c>
      <c r="O31" s="35">
        <v>2</v>
      </c>
      <c r="P31" s="35">
        <v>2</v>
      </c>
      <c r="Q31" s="35">
        <v>0</v>
      </c>
    </row>
    <row r="32" spans="1:17" ht="12" customHeight="1">
      <c r="A32" s="139"/>
      <c r="B32" s="139"/>
      <c r="C32" s="34"/>
      <c r="D32" s="212"/>
      <c r="E32" s="33"/>
      <c r="F32" s="77">
        <f t="shared" si="43"/>
        <v>1</v>
      </c>
      <c r="G32" s="59">
        <f t="shared" ref="G32" si="99">IF(G31=0,0,G31/$F31)</f>
        <v>0.33333333333333331</v>
      </c>
      <c r="H32" s="31">
        <f t="shared" ref="H32" si="100">IF(H31=0,0,H31/$H31)</f>
        <v>1</v>
      </c>
      <c r="I32" s="31">
        <f t="shared" ref="I32" si="101">IF(I31=0,0,I31/$H31)</f>
        <v>0</v>
      </c>
      <c r="J32" s="31">
        <f t="shared" ref="J32" si="102">IF(J31=0,0,J31/$J31)</f>
        <v>0</v>
      </c>
      <c r="K32" s="31">
        <f t="shared" ref="K32" si="103">IF(K31=0,0,K31/$J31)</f>
        <v>0</v>
      </c>
      <c r="L32" s="31">
        <f t="shared" ref="L32" si="104">IF(L31=0,0,L31/$L31)</f>
        <v>0</v>
      </c>
      <c r="M32" s="31">
        <f t="shared" ref="M32" si="105">IF(M31=0,0,M31/$L31)</f>
        <v>0</v>
      </c>
      <c r="N32" s="31">
        <f t="shared" ref="N32" si="106">IF(N31=0,0,N31/$N31)</f>
        <v>1</v>
      </c>
      <c r="O32" s="31">
        <f t="shared" ref="O32" si="107">IF(O31=0,0,O31/$N31)</f>
        <v>1</v>
      </c>
      <c r="P32" s="31">
        <f t="shared" ref="P32" si="108">IF(P31=0,0,P31/$F31)</f>
        <v>0.66666666666666663</v>
      </c>
      <c r="Q32" s="31">
        <f t="shared" ref="Q32" si="109">IF(Q31=0,0,Q31/$F31)</f>
        <v>0</v>
      </c>
    </row>
    <row r="33" spans="1:17" ht="12" customHeight="1">
      <c r="A33" s="139"/>
      <c r="B33" s="139"/>
      <c r="C33" s="37"/>
      <c r="D33" s="211" t="s">
        <v>34</v>
      </c>
      <c r="E33" s="36"/>
      <c r="F33" s="76">
        <f t="shared" si="43"/>
        <v>3</v>
      </c>
      <c r="G33" s="60">
        <v>2</v>
      </c>
      <c r="H33" s="35">
        <v>1</v>
      </c>
      <c r="I33" s="35">
        <v>0</v>
      </c>
      <c r="J33" s="35">
        <v>1</v>
      </c>
      <c r="K33" s="35">
        <v>0</v>
      </c>
      <c r="L33" s="35">
        <v>0</v>
      </c>
      <c r="M33" s="35">
        <v>0</v>
      </c>
      <c r="N33" s="35">
        <v>5</v>
      </c>
      <c r="O33" s="35">
        <v>0</v>
      </c>
      <c r="P33" s="35">
        <v>1</v>
      </c>
      <c r="Q33" s="35">
        <v>0</v>
      </c>
    </row>
    <row r="34" spans="1:17" ht="12" customHeight="1">
      <c r="A34" s="139"/>
      <c r="B34" s="139"/>
      <c r="C34" s="34"/>
      <c r="D34" s="212"/>
      <c r="E34" s="33"/>
      <c r="F34" s="77">
        <f t="shared" si="43"/>
        <v>1</v>
      </c>
      <c r="G34" s="59">
        <f t="shared" ref="G34" si="110">IF(G33=0,0,G33/$F33)</f>
        <v>0.66666666666666663</v>
      </c>
      <c r="H34" s="31">
        <f t="shared" ref="H34" si="111">IF(H33=0,0,H33/$H33)</f>
        <v>1</v>
      </c>
      <c r="I34" s="31">
        <f t="shared" ref="I34" si="112">IF(I33=0,0,I33/$H33)</f>
        <v>0</v>
      </c>
      <c r="J34" s="31">
        <f t="shared" ref="J34" si="113">IF(J33=0,0,J33/$J33)</f>
        <v>1</v>
      </c>
      <c r="K34" s="31">
        <f t="shared" ref="K34" si="114">IF(K33=0,0,K33/$J33)</f>
        <v>0</v>
      </c>
      <c r="L34" s="31">
        <f t="shared" ref="L34" si="115">IF(L33=0,0,L33/$L33)</f>
        <v>0</v>
      </c>
      <c r="M34" s="31">
        <f t="shared" ref="M34" si="116">IF(M33=0,0,M33/$L33)</f>
        <v>0</v>
      </c>
      <c r="N34" s="31">
        <f t="shared" ref="N34" si="117">IF(N33=0,0,N33/$N33)</f>
        <v>1</v>
      </c>
      <c r="O34" s="31">
        <f t="shared" ref="O34" si="118">IF(O33=0,0,O33/$N33)</f>
        <v>0</v>
      </c>
      <c r="P34" s="31">
        <f t="shared" ref="P34" si="119">IF(P33=0,0,P33/$F33)</f>
        <v>0.33333333333333331</v>
      </c>
      <c r="Q34" s="31">
        <f t="shared" ref="Q34" si="120">IF(Q33=0,0,Q33/$F33)</f>
        <v>0</v>
      </c>
    </row>
    <row r="35" spans="1:17" ht="12" customHeight="1">
      <c r="A35" s="139"/>
      <c r="B35" s="139"/>
      <c r="C35" s="37"/>
      <c r="D35" s="211" t="s">
        <v>33</v>
      </c>
      <c r="E35" s="36"/>
      <c r="F35" s="76">
        <f t="shared" si="43"/>
        <v>10</v>
      </c>
      <c r="G35" s="60">
        <v>9</v>
      </c>
      <c r="H35" s="35">
        <v>51</v>
      </c>
      <c r="I35" s="35">
        <v>1</v>
      </c>
      <c r="J35" s="35">
        <v>11</v>
      </c>
      <c r="K35" s="35">
        <v>1</v>
      </c>
      <c r="L35" s="35">
        <v>14</v>
      </c>
      <c r="M35" s="35">
        <v>0</v>
      </c>
      <c r="N35" s="35">
        <v>75</v>
      </c>
      <c r="O35" s="35">
        <v>7</v>
      </c>
      <c r="P35" s="35">
        <v>1</v>
      </c>
      <c r="Q35" s="35">
        <v>0</v>
      </c>
    </row>
    <row r="36" spans="1:17" ht="12" customHeight="1">
      <c r="A36" s="139"/>
      <c r="B36" s="139"/>
      <c r="C36" s="34"/>
      <c r="D36" s="212"/>
      <c r="E36" s="33"/>
      <c r="F36" s="77">
        <f t="shared" si="43"/>
        <v>1</v>
      </c>
      <c r="G36" s="59">
        <f t="shared" ref="G36" si="121">IF(G35=0,0,G35/$F35)</f>
        <v>0.9</v>
      </c>
      <c r="H36" s="31">
        <f t="shared" ref="H36" si="122">IF(H35=0,0,H35/$H35)</f>
        <v>1</v>
      </c>
      <c r="I36" s="31">
        <f t="shared" ref="I36" si="123">IF(I35=0,0,I35/$H35)</f>
        <v>1.9607843137254902E-2</v>
      </c>
      <c r="J36" s="31">
        <f t="shared" ref="J36" si="124">IF(J35=0,0,J35/$J35)</f>
        <v>1</v>
      </c>
      <c r="K36" s="31">
        <f t="shared" ref="K36" si="125">IF(K35=0,0,K35/$J35)</f>
        <v>9.0909090909090912E-2</v>
      </c>
      <c r="L36" s="31">
        <f t="shared" ref="L36" si="126">IF(L35=0,0,L35/$L35)</f>
        <v>1</v>
      </c>
      <c r="M36" s="31">
        <f t="shared" ref="M36" si="127">IF(M35=0,0,M35/$L35)</f>
        <v>0</v>
      </c>
      <c r="N36" s="31">
        <f t="shared" ref="N36" si="128">IF(N35=0,0,N35/$N35)</f>
        <v>1</v>
      </c>
      <c r="O36" s="31">
        <f t="shared" ref="O36" si="129">IF(O35=0,0,O35/$N35)</f>
        <v>9.3333333333333338E-2</v>
      </c>
      <c r="P36" s="31">
        <f t="shared" ref="P36" si="130">IF(P35=0,0,P35/$F35)</f>
        <v>0.1</v>
      </c>
      <c r="Q36" s="31">
        <f t="shared" ref="Q36" si="131">IF(Q35=0,0,Q35/$F35)</f>
        <v>0</v>
      </c>
    </row>
    <row r="37" spans="1:17" ht="12" customHeight="1">
      <c r="A37" s="139"/>
      <c r="B37" s="139"/>
      <c r="C37" s="37"/>
      <c r="D37" s="211" t="s">
        <v>32</v>
      </c>
      <c r="E37" s="36"/>
      <c r="F37" s="76">
        <f t="shared" si="43"/>
        <v>1</v>
      </c>
      <c r="G37" s="60">
        <v>0</v>
      </c>
      <c r="H37" s="35">
        <v>0</v>
      </c>
      <c r="I37" s="35">
        <v>0</v>
      </c>
      <c r="J37" s="35">
        <v>0</v>
      </c>
      <c r="K37" s="35">
        <v>0</v>
      </c>
      <c r="L37" s="35">
        <v>0</v>
      </c>
      <c r="M37" s="35">
        <v>0</v>
      </c>
      <c r="N37" s="35">
        <v>0</v>
      </c>
      <c r="O37" s="35">
        <v>0</v>
      </c>
      <c r="P37" s="35">
        <v>0</v>
      </c>
      <c r="Q37" s="35">
        <v>1</v>
      </c>
    </row>
    <row r="38" spans="1:17" ht="12" customHeight="1">
      <c r="A38" s="139"/>
      <c r="B38" s="139"/>
      <c r="C38" s="34"/>
      <c r="D38" s="212"/>
      <c r="E38" s="33"/>
      <c r="F38" s="77">
        <f t="shared" si="43"/>
        <v>1</v>
      </c>
      <c r="G38" s="59">
        <f t="shared" ref="G38" si="132">IF(G37=0,0,G37/$F37)</f>
        <v>0</v>
      </c>
      <c r="H38" s="31">
        <f t="shared" ref="H38" si="133">IF(H37=0,0,H37/$H37)</f>
        <v>0</v>
      </c>
      <c r="I38" s="31">
        <f t="shared" ref="I38" si="134">IF(I37=0,0,I37/$H37)</f>
        <v>0</v>
      </c>
      <c r="J38" s="31">
        <f t="shared" ref="J38" si="135">IF(J37=0,0,J37/$J37)</f>
        <v>0</v>
      </c>
      <c r="K38" s="31">
        <f t="shared" ref="K38" si="136">IF(K37=0,0,K37/$J37)</f>
        <v>0</v>
      </c>
      <c r="L38" s="31">
        <f t="shared" ref="L38" si="137">IF(L37=0,0,L37/$L37)</f>
        <v>0</v>
      </c>
      <c r="M38" s="31">
        <f t="shared" ref="M38" si="138">IF(M37=0,0,M37/$L37)</f>
        <v>0</v>
      </c>
      <c r="N38" s="31">
        <f t="shared" ref="N38" si="139">IF(N37=0,0,N37/$N37)</f>
        <v>0</v>
      </c>
      <c r="O38" s="31">
        <f t="shared" ref="O38" si="140">IF(O37=0,0,O37/$N37)</f>
        <v>0</v>
      </c>
      <c r="P38" s="31">
        <f t="shared" ref="P38" si="141">IF(P37=0,0,P37/$F37)</f>
        <v>0</v>
      </c>
      <c r="Q38" s="31">
        <f t="shared" ref="Q38" si="142">IF(Q37=0,0,Q37/$F37)</f>
        <v>1</v>
      </c>
    </row>
    <row r="39" spans="1:17" ht="12" customHeight="1">
      <c r="A39" s="139"/>
      <c r="B39" s="139"/>
      <c r="C39" s="37"/>
      <c r="D39" s="211" t="s">
        <v>31</v>
      </c>
      <c r="E39" s="36"/>
      <c r="F39" s="76">
        <f t="shared" si="43"/>
        <v>6</v>
      </c>
      <c r="G39" s="60">
        <v>6</v>
      </c>
      <c r="H39" s="35">
        <v>14</v>
      </c>
      <c r="I39" s="35">
        <v>1</v>
      </c>
      <c r="J39" s="35">
        <v>0</v>
      </c>
      <c r="K39" s="35">
        <v>0</v>
      </c>
      <c r="L39" s="35">
        <v>0</v>
      </c>
      <c r="M39" s="35">
        <v>0</v>
      </c>
      <c r="N39" s="35">
        <v>33</v>
      </c>
      <c r="O39" s="35">
        <v>8</v>
      </c>
      <c r="P39" s="35">
        <v>0</v>
      </c>
      <c r="Q39" s="35">
        <v>0</v>
      </c>
    </row>
    <row r="40" spans="1:17" ht="12" customHeight="1">
      <c r="A40" s="139"/>
      <c r="B40" s="139"/>
      <c r="C40" s="34"/>
      <c r="D40" s="212"/>
      <c r="E40" s="33"/>
      <c r="F40" s="77">
        <f t="shared" si="43"/>
        <v>1</v>
      </c>
      <c r="G40" s="59">
        <f t="shared" ref="G40" si="143">IF(G39=0,0,G39/$F39)</f>
        <v>1</v>
      </c>
      <c r="H40" s="31">
        <f t="shared" ref="H40" si="144">IF(H39=0,0,H39/$H39)</f>
        <v>1</v>
      </c>
      <c r="I40" s="31">
        <f t="shared" ref="I40" si="145">IF(I39=0,0,I39/$H39)</f>
        <v>7.1428571428571425E-2</v>
      </c>
      <c r="J40" s="31">
        <f t="shared" ref="J40" si="146">IF(J39=0,0,J39/$J39)</f>
        <v>0</v>
      </c>
      <c r="K40" s="31">
        <f t="shared" ref="K40" si="147">IF(K39=0,0,K39/$J39)</f>
        <v>0</v>
      </c>
      <c r="L40" s="31">
        <f t="shared" ref="L40" si="148">IF(L39=0,0,L39/$L39)</f>
        <v>0</v>
      </c>
      <c r="M40" s="31">
        <f t="shared" ref="M40" si="149">IF(M39=0,0,M39/$L39)</f>
        <v>0</v>
      </c>
      <c r="N40" s="31">
        <f t="shared" ref="N40" si="150">IF(N39=0,0,N39/$N39)</f>
        <v>1</v>
      </c>
      <c r="O40" s="31">
        <f t="shared" ref="O40" si="151">IF(O39=0,0,O39/$N39)</f>
        <v>0.24242424242424243</v>
      </c>
      <c r="P40" s="31">
        <f t="shared" ref="P40" si="152">IF(P39=0,0,P39/$F39)</f>
        <v>0</v>
      </c>
      <c r="Q40" s="31">
        <f t="shared" ref="Q40" si="153">IF(Q39=0,0,Q39/$F39)</f>
        <v>0</v>
      </c>
    </row>
    <row r="41" spans="1:17" ht="12" customHeight="1">
      <c r="A41" s="139"/>
      <c r="B41" s="139"/>
      <c r="C41" s="37"/>
      <c r="D41" s="211" t="s">
        <v>30</v>
      </c>
      <c r="E41" s="36"/>
      <c r="F41" s="76">
        <f t="shared" si="43"/>
        <v>1</v>
      </c>
      <c r="G41" s="60">
        <v>0</v>
      </c>
      <c r="H41" s="35">
        <v>0</v>
      </c>
      <c r="I41" s="35">
        <v>0</v>
      </c>
      <c r="J41" s="35">
        <v>0</v>
      </c>
      <c r="K41" s="35">
        <v>0</v>
      </c>
      <c r="L41" s="35">
        <v>0</v>
      </c>
      <c r="M41" s="35">
        <v>0</v>
      </c>
      <c r="N41" s="35">
        <v>0</v>
      </c>
      <c r="O41" s="35">
        <v>0</v>
      </c>
      <c r="P41" s="35">
        <v>0</v>
      </c>
      <c r="Q41" s="35">
        <v>1</v>
      </c>
    </row>
    <row r="42" spans="1:17" ht="12" customHeight="1">
      <c r="A42" s="139"/>
      <c r="B42" s="139"/>
      <c r="C42" s="34"/>
      <c r="D42" s="212"/>
      <c r="E42" s="33"/>
      <c r="F42" s="77">
        <f t="shared" si="43"/>
        <v>1</v>
      </c>
      <c r="G42" s="59">
        <f t="shared" ref="G42" si="154">IF(G41=0,0,G41/$F41)</f>
        <v>0</v>
      </c>
      <c r="H42" s="31">
        <f t="shared" ref="H42" si="155">IF(H41=0,0,H41/$H41)</f>
        <v>0</v>
      </c>
      <c r="I42" s="31">
        <f t="shared" ref="I42" si="156">IF(I41=0,0,I41/$H41)</f>
        <v>0</v>
      </c>
      <c r="J42" s="31">
        <f t="shared" ref="J42" si="157">IF(J41=0,0,J41/$J41)</f>
        <v>0</v>
      </c>
      <c r="K42" s="31">
        <f t="shared" ref="K42" si="158">IF(K41=0,0,K41/$J41)</f>
        <v>0</v>
      </c>
      <c r="L42" s="31">
        <f t="shared" ref="L42" si="159">IF(L41=0,0,L41/$L41)</f>
        <v>0</v>
      </c>
      <c r="M42" s="31">
        <f t="shared" ref="M42" si="160">IF(M41=0,0,M41/$L41)</f>
        <v>0</v>
      </c>
      <c r="N42" s="31">
        <f t="shared" ref="N42" si="161">IF(N41=0,0,N41/$N41)</f>
        <v>0</v>
      </c>
      <c r="O42" s="31">
        <f t="shared" ref="O42" si="162">IF(O41=0,0,O41/$N41)</f>
        <v>0</v>
      </c>
      <c r="P42" s="31">
        <f t="shared" ref="P42" si="163">IF(P41=0,0,P41/$F41)</f>
        <v>0</v>
      </c>
      <c r="Q42" s="31">
        <f t="shared" ref="Q42" si="164">IF(Q41=0,0,Q41/$F41)</f>
        <v>1</v>
      </c>
    </row>
    <row r="43" spans="1:17" ht="12" customHeight="1">
      <c r="A43" s="139"/>
      <c r="B43" s="139"/>
      <c r="C43" s="37"/>
      <c r="D43" s="211" t="s">
        <v>29</v>
      </c>
      <c r="E43" s="36"/>
      <c r="F43" s="76">
        <f t="shared" si="43"/>
        <v>3</v>
      </c>
      <c r="G43" s="60">
        <v>1</v>
      </c>
      <c r="H43" s="35">
        <v>5</v>
      </c>
      <c r="I43" s="35">
        <v>0</v>
      </c>
      <c r="J43" s="35">
        <v>2</v>
      </c>
      <c r="K43" s="35">
        <v>0</v>
      </c>
      <c r="L43" s="35">
        <v>1</v>
      </c>
      <c r="M43" s="35">
        <v>0</v>
      </c>
      <c r="N43" s="35">
        <v>0</v>
      </c>
      <c r="O43" s="35">
        <v>0</v>
      </c>
      <c r="P43" s="35">
        <v>1</v>
      </c>
      <c r="Q43" s="35">
        <v>1</v>
      </c>
    </row>
    <row r="44" spans="1:17" ht="12" customHeight="1">
      <c r="A44" s="139"/>
      <c r="B44" s="139"/>
      <c r="C44" s="34"/>
      <c r="D44" s="212"/>
      <c r="E44" s="33"/>
      <c r="F44" s="77">
        <f t="shared" si="43"/>
        <v>1</v>
      </c>
      <c r="G44" s="59">
        <f t="shared" ref="G44" si="165">IF(G43=0,0,G43/$F43)</f>
        <v>0.33333333333333331</v>
      </c>
      <c r="H44" s="31">
        <f t="shared" ref="H44" si="166">IF(H43=0,0,H43/$H43)</f>
        <v>1</v>
      </c>
      <c r="I44" s="31">
        <f t="shared" ref="I44" si="167">IF(I43=0,0,I43/$H43)</f>
        <v>0</v>
      </c>
      <c r="J44" s="31">
        <f t="shared" ref="J44" si="168">IF(J43=0,0,J43/$J43)</f>
        <v>1</v>
      </c>
      <c r="K44" s="31">
        <f t="shared" ref="K44" si="169">IF(K43=0,0,K43/$J43)</f>
        <v>0</v>
      </c>
      <c r="L44" s="31">
        <f t="shared" ref="L44" si="170">IF(L43=0,0,L43/$L43)</f>
        <v>1</v>
      </c>
      <c r="M44" s="31">
        <f t="shared" ref="M44" si="171">IF(M43=0,0,M43/$L43)</f>
        <v>0</v>
      </c>
      <c r="N44" s="31">
        <f t="shared" ref="N44" si="172">IF(N43=0,0,N43/$N43)</f>
        <v>0</v>
      </c>
      <c r="O44" s="31">
        <f t="shared" ref="O44" si="173">IF(O43=0,0,O43/$N43)</f>
        <v>0</v>
      </c>
      <c r="P44" s="31">
        <f t="shared" ref="P44" si="174">IF(P43=0,0,P43/$F43)</f>
        <v>0.33333333333333331</v>
      </c>
      <c r="Q44" s="31">
        <f t="shared" ref="Q44" si="175">IF(Q43=0,0,Q43/$F43)</f>
        <v>0.33333333333333331</v>
      </c>
    </row>
    <row r="45" spans="1:17" ht="12" customHeight="1">
      <c r="A45" s="139"/>
      <c r="B45" s="139"/>
      <c r="C45" s="37"/>
      <c r="D45" s="211" t="s">
        <v>28</v>
      </c>
      <c r="E45" s="36"/>
      <c r="F45" s="76">
        <f t="shared" si="43"/>
        <v>8</v>
      </c>
      <c r="G45" s="60">
        <v>6</v>
      </c>
      <c r="H45" s="35">
        <v>18</v>
      </c>
      <c r="I45" s="35">
        <v>0</v>
      </c>
      <c r="J45" s="35">
        <v>2</v>
      </c>
      <c r="K45" s="35">
        <v>0</v>
      </c>
      <c r="L45" s="35">
        <v>7</v>
      </c>
      <c r="M45" s="35">
        <v>0</v>
      </c>
      <c r="N45" s="35">
        <v>28</v>
      </c>
      <c r="O45" s="35">
        <v>1</v>
      </c>
      <c r="P45" s="35">
        <v>2</v>
      </c>
      <c r="Q45" s="35">
        <v>0</v>
      </c>
    </row>
    <row r="46" spans="1:17" ht="12" customHeight="1">
      <c r="A46" s="139"/>
      <c r="B46" s="139"/>
      <c r="C46" s="34"/>
      <c r="D46" s="212"/>
      <c r="E46" s="33"/>
      <c r="F46" s="77">
        <f t="shared" si="43"/>
        <v>1</v>
      </c>
      <c r="G46" s="59">
        <f t="shared" ref="G46" si="176">IF(G45=0,0,G45/$F45)</f>
        <v>0.75</v>
      </c>
      <c r="H46" s="31">
        <f t="shared" ref="H46" si="177">IF(H45=0,0,H45/$H45)</f>
        <v>1</v>
      </c>
      <c r="I46" s="31">
        <f t="shared" ref="I46" si="178">IF(I45=0,0,I45/$H45)</f>
        <v>0</v>
      </c>
      <c r="J46" s="31">
        <f t="shared" ref="J46" si="179">IF(J45=0,0,J45/$J45)</f>
        <v>1</v>
      </c>
      <c r="K46" s="31">
        <f t="shared" ref="K46" si="180">IF(K45=0,0,K45/$J45)</f>
        <v>0</v>
      </c>
      <c r="L46" s="31">
        <f t="shared" ref="L46" si="181">IF(L45=0,0,L45/$L45)</f>
        <v>1</v>
      </c>
      <c r="M46" s="31">
        <f t="shared" ref="M46" si="182">IF(M45=0,0,M45/$L45)</f>
        <v>0</v>
      </c>
      <c r="N46" s="31">
        <f t="shared" ref="N46" si="183">IF(N45=0,0,N45/$N45)</f>
        <v>1</v>
      </c>
      <c r="O46" s="31">
        <f t="shared" ref="O46" si="184">IF(O45=0,0,O45/$N45)</f>
        <v>3.5714285714285712E-2</v>
      </c>
      <c r="P46" s="31">
        <f t="shared" ref="P46" si="185">IF(P45=0,0,P45/$F45)</f>
        <v>0.25</v>
      </c>
      <c r="Q46" s="31">
        <f t="shared" ref="Q46" si="186">IF(Q45=0,0,Q45/$F45)</f>
        <v>0</v>
      </c>
    </row>
    <row r="47" spans="1:17" ht="12" customHeight="1">
      <c r="A47" s="139"/>
      <c r="B47" s="139"/>
      <c r="C47" s="37"/>
      <c r="D47" s="211" t="s">
        <v>27</v>
      </c>
      <c r="E47" s="36"/>
      <c r="F47" s="76">
        <f t="shared" si="43"/>
        <v>3</v>
      </c>
      <c r="G47" s="60">
        <v>3</v>
      </c>
      <c r="H47" s="35">
        <v>6</v>
      </c>
      <c r="I47" s="35">
        <v>2</v>
      </c>
      <c r="J47" s="35">
        <v>0</v>
      </c>
      <c r="K47" s="35">
        <v>0</v>
      </c>
      <c r="L47" s="35">
        <v>0</v>
      </c>
      <c r="M47" s="35">
        <v>0</v>
      </c>
      <c r="N47" s="35">
        <v>8</v>
      </c>
      <c r="O47" s="35">
        <v>3</v>
      </c>
      <c r="P47" s="35">
        <v>0</v>
      </c>
      <c r="Q47" s="35">
        <v>0</v>
      </c>
    </row>
    <row r="48" spans="1:17" ht="12" customHeight="1">
      <c r="A48" s="139"/>
      <c r="B48" s="139"/>
      <c r="C48" s="34"/>
      <c r="D48" s="212"/>
      <c r="E48" s="33"/>
      <c r="F48" s="77">
        <f t="shared" si="43"/>
        <v>1</v>
      </c>
      <c r="G48" s="59">
        <f t="shared" ref="G48" si="187">IF(G47=0,0,G47/$F47)</f>
        <v>1</v>
      </c>
      <c r="H48" s="31">
        <f t="shared" ref="H48" si="188">IF(H47=0,0,H47/$H47)</f>
        <v>1</v>
      </c>
      <c r="I48" s="31">
        <f t="shared" ref="I48" si="189">IF(I47=0,0,I47/$H47)</f>
        <v>0.33333333333333331</v>
      </c>
      <c r="J48" s="31">
        <f t="shared" ref="J48" si="190">IF(J47=0,0,J47/$J47)</f>
        <v>0</v>
      </c>
      <c r="K48" s="31">
        <f t="shared" ref="K48" si="191">IF(K47=0,0,K47/$J47)</f>
        <v>0</v>
      </c>
      <c r="L48" s="31">
        <f t="shared" ref="L48" si="192">IF(L47=0,0,L47/$L47)</f>
        <v>0</v>
      </c>
      <c r="M48" s="31">
        <f t="shared" ref="M48" si="193">IF(M47=0,0,M47/$L47)</f>
        <v>0</v>
      </c>
      <c r="N48" s="31">
        <f t="shared" ref="N48" si="194">IF(N47=0,0,N47/$N47)</f>
        <v>1</v>
      </c>
      <c r="O48" s="31">
        <f t="shared" ref="O48" si="195">IF(O47=0,0,O47/$N47)</f>
        <v>0.375</v>
      </c>
      <c r="P48" s="31">
        <f t="shared" ref="P48" si="196">IF(P47=0,0,P47/$F47)</f>
        <v>0</v>
      </c>
      <c r="Q48" s="31">
        <f t="shared" ref="Q48" si="197">IF(Q47=0,0,Q47/$F47)</f>
        <v>0</v>
      </c>
    </row>
    <row r="49" spans="1:17" ht="12" customHeight="1">
      <c r="A49" s="139"/>
      <c r="B49" s="139"/>
      <c r="C49" s="37"/>
      <c r="D49" s="211" t="s">
        <v>26</v>
      </c>
      <c r="E49" s="36"/>
      <c r="F49" s="76">
        <f t="shared" si="43"/>
        <v>2</v>
      </c>
      <c r="G49" s="60">
        <v>2</v>
      </c>
      <c r="H49" s="35">
        <v>4</v>
      </c>
      <c r="I49" s="35">
        <v>1</v>
      </c>
      <c r="J49" s="35">
        <v>0</v>
      </c>
      <c r="K49" s="35">
        <v>0</v>
      </c>
      <c r="L49" s="35">
        <v>2</v>
      </c>
      <c r="M49" s="35">
        <v>0</v>
      </c>
      <c r="N49" s="35">
        <v>17</v>
      </c>
      <c r="O49" s="35">
        <v>2</v>
      </c>
      <c r="P49" s="35">
        <v>0</v>
      </c>
      <c r="Q49" s="35">
        <v>0</v>
      </c>
    </row>
    <row r="50" spans="1:17" ht="12" customHeight="1">
      <c r="A50" s="139"/>
      <c r="B50" s="139"/>
      <c r="C50" s="34"/>
      <c r="D50" s="212"/>
      <c r="E50" s="33"/>
      <c r="F50" s="77">
        <f t="shared" si="43"/>
        <v>1</v>
      </c>
      <c r="G50" s="59">
        <f t="shared" ref="G50" si="198">IF(G49=0,0,G49/$F49)</f>
        <v>1</v>
      </c>
      <c r="H50" s="31">
        <f t="shared" ref="H50" si="199">IF(H49=0,0,H49/$H49)</f>
        <v>1</v>
      </c>
      <c r="I50" s="31">
        <f t="shared" ref="I50" si="200">IF(I49=0,0,I49/$H49)</f>
        <v>0.25</v>
      </c>
      <c r="J50" s="31">
        <f t="shared" ref="J50" si="201">IF(J49=0,0,J49/$J49)</f>
        <v>0</v>
      </c>
      <c r="K50" s="31">
        <f t="shared" ref="K50" si="202">IF(K49=0,0,K49/$J49)</f>
        <v>0</v>
      </c>
      <c r="L50" s="31">
        <f t="shared" ref="L50" si="203">IF(L49=0,0,L49/$L49)</f>
        <v>1</v>
      </c>
      <c r="M50" s="31">
        <f t="shared" ref="M50" si="204">IF(M49=0,0,M49/$L49)</f>
        <v>0</v>
      </c>
      <c r="N50" s="31">
        <f t="shared" ref="N50" si="205">IF(N49=0,0,N49/$N49)</f>
        <v>1</v>
      </c>
      <c r="O50" s="31">
        <f t="shared" ref="O50" si="206">IF(O49=0,0,O49/$N49)</f>
        <v>0.11764705882352941</v>
      </c>
      <c r="P50" s="31">
        <f t="shared" ref="P50" si="207">IF(P49=0,0,P49/$F49)</f>
        <v>0</v>
      </c>
      <c r="Q50" s="31">
        <f t="shared" ref="Q50" si="208">IF(Q49=0,0,Q49/$F49)</f>
        <v>0</v>
      </c>
    </row>
    <row r="51" spans="1:17" ht="12" customHeight="1">
      <c r="A51" s="139"/>
      <c r="B51" s="139"/>
      <c r="C51" s="37"/>
      <c r="D51" s="211" t="s">
        <v>25</v>
      </c>
      <c r="E51" s="36"/>
      <c r="F51" s="76">
        <f t="shared" si="43"/>
        <v>15</v>
      </c>
      <c r="G51" s="60">
        <v>9</v>
      </c>
      <c r="H51" s="35">
        <v>27</v>
      </c>
      <c r="I51" s="35">
        <v>0</v>
      </c>
      <c r="J51" s="35">
        <v>2</v>
      </c>
      <c r="K51" s="35">
        <v>0</v>
      </c>
      <c r="L51" s="35">
        <v>3</v>
      </c>
      <c r="M51" s="35">
        <v>0</v>
      </c>
      <c r="N51" s="35">
        <v>28</v>
      </c>
      <c r="O51" s="35">
        <v>2</v>
      </c>
      <c r="P51" s="35">
        <v>5</v>
      </c>
      <c r="Q51" s="35">
        <v>1</v>
      </c>
    </row>
    <row r="52" spans="1:17" ht="12" customHeight="1">
      <c r="A52" s="139"/>
      <c r="B52" s="139"/>
      <c r="C52" s="34"/>
      <c r="D52" s="212"/>
      <c r="E52" s="33"/>
      <c r="F52" s="77">
        <f t="shared" si="43"/>
        <v>1</v>
      </c>
      <c r="G52" s="59">
        <f t="shared" ref="G52" si="209">IF(G51=0,0,G51/$F51)</f>
        <v>0.6</v>
      </c>
      <c r="H52" s="31">
        <f t="shared" ref="H52" si="210">IF(H51=0,0,H51/$H51)</f>
        <v>1</v>
      </c>
      <c r="I52" s="31">
        <f t="shared" ref="I52" si="211">IF(I51=0,0,I51/$H51)</f>
        <v>0</v>
      </c>
      <c r="J52" s="31">
        <f t="shared" ref="J52" si="212">IF(J51=0,0,J51/$J51)</f>
        <v>1</v>
      </c>
      <c r="K52" s="31">
        <f t="shared" ref="K52" si="213">IF(K51=0,0,K51/$J51)</f>
        <v>0</v>
      </c>
      <c r="L52" s="31">
        <f t="shared" ref="L52" si="214">IF(L51=0,0,L51/$L51)</f>
        <v>1</v>
      </c>
      <c r="M52" s="31">
        <f t="shared" ref="M52" si="215">IF(M51=0,0,M51/$L51)</f>
        <v>0</v>
      </c>
      <c r="N52" s="31">
        <f t="shared" ref="N52" si="216">IF(N51=0,0,N51/$N51)</f>
        <v>1</v>
      </c>
      <c r="O52" s="31">
        <f t="shared" ref="O52" si="217">IF(O51=0,0,O51/$N51)</f>
        <v>7.1428571428571425E-2</v>
      </c>
      <c r="P52" s="31">
        <f t="shared" ref="P52" si="218">IF(P51=0,0,P51/$F51)</f>
        <v>0.33333333333333331</v>
      </c>
      <c r="Q52" s="31">
        <f t="shared" ref="Q52" si="219">IF(Q51=0,0,Q51/$F51)</f>
        <v>6.6666666666666666E-2</v>
      </c>
    </row>
    <row r="53" spans="1:17" ht="12" customHeight="1">
      <c r="A53" s="139"/>
      <c r="B53" s="139"/>
      <c r="C53" s="37"/>
      <c r="D53" s="211" t="s">
        <v>24</v>
      </c>
      <c r="E53" s="36"/>
      <c r="F53" s="76">
        <f t="shared" si="43"/>
        <v>4</v>
      </c>
      <c r="G53" s="60">
        <v>4</v>
      </c>
      <c r="H53" s="35">
        <v>10</v>
      </c>
      <c r="I53" s="35">
        <v>0</v>
      </c>
      <c r="J53" s="35">
        <v>0</v>
      </c>
      <c r="K53" s="35">
        <v>0</v>
      </c>
      <c r="L53" s="35">
        <v>0</v>
      </c>
      <c r="M53" s="35">
        <v>0</v>
      </c>
      <c r="N53" s="35">
        <v>20</v>
      </c>
      <c r="O53" s="35">
        <v>1</v>
      </c>
      <c r="P53" s="35">
        <v>0</v>
      </c>
      <c r="Q53" s="35">
        <v>0</v>
      </c>
    </row>
    <row r="54" spans="1:17" ht="12" customHeight="1">
      <c r="A54" s="139"/>
      <c r="B54" s="139"/>
      <c r="C54" s="34"/>
      <c r="D54" s="212"/>
      <c r="E54" s="33"/>
      <c r="F54" s="77">
        <f t="shared" si="43"/>
        <v>1</v>
      </c>
      <c r="G54" s="59">
        <f t="shared" ref="G54" si="220">IF(G53=0,0,G53/$F53)</f>
        <v>1</v>
      </c>
      <c r="H54" s="31">
        <f t="shared" ref="H54" si="221">IF(H53=0,0,H53/$H53)</f>
        <v>1</v>
      </c>
      <c r="I54" s="31">
        <f t="shared" ref="I54" si="222">IF(I53=0,0,I53/$H53)</f>
        <v>0</v>
      </c>
      <c r="J54" s="31">
        <f t="shared" ref="J54" si="223">IF(J53=0,0,J53/$J53)</f>
        <v>0</v>
      </c>
      <c r="K54" s="31">
        <f t="shared" ref="K54" si="224">IF(K53=0,0,K53/$J53)</f>
        <v>0</v>
      </c>
      <c r="L54" s="31">
        <f t="shared" ref="L54" si="225">IF(L53=0,0,L53/$L53)</f>
        <v>0</v>
      </c>
      <c r="M54" s="31">
        <f t="shared" ref="M54" si="226">IF(M53=0,0,M53/$L53)</f>
        <v>0</v>
      </c>
      <c r="N54" s="31">
        <f t="shared" ref="N54" si="227">IF(N53=0,0,N53/$N53)</f>
        <v>1</v>
      </c>
      <c r="O54" s="31">
        <f t="shared" ref="O54" si="228">IF(O53=0,0,O53/$N53)</f>
        <v>0.05</v>
      </c>
      <c r="P54" s="31">
        <f t="shared" ref="P54" si="229">IF(P53=0,0,P53/$F53)</f>
        <v>0</v>
      </c>
      <c r="Q54" s="31">
        <f t="shared" ref="Q54" si="230">IF(Q53=0,0,Q53/$F53)</f>
        <v>0</v>
      </c>
    </row>
    <row r="55" spans="1:17" ht="12" customHeight="1">
      <c r="A55" s="139"/>
      <c r="B55" s="139"/>
      <c r="C55" s="37"/>
      <c r="D55" s="211" t="s">
        <v>23</v>
      </c>
      <c r="E55" s="36"/>
      <c r="F55" s="76">
        <f t="shared" si="43"/>
        <v>26</v>
      </c>
      <c r="G55" s="60">
        <v>18</v>
      </c>
      <c r="H55" s="35">
        <v>81</v>
      </c>
      <c r="I55" s="35">
        <v>5</v>
      </c>
      <c r="J55" s="35">
        <v>26</v>
      </c>
      <c r="K55" s="35">
        <v>0</v>
      </c>
      <c r="L55" s="35">
        <v>22</v>
      </c>
      <c r="M55" s="35">
        <v>1</v>
      </c>
      <c r="N55" s="35">
        <v>116</v>
      </c>
      <c r="O55" s="35">
        <v>5</v>
      </c>
      <c r="P55" s="35">
        <v>5</v>
      </c>
      <c r="Q55" s="35">
        <v>3</v>
      </c>
    </row>
    <row r="56" spans="1:17" ht="12" customHeight="1">
      <c r="A56" s="139"/>
      <c r="B56" s="139"/>
      <c r="C56" s="34"/>
      <c r="D56" s="212"/>
      <c r="E56" s="33"/>
      <c r="F56" s="77">
        <f t="shared" si="43"/>
        <v>1</v>
      </c>
      <c r="G56" s="59">
        <f t="shared" ref="G56" si="231">IF(G55=0,0,G55/$F55)</f>
        <v>0.69230769230769229</v>
      </c>
      <c r="H56" s="31">
        <f t="shared" ref="H56" si="232">IF(H55=0,0,H55/$H55)</f>
        <v>1</v>
      </c>
      <c r="I56" s="31">
        <f t="shared" ref="I56" si="233">IF(I55=0,0,I55/$H55)</f>
        <v>6.1728395061728392E-2</v>
      </c>
      <c r="J56" s="31">
        <f t="shared" ref="J56" si="234">IF(J55=0,0,J55/$J55)</f>
        <v>1</v>
      </c>
      <c r="K56" s="31">
        <f t="shared" ref="K56" si="235">IF(K55=0,0,K55/$J55)</f>
        <v>0</v>
      </c>
      <c r="L56" s="31">
        <f t="shared" ref="L56" si="236">IF(L55=0,0,L55/$L55)</f>
        <v>1</v>
      </c>
      <c r="M56" s="31">
        <f t="shared" ref="M56" si="237">IF(M55=0,0,M55/$L55)</f>
        <v>4.5454545454545456E-2</v>
      </c>
      <c r="N56" s="31">
        <f t="shared" ref="N56" si="238">IF(N55=0,0,N55/$N55)</f>
        <v>1</v>
      </c>
      <c r="O56" s="31">
        <f t="shared" ref="O56" si="239">IF(O55=0,0,O55/$N55)</f>
        <v>4.3103448275862072E-2</v>
      </c>
      <c r="P56" s="31">
        <f t="shared" ref="P56" si="240">IF(P55=0,0,P55/$F55)</f>
        <v>0.19230769230769232</v>
      </c>
      <c r="Q56" s="31">
        <f t="shared" ref="Q56" si="241">IF(Q55=0,0,Q55/$F55)</f>
        <v>0.11538461538461539</v>
      </c>
    </row>
    <row r="57" spans="1:17" ht="12" customHeight="1">
      <c r="A57" s="139"/>
      <c r="B57" s="139"/>
      <c r="C57" s="37"/>
      <c r="D57" s="211" t="s">
        <v>22</v>
      </c>
      <c r="E57" s="36"/>
      <c r="F57" s="76">
        <f t="shared" si="43"/>
        <v>5</v>
      </c>
      <c r="G57" s="60">
        <v>4</v>
      </c>
      <c r="H57" s="35">
        <v>3</v>
      </c>
      <c r="I57" s="35">
        <v>0</v>
      </c>
      <c r="J57" s="35">
        <v>0</v>
      </c>
      <c r="K57" s="35">
        <v>0</v>
      </c>
      <c r="L57" s="35">
        <v>3</v>
      </c>
      <c r="M57" s="35">
        <v>0</v>
      </c>
      <c r="N57" s="35">
        <v>5</v>
      </c>
      <c r="O57" s="35">
        <v>0</v>
      </c>
      <c r="P57" s="35">
        <v>0</v>
      </c>
      <c r="Q57" s="35">
        <v>1</v>
      </c>
    </row>
    <row r="58" spans="1:17" ht="12" customHeight="1">
      <c r="A58" s="139"/>
      <c r="B58" s="139"/>
      <c r="C58" s="34"/>
      <c r="D58" s="212"/>
      <c r="E58" s="33"/>
      <c r="F58" s="77">
        <f t="shared" si="43"/>
        <v>1</v>
      </c>
      <c r="G58" s="59">
        <f t="shared" ref="G58" si="242">IF(G57=0,0,G57/$F57)</f>
        <v>0.8</v>
      </c>
      <c r="H58" s="31">
        <f t="shared" ref="H58" si="243">IF(H57=0,0,H57/$H57)</f>
        <v>1</v>
      </c>
      <c r="I58" s="31">
        <f t="shared" ref="I58" si="244">IF(I57=0,0,I57/$H57)</f>
        <v>0</v>
      </c>
      <c r="J58" s="31">
        <f t="shared" ref="J58" si="245">IF(J57=0,0,J57/$J57)</f>
        <v>0</v>
      </c>
      <c r="K58" s="31">
        <f t="shared" ref="K58" si="246">IF(K57=0,0,K57/$J57)</f>
        <v>0</v>
      </c>
      <c r="L58" s="31">
        <f t="shared" ref="L58" si="247">IF(L57=0,0,L57/$L57)</f>
        <v>1</v>
      </c>
      <c r="M58" s="31">
        <f t="shared" ref="M58" si="248">IF(M57=0,0,M57/$L57)</f>
        <v>0</v>
      </c>
      <c r="N58" s="31">
        <f t="shared" ref="N58" si="249">IF(N57=0,0,N57/$N57)</f>
        <v>1</v>
      </c>
      <c r="O58" s="31">
        <f t="shared" ref="O58" si="250">IF(O57=0,0,O57/$N57)</f>
        <v>0</v>
      </c>
      <c r="P58" s="31">
        <f t="shared" ref="P58" si="251">IF(P57=0,0,P57/$F57)</f>
        <v>0</v>
      </c>
      <c r="Q58" s="31">
        <f t="shared" ref="Q58" si="252">IF(Q57=0,0,Q57/$F57)</f>
        <v>0.2</v>
      </c>
    </row>
    <row r="59" spans="1:17" ht="12.75" customHeight="1">
      <c r="A59" s="139"/>
      <c r="B59" s="139"/>
      <c r="C59" s="37"/>
      <c r="D59" s="211" t="s">
        <v>21</v>
      </c>
      <c r="E59" s="36"/>
      <c r="F59" s="76">
        <f t="shared" si="43"/>
        <v>23</v>
      </c>
      <c r="G59" s="60">
        <v>20</v>
      </c>
      <c r="H59" s="35">
        <v>69</v>
      </c>
      <c r="I59" s="35">
        <v>7</v>
      </c>
      <c r="J59" s="35">
        <v>12</v>
      </c>
      <c r="K59" s="35">
        <v>0</v>
      </c>
      <c r="L59" s="35">
        <v>21</v>
      </c>
      <c r="M59" s="35">
        <v>1</v>
      </c>
      <c r="N59" s="35">
        <v>77</v>
      </c>
      <c r="O59" s="35">
        <v>6</v>
      </c>
      <c r="P59" s="35">
        <v>3</v>
      </c>
      <c r="Q59" s="35">
        <v>0</v>
      </c>
    </row>
    <row r="60" spans="1:17" ht="12.75" customHeight="1">
      <c r="A60" s="139"/>
      <c r="B60" s="139"/>
      <c r="C60" s="34"/>
      <c r="D60" s="212"/>
      <c r="E60" s="33"/>
      <c r="F60" s="77">
        <f t="shared" si="43"/>
        <v>1</v>
      </c>
      <c r="G60" s="59">
        <f t="shared" ref="G60" si="253">IF(G59=0,0,G59/$F59)</f>
        <v>0.86956521739130432</v>
      </c>
      <c r="H60" s="31">
        <f t="shared" ref="H60" si="254">IF(H59=0,0,H59/$H59)</f>
        <v>1</v>
      </c>
      <c r="I60" s="31">
        <f t="shared" ref="I60" si="255">IF(I59=0,0,I59/$H59)</f>
        <v>0.10144927536231885</v>
      </c>
      <c r="J60" s="31">
        <f t="shared" ref="J60" si="256">IF(J59=0,0,J59/$J59)</f>
        <v>1</v>
      </c>
      <c r="K60" s="31">
        <f t="shared" ref="K60" si="257">IF(K59=0,0,K59/$J59)</f>
        <v>0</v>
      </c>
      <c r="L60" s="31">
        <f t="shared" ref="L60" si="258">IF(L59=0,0,L59/$L59)</f>
        <v>1</v>
      </c>
      <c r="M60" s="31">
        <f t="shared" ref="M60" si="259">IF(M59=0,0,M59/$L59)</f>
        <v>4.7619047619047616E-2</v>
      </c>
      <c r="N60" s="31">
        <f t="shared" ref="N60" si="260">IF(N59=0,0,N59/$N59)</f>
        <v>1</v>
      </c>
      <c r="O60" s="31">
        <f t="shared" ref="O60" si="261">IF(O59=0,0,O59/$N59)</f>
        <v>7.792207792207792E-2</v>
      </c>
      <c r="P60" s="31">
        <f t="shared" ref="P60" si="262">IF(P59=0,0,P59/$F59)</f>
        <v>0.13043478260869565</v>
      </c>
      <c r="Q60" s="31">
        <f t="shared" ref="Q60" si="263">IF(Q59=0,0,Q59/$F59)</f>
        <v>0</v>
      </c>
    </row>
    <row r="61" spans="1:17" ht="12" customHeight="1">
      <c r="A61" s="139"/>
      <c r="B61" s="139"/>
      <c r="C61" s="37"/>
      <c r="D61" s="211" t="s">
        <v>20</v>
      </c>
      <c r="E61" s="36"/>
      <c r="F61" s="76">
        <f t="shared" si="43"/>
        <v>14</v>
      </c>
      <c r="G61" s="60">
        <v>10</v>
      </c>
      <c r="H61" s="35">
        <v>12</v>
      </c>
      <c r="I61" s="35">
        <v>0</v>
      </c>
      <c r="J61" s="35">
        <v>4</v>
      </c>
      <c r="K61" s="35">
        <v>0</v>
      </c>
      <c r="L61" s="35">
        <v>3</v>
      </c>
      <c r="M61" s="35">
        <v>0</v>
      </c>
      <c r="N61" s="35">
        <v>16</v>
      </c>
      <c r="O61" s="35">
        <v>4</v>
      </c>
      <c r="P61" s="35">
        <v>2</v>
      </c>
      <c r="Q61" s="35">
        <v>2</v>
      </c>
    </row>
    <row r="62" spans="1:17" ht="12" customHeight="1">
      <c r="A62" s="139"/>
      <c r="B62" s="139"/>
      <c r="C62" s="34"/>
      <c r="D62" s="212"/>
      <c r="E62" s="33"/>
      <c r="F62" s="77">
        <f t="shared" si="43"/>
        <v>1</v>
      </c>
      <c r="G62" s="59">
        <f t="shared" ref="G62" si="264">IF(G61=0,0,G61/$F61)</f>
        <v>0.7142857142857143</v>
      </c>
      <c r="H62" s="31">
        <f t="shared" ref="H62" si="265">IF(H61=0,0,H61/$H61)</f>
        <v>1</v>
      </c>
      <c r="I62" s="31">
        <f t="shared" ref="I62" si="266">IF(I61=0,0,I61/$H61)</f>
        <v>0</v>
      </c>
      <c r="J62" s="31">
        <f t="shared" ref="J62" si="267">IF(J61=0,0,J61/$J61)</f>
        <v>1</v>
      </c>
      <c r="K62" s="31">
        <f t="shared" ref="K62" si="268">IF(K61=0,0,K61/$J61)</f>
        <v>0</v>
      </c>
      <c r="L62" s="31">
        <f t="shared" ref="L62" si="269">IF(L61=0,0,L61/$L61)</f>
        <v>1</v>
      </c>
      <c r="M62" s="31">
        <f t="shared" ref="M62" si="270">IF(M61=0,0,M61/$L61)</f>
        <v>0</v>
      </c>
      <c r="N62" s="31">
        <f t="shared" ref="N62" si="271">IF(N61=0,0,N61/$N61)</f>
        <v>1</v>
      </c>
      <c r="O62" s="31">
        <f t="shared" ref="O62" si="272">IF(O61=0,0,O61/$N61)</f>
        <v>0.25</v>
      </c>
      <c r="P62" s="31">
        <f t="shared" ref="P62" si="273">IF(P61=0,0,P61/$F61)</f>
        <v>0.14285714285714285</v>
      </c>
      <c r="Q62" s="31">
        <f t="shared" ref="Q62" si="274">IF(Q61=0,0,Q61/$F61)</f>
        <v>0.14285714285714285</v>
      </c>
    </row>
    <row r="63" spans="1:17" ht="12" customHeight="1">
      <c r="A63" s="139"/>
      <c r="B63" s="139"/>
      <c r="C63" s="37"/>
      <c r="D63" s="211" t="s">
        <v>19</v>
      </c>
      <c r="E63" s="36"/>
      <c r="F63" s="76">
        <f t="shared" si="43"/>
        <v>10</v>
      </c>
      <c r="G63" s="60">
        <v>9</v>
      </c>
      <c r="H63" s="35">
        <v>12</v>
      </c>
      <c r="I63" s="35">
        <v>0</v>
      </c>
      <c r="J63" s="35">
        <v>2</v>
      </c>
      <c r="K63" s="35">
        <v>0</v>
      </c>
      <c r="L63" s="35">
        <v>17</v>
      </c>
      <c r="M63" s="35">
        <v>0</v>
      </c>
      <c r="N63" s="35">
        <v>26</v>
      </c>
      <c r="O63" s="35">
        <v>2</v>
      </c>
      <c r="P63" s="35">
        <v>1</v>
      </c>
      <c r="Q63" s="35">
        <v>0</v>
      </c>
    </row>
    <row r="64" spans="1:17" ht="12" customHeight="1">
      <c r="A64" s="139"/>
      <c r="B64" s="139"/>
      <c r="C64" s="34"/>
      <c r="D64" s="212"/>
      <c r="E64" s="33"/>
      <c r="F64" s="77">
        <f t="shared" si="43"/>
        <v>1</v>
      </c>
      <c r="G64" s="59">
        <f t="shared" ref="G64" si="275">IF(G63=0,0,G63/$F63)</f>
        <v>0.9</v>
      </c>
      <c r="H64" s="31">
        <f t="shared" ref="H64" si="276">IF(H63=0,0,H63/$H63)</f>
        <v>1</v>
      </c>
      <c r="I64" s="31">
        <f t="shared" ref="I64" si="277">IF(I63=0,0,I63/$H63)</f>
        <v>0</v>
      </c>
      <c r="J64" s="31">
        <f t="shared" ref="J64" si="278">IF(J63=0,0,J63/$J63)</f>
        <v>1</v>
      </c>
      <c r="K64" s="31">
        <f t="shared" ref="K64" si="279">IF(K63=0,0,K63/$J63)</f>
        <v>0</v>
      </c>
      <c r="L64" s="31">
        <f t="shared" ref="L64" si="280">IF(L63=0,0,L63/$L63)</f>
        <v>1</v>
      </c>
      <c r="M64" s="31">
        <f t="shared" ref="M64" si="281">IF(M63=0,0,M63/$L63)</f>
        <v>0</v>
      </c>
      <c r="N64" s="31">
        <f t="shared" ref="N64" si="282">IF(N63=0,0,N63/$N63)</f>
        <v>1</v>
      </c>
      <c r="O64" s="31">
        <f t="shared" ref="O64" si="283">IF(O63=0,0,O63/$N63)</f>
        <v>7.6923076923076927E-2</v>
      </c>
      <c r="P64" s="31">
        <f t="shared" ref="P64" si="284">IF(P63=0,0,P63/$F63)</f>
        <v>0.1</v>
      </c>
      <c r="Q64" s="31">
        <f t="shared" ref="Q64" si="285">IF(Q63=0,0,Q63/$F63)</f>
        <v>0</v>
      </c>
    </row>
    <row r="65" spans="1:17" ht="12" customHeight="1">
      <c r="A65" s="139"/>
      <c r="B65" s="139"/>
      <c r="C65" s="37"/>
      <c r="D65" s="211" t="s">
        <v>18</v>
      </c>
      <c r="E65" s="36"/>
      <c r="F65" s="76">
        <f t="shared" si="43"/>
        <v>19</v>
      </c>
      <c r="G65" s="60">
        <v>13</v>
      </c>
      <c r="H65" s="35">
        <v>27</v>
      </c>
      <c r="I65" s="35">
        <v>0</v>
      </c>
      <c r="J65" s="35">
        <v>1</v>
      </c>
      <c r="K65" s="35">
        <v>0</v>
      </c>
      <c r="L65" s="35">
        <v>5</v>
      </c>
      <c r="M65" s="35">
        <v>0</v>
      </c>
      <c r="N65" s="35">
        <v>68</v>
      </c>
      <c r="O65" s="35">
        <v>11</v>
      </c>
      <c r="P65" s="35">
        <v>3</v>
      </c>
      <c r="Q65" s="35">
        <v>3</v>
      </c>
    </row>
    <row r="66" spans="1:17" ht="12" customHeight="1">
      <c r="A66" s="139"/>
      <c r="B66" s="139"/>
      <c r="C66" s="34"/>
      <c r="D66" s="212"/>
      <c r="E66" s="33"/>
      <c r="F66" s="77">
        <f t="shared" si="43"/>
        <v>1</v>
      </c>
      <c r="G66" s="59">
        <f t="shared" ref="G66" si="286">IF(G65=0,0,G65/$F65)</f>
        <v>0.68421052631578949</v>
      </c>
      <c r="H66" s="31">
        <f t="shared" ref="H66" si="287">IF(H65=0,0,H65/$H65)</f>
        <v>1</v>
      </c>
      <c r="I66" s="31">
        <f t="shared" ref="I66" si="288">IF(I65=0,0,I65/$H65)</f>
        <v>0</v>
      </c>
      <c r="J66" s="31">
        <f t="shared" ref="J66" si="289">IF(J65=0,0,J65/$J65)</f>
        <v>1</v>
      </c>
      <c r="K66" s="31">
        <f t="shared" ref="K66" si="290">IF(K65=0,0,K65/$J65)</f>
        <v>0</v>
      </c>
      <c r="L66" s="31">
        <f t="shared" ref="L66" si="291">IF(L65=0,0,L65/$L65)</f>
        <v>1</v>
      </c>
      <c r="M66" s="31">
        <f t="shared" ref="M66" si="292">IF(M65=0,0,M65/$L65)</f>
        <v>0</v>
      </c>
      <c r="N66" s="31">
        <f t="shared" ref="N66" si="293">IF(N65=0,0,N65/$N65)</f>
        <v>1</v>
      </c>
      <c r="O66" s="31">
        <f t="shared" ref="O66" si="294">IF(O65=0,0,O65/$N65)</f>
        <v>0.16176470588235295</v>
      </c>
      <c r="P66" s="31">
        <f t="shared" ref="P66" si="295">IF(P65=0,0,P65/$F65)</f>
        <v>0.15789473684210525</v>
      </c>
      <c r="Q66" s="31">
        <f t="shared" ref="Q66" si="296">IF(Q65=0,0,Q65/$F65)</f>
        <v>0.15789473684210525</v>
      </c>
    </row>
    <row r="67" spans="1:17" ht="12" customHeight="1">
      <c r="A67" s="139"/>
      <c r="B67" s="139"/>
      <c r="C67" s="37"/>
      <c r="D67" s="211" t="s">
        <v>17</v>
      </c>
      <c r="E67" s="36"/>
      <c r="F67" s="76">
        <f t="shared" si="43"/>
        <v>4</v>
      </c>
      <c r="G67" s="60">
        <v>4</v>
      </c>
      <c r="H67" s="35">
        <v>3</v>
      </c>
      <c r="I67" s="35">
        <v>0</v>
      </c>
      <c r="J67" s="35">
        <v>0</v>
      </c>
      <c r="K67" s="35">
        <v>0</v>
      </c>
      <c r="L67" s="35">
        <v>0</v>
      </c>
      <c r="M67" s="35">
        <v>0</v>
      </c>
      <c r="N67" s="35">
        <v>2</v>
      </c>
      <c r="O67" s="35">
        <v>0</v>
      </c>
      <c r="P67" s="35">
        <v>0</v>
      </c>
      <c r="Q67" s="35">
        <v>0</v>
      </c>
    </row>
    <row r="68" spans="1:17" ht="12" customHeight="1">
      <c r="A68" s="139"/>
      <c r="B68" s="140"/>
      <c r="C68" s="34"/>
      <c r="D68" s="212"/>
      <c r="E68" s="33"/>
      <c r="F68" s="77">
        <f t="shared" si="43"/>
        <v>1</v>
      </c>
      <c r="G68" s="59">
        <f t="shared" ref="G68" si="297">IF(G67=0,0,G67/$F67)</f>
        <v>1</v>
      </c>
      <c r="H68" s="31">
        <f t="shared" ref="H68:I68" si="298">IF(H67=0,0,H67/$H67)</f>
        <v>1</v>
      </c>
      <c r="I68" s="31">
        <f t="shared" si="298"/>
        <v>0</v>
      </c>
      <c r="J68" s="31">
        <f t="shared" ref="J68:K68" si="299">IF(J67=0,0,J67/$J67)</f>
        <v>0</v>
      </c>
      <c r="K68" s="31">
        <f t="shared" si="299"/>
        <v>0</v>
      </c>
      <c r="L68" s="31">
        <f t="shared" ref="L68:M68" si="300">IF(L67=0,0,L67/$L67)</f>
        <v>0</v>
      </c>
      <c r="M68" s="31">
        <f t="shared" si="300"/>
        <v>0</v>
      </c>
      <c r="N68" s="31">
        <f t="shared" ref="N68:O68" si="301">IF(N67=0,0,N67/$N67)</f>
        <v>1</v>
      </c>
      <c r="O68" s="31">
        <f t="shared" si="301"/>
        <v>0</v>
      </c>
      <c r="P68" s="31">
        <f t="shared" ref="P68:Q68" si="302">IF(P67=0,0,P67/$F67)</f>
        <v>0</v>
      </c>
      <c r="Q68" s="31">
        <f t="shared" si="302"/>
        <v>0</v>
      </c>
    </row>
    <row r="69" spans="1:17" ht="12" customHeight="1">
      <c r="A69" s="139"/>
      <c r="B69" s="138" t="s">
        <v>16</v>
      </c>
      <c r="C69" s="37"/>
      <c r="D69" s="211" t="s">
        <v>15</v>
      </c>
      <c r="E69" s="36"/>
      <c r="F69" s="76">
        <f t="shared" si="1"/>
        <v>692</v>
      </c>
      <c r="G69" s="60">
        <f t="shared" ref="G69:Q69" si="303">SUM(G71,G73,G75,G77,G79,G81,G83,G85,G87,G89,G91,G93,G95,G97,G99)</f>
        <v>287</v>
      </c>
      <c r="H69" s="35">
        <f t="shared" si="303"/>
        <v>139</v>
      </c>
      <c r="I69" s="35">
        <f t="shared" si="303"/>
        <v>10</v>
      </c>
      <c r="J69" s="35">
        <f t="shared" si="303"/>
        <v>130</v>
      </c>
      <c r="K69" s="35">
        <f t="shared" si="303"/>
        <v>10</v>
      </c>
      <c r="L69" s="35">
        <f t="shared" si="303"/>
        <v>199</v>
      </c>
      <c r="M69" s="35">
        <f t="shared" si="303"/>
        <v>10</v>
      </c>
      <c r="N69" s="35">
        <f t="shared" si="303"/>
        <v>646</v>
      </c>
      <c r="O69" s="35">
        <f t="shared" si="303"/>
        <v>122</v>
      </c>
      <c r="P69" s="35">
        <f t="shared" si="303"/>
        <v>222</v>
      </c>
      <c r="Q69" s="35">
        <f t="shared" si="303"/>
        <v>183</v>
      </c>
    </row>
    <row r="70" spans="1:17" ht="12" customHeight="1">
      <c r="A70" s="139"/>
      <c r="B70" s="139"/>
      <c r="C70" s="34"/>
      <c r="D70" s="212"/>
      <c r="E70" s="33"/>
      <c r="F70" s="77">
        <f t="shared" si="1"/>
        <v>1</v>
      </c>
      <c r="G70" s="59">
        <f>IF(G69=0,0,G69/$F69)</f>
        <v>0.41473988439306358</v>
      </c>
      <c r="H70" s="31">
        <f>IF(H69=0,0,H69/$H69)</f>
        <v>1</v>
      </c>
      <c r="I70" s="31">
        <f>IF(I69=0,0,I69/$H69)</f>
        <v>7.1942446043165464E-2</v>
      </c>
      <c r="J70" s="31">
        <f>IF(J69=0,0,J69/$J69)</f>
        <v>1</v>
      </c>
      <c r="K70" s="31">
        <f>IF(K69=0,0,K69/$J69)</f>
        <v>7.6923076923076927E-2</v>
      </c>
      <c r="L70" s="31">
        <f>IF(L69=0,0,L69/$L69)</f>
        <v>1</v>
      </c>
      <c r="M70" s="31">
        <f>IF(M69=0,0,M69/$L69)</f>
        <v>5.0251256281407038E-2</v>
      </c>
      <c r="N70" s="31">
        <f>IF(N69=0,0,N69/$N69)</f>
        <v>1</v>
      </c>
      <c r="O70" s="31">
        <f>IF(O69=0,0,O69/$N69)</f>
        <v>0.18885448916408668</v>
      </c>
      <c r="P70" s="31">
        <f>IF(P69=0,0,P69/$F69)</f>
        <v>0.32080924855491327</v>
      </c>
      <c r="Q70" s="31">
        <f>IF(Q69=0,0,Q69/$F69)</f>
        <v>0.26445086705202314</v>
      </c>
    </row>
    <row r="71" spans="1:17" ht="12" customHeight="1">
      <c r="A71" s="139"/>
      <c r="B71" s="139"/>
      <c r="C71" s="37"/>
      <c r="D71" s="211" t="s">
        <v>117</v>
      </c>
      <c r="E71" s="36"/>
      <c r="F71" s="76">
        <f t="shared" ref="F71:F100" si="304">SUM(G71,P71:Q71)</f>
        <v>5</v>
      </c>
      <c r="G71" s="60">
        <v>1</v>
      </c>
      <c r="H71" s="35">
        <v>0</v>
      </c>
      <c r="I71" s="35">
        <v>0</v>
      </c>
      <c r="J71" s="35">
        <v>0</v>
      </c>
      <c r="K71" s="35">
        <v>0</v>
      </c>
      <c r="L71" s="35">
        <v>0</v>
      </c>
      <c r="M71" s="35">
        <v>0</v>
      </c>
      <c r="N71" s="35">
        <v>1</v>
      </c>
      <c r="O71" s="35">
        <v>0</v>
      </c>
      <c r="P71" s="35">
        <v>0</v>
      </c>
      <c r="Q71" s="35">
        <v>4</v>
      </c>
    </row>
    <row r="72" spans="1:17" ht="12" customHeight="1">
      <c r="A72" s="139"/>
      <c r="B72" s="139"/>
      <c r="C72" s="34"/>
      <c r="D72" s="212"/>
      <c r="E72" s="33"/>
      <c r="F72" s="77">
        <f t="shared" si="304"/>
        <v>1</v>
      </c>
      <c r="G72" s="59">
        <f t="shared" ref="G72" si="305">IF(G71=0,0,G71/$F71)</f>
        <v>0.2</v>
      </c>
      <c r="H72" s="31">
        <f t="shared" ref="H72" si="306">IF(H71=0,0,H71/$H71)</f>
        <v>0</v>
      </c>
      <c r="I72" s="31">
        <f t="shared" ref="I72" si="307">IF(I71=0,0,I71/$H71)</f>
        <v>0</v>
      </c>
      <c r="J72" s="31">
        <f t="shared" ref="J72" si="308">IF(J71=0,0,J71/$J71)</f>
        <v>0</v>
      </c>
      <c r="K72" s="31">
        <f t="shared" ref="K72" si="309">IF(K71=0,0,K71/$J71)</f>
        <v>0</v>
      </c>
      <c r="L72" s="31">
        <f t="shared" ref="L72" si="310">IF(L71=0,0,L71/$L71)</f>
        <v>0</v>
      </c>
      <c r="M72" s="31">
        <f t="shared" ref="M72" si="311">IF(M71=0,0,M71/$L71)</f>
        <v>0</v>
      </c>
      <c r="N72" s="31">
        <f t="shared" ref="N72" si="312">IF(N71=0,0,N71/$N71)</f>
        <v>1</v>
      </c>
      <c r="O72" s="31">
        <f t="shared" ref="O72" si="313">IF(O71=0,0,O71/$N71)</f>
        <v>0</v>
      </c>
      <c r="P72" s="31">
        <f t="shared" ref="P72" si="314">IF(P71=0,0,P71/$F71)</f>
        <v>0</v>
      </c>
      <c r="Q72" s="31">
        <f t="shared" ref="Q72" si="315">IF(Q71=0,0,Q71/$F71)</f>
        <v>0.8</v>
      </c>
    </row>
    <row r="73" spans="1:17" ht="12" customHeight="1">
      <c r="A73" s="139"/>
      <c r="B73" s="139"/>
      <c r="C73" s="37"/>
      <c r="D73" s="211" t="s">
        <v>13</v>
      </c>
      <c r="E73" s="36"/>
      <c r="F73" s="76">
        <f t="shared" si="304"/>
        <v>83</v>
      </c>
      <c r="G73" s="60">
        <v>48</v>
      </c>
      <c r="H73" s="35">
        <v>56</v>
      </c>
      <c r="I73" s="35">
        <v>3</v>
      </c>
      <c r="J73" s="35">
        <v>17</v>
      </c>
      <c r="K73" s="35">
        <v>1</v>
      </c>
      <c r="L73" s="35">
        <v>28</v>
      </c>
      <c r="M73" s="35">
        <v>2</v>
      </c>
      <c r="N73" s="35">
        <v>102</v>
      </c>
      <c r="O73" s="35">
        <v>14</v>
      </c>
      <c r="P73" s="35">
        <v>16</v>
      </c>
      <c r="Q73" s="35">
        <v>19</v>
      </c>
    </row>
    <row r="74" spans="1:17" ht="12" customHeight="1">
      <c r="A74" s="139"/>
      <c r="B74" s="139"/>
      <c r="C74" s="34"/>
      <c r="D74" s="212"/>
      <c r="E74" s="33"/>
      <c r="F74" s="77">
        <f t="shared" si="304"/>
        <v>1</v>
      </c>
      <c r="G74" s="59">
        <f t="shared" ref="G74" si="316">IF(G73=0,0,G73/$F73)</f>
        <v>0.57831325301204817</v>
      </c>
      <c r="H74" s="31">
        <f t="shared" ref="H74" si="317">IF(H73=0,0,H73/$H73)</f>
        <v>1</v>
      </c>
      <c r="I74" s="31">
        <f t="shared" ref="I74" si="318">IF(I73=0,0,I73/$H73)</f>
        <v>5.3571428571428568E-2</v>
      </c>
      <c r="J74" s="31">
        <f t="shared" ref="J74" si="319">IF(J73=0,0,J73/$J73)</f>
        <v>1</v>
      </c>
      <c r="K74" s="31">
        <f t="shared" ref="K74" si="320">IF(K73=0,0,K73/$J73)</f>
        <v>5.8823529411764705E-2</v>
      </c>
      <c r="L74" s="31">
        <f t="shared" ref="L74" si="321">IF(L73=0,0,L73/$L73)</f>
        <v>1</v>
      </c>
      <c r="M74" s="31">
        <f t="shared" ref="M74" si="322">IF(M73=0,0,M73/$L73)</f>
        <v>7.1428571428571425E-2</v>
      </c>
      <c r="N74" s="31">
        <f t="shared" ref="N74" si="323">IF(N73=0,0,N73/$N73)</f>
        <v>1</v>
      </c>
      <c r="O74" s="31">
        <f t="shared" ref="O74" si="324">IF(O73=0,0,O73/$N73)</f>
        <v>0.13725490196078433</v>
      </c>
      <c r="P74" s="31">
        <f t="shared" ref="P74" si="325">IF(P73=0,0,P73/$F73)</f>
        <v>0.19277108433734941</v>
      </c>
      <c r="Q74" s="31">
        <f t="shared" ref="Q74" si="326">IF(Q73=0,0,Q73/$F73)</f>
        <v>0.2289156626506024</v>
      </c>
    </row>
    <row r="75" spans="1:17" ht="12" customHeight="1">
      <c r="A75" s="139"/>
      <c r="B75" s="139"/>
      <c r="C75" s="37"/>
      <c r="D75" s="211" t="s">
        <v>12</v>
      </c>
      <c r="E75" s="36"/>
      <c r="F75" s="76">
        <f t="shared" si="304"/>
        <v>18</v>
      </c>
      <c r="G75" s="60">
        <v>10</v>
      </c>
      <c r="H75" s="35">
        <v>7</v>
      </c>
      <c r="I75" s="35">
        <v>0</v>
      </c>
      <c r="J75" s="35">
        <v>0</v>
      </c>
      <c r="K75" s="35">
        <v>0</v>
      </c>
      <c r="L75" s="35">
        <v>4</v>
      </c>
      <c r="M75" s="35">
        <v>0</v>
      </c>
      <c r="N75" s="35">
        <v>11</v>
      </c>
      <c r="O75" s="35">
        <v>4</v>
      </c>
      <c r="P75" s="35">
        <v>4</v>
      </c>
      <c r="Q75" s="35">
        <v>4</v>
      </c>
    </row>
    <row r="76" spans="1:17" ht="12" customHeight="1">
      <c r="A76" s="139"/>
      <c r="B76" s="139"/>
      <c r="C76" s="34"/>
      <c r="D76" s="212"/>
      <c r="E76" s="33"/>
      <c r="F76" s="77">
        <f t="shared" si="304"/>
        <v>1</v>
      </c>
      <c r="G76" s="59">
        <f t="shared" ref="G76" si="327">IF(G75=0,0,G75/$F75)</f>
        <v>0.55555555555555558</v>
      </c>
      <c r="H76" s="31">
        <f t="shared" ref="H76" si="328">IF(H75=0,0,H75/$H75)</f>
        <v>1</v>
      </c>
      <c r="I76" s="31">
        <f t="shared" ref="I76" si="329">IF(I75=0,0,I75/$H75)</f>
        <v>0</v>
      </c>
      <c r="J76" s="31">
        <f t="shared" ref="J76" si="330">IF(J75=0,0,J75/$J75)</f>
        <v>0</v>
      </c>
      <c r="K76" s="31">
        <f t="shared" ref="K76" si="331">IF(K75=0,0,K75/$J75)</f>
        <v>0</v>
      </c>
      <c r="L76" s="31">
        <f t="shared" ref="L76" si="332">IF(L75=0,0,L75/$L75)</f>
        <v>1</v>
      </c>
      <c r="M76" s="31">
        <f t="shared" ref="M76" si="333">IF(M75=0,0,M75/$L75)</f>
        <v>0</v>
      </c>
      <c r="N76" s="31">
        <f t="shared" ref="N76" si="334">IF(N75=0,0,N75/$N75)</f>
        <v>1</v>
      </c>
      <c r="O76" s="31">
        <f t="shared" ref="O76" si="335">IF(O75=0,0,O75/$N75)</f>
        <v>0.36363636363636365</v>
      </c>
      <c r="P76" s="31">
        <f t="shared" ref="P76" si="336">IF(P75=0,0,P75/$F75)</f>
        <v>0.22222222222222221</v>
      </c>
      <c r="Q76" s="31">
        <f t="shared" ref="Q76" si="337">IF(Q75=0,0,Q75/$F75)</f>
        <v>0.22222222222222221</v>
      </c>
    </row>
    <row r="77" spans="1:17" ht="12" customHeight="1">
      <c r="A77" s="139"/>
      <c r="B77" s="139"/>
      <c r="C77" s="37"/>
      <c r="D77" s="211" t="s">
        <v>11</v>
      </c>
      <c r="E77" s="36"/>
      <c r="F77" s="76">
        <f t="shared" si="304"/>
        <v>16</v>
      </c>
      <c r="G77" s="60">
        <v>10</v>
      </c>
      <c r="H77" s="35">
        <v>0</v>
      </c>
      <c r="I77" s="35">
        <v>0</v>
      </c>
      <c r="J77" s="35">
        <v>6</v>
      </c>
      <c r="K77" s="35">
        <v>0</v>
      </c>
      <c r="L77" s="35">
        <v>10</v>
      </c>
      <c r="M77" s="35">
        <v>0</v>
      </c>
      <c r="N77" s="35">
        <v>10</v>
      </c>
      <c r="O77" s="35">
        <v>2</v>
      </c>
      <c r="P77" s="35">
        <v>2</v>
      </c>
      <c r="Q77" s="35">
        <v>4</v>
      </c>
    </row>
    <row r="78" spans="1:17" ht="12" customHeight="1">
      <c r="A78" s="139"/>
      <c r="B78" s="139"/>
      <c r="C78" s="34"/>
      <c r="D78" s="212"/>
      <c r="E78" s="33"/>
      <c r="F78" s="77">
        <f t="shared" si="304"/>
        <v>1</v>
      </c>
      <c r="G78" s="59">
        <f t="shared" ref="G78" si="338">IF(G77=0,0,G77/$F77)</f>
        <v>0.625</v>
      </c>
      <c r="H78" s="31">
        <f t="shared" ref="H78" si="339">IF(H77=0,0,H77/$H77)</f>
        <v>0</v>
      </c>
      <c r="I78" s="31">
        <f t="shared" ref="I78" si="340">IF(I77=0,0,I77/$H77)</f>
        <v>0</v>
      </c>
      <c r="J78" s="31">
        <f t="shared" ref="J78" si="341">IF(J77=0,0,J77/$J77)</f>
        <v>1</v>
      </c>
      <c r="K78" s="31">
        <f t="shared" ref="K78" si="342">IF(K77=0,0,K77/$J77)</f>
        <v>0</v>
      </c>
      <c r="L78" s="31">
        <f t="shared" ref="L78" si="343">IF(L77=0,0,L77/$L77)</f>
        <v>1</v>
      </c>
      <c r="M78" s="31">
        <f t="shared" ref="M78" si="344">IF(M77=0,0,M77/$L77)</f>
        <v>0</v>
      </c>
      <c r="N78" s="31">
        <f t="shared" ref="N78" si="345">IF(N77=0,0,N77/$N77)</f>
        <v>1</v>
      </c>
      <c r="O78" s="31">
        <f t="shared" ref="O78" si="346">IF(O77=0,0,O77/$N77)</f>
        <v>0.2</v>
      </c>
      <c r="P78" s="31">
        <f t="shared" ref="P78" si="347">IF(P77=0,0,P77/$F77)</f>
        <v>0.125</v>
      </c>
      <c r="Q78" s="31">
        <f t="shared" ref="Q78" si="348">IF(Q77=0,0,Q77/$F77)</f>
        <v>0.25</v>
      </c>
    </row>
    <row r="79" spans="1:17" ht="12" customHeight="1">
      <c r="A79" s="139"/>
      <c r="B79" s="139"/>
      <c r="C79" s="37"/>
      <c r="D79" s="211" t="s">
        <v>10</v>
      </c>
      <c r="E79" s="36"/>
      <c r="F79" s="76">
        <f t="shared" si="304"/>
        <v>34</v>
      </c>
      <c r="G79" s="60">
        <v>23</v>
      </c>
      <c r="H79" s="35">
        <v>7</v>
      </c>
      <c r="I79" s="35">
        <v>0</v>
      </c>
      <c r="J79" s="35">
        <v>2</v>
      </c>
      <c r="K79" s="35">
        <v>1</v>
      </c>
      <c r="L79" s="35">
        <v>3</v>
      </c>
      <c r="M79" s="35">
        <v>0</v>
      </c>
      <c r="N79" s="35">
        <v>55</v>
      </c>
      <c r="O79" s="35">
        <v>17</v>
      </c>
      <c r="P79" s="35">
        <v>6</v>
      </c>
      <c r="Q79" s="35">
        <v>5</v>
      </c>
    </row>
    <row r="80" spans="1:17" ht="12" customHeight="1">
      <c r="A80" s="139"/>
      <c r="B80" s="139"/>
      <c r="C80" s="34"/>
      <c r="D80" s="212"/>
      <c r="E80" s="33"/>
      <c r="F80" s="77">
        <f t="shared" si="304"/>
        <v>1</v>
      </c>
      <c r="G80" s="59">
        <f t="shared" ref="G80" si="349">IF(G79=0,0,G79/$F79)</f>
        <v>0.67647058823529416</v>
      </c>
      <c r="H80" s="31">
        <f t="shared" ref="H80" si="350">IF(H79=0,0,H79/$H79)</f>
        <v>1</v>
      </c>
      <c r="I80" s="31">
        <f t="shared" ref="I80" si="351">IF(I79=0,0,I79/$H79)</f>
        <v>0</v>
      </c>
      <c r="J80" s="31">
        <f t="shared" ref="J80" si="352">IF(J79=0,0,J79/$J79)</f>
        <v>1</v>
      </c>
      <c r="K80" s="31">
        <f t="shared" ref="K80" si="353">IF(K79=0,0,K79/$J79)</f>
        <v>0.5</v>
      </c>
      <c r="L80" s="31">
        <f t="shared" ref="L80" si="354">IF(L79=0,0,L79/$L79)</f>
        <v>1</v>
      </c>
      <c r="M80" s="31">
        <f t="shared" ref="M80" si="355">IF(M79=0,0,M79/$L79)</f>
        <v>0</v>
      </c>
      <c r="N80" s="31">
        <f t="shared" ref="N80" si="356">IF(N79=0,0,N79/$N79)</f>
        <v>1</v>
      </c>
      <c r="O80" s="31">
        <f t="shared" ref="O80" si="357">IF(O79=0,0,O79/$N79)</f>
        <v>0.30909090909090908</v>
      </c>
      <c r="P80" s="31">
        <f t="shared" ref="P80" si="358">IF(P79=0,0,P79/$F79)</f>
        <v>0.17647058823529413</v>
      </c>
      <c r="Q80" s="31">
        <f t="shared" ref="Q80" si="359">IF(Q79=0,0,Q79/$F79)</f>
        <v>0.14705882352941177</v>
      </c>
    </row>
    <row r="81" spans="1:17" ht="12" customHeight="1">
      <c r="A81" s="139"/>
      <c r="B81" s="139"/>
      <c r="C81" s="37"/>
      <c r="D81" s="211" t="s">
        <v>9</v>
      </c>
      <c r="E81" s="36"/>
      <c r="F81" s="76">
        <f t="shared" si="304"/>
        <v>180</v>
      </c>
      <c r="G81" s="60">
        <v>70</v>
      </c>
      <c r="H81" s="35">
        <v>39</v>
      </c>
      <c r="I81" s="35">
        <v>3</v>
      </c>
      <c r="J81" s="35">
        <v>34</v>
      </c>
      <c r="K81" s="35">
        <v>1</v>
      </c>
      <c r="L81" s="35">
        <v>49</v>
      </c>
      <c r="M81" s="35">
        <v>1</v>
      </c>
      <c r="N81" s="35">
        <v>94</v>
      </c>
      <c r="O81" s="35">
        <v>10</v>
      </c>
      <c r="P81" s="35">
        <v>54</v>
      </c>
      <c r="Q81" s="35">
        <v>56</v>
      </c>
    </row>
    <row r="82" spans="1:17" ht="12" customHeight="1">
      <c r="A82" s="139"/>
      <c r="B82" s="139"/>
      <c r="C82" s="34"/>
      <c r="D82" s="212"/>
      <c r="E82" s="33"/>
      <c r="F82" s="77">
        <f t="shared" si="304"/>
        <v>1</v>
      </c>
      <c r="G82" s="59">
        <f t="shared" ref="G82" si="360">IF(G81=0,0,G81/$F81)</f>
        <v>0.3888888888888889</v>
      </c>
      <c r="H82" s="31">
        <f t="shared" ref="H82" si="361">IF(H81=0,0,H81/$H81)</f>
        <v>1</v>
      </c>
      <c r="I82" s="31">
        <f t="shared" ref="I82" si="362">IF(I81=0,0,I81/$H81)</f>
        <v>7.6923076923076927E-2</v>
      </c>
      <c r="J82" s="31">
        <f t="shared" ref="J82" si="363">IF(J81=0,0,J81/$J81)</f>
        <v>1</v>
      </c>
      <c r="K82" s="31">
        <f t="shared" ref="K82" si="364">IF(K81=0,0,K81/$J81)</f>
        <v>2.9411764705882353E-2</v>
      </c>
      <c r="L82" s="31">
        <f t="shared" ref="L82" si="365">IF(L81=0,0,L81/$L81)</f>
        <v>1</v>
      </c>
      <c r="M82" s="31">
        <f t="shared" ref="M82" si="366">IF(M81=0,0,M81/$L81)</f>
        <v>2.0408163265306121E-2</v>
      </c>
      <c r="N82" s="31">
        <f t="shared" ref="N82" si="367">IF(N81=0,0,N81/$N81)</f>
        <v>1</v>
      </c>
      <c r="O82" s="31">
        <f t="shared" ref="O82" si="368">IF(O81=0,0,O81/$N81)</f>
        <v>0.10638297872340426</v>
      </c>
      <c r="P82" s="31">
        <f t="shared" ref="P82" si="369">IF(P81=0,0,P81/$F81)</f>
        <v>0.3</v>
      </c>
      <c r="Q82" s="31">
        <f t="shared" ref="Q82" si="370">IF(Q81=0,0,Q81/$F81)</f>
        <v>0.31111111111111112</v>
      </c>
    </row>
    <row r="83" spans="1:17" ht="12" customHeight="1">
      <c r="A83" s="139"/>
      <c r="B83" s="139"/>
      <c r="C83" s="37"/>
      <c r="D83" s="211" t="s">
        <v>8</v>
      </c>
      <c r="E83" s="36"/>
      <c r="F83" s="76">
        <f t="shared" si="304"/>
        <v>21</v>
      </c>
      <c r="G83" s="60">
        <v>10</v>
      </c>
      <c r="H83" s="35">
        <v>0</v>
      </c>
      <c r="I83" s="35">
        <v>0</v>
      </c>
      <c r="J83" s="35">
        <v>0</v>
      </c>
      <c r="K83" s="35">
        <v>0</v>
      </c>
      <c r="L83" s="35">
        <v>39</v>
      </c>
      <c r="M83" s="35">
        <v>3</v>
      </c>
      <c r="N83" s="35">
        <v>6</v>
      </c>
      <c r="O83" s="35">
        <v>0</v>
      </c>
      <c r="P83" s="35">
        <v>9</v>
      </c>
      <c r="Q83" s="35">
        <v>2</v>
      </c>
    </row>
    <row r="84" spans="1:17" ht="12" customHeight="1">
      <c r="A84" s="139"/>
      <c r="B84" s="139"/>
      <c r="C84" s="34"/>
      <c r="D84" s="212"/>
      <c r="E84" s="33"/>
      <c r="F84" s="77">
        <f t="shared" si="304"/>
        <v>0.99999999999999989</v>
      </c>
      <c r="G84" s="59">
        <f t="shared" ref="G84" si="371">IF(G83=0,0,G83/$F83)</f>
        <v>0.47619047619047616</v>
      </c>
      <c r="H84" s="31">
        <f t="shared" ref="H84" si="372">IF(H83=0,0,H83/$H83)</f>
        <v>0</v>
      </c>
      <c r="I84" s="31">
        <f t="shared" ref="I84" si="373">IF(I83=0,0,I83/$H83)</f>
        <v>0</v>
      </c>
      <c r="J84" s="31">
        <f t="shared" ref="J84" si="374">IF(J83=0,0,J83/$J83)</f>
        <v>0</v>
      </c>
      <c r="K84" s="31">
        <f t="shared" ref="K84" si="375">IF(K83=0,0,K83/$J83)</f>
        <v>0</v>
      </c>
      <c r="L84" s="31">
        <f t="shared" ref="L84" si="376">IF(L83=0,0,L83/$L83)</f>
        <v>1</v>
      </c>
      <c r="M84" s="31">
        <f t="shared" ref="M84" si="377">IF(M83=0,0,M83/$L83)</f>
        <v>7.6923076923076927E-2</v>
      </c>
      <c r="N84" s="31">
        <f t="shared" ref="N84" si="378">IF(N83=0,0,N83/$N83)</f>
        <v>1</v>
      </c>
      <c r="O84" s="31">
        <f t="shared" ref="O84" si="379">IF(O83=0,0,O83/$N83)</f>
        <v>0</v>
      </c>
      <c r="P84" s="31">
        <f t="shared" ref="P84" si="380">IF(P83=0,0,P83/$F83)</f>
        <v>0.42857142857142855</v>
      </c>
      <c r="Q84" s="31">
        <f t="shared" ref="Q84" si="381">IF(Q83=0,0,Q83/$F83)</f>
        <v>9.5238095238095233E-2</v>
      </c>
    </row>
    <row r="85" spans="1:17" ht="12" customHeight="1">
      <c r="A85" s="139"/>
      <c r="B85" s="139"/>
      <c r="C85" s="37"/>
      <c r="D85" s="211" t="s">
        <v>7</v>
      </c>
      <c r="E85" s="36"/>
      <c r="F85" s="76">
        <f t="shared" si="304"/>
        <v>14</v>
      </c>
      <c r="G85" s="60">
        <v>2</v>
      </c>
      <c r="H85" s="35">
        <v>2</v>
      </c>
      <c r="I85" s="35">
        <v>1</v>
      </c>
      <c r="J85" s="35">
        <v>0</v>
      </c>
      <c r="K85" s="35">
        <v>0</v>
      </c>
      <c r="L85" s="35">
        <v>4</v>
      </c>
      <c r="M85" s="35">
        <v>2</v>
      </c>
      <c r="N85" s="35">
        <v>3</v>
      </c>
      <c r="O85" s="35">
        <v>0</v>
      </c>
      <c r="P85" s="35">
        <v>8</v>
      </c>
      <c r="Q85" s="35">
        <v>4</v>
      </c>
    </row>
    <row r="86" spans="1:17" ht="12" customHeight="1">
      <c r="A86" s="139"/>
      <c r="B86" s="139"/>
      <c r="C86" s="34"/>
      <c r="D86" s="212"/>
      <c r="E86" s="33"/>
      <c r="F86" s="77">
        <f t="shared" si="304"/>
        <v>0.99999999999999989</v>
      </c>
      <c r="G86" s="59">
        <f t="shared" ref="G86" si="382">IF(G85=0,0,G85/$F85)</f>
        <v>0.14285714285714285</v>
      </c>
      <c r="H86" s="31">
        <f t="shared" ref="H86" si="383">IF(H85=0,0,H85/$H85)</f>
        <v>1</v>
      </c>
      <c r="I86" s="31">
        <f t="shared" ref="I86" si="384">IF(I85=0,0,I85/$H85)</f>
        <v>0.5</v>
      </c>
      <c r="J86" s="31">
        <f t="shared" ref="J86" si="385">IF(J85=0,0,J85/$J85)</f>
        <v>0</v>
      </c>
      <c r="K86" s="31">
        <f t="shared" ref="K86" si="386">IF(K85=0,0,K85/$J85)</f>
        <v>0</v>
      </c>
      <c r="L86" s="31">
        <f t="shared" ref="L86" si="387">IF(L85=0,0,L85/$L85)</f>
        <v>1</v>
      </c>
      <c r="M86" s="31">
        <f t="shared" ref="M86" si="388">IF(M85=0,0,M85/$L85)</f>
        <v>0.5</v>
      </c>
      <c r="N86" s="31">
        <f t="shared" ref="N86" si="389">IF(N85=0,0,N85/$N85)</f>
        <v>1</v>
      </c>
      <c r="O86" s="31">
        <f t="shared" ref="O86" si="390">IF(O85=0,0,O85/$N85)</f>
        <v>0</v>
      </c>
      <c r="P86" s="31">
        <f t="shared" ref="P86" si="391">IF(P85=0,0,P85/$F85)</f>
        <v>0.5714285714285714</v>
      </c>
      <c r="Q86" s="31">
        <f t="shared" ref="Q86" si="392">IF(Q85=0,0,Q85/$F85)</f>
        <v>0.2857142857142857</v>
      </c>
    </row>
    <row r="87" spans="1:17" ht="13.5" customHeight="1">
      <c r="A87" s="139"/>
      <c r="B87" s="139"/>
      <c r="C87" s="37"/>
      <c r="D87" s="228" t="s">
        <v>116</v>
      </c>
      <c r="E87" s="36"/>
      <c r="F87" s="76">
        <f t="shared" si="304"/>
        <v>13</v>
      </c>
      <c r="G87" s="60">
        <v>3</v>
      </c>
      <c r="H87" s="35">
        <v>1</v>
      </c>
      <c r="I87" s="35">
        <v>0</v>
      </c>
      <c r="J87" s="35">
        <v>0</v>
      </c>
      <c r="K87" s="35">
        <v>0</v>
      </c>
      <c r="L87" s="35">
        <v>2</v>
      </c>
      <c r="M87" s="35">
        <v>0</v>
      </c>
      <c r="N87" s="35">
        <v>22</v>
      </c>
      <c r="O87" s="35">
        <v>1</v>
      </c>
      <c r="P87" s="35">
        <v>3</v>
      </c>
      <c r="Q87" s="35">
        <v>7</v>
      </c>
    </row>
    <row r="88" spans="1:17" ht="13.5" customHeight="1">
      <c r="A88" s="139"/>
      <c r="B88" s="139"/>
      <c r="C88" s="34"/>
      <c r="D88" s="212"/>
      <c r="E88" s="33"/>
      <c r="F88" s="77">
        <f t="shared" si="304"/>
        <v>1</v>
      </c>
      <c r="G88" s="59">
        <f t="shared" ref="G88" si="393">IF(G87=0,0,G87/$F87)</f>
        <v>0.23076923076923078</v>
      </c>
      <c r="H88" s="31">
        <f t="shared" ref="H88" si="394">IF(H87=0,0,H87/$H87)</f>
        <v>1</v>
      </c>
      <c r="I88" s="31">
        <f t="shared" ref="I88" si="395">IF(I87=0,0,I87/$H87)</f>
        <v>0</v>
      </c>
      <c r="J88" s="31">
        <f t="shared" ref="J88" si="396">IF(J87=0,0,J87/$J87)</f>
        <v>0</v>
      </c>
      <c r="K88" s="31">
        <f t="shared" ref="K88" si="397">IF(K87=0,0,K87/$J87)</f>
        <v>0</v>
      </c>
      <c r="L88" s="31">
        <f t="shared" ref="L88" si="398">IF(L87=0,0,L87/$L87)</f>
        <v>1</v>
      </c>
      <c r="M88" s="31">
        <f t="shared" ref="M88" si="399">IF(M87=0,0,M87/$L87)</f>
        <v>0</v>
      </c>
      <c r="N88" s="31">
        <f t="shared" ref="N88" si="400">IF(N87=0,0,N87/$N87)</f>
        <v>1</v>
      </c>
      <c r="O88" s="31">
        <f t="shared" ref="O88" si="401">IF(O87=0,0,O87/$N87)</f>
        <v>4.5454545454545456E-2</v>
      </c>
      <c r="P88" s="31">
        <f t="shared" ref="P88" si="402">IF(P87=0,0,P87/$F87)</f>
        <v>0.23076923076923078</v>
      </c>
      <c r="Q88" s="31">
        <f t="shared" ref="Q88" si="403">IF(Q87=0,0,Q87/$F87)</f>
        <v>0.53846153846153844</v>
      </c>
    </row>
    <row r="89" spans="1:17" ht="12" customHeight="1">
      <c r="A89" s="139"/>
      <c r="B89" s="139"/>
      <c r="C89" s="37"/>
      <c r="D89" s="211" t="s">
        <v>5</v>
      </c>
      <c r="E89" s="36"/>
      <c r="F89" s="76">
        <f t="shared" si="304"/>
        <v>41</v>
      </c>
      <c r="G89" s="60">
        <v>8</v>
      </c>
      <c r="H89" s="35">
        <v>4</v>
      </c>
      <c r="I89" s="35">
        <v>0</v>
      </c>
      <c r="J89" s="35">
        <v>4</v>
      </c>
      <c r="K89" s="35">
        <v>0</v>
      </c>
      <c r="L89" s="35">
        <v>1</v>
      </c>
      <c r="M89" s="35">
        <v>0</v>
      </c>
      <c r="N89" s="35">
        <v>15</v>
      </c>
      <c r="O89" s="35">
        <v>1</v>
      </c>
      <c r="P89" s="35">
        <v>16</v>
      </c>
      <c r="Q89" s="35">
        <v>17</v>
      </c>
    </row>
    <row r="90" spans="1:17" ht="12" customHeight="1">
      <c r="A90" s="139"/>
      <c r="B90" s="139"/>
      <c r="C90" s="34"/>
      <c r="D90" s="212"/>
      <c r="E90" s="33"/>
      <c r="F90" s="77">
        <f t="shared" si="304"/>
        <v>1</v>
      </c>
      <c r="G90" s="59">
        <f t="shared" ref="G90" si="404">IF(G89=0,0,G89/$F89)</f>
        <v>0.1951219512195122</v>
      </c>
      <c r="H90" s="31">
        <f t="shared" ref="H90" si="405">IF(H89=0,0,H89/$H89)</f>
        <v>1</v>
      </c>
      <c r="I90" s="31">
        <f t="shared" ref="I90" si="406">IF(I89=0,0,I89/$H89)</f>
        <v>0</v>
      </c>
      <c r="J90" s="31">
        <f t="shared" ref="J90" si="407">IF(J89=0,0,J89/$J89)</f>
        <v>1</v>
      </c>
      <c r="K90" s="31">
        <f t="shared" ref="K90" si="408">IF(K89=0,0,K89/$J89)</f>
        <v>0</v>
      </c>
      <c r="L90" s="31">
        <f t="shared" ref="L90" si="409">IF(L89=0,0,L89/$L89)</f>
        <v>1</v>
      </c>
      <c r="M90" s="31">
        <f t="shared" ref="M90" si="410">IF(M89=0,0,M89/$L89)</f>
        <v>0</v>
      </c>
      <c r="N90" s="31">
        <f t="shared" ref="N90" si="411">IF(N89=0,0,N89/$N89)</f>
        <v>1</v>
      </c>
      <c r="O90" s="31">
        <f t="shared" ref="O90" si="412">IF(O89=0,0,O89/$N89)</f>
        <v>6.6666666666666666E-2</v>
      </c>
      <c r="P90" s="31">
        <f t="shared" ref="P90" si="413">IF(P89=0,0,P89/$F89)</f>
        <v>0.3902439024390244</v>
      </c>
      <c r="Q90" s="31">
        <f t="shared" ref="Q90" si="414">IF(Q89=0,0,Q89/$F89)</f>
        <v>0.41463414634146339</v>
      </c>
    </row>
    <row r="91" spans="1:17" ht="12" customHeight="1">
      <c r="A91" s="139"/>
      <c r="B91" s="139"/>
      <c r="C91" s="37"/>
      <c r="D91" s="211" t="s">
        <v>4</v>
      </c>
      <c r="E91" s="36"/>
      <c r="F91" s="76">
        <f t="shared" si="304"/>
        <v>22</v>
      </c>
      <c r="G91" s="60">
        <v>5</v>
      </c>
      <c r="H91" s="35">
        <v>0</v>
      </c>
      <c r="I91" s="35">
        <v>0</v>
      </c>
      <c r="J91" s="35">
        <v>1</v>
      </c>
      <c r="K91" s="35">
        <v>0</v>
      </c>
      <c r="L91" s="35">
        <v>0</v>
      </c>
      <c r="M91" s="35">
        <v>0</v>
      </c>
      <c r="N91" s="35">
        <v>7</v>
      </c>
      <c r="O91" s="35">
        <v>3</v>
      </c>
      <c r="P91" s="35">
        <v>9</v>
      </c>
      <c r="Q91" s="35">
        <v>8</v>
      </c>
    </row>
    <row r="92" spans="1:17" ht="12" customHeight="1">
      <c r="A92" s="139"/>
      <c r="B92" s="139"/>
      <c r="C92" s="34"/>
      <c r="D92" s="212"/>
      <c r="E92" s="33"/>
      <c r="F92" s="77">
        <f t="shared" si="304"/>
        <v>1</v>
      </c>
      <c r="G92" s="59">
        <f t="shared" ref="G92" si="415">IF(G91=0,0,G91/$F91)</f>
        <v>0.22727272727272727</v>
      </c>
      <c r="H92" s="31">
        <f t="shared" ref="H92" si="416">IF(H91=0,0,H91/$H91)</f>
        <v>0</v>
      </c>
      <c r="I92" s="31">
        <f t="shared" ref="I92" si="417">IF(I91=0,0,I91/$H91)</f>
        <v>0</v>
      </c>
      <c r="J92" s="31">
        <f t="shared" ref="J92" si="418">IF(J91=0,0,J91/$J91)</f>
        <v>1</v>
      </c>
      <c r="K92" s="31">
        <f t="shared" ref="K92" si="419">IF(K91=0,0,K91/$J91)</f>
        <v>0</v>
      </c>
      <c r="L92" s="31">
        <f t="shared" ref="L92" si="420">IF(L91=0,0,L91/$L91)</f>
        <v>0</v>
      </c>
      <c r="M92" s="31">
        <f t="shared" ref="M92" si="421">IF(M91=0,0,M91/$L91)</f>
        <v>0</v>
      </c>
      <c r="N92" s="31">
        <f t="shared" ref="N92" si="422">IF(N91=0,0,N91/$N91)</f>
        <v>1</v>
      </c>
      <c r="O92" s="31">
        <f t="shared" ref="O92" si="423">IF(O91=0,0,O91/$N91)</f>
        <v>0.42857142857142855</v>
      </c>
      <c r="P92" s="31">
        <f t="shared" ref="P92" si="424">IF(P91=0,0,P91/$F91)</f>
        <v>0.40909090909090912</v>
      </c>
      <c r="Q92" s="31">
        <f t="shared" ref="Q92" si="425">IF(Q91=0,0,Q91/$F91)</f>
        <v>0.36363636363636365</v>
      </c>
    </row>
    <row r="93" spans="1:17" ht="12" customHeight="1">
      <c r="A93" s="139"/>
      <c r="B93" s="139"/>
      <c r="C93" s="37"/>
      <c r="D93" s="211" t="s">
        <v>3</v>
      </c>
      <c r="E93" s="36"/>
      <c r="F93" s="76">
        <f t="shared" si="304"/>
        <v>20</v>
      </c>
      <c r="G93" s="60">
        <v>9</v>
      </c>
      <c r="H93" s="35">
        <v>0</v>
      </c>
      <c r="I93" s="35">
        <v>0</v>
      </c>
      <c r="J93" s="35">
        <v>0</v>
      </c>
      <c r="K93" s="35">
        <v>0</v>
      </c>
      <c r="L93" s="35">
        <v>8</v>
      </c>
      <c r="M93" s="35">
        <v>0</v>
      </c>
      <c r="N93" s="35">
        <v>33</v>
      </c>
      <c r="O93" s="35">
        <v>0</v>
      </c>
      <c r="P93" s="35">
        <v>6</v>
      </c>
      <c r="Q93" s="35">
        <v>5</v>
      </c>
    </row>
    <row r="94" spans="1:17" ht="12" customHeight="1">
      <c r="A94" s="139"/>
      <c r="B94" s="139"/>
      <c r="C94" s="34"/>
      <c r="D94" s="212"/>
      <c r="E94" s="33"/>
      <c r="F94" s="77">
        <f t="shared" si="304"/>
        <v>1</v>
      </c>
      <c r="G94" s="59">
        <f t="shared" ref="G94" si="426">IF(G93=0,0,G93/$F93)</f>
        <v>0.45</v>
      </c>
      <c r="H94" s="31">
        <f t="shared" ref="H94" si="427">IF(H93=0,0,H93/$H93)</f>
        <v>0</v>
      </c>
      <c r="I94" s="31">
        <f t="shared" ref="I94" si="428">IF(I93=0,0,I93/$H93)</f>
        <v>0</v>
      </c>
      <c r="J94" s="31">
        <f t="shared" ref="J94" si="429">IF(J93=0,0,J93/$J93)</f>
        <v>0</v>
      </c>
      <c r="K94" s="31">
        <f t="shared" ref="K94" si="430">IF(K93=0,0,K93/$J93)</f>
        <v>0</v>
      </c>
      <c r="L94" s="31">
        <f t="shared" ref="L94" si="431">IF(L93=0,0,L93/$L93)</f>
        <v>1</v>
      </c>
      <c r="M94" s="31">
        <f t="shared" ref="M94" si="432">IF(M93=0,0,M93/$L93)</f>
        <v>0</v>
      </c>
      <c r="N94" s="31">
        <f t="shared" ref="N94" si="433">IF(N93=0,0,N93/$N93)</f>
        <v>1</v>
      </c>
      <c r="O94" s="31">
        <f t="shared" ref="O94" si="434">IF(O93=0,0,O93/$N93)</f>
        <v>0</v>
      </c>
      <c r="P94" s="31">
        <f t="shared" ref="P94" si="435">IF(P93=0,0,P93/$F93)</f>
        <v>0.3</v>
      </c>
      <c r="Q94" s="31">
        <f t="shared" ref="Q94" si="436">IF(Q93=0,0,Q93/$F93)</f>
        <v>0.25</v>
      </c>
    </row>
    <row r="95" spans="1:17" ht="12" customHeight="1">
      <c r="A95" s="139"/>
      <c r="B95" s="139"/>
      <c r="C95" s="37"/>
      <c r="D95" s="211" t="s">
        <v>2</v>
      </c>
      <c r="E95" s="36"/>
      <c r="F95" s="76">
        <f t="shared" si="304"/>
        <v>150</v>
      </c>
      <c r="G95" s="60">
        <v>55</v>
      </c>
      <c r="H95" s="35">
        <v>12</v>
      </c>
      <c r="I95" s="35">
        <v>1</v>
      </c>
      <c r="J95" s="35">
        <v>54</v>
      </c>
      <c r="K95" s="35">
        <v>7</v>
      </c>
      <c r="L95" s="35">
        <v>37</v>
      </c>
      <c r="M95" s="35">
        <v>2</v>
      </c>
      <c r="N95" s="35">
        <v>207</v>
      </c>
      <c r="O95" s="35">
        <v>49</v>
      </c>
      <c r="P95" s="35">
        <v>70</v>
      </c>
      <c r="Q95" s="35">
        <v>25</v>
      </c>
    </row>
    <row r="96" spans="1:17" ht="12" customHeight="1">
      <c r="A96" s="139"/>
      <c r="B96" s="139"/>
      <c r="C96" s="34"/>
      <c r="D96" s="212"/>
      <c r="E96" s="33"/>
      <c r="F96" s="77">
        <f t="shared" si="304"/>
        <v>0.99999999999999989</v>
      </c>
      <c r="G96" s="59">
        <f t="shared" ref="G96" si="437">IF(G95=0,0,G95/$F95)</f>
        <v>0.36666666666666664</v>
      </c>
      <c r="H96" s="31">
        <f t="shared" ref="H96" si="438">IF(H95=0,0,H95/$H95)</f>
        <v>1</v>
      </c>
      <c r="I96" s="31">
        <f t="shared" ref="I96" si="439">IF(I95=0,0,I95/$H95)</f>
        <v>8.3333333333333329E-2</v>
      </c>
      <c r="J96" s="31">
        <f t="shared" ref="J96" si="440">IF(J95=0,0,J95/$J95)</f>
        <v>1</v>
      </c>
      <c r="K96" s="31">
        <f t="shared" ref="K96" si="441">IF(K95=0,0,K95/$J95)</f>
        <v>0.12962962962962962</v>
      </c>
      <c r="L96" s="31">
        <f t="shared" ref="L96" si="442">IF(L95=0,0,L95/$L95)</f>
        <v>1</v>
      </c>
      <c r="M96" s="31">
        <f t="shared" ref="M96" si="443">IF(M95=0,0,M95/$L95)</f>
        <v>5.4054054054054057E-2</v>
      </c>
      <c r="N96" s="31">
        <f t="shared" ref="N96" si="444">IF(N95=0,0,N95/$N95)</f>
        <v>1</v>
      </c>
      <c r="O96" s="31">
        <f t="shared" ref="O96" si="445">IF(O95=0,0,O95/$N95)</f>
        <v>0.23671497584541062</v>
      </c>
      <c r="P96" s="31">
        <f t="shared" ref="P96" si="446">IF(P95=0,0,P95/$F95)</f>
        <v>0.46666666666666667</v>
      </c>
      <c r="Q96" s="31">
        <f t="shared" ref="Q96" si="447">IF(Q95=0,0,Q95/$F95)</f>
        <v>0.16666666666666666</v>
      </c>
    </row>
    <row r="97" spans="1:17" ht="12" customHeight="1">
      <c r="A97" s="139"/>
      <c r="B97" s="139"/>
      <c r="C97" s="37"/>
      <c r="D97" s="211" t="s">
        <v>1</v>
      </c>
      <c r="E97" s="36"/>
      <c r="F97" s="76">
        <f t="shared" si="304"/>
        <v>20</v>
      </c>
      <c r="G97" s="60">
        <v>7</v>
      </c>
      <c r="H97" s="35">
        <v>6</v>
      </c>
      <c r="I97" s="35">
        <v>1</v>
      </c>
      <c r="J97" s="35">
        <v>11</v>
      </c>
      <c r="K97" s="35">
        <v>0</v>
      </c>
      <c r="L97" s="35">
        <v>12</v>
      </c>
      <c r="M97" s="35">
        <v>0</v>
      </c>
      <c r="N97" s="35">
        <v>3</v>
      </c>
      <c r="O97" s="35">
        <v>0</v>
      </c>
      <c r="P97" s="35">
        <v>9</v>
      </c>
      <c r="Q97" s="35">
        <v>4</v>
      </c>
    </row>
    <row r="98" spans="1:17" ht="12" customHeight="1">
      <c r="A98" s="139"/>
      <c r="B98" s="139"/>
      <c r="C98" s="34"/>
      <c r="D98" s="212"/>
      <c r="E98" s="33"/>
      <c r="F98" s="77">
        <f t="shared" si="304"/>
        <v>1</v>
      </c>
      <c r="G98" s="59">
        <f t="shared" ref="G98" si="448">IF(G97=0,0,G97/$F97)</f>
        <v>0.35</v>
      </c>
      <c r="H98" s="31">
        <f t="shared" ref="H98" si="449">IF(H97=0,0,H97/$H97)</f>
        <v>1</v>
      </c>
      <c r="I98" s="31">
        <f t="shared" ref="I98" si="450">IF(I97=0,0,I97/$H97)</f>
        <v>0.16666666666666666</v>
      </c>
      <c r="J98" s="31">
        <f t="shared" ref="J98" si="451">IF(J97=0,0,J97/$J97)</f>
        <v>1</v>
      </c>
      <c r="K98" s="31">
        <f t="shared" ref="K98" si="452">IF(K97=0,0,K97/$J97)</f>
        <v>0</v>
      </c>
      <c r="L98" s="31">
        <f t="shared" ref="L98" si="453">IF(L97=0,0,L97/$L97)</f>
        <v>1</v>
      </c>
      <c r="M98" s="31">
        <f t="shared" ref="M98" si="454">IF(M97=0,0,M97/$L97)</f>
        <v>0</v>
      </c>
      <c r="N98" s="31">
        <f t="shared" ref="N98" si="455">IF(N97=0,0,N97/$N97)</f>
        <v>1</v>
      </c>
      <c r="O98" s="31">
        <f t="shared" ref="O98" si="456">IF(O97=0,0,O97/$N97)</f>
        <v>0</v>
      </c>
      <c r="P98" s="31">
        <f t="shared" ref="P98" si="457">IF(P97=0,0,P97/$F97)</f>
        <v>0.45</v>
      </c>
      <c r="Q98" s="31">
        <f t="shared" ref="Q98" si="458">IF(Q97=0,0,Q97/$F97)</f>
        <v>0.2</v>
      </c>
    </row>
    <row r="99" spans="1:17" ht="12.75" customHeight="1">
      <c r="A99" s="139"/>
      <c r="B99" s="139"/>
      <c r="C99" s="37"/>
      <c r="D99" s="211" t="s">
        <v>0</v>
      </c>
      <c r="E99" s="36"/>
      <c r="F99" s="76">
        <f t="shared" si="304"/>
        <v>55</v>
      </c>
      <c r="G99" s="60">
        <v>26</v>
      </c>
      <c r="H99" s="35">
        <v>5</v>
      </c>
      <c r="I99" s="35">
        <v>1</v>
      </c>
      <c r="J99" s="35">
        <v>1</v>
      </c>
      <c r="K99" s="35">
        <v>0</v>
      </c>
      <c r="L99" s="35">
        <v>2</v>
      </c>
      <c r="M99" s="35">
        <v>0</v>
      </c>
      <c r="N99" s="35">
        <v>77</v>
      </c>
      <c r="O99" s="35">
        <v>21</v>
      </c>
      <c r="P99" s="35">
        <v>10</v>
      </c>
      <c r="Q99" s="35">
        <v>19</v>
      </c>
    </row>
    <row r="100" spans="1:17" ht="12.75" customHeight="1">
      <c r="A100" s="140"/>
      <c r="B100" s="140"/>
      <c r="C100" s="34"/>
      <c r="D100" s="212"/>
      <c r="E100" s="33"/>
      <c r="F100" s="136">
        <f t="shared" si="304"/>
        <v>1</v>
      </c>
      <c r="G100" s="59">
        <f t="shared" ref="G100" si="459">IF(G99=0,0,G99/$F99)</f>
        <v>0.47272727272727272</v>
      </c>
      <c r="H100" s="31">
        <f t="shared" ref="H100:I100" si="460">IF(H99=0,0,H99/$H99)</f>
        <v>1</v>
      </c>
      <c r="I100" s="31">
        <f t="shared" si="460"/>
        <v>0.2</v>
      </c>
      <c r="J100" s="31">
        <f t="shared" ref="J100:K100" si="461">IF(J99=0,0,J99/$J99)</f>
        <v>1</v>
      </c>
      <c r="K100" s="31">
        <f t="shared" si="461"/>
        <v>0</v>
      </c>
      <c r="L100" s="31">
        <f t="shared" ref="L100:M100" si="462">IF(L99=0,0,L99/$L99)</f>
        <v>1</v>
      </c>
      <c r="M100" s="31">
        <f t="shared" si="462"/>
        <v>0</v>
      </c>
      <c r="N100" s="31">
        <f t="shared" ref="N100:O100" si="463">IF(N99=0,0,N99/$N99)</f>
        <v>1</v>
      </c>
      <c r="O100" s="31">
        <f t="shared" si="463"/>
        <v>0.27272727272727271</v>
      </c>
      <c r="P100" s="31">
        <f t="shared" ref="P100:Q100" si="464">IF(P99=0,0,P99/$F99)</f>
        <v>0.18181818181818182</v>
      </c>
      <c r="Q100" s="31">
        <f t="shared" si="464"/>
        <v>0.34545454545454546</v>
      </c>
    </row>
  </sheetData>
  <mergeCells count="62">
    <mergeCell ref="P3:P6"/>
    <mergeCell ref="Q3:Q6"/>
    <mergeCell ref="H4:M4"/>
    <mergeCell ref="N4:O5"/>
    <mergeCell ref="H5:I5"/>
    <mergeCell ref="J5:K5"/>
    <mergeCell ref="L5:M5"/>
    <mergeCell ref="A7:E8"/>
    <mergeCell ref="A9:A18"/>
    <mergeCell ref="B9:E10"/>
    <mergeCell ref="B11:E12"/>
    <mergeCell ref="B13:E14"/>
    <mergeCell ref="B15:E16"/>
    <mergeCell ref="B17:E18"/>
    <mergeCell ref="A3:E6"/>
    <mergeCell ref="F3:F6"/>
    <mergeCell ref="G3:G6"/>
    <mergeCell ref="H3:O3"/>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99:D100"/>
    <mergeCell ref="D77:D78"/>
    <mergeCell ref="D79:D80"/>
    <mergeCell ref="D81:D82"/>
    <mergeCell ref="D83:D84"/>
    <mergeCell ref="D85:D86"/>
    <mergeCell ref="D87:D88"/>
    <mergeCell ref="D89:D90"/>
    <mergeCell ref="D91:D92"/>
    <mergeCell ref="D93:D94"/>
    <mergeCell ref="D95:D96"/>
    <mergeCell ref="D97:D98"/>
    <mergeCell ref="D59:D60"/>
    <mergeCell ref="D61:D62"/>
    <mergeCell ref="D63:D64"/>
    <mergeCell ref="D65:D66"/>
    <mergeCell ref="D67:D68"/>
  </mergeCells>
  <phoneticPr fontId="4"/>
  <pageMargins left="0.59055118110236227" right="0.19685039370078741" top="0.39370078740157483" bottom="0.39370078740157483" header="0.51181102362204722" footer="0.51181102362204722"/>
  <pageSetup paperSize="9" scale="68" firstPageNumber="40" orientation="portrait" useFirstPageNumber="1"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Q100"/>
  <sheetViews>
    <sheetView showGridLines="0" view="pageBreakPreview" topLeftCell="A88" zoomScaleNormal="100" zoomScaleSheetLayoutView="100" workbookViewId="0">
      <selection activeCell="H3" sqref="H3:O6"/>
    </sheetView>
  </sheetViews>
  <sheetFormatPr defaultRowHeight="13.5"/>
  <cols>
    <col min="1" max="2" width="2.625" style="4" customWidth="1"/>
    <col min="3" max="3" width="1.375" style="4" customWidth="1"/>
    <col min="4" max="4" width="27.625" style="4" customWidth="1"/>
    <col min="5" max="5" width="1.375" style="4" customWidth="1"/>
    <col min="6" max="17" width="9" style="3" customWidth="1"/>
    <col min="18" max="16384" width="9" style="3"/>
  </cols>
  <sheetData>
    <row r="1" spans="1:17" ht="14.25">
      <c r="A1" s="18" t="s">
        <v>652</v>
      </c>
    </row>
    <row r="2" spans="1:17">
      <c r="Q2" s="40" t="s">
        <v>556</v>
      </c>
    </row>
    <row r="3" spans="1:17" s="111" customFormat="1" ht="16.5" customHeight="1">
      <c r="A3" s="213" t="s">
        <v>63</v>
      </c>
      <c r="B3" s="214"/>
      <c r="C3" s="214"/>
      <c r="D3" s="214"/>
      <c r="E3" s="215"/>
      <c r="F3" s="311" t="s">
        <v>126</v>
      </c>
      <c r="G3" s="314" t="s">
        <v>557</v>
      </c>
      <c r="H3" s="317"/>
      <c r="I3" s="317"/>
      <c r="J3" s="317"/>
      <c r="K3" s="317"/>
      <c r="L3" s="317"/>
      <c r="M3" s="317"/>
      <c r="N3" s="317"/>
      <c r="O3" s="318"/>
      <c r="P3" s="319" t="s">
        <v>558</v>
      </c>
      <c r="Q3" s="322" t="s">
        <v>479</v>
      </c>
    </row>
    <row r="4" spans="1:17" s="111" customFormat="1" ht="16.5" customHeight="1">
      <c r="A4" s="216"/>
      <c r="B4" s="217"/>
      <c r="C4" s="217"/>
      <c r="D4" s="217"/>
      <c r="E4" s="218"/>
      <c r="F4" s="312"/>
      <c r="G4" s="315"/>
      <c r="H4" s="325" t="s">
        <v>480</v>
      </c>
      <c r="I4" s="326"/>
      <c r="J4" s="326"/>
      <c r="K4" s="326"/>
      <c r="L4" s="326"/>
      <c r="M4" s="327"/>
      <c r="N4" s="328" t="s">
        <v>481</v>
      </c>
      <c r="O4" s="329"/>
      <c r="P4" s="320"/>
      <c r="Q4" s="323"/>
    </row>
    <row r="5" spans="1:17" s="111" customFormat="1" ht="16.5" customHeight="1">
      <c r="A5" s="216"/>
      <c r="B5" s="217"/>
      <c r="C5" s="217"/>
      <c r="D5" s="217"/>
      <c r="E5" s="218"/>
      <c r="F5" s="312"/>
      <c r="G5" s="315"/>
      <c r="H5" s="325" t="s">
        <v>482</v>
      </c>
      <c r="I5" s="327"/>
      <c r="J5" s="325" t="s">
        <v>483</v>
      </c>
      <c r="K5" s="327"/>
      <c r="L5" s="325" t="s">
        <v>484</v>
      </c>
      <c r="M5" s="327"/>
      <c r="N5" s="330"/>
      <c r="O5" s="331"/>
      <c r="P5" s="320"/>
      <c r="Q5" s="323"/>
    </row>
    <row r="6" spans="1:17" s="111" customFormat="1" ht="46.5" customHeight="1">
      <c r="A6" s="219"/>
      <c r="B6" s="220"/>
      <c r="C6" s="220"/>
      <c r="D6" s="220"/>
      <c r="E6" s="221"/>
      <c r="F6" s="313"/>
      <c r="G6" s="316"/>
      <c r="H6" s="112" t="s">
        <v>559</v>
      </c>
      <c r="I6" s="112" t="s">
        <v>560</v>
      </c>
      <c r="J6" s="112" t="s">
        <v>559</v>
      </c>
      <c r="K6" s="112" t="s">
        <v>560</v>
      </c>
      <c r="L6" s="112" t="s">
        <v>559</v>
      </c>
      <c r="M6" s="112" t="s">
        <v>560</v>
      </c>
      <c r="N6" s="112" t="s">
        <v>559</v>
      </c>
      <c r="O6" s="112" t="s">
        <v>560</v>
      </c>
      <c r="P6" s="321"/>
      <c r="Q6" s="324"/>
    </row>
    <row r="7" spans="1:17" ht="12" customHeight="1">
      <c r="A7" s="152" t="s">
        <v>49</v>
      </c>
      <c r="B7" s="153"/>
      <c r="C7" s="153"/>
      <c r="D7" s="153"/>
      <c r="E7" s="154"/>
      <c r="F7" s="76">
        <f>SUM(G7,P7:Q7)</f>
        <v>916</v>
      </c>
      <c r="G7" s="60">
        <f>SUM(G9,G11,G13,G15,G17)</f>
        <v>378</v>
      </c>
      <c r="H7" s="35">
        <f t="shared" ref="H7:Q7" si="0">SUM(H9,H11,H13,H15,H17)</f>
        <v>343</v>
      </c>
      <c r="I7" s="35">
        <f>SUM(I9,I11,I13,I15,I17)</f>
        <v>23</v>
      </c>
      <c r="J7" s="35">
        <f t="shared" si="0"/>
        <v>211</v>
      </c>
      <c r="K7" s="35">
        <f t="shared" si="0"/>
        <v>23</v>
      </c>
      <c r="L7" s="35">
        <f t="shared" si="0"/>
        <v>263</v>
      </c>
      <c r="M7" s="35">
        <f t="shared" si="0"/>
        <v>15</v>
      </c>
      <c r="N7" s="35">
        <f t="shared" si="0"/>
        <v>898</v>
      </c>
      <c r="O7" s="35">
        <f t="shared" si="0"/>
        <v>166</v>
      </c>
      <c r="P7" s="35">
        <f t="shared" si="0"/>
        <v>337</v>
      </c>
      <c r="Q7" s="35">
        <f t="shared" si="0"/>
        <v>201</v>
      </c>
    </row>
    <row r="8" spans="1:17" ht="12" customHeight="1">
      <c r="A8" s="155"/>
      <c r="B8" s="156"/>
      <c r="C8" s="156"/>
      <c r="D8" s="156"/>
      <c r="E8" s="157"/>
      <c r="F8" s="77">
        <f t="shared" ref="F8:F69" si="1">SUM(G8,P8:Q8)</f>
        <v>1</v>
      </c>
      <c r="G8" s="59">
        <f>IF(G7=0,0,G7/$F7)</f>
        <v>0.4126637554585153</v>
      </c>
      <c r="H8" s="31">
        <f>IF(H7=0,0,H7/$H7)</f>
        <v>1</v>
      </c>
      <c r="I8" s="31">
        <f>IF(I7=0,0,I7/$H7)</f>
        <v>6.7055393586005832E-2</v>
      </c>
      <c r="J8" s="31">
        <f>IF(J7=0,0,J7/$J7)</f>
        <v>1</v>
      </c>
      <c r="K8" s="31">
        <f>IF(K7=0,0,K7/$J7)</f>
        <v>0.10900473933649289</v>
      </c>
      <c r="L8" s="31">
        <f>IF(L7=0,0,L7/$L7)</f>
        <v>1</v>
      </c>
      <c r="M8" s="31">
        <f>IF(M7=0,0,M7/$L7)</f>
        <v>5.7034220532319393E-2</v>
      </c>
      <c r="N8" s="31">
        <f>IF(N7=0,0,N7/$N7)</f>
        <v>1</v>
      </c>
      <c r="O8" s="31">
        <f>IF(O7=0,0,O7/$N7)</f>
        <v>0.18485523385300667</v>
      </c>
      <c r="P8" s="31">
        <f>IF(P7=0,0,P7/$F7)</f>
        <v>0.36790393013100436</v>
      </c>
      <c r="Q8" s="31">
        <f>IF(Q7=0,0,Q7/$F7)</f>
        <v>0.21943231441048036</v>
      </c>
    </row>
    <row r="9" spans="1:17" ht="12" customHeight="1">
      <c r="A9" s="141" t="s">
        <v>48</v>
      </c>
      <c r="B9" s="222" t="s">
        <v>47</v>
      </c>
      <c r="C9" s="223"/>
      <c r="D9" s="223"/>
      <c r="E9" s="224"/>
      <c r="F9" s="76">
        <f t="shared" si="1"/>
        <v>289</v>
      </c>
      <c r="G9" s="60">
        <v>59</v>
      </c>
      <c r="H9" s="35">
        <v>15</v>
      </c>
      <c r="I9" s="35">
        <v>2</v>
      </c>
      <c r="J9" s="35">
        <v>5</v>
      </c>
      <c r="K9" s="35">
        <v>1</v>
      </c>
      <c r="L9" s="35">
        <v>2</v>
      </c>
      <c r="M9" s="35">
        <v>0</v>
      </c>
      <c r="N9" s="35">
        <v>68</v>
      </c>
      <c r="O9" s="35">
        <v>21</v>
      </c>
      <c r="P9" s="35">
        <v>123</v>
      </c>
      <c r="Q9" s="35">
        <v>107</v>
      </c>
    </row>
    <row r="10" spans="1:17" ht="12" customHeight="1">
      <c r="A10" s="142"/>
      <c r="B10" s="225"/>
      <c r="C10" s="226"/>
      <c r="D10" s="226"/>
      <c r="E10" s="227"/>
      <c r="F10" s="77">
        <f t="shared" ref="F10" si="2">SUM(G10,P10:Q10)</f>
        <v>1</v>
      </c>
      <c r="G10" s="59">
        <f>IF(G9=0,0,G9/$F9)</f>
        <v>0.20415224913494809</v>
      </c>
      <c r="H10" s="31">
        <f>IF(H9=0,0,H9/$H9)</f>
        <v>1</v>
      </c>
      <c r="I10" s="31">
        <f>IF(I9=0,0,I9/$H9)</f>
        <v>0.13333333333333333</v>
      </c>
      <c r="J10" s="31">
        <f>IF(J9=0,0,J9/$J9)</f>
        <v>1</v>
      </c>
      <c r="K10" s="31">
        <f>IF(K9=0,0,K9/$J9)</f>
        <v>0.2</v>
      </c>
      <c r="L10" s="31">
        <f>IF(L9=0,0,L9/$L9)</f>
        <v>1</v>
      </c>
      <c r="M10" s="31">
        <f>IF(M9=0,0,M9/$L9)</f>
        <v>0</v>
      </c>
      <c r="N10" s="31">
        <f>IF(N9=0,0,N9/$N9)</f>
        <v>1</v>
      </c>
      <c r="O10" s="31">
        <f>IF(O9=0,0,O9/$N9)</f>
        <v>0.30882352941176472</v>
      </c>
      <c r="P10" s="31">
        <f>IF(P9=0,0,P9/$F9)</f>
        <v>0.42560553633217996</v>
      </c>
      <c r="Q10" s="31">
        <f>IF(Q9=0,0,Q9/$F9)</f>
        <v>0.37024221453287198</v>
      </c>
    </row>
    <row r="11" spans="1:17" ht="12" customHeight="1">
      <c r="A11" s="142"/>
      <c r="B11" s="222" t="s">
        <v>46</v>
      </c>
      <c r="C11" s="223"/>
      <c r="D11" s="223"/>
      <c r="E11" s="224"/>
      <c r="F11" s="76">
        <f t="shared" ref="F11:F18" si="3">SUM(G11,P11:Q11)</f>
        <v>129</v>
      </c>
      <c r="G11" s="60">
        <v>50</v>
      </c>
      <c r="H11" s="35">
        <v>27</v>
      </c>
      <c r="I11" s="35">
        <v>3</v>
      </c>
      <c r="J11" s="35">
        <v>10</v>
      </c>
      <c r="K11" s="35">
        <v>2</v>
      </c>
      <c r="L11" s="35">
        <v>4</v>
      </c>
      <c r="M11" s="35">
        <v>0</v>
      </c>
      <c r="N11" s="35">
        <v>96</v>
      </c>
      <c r="O11" s="35">
        <v>28</v>
      </c>
      <c r="P11" s="35">
        <v>53</v>
      </c>
      <c r="Q11" s="35">
        <v>26</v>
      </c>
    </row>
    <row r="12" spans="1:17" ht="12" customHeight="1">
      <c r="A12" s="142"/>
      <c r="B12" s="225"/>
      <c r="C12" s="226"/>
      <c r="D12" s="226"/>
      <c r="E12" s="227"/>
      <c r="F12" s="77">
        <f t="shared" si="3"/>
        <v>1</v>
      </c>
      <c r="G12" s="59">
        <f>IF(G11=0,0,G11/$F11)</f>
        <v>0.38759689922480622</v>
      </c>
      <c r="H12" s="31">
        <f>IF(H11=0,0,H11/$H11)</f>
        <v>1</v>
      </c>
      <c r="I12" s="31">
        <f>IF(I11=0,0,I11/$H11)</f>
        <v>0.1111111111111111</v>
      </c>
      <c r="J12" s="31">
        <f>IF(J11=0,0,J11/$J11)</f>
        <v>1</v>
      </c>
      <c r="K12" s="31">
        <f>IF(K11=0,0,K11/$J11)</f>
        <v>0.2</v>
      </c>
      <c r="L12" s="31">
        <f>IF(L11=0,0,L11/$L11)</f>
        <v>1</v>
      </c>
      <c r="M12" s="31">
        <f>IF(M11=0,0,M11/$L11)</f>
        <v>0</v>
      </c>
      <c r="N12" s="31">
        <f>IF(N11=0,0,N11/$N11)</f>
        <v>1</v>
      </c>
      <c r="O12" s="31">
        <f>IF(O11=0,0,O11/$N11)</f>
        <v>0.29166666666666669</v>
      </c>
      <c r="P12" s="31">
        <f>IF(P11=0,0,P11/$F11)</f>
        <v>0.41085271317829458</v>
      </c>
      <c r="Q12" s="31">
        <f>IF(Q11=0,0,Q11/$F11)</f>
        <v>0.20155038759689922</v>
      </c>
    </row>
    <row r="13" spans="1:17" ht="12" customHeight="1">
      <c r="A13" s="142"/>
      <c r="B13" s="222" t="s">
        <v>45</v>
      </c>
      <c r="C13" s="223"/>
      <c r="D13" s="223"/>
      <c r="E13" s="224"/>
      <c r="F13" s="76">
        <f t="shared" si="3"/>
        <v>220</v>
      </c>
      <c r="G13" s="60">
        <v>135</v>
      </c>
      <c r="H13" s="35">
        <v>101</v>
      </c>
      <c r="I13" s="35">
        <v>11</v>
      </c>
      <c r="J13" s="35">
        <v>40</v>
      </c>
      <c r="K13" s="35">
        <v>4</v>
      </c>
      <c r="L13" s="35">
        <v>42</v>
      </c>
      <c r="M13" s="35">
        <v>3</v>
      </c>
      <c r="N13" s="35">
        <v>282</v>
      </c>
      <c r="O13" s="35">
        <v>56</v>
      </c>
      <c r="P13" s="35">
        <v>67</v>
      </c>
      <c r="Q13" s="35">
        <v>18</v>
      </c>
    </row>
    <row r="14" spans="1:17" ht="12" customHeight="1">
      <c r="A14" s="142"/>
      <c r="B14" s="225"/>
      <c r="C14" s="226"/>
      <c r="D14" s="226"/>
      <c r="E14" s="227"/>
      <c r="F14" s="77">
        <f t="shared" si="3"/>
        <v>1</v>
      </c>
      <c r="G14" s="59">
        <f>IF(G13=0,0,G13/$F13)</f>
        <v>0.61363636363636365</v>
      </c>
      <c r="H14" s="31">
        <f>IF(H13=0,0,H13/$H13)</f>
        <v>1</v>
      </c>
      <c r="I14" s="31">
        <f>IF(I13=0,0,I13/$H13)</f>
        <v>0.10891089108910891</v>
      </c>
      <c r="J14" s="31">
        <f>IF(J13=0,0,J13/$J13)</f>
        <v>1</v>
      </c>
      <c r="K14" s="31">
        <f>IF(K13=0,0,K13/$J13)</f>
        <v>0.1</v>
      </c>
      <c r="L14" s="31">
        <f>IF(L13=0,0,L13/$L13)</f>
        <v>1</v>
      </c>
      <c r="M14" s="31">
        <f>IF(M13=0,0,M13/$L13)</f>
        <v>7.1428571428571425E-2</v>
      </c>
      <c r="N14" s="31">
        <f>IF(N13=0,0,N13/$N13)</f>
        <v>1</v>
      </c>
      <c r="O14" s="31">
        <f>IF(O13=0,0,O13/$N13)</f>
        <v>0.19858156028368795</v>
      </c>
      <c r="P14" s="31">
        <f>IF(P13=0,0,P13/$F13)</f>
        <v>0.30454545454545456</v>
      </c>
      <c r="Q14" s="31">
        <f>IF(Q13=0,0,Q13/$F13)</f>
        <v>8.1818181818181818E-2</v>
      </c>
    </row>
    <row r="15" spans="1:17" ht="12" customHeight="1">
      <c r="A15" s="142"/>
      <c r="B15" s="222" t="s">
        <v>44</v>
      </c>
      <c r="C15" s="223"/>
      <c r="D15" s="223"/>
      <c r="E15" s="224"/>
      <c r="F15" s="76">
        <f t="shared" si="3"/>
        <v>57</v>
      </c>
      <c r="G15" s="60">
        <v>40</v>
      </c>
      <c r="H15" s="35">
        <v>62</v>
      </c>
      <c r="I15" s="35">
        <v>0</v>
      </c>
      <c r="J15" s="35">
        <v>39</v>
      </c>
      <c r="K15" s="35">
        <v>2</v>
      </c>
      <c r="L15" s="35">
        <v>34</v>
      </c>
      <c r="M15" s="35">
        <v>1</v>
      </c>
      <c r="N15" s="35">
        <v>158</v>
      </c>
      <c r="O15" s="35">
        <v>15</v>
      </c>
      <c r="P15" s="35">
        <v>12</v>
      </c>
      <c r="Q15" s="35">
        <v>5</v>
      </c>
    </row>
    <row r="16" spans="1:17" ht="12" customHeight="1">
      <c r="A16" s="142"/>
      <c r="B16" s="225"/>
      <c r="C16" s="226"/>
      <c r="D16" s="226"/>
      <c r="E16" s="227"/>
      <c r="F16" s="77">
        <f t="shared" si="3"/>
        <v>1</v>
      </c>
      <c r="G16" s="59">
        <f>IF(G15=0,0,G15/$F15)</f>
        <v>0.70175438596491224</v>
      </c>
      <c r="H16" s="31">
        <f>IF(H15=0,0,H15/$H15)</f>
        <v>1</v>
      </c>
      <c r="I16" s="31">
        <f>IF(I15=0,0,I15/$H15)</f>
        <v>0</v>
      </c>
      <c r="J16" s="31">
        <f>IF(J15=0,0,J15/$J15)</f>
        <v>1</v>
      </c>
      <c r="K16" s="31">
        <f>IF(K15=0,0,K15/$J15)</f>
        <v>5.128205128205128E-2</v>
      </c>
      <c r="L16" s="31">
        <f>IF(L15=0,0,L15/$L15)</f>
        <v>1</v>
      </c>
      <c r="M16" s="31">
        <f>IF(M15=0,0,M15/$L15)</f>
        <v>2.9411764705882353E-2</v>
      </c>
      <c r="N16" s="31">
        <f>IF(N15=0,0,N15/$N15)</f>
        <v>1</v>
      </c>
      <c r="O16" s="31">
        <f>IF(O15=0,0,O15/$N15)</f>
        <v>9.49367088607595E-2</v>
      </c>
      <c r="P16" s="31">
        <f>IF(P15=0,0,P15/$F15)</f>
        <v>0.21052631578947367</v>
      </c>
      <c r="Q16" s="31">
        <f>IF(Q15=0,0,Q15/$F15)</f>
        <v>8.771929824561403E-2</v>
      </c>
    </row>
    <row r="17" spans="1:17" ht="12" customHeight="1">
      <c r="A17" s="142"/>
      <c r="B17" s="222" t="s">
        <v>43</v>
      </c>
      <c r="C17" s="223"/>
      <c r="D17" s="223"/>
      <c r="E17" s="224"/>
      <c r="F17" s="76">
        <f t="shared" si="3"/>
        <v>221</v>
      </c>
      <c r="G17" s="60">
        <v>94</v>
      </c>
      <c r="H17" s="35">
        <v>138</v>
      </c>
      <c r="I17" s="35">
        <v>7</v>
      </c>
      <c r="J17" s="35">
        <v>117</v>
      </c>
      <c r="K17" s="35">
        <v>14</v>
      </c>
      <c r="L17" s="35">
        <v>181</v>
      </c>
      <c r="M17" s="35">
        <v>11</v>
      </c>
      <c r="N17" s="35">
        <v>294</v>
      </c>
      <c r="O17" s="35">
        <v>46</v>
      </c>
      <c r="P17" s="35">
        <v>82</v>
      </c>
      <c r="Q17" s="35">
        <v>45</v>
      </c>
    </row>
    <row r="18" spans="1:17" ht="12" customHeight="1">
      <c r="A18" s="143"/>
      <c r="B18" s="225"/>
      <c r="C18" s="226"/>
      <c r="D18" s="226"/>
      <c r="E18" s="227"/>
      <c r="F18" s="77">
        <f t="shared" si="3"/>
        <v>1</v>
      </c>
      <c r="G18" s="59">
        <f>IF(G17=0,0,G17/$F17)</f>
        <v>0.42533936651583709</v>
      </c>
      <c r="H18" s="31">
        <f>IF(H17=0,0,H17/$H17)</f>
        <v>1</v>
      </c>
      <c r="I18" s="31">
        <f>IF(I17=0,0,I17/$H17)</f>
        <v>5.0724637681159424E-2</v>
      </c>
      <c r="J18" s="31">
        <f>IF(J17=0,0,J17/$J17)</f>
        <v>1</v>
      </c>
      <c r="K18" s="31">
        <f>IF(K17=0,0,K17/$J17)</f>
        <v>0.11965811965811966</v>
      </c>
      <c r="L18" s="31">
        <f>IF(L17=0,0,L17/$L17)</f>
        <v>1</v>
      </c>
      <c r="M18" s="31">
        <f>IF(M17=0,0,M17/$L17)</f>
        <v>6.0773480662983423E-2</v>
      </c>
      <c r="N18" s="31">
        <f>IF(N17=0,0,N17/$N17)</f>
        <v>1</v>
      </c>
      <c r="O18" s="31">
        <f>IF(O17=0,0,O17/$N17)</f>
        <v>0.15646258503401361</v>
      </c>
      <c r="P18" s="31">
        <f>IF(P17=0,0,P17/$F17)</f>
        <v>0.37104072398190047</v>
      </c>
      <c r="Q18" s="31">
        <f>IF(Q17=0,0,Q17/$F17)</f>
        <v>0.20361990950226244</v>
      </c>
    </row>
    <row r="19" spans="1:17" ht="12" customHeight="1">
      <c r="A19" s="138" t="s">
        <v>42</v>
      </c>
      <c r="B19" s="138" t="s">
        <v>41</v>
      </c>
      <c r="C19" s="37"/>
      <c r="D19" s="211" t="s">
        <v>15</v>
      </c>
      <c r="E19" s="36"/>
      <c r="F19" s="76">
        <f t="shared" si="1"/>
        <v>224</v>
      </c>
      <c r="G19" s="60">
        <f>SUM(G21,G23,G25,G27,G29,G31,G33,G35,G37,G39,G41,G43,G45,G47,G49,G51,G53,G55,G57,G59,G61,G63,G65,G67)</f>
        <v>139</v>
      </c>
      <c r="H19" s="35">
        <f t="shared" ref="H19:Q19" si="4">SUM(H21,H23,H25,H27,H29,H31,H33,H35,H37,H39,H41,H43,H45,H47,H49,H51,H53,H55,H57,H59,H61,H63,H65,H67)</f>
        <v>240</v>
      </c>
      <c r="I19" s="35">
        <f t="shared" si="4"/>
        <v>17</v>
      </c>
      <c r="J19" s="35">
        <f t="shared" si="4"/>
        <v>14</v>
      </c>
      <c r="K19" s="35">
        <f t="shared" si="4"/>
        <v>0</v>
      </c>
      <c r="L19" s="35">
        <f t="shared" si="4"/>
        <v>73</v>
      </c>
      <c r="M19" s="35">
        <f t="shared" si="4"/>
        <v>2</v>
      </c>
      <c r="N19" s="35">
        <f t="shared" si="4"/>
        <v>290</v>
      </c>
      <c r="O19" s="35">
        <f t="shared" si="4"/>
        <v>52</v>
      </c>
      <c r="P19" s="35">
        <f t="shared" si="4"/>
        <v>67</v>
      </c>
      <c r="Q19" s="35">
        <f t="shared" si="4"/>
        <v>18</v>
      </c>
    </row>
    <row r="20" spans="1:17" ht="12" customHeight="1">
      <c r="A20" s="139"/>
      <c r="B20" s="139"/>
      <c r="C20" s="34"/>
      <c r="D20" s="212"/>
      <c r="E20" s="33"/>
      <c r="F20" s="77">
        <f t="shared" ref="F20" si="5">SUM(G20,P20:Q20)</f>
        <v>1</v>
      </c>
      <c r="G20" s="59">
        <f>IF(G19=0,0,G19/$F19)</f>
        <v>0.6205357142857143</v>
      </c>
      <c r="H20" s="31">
        <f>IF(H19=0,0,H19/$H19)</f>
        <v>1</v>
      </c>
      <c r="I20" s="31">
        <f>IF(I19=0,0,I19/$H19)</f>
        <v>7.0833333333333331E-2</v>
      </c>
      <c r="J20" s="31">
        <f>IF(J19=0,0,J19/$J19)</f>
        <v>1</v>
      </c>
      <c r="K20" s="31">
        <f>IF(K19=0,0,K19/$J19)</f>
        <v>0</v>
      </c>
      <c r="L20" s="31">
        <f>IF(L19=0,0,L19/$L19)</f>
        <v>1</v>
      </c>
      <c r="M20" s="31">
        <f>IF(M19=0,0,M19/$L19)</f>
        <v>2.7397260273972601E-2</v>
      </c>
      <c r="N20" s="31">
        <f>IF(N19=0,0,N19/$N19)</f>
        <v>1</v>
      </c>
      <c r="O20" s="31">
        <f>IF(O19=0,0,O19/$N19)</f>
        <v>0.1793103448275862</v>
      </c>
      <c r="P20" s="31">
        <f>IF(P19=0,0,P19/$F19)</f>
        <v>0.29910714285714285</v>
      </c>
      <c r="Q20" s="31">
        <f>IF(Q19=0,0,Q19/$F19)</f>
        <v>8.0357142857142863E-2</v>
      </c>
    </row>
    <row r="21" spans="1:17" ht="12" customHeight="1">
      <c r="A21" s="139"/>
      <c r="B21" s="139"/>
      <c r="C21" s="37"/>
      <c r="D21" s="211" t="s">
        <v>40</v>
      </c>
      <c r="E21" s="36"/>
      <c r="F21" s="76">
        <f t="shared" ref="F21:F68" si="6">SUM(G21,P21:Q21)</f>
        <v>38</v>
      </c>
      <c r="G21" s="60">
        <v>23</v>
      </c>
      <c r="H21" s="35">
        <v>52</v>
      </c>
      <c r="I21" s="35">
        <v>6</v>
      </c>
      <c r="J21" s="35">
        <v>3</v>
      </c>
      <c r="K21" s="35">
        <v>0</v>
      </c>
      <c r="L21" s="35">
        <v>35</v>
      </c>
      <c r="M21" s="35">
        <v>2</v>
      </c>
      <c r="N21" s="35">
        <v>27</v>
      </c>
      <c r="O21" s="35">
        <v>5</v>
      </c>
      <c r="P21" s="35">
        <v>11</v>
      </c>
      <c r="Q21" s="35">
        <v>4</v>
      </c>
    </row>
    <row r="22" spans="1:17" ht="12" customHeight="1">
      <c r="A22" s="139"/>
      <c r="B22" s="139"/>
      <c r="C22" s="34"/>
      <c r="D22" s="212"/>
      <c r="E22" s="33"/>
      <c r="F22" s="77">
        <f t="shared" si="6"/>
        <v>1</v>
      </c>
      <c r="G22" s="59">
        <f>IF(G21=0,0,G21/$F21)</f>
        <v>0.60526315789473684</v>
      </c>
      <c r="H22" s="31">
        <f>IF(H21=0,0,H21/$H21)</f>
        <v>1</v>
      </c>
      <c r="I22" s="31">
        <f>IF(I21=0,0,I21/$H21)</f>
        <v>0.11538461538461539</v>
      </c>
      <c r="J22" s="31">
        <f>IF(J21=0,0,J21/$J21)</f>
        <v>1</v>
      </c>
      <c r="K22" s="31">
        <f>IF(K21=0,0,K21/$J21)</f>
        <v>0</v>
      </c>
      <c r="L22" s="31">
        <f>IF(L21=0,0,L21/$L21)</f>
        <v>1</v>
      </c>
      <c r="M22" s="31">
        <f>IF(M21=0,0,M21/$L21)</f>
        <v>5.7142857142857141E-2</v>
      </c>
      <c r="N22" s="31">
        <f>IF(N21=0,0,N21/$N21)</f>
        <v>1</v>
      </c>
      <c r="O22" s="31">
        <f>IF(O21=0,0,O21/$N21)</f>
        <v>0.18518518518518517</v>
      </c>
      <c r="P22" s="31">
        <f>IF(P21=0,0,P21/$F21)</f>
        <v>0.28947368421052633</v>
      </c>
      <c r="Q22" s="31">
        <f>IF(Q21=0,0,Q21/$F21)</f>
        <v>0.10526315789473684</v>
      </c>
    </row>
    <row r="23" spans="1:17" ht="12" customHeight="1">
      <c r="A23" s="139"/>
      <c r="B23" s="139"/>
      <c r="C23" s="37"/>
      <c r="D23" s="211" t="s">
        <v>39</v>
      </c>
      <c r="E23" s="36"/>
      <c r="F23" s="76">
        <f t="shared" si="6"/>
        <v>5</v>
      </c>
      <c r="G23" s="60">
        <v>4</v>
      </c>
      <c r="H23" s="35">
        <v>4</v>
      </c>
      <c r="I23" s="35">
        <v>0</v>
      </c>
      <c r="J23" s="35">
        <v>0</v>
      </c>
      <c r="K23" s="35">
        <v>0</v>
      </c>
      <c r="L23" s="35">
        <v>0</v>
      </c>
      <c r="M23" s="35">
        <v>0</v>
      </c>
      <c r="N23" s="35">
        <v>3</v>
      </c>
      <c r="O23" s="35">
        <v>1</v>
      </c>
      <c r="P23" s="35">
        <v>0</v>
      </c>
      <c r="Q23" s="35">
        <v>1</v>
      </c>
    </row>
    <row r="24" spans="1:17" ht="12" customHeight="1">
      <c r="A24" s="139"/>
      <c r="B24" s="139"/>
      <c r="C24" s="34"/>
      <c r="D24" s="212"/>
      <c r="E24" s="33"/>
      <c r="F24" s="77">
        <f t="shared" si="6"/>
        <v>1</v>
      </c>
      <c r="G24" s="59">
        <f>IF(G23=0,0,G23/$F23)</f>
        <v>0.8</v>
      </c>
      <c r="H24" s="31">
        <f>IF(H23=0,0,H23/$H23)</f>
        <v>1</v>
      </c>
      <c r="I24" s="31">
        <f>IF(I23=0,0,I23/$H23)</f>
        <v>0</v>
      </c>
      <c r="J24" s="31">
        <f>IF(J23=0,0,J23/$J23)</f>
        <v>0</v>
      </c>
      <c r="K24" s="31">
        <f>IF(K23=0,0,K23/$J23)</f>
        <v>0</v>
      </c>
      <c r="L24" s="31">
        <f>IF(L23=0,0,L23/$L23)</f>
        <v>0</v>
      </c>
      <c r="M24" s="31">
        <f>IF(M23=0,0,M23/$L23)</f>
        <v>0</v>
      </c>
      <c r="N24" s="31">
        <f>IF(N23=0,0,N23/$N23)</f>
        <v>1</v>
      </c>
      <c r="O24" s="31">
        <f>IF(O23=0,0,O23/$N23)</f>
        <v>0.33333333333333331</v>
      </c>
      <c r="P24" s="31">
        <f>IF(P23=0,0,P23/$F23)</f>
        <v>0</v>
      </c>
      <c r="Q24" s="31">
        <f>IF(Q23=0,0,Q23/$F23)</f>
        <v>0.2</v>
      </c>
    </row>
    <row r="25" spans="1:17" ht="12" customHeight="1">
      <c r="A25" s="139"/>
      <c r="B25" s="139"/>
      <c r="C25" s="37"/>
      <c r="D25" s="211" t="s">
        <v>38</v>
      </c>
      <c r="E25" s="36"/>
      <c r="F25" s="76">
        <f t="shared" si="6"/>
        <v>14</v>
      </c>
      <c r="G25" s="60">
        <v>8</v>
      </c>
      <c r="H25" s="35">
        <v>10</v>
      </c>
      <c r="I25" s="35">
        <v>1</v>
      </c>
      <c r="J25" s="35">
        <v>3</v>
      </c>
      <c r="K25" s="35">
        <v>0</v>
      </c>
      <c r="L25" s="35">
        <v>3</v>
      </c>
      <c r="M25" s="35">
        <v>0</v>
      </c>
      <c r="N25" s="35">
        <v>21</v>
      </c>
      <c r="O25" s="35">
        <v>9</v>
      </c>
      <c r="P25" s="35">
        <v>6</v>
      </c>
      <c r="Q25" s="35">
        <v>0</v>
      </c>
    </row>
    <row r="26" spans="1:17" ht="12" customHeight="1">
      <c r="A26" s="139"/>
      <c r="B26" s="139"/>
      <c r="C26" s="34"/>
      <c r="D26" s="212"/>
      <c r="E26" s="33"/>
      <c r="F26" s="77">
        <f t="shared" si="6"/>
        <v>1</v>
      </c>
      <c r="G26" s="59">
        <f>IF(G25=0,0,G25/$F25)</f>
        <v>0.5714285714285714</v>
      </c>
      <c r="H26" s="31">
        <f>IF(H25=0,0,H25/$H25)</f>
        <v>1</v>
      </c>
      <c r="I26" s="31">
        <f>IF(I25=0,0,I25/$H25)</f>
        <v>0.1</v>
      </c>
      <c r="J26" s="31">
        <f>IF(J25=0,0,J25/$J25)</f>
        <v>1</v>
      </c>
      <c r="K26" s="31">
        <f>IF(K25=0,0,K25/$J25)</f>
        <v>0</v>
      </c>
      <c r="L26" s="31">
        <f>IF(L25=0,0,L25/$L25)</f>
        <v>1</v>
      </c>
      <c r="M26" s="31">
        <f>IF(M25=0,0,M25/$L25)</f>
        <v>0</v>
      </c>
      <c r="N26" s="31">
        <f>IF(N25=0,0,N25/$N25)</f>
        <v>1</v>
      </c>
      <c r="O26" s="31">
        <f>IF(O25=0,0,O25/$N25)</f>
        <v>0.42857142857142855</v>
      </c>
      <c r="P26" s="31">
        <f>IF(P25=0,0,P25/$F25)</f>
        <v>0.42857142857142855</v>
      </c>
      <c r="Q26" s="31">
        <f>IF(Q25=0,0,Q25/$F25)</f>
        <v>0</v>
      </c>
    </row>
    <row r="27" spans="1:17" ht="12" customHeight="1">
      <c r="A27" s="139"/>
      <c r="B27" s="139"/>
      <c r="C27" s="37"/>
      <c r="D27" s="211" t="s">
        <v>37</v>
      </c>
      <c r="E27" s="36"/>
      <c r="F27" s="76">
        <f t="shared" si="6"/>
        <v>1</v>
      </c>
      <c r="G27" s="60">
        <v>0</v>
      </c>
      <c r="H27" s="35">
        <v>0</v>
      </c>
      <c r="I27" s="35">
        <v>0</v>
      </c>
      <c r="J27" s="35">
        <v>0</v>
      </c>
      <c r="K27" s="35">
        <v>0</v>
      </c>
      <c r="L27" s="35">
        <v>0</v>
      </c>
      <c r="M27" s="35">
        <v>0</v>
      </c>
      <c r="N27" s="35">
        <v>0</v>
      </c>
      <c r="O27" s="35">
        <v>0</v>
      </c>
      <c r="P27" s="35">
        <v>1</v>
      </c>
      <c r="Q27" s="35">
        <v>0</v>
      </c>
    </row>
    <row r="28" spans="1:17" ht="12" customHeight="1">
      <c r="A28" s="139"/>
      <c r="B28" s="139"/>
      <c r="C28" s="34"/>
      <c r="D28" s="212"/>
      <c r="E28" s="33"/>
      <c r="F28" s="77">
        <f t="shared" si="6"/>
        <v>1</v>
      </c>
      <c r="G28" s="59">
        <f>IF(G27=0,0,G27/$F27)</f>
        <v>0</v>
      </c>
      <c r="H28" s="31">
        <f>IF(H27=0,0,H27/$H27)</f>
        <v>0</v>
      </c>
      <c r="I28" s="31">
        <f>IF(I27=0,0,I27/$H27)</f>
        <v>0</v>
      </c>
      <c r="J28" s="31">
        <f>IF(J27=0,0,J27/$J27)</f>
        <v>0</v>
      </c>
      <c r="K28" s="31">
        <f>IF(K27=0,0,K27/$J27)</f>
        <v>0</v>
      </c>
      <c r="L28" s="31">
        <f>IF(L27=0,0,L27/$L27)</f>
        <v>0</v>
      </c>
      <c r="M28" s="31">
        <f>IF(M27=0,0,M27/$L27)</f>
        <v>0</v>
      </c>
      <c r="N28" s="31">
        <f>IF(N27=0,0,N27/$N27)</f>
        <v>0</v>
      </c>
      <c r="O28" s="31">
        <f>IF(O27=0,0,O27/$N27)</f>
        <v>0</v>
      </c>
      <c r="P28" s="31">
        <f>IF(P27=0,0,P27/$F27)</f>
        <v>1</v>
      </c>
      <c r="Q28" s="31">
        <f>IF(Q27=0,0,Q27/$F27)</f>
        <v>0</v>
      </c>
    </row>
    <row r="29" spans="1:17" ht="12" customHeight="1">
      <c r="A29" s="139"/>
      <c r="B29" s="139"/>
      <c r="C29" s="37"/>
      <c r="D29" s="211" t="s">
        <v>36</v>
      </c>
      <c r="E29" s="36"/>
      <c r="F29" s="76">
        <f t="shared" si="6"/>
        <v>6</v>
      </c>
      <c r="G29" s="60">
        <v>5</v>
      </c>
      <c r="H29" s="35">
        <v>2</v>
      </c>
      <c r="I29" s="35">
        <v>0</v>
      </c>
      <c r="J29" s="35">
        <v>0</v>
      </c>
      <c r="K29" s="35">
        <v>0</v>
      </c>
      <c r="L29" s="35">
        <v>2</v>
      </c>
      <c r="M29" s="35">
        <v>0</v>
      </c>
      <c r="N29" s="35">
        <v>5</v>
      </c>
      <c r="O29" s="35">
        <v>1</v>
      </c>
      <c r="P29" s="35">
        <v>1</v>
      </c>
      <c r="Q29" s="35">
        <v>0</v>
      </c>
    </row>
    <row r="30" spans="1:17" ht="12" customHeight="1">
      <c r="A30" s="139"/>
      <c r="B30" s="139"/>
      <c r="C30" s="34"/>
      <c r="D30" s="212"/>
      <c r="E30" s="33"/>
      <c r="F30" s="77">
        <f t="shared" si="6"/>
        <v>1</v>
      </c>
      <c r="G30" s="59">
        <f>IF(G29=0,0,G29/$F29)</f>
        <v>0.83333333333333337</v>
      </c>
      <c r="H30" s="31">
        <f>IF(H29=0,0,H29/$H29)</f>
        <v>1</v>
      </c>
      <c r="I30" s="31">
        <f>IF(I29=0,0,I29/$H29)</f>
        <v>0</v>
      </c>
      <c r="J30" s="31">
        <f>IF(J29=0,0,J29/$J29)</f>
        <v>0</v>
      </c>
      <c r="K30" s="31">
        <f>IF(K29=0,0,K29/$J29)</f>
        <v>0</v>
      </c>
      <c r="L30" s="31">
        <f>IF(L29=0,0,L29/$L29)</f>
        <v>1</v>
      </c>
      <c r="M30" s="31">
        <f>IF(M29=0,0,M29/$L29)</f>
        <v>0</v>
      </c>
      <c r="N30" s="31">
        <f>IF(N29=0,0,N29/$N29)</f>
        <v>1</v>
      </c>
      <c r="O30" s="31">
        <f>IF(O29=0,0,O29/$N29)</f>
        <v>0.2</v>
      </c>
      <c r="P30" s="31">
        <f>IF(P29=0,0,P29/$F29)</f>
        <v>0.16666666666666666</v>
      </c>
      <c r="Q30" s="31">
        <f>IF(Q29=0,0,Q29/$F29)</f>
        <v>0</v>
      </c>
    </row>
    <row r="31" spans="1:17" ht="12" customHeight="1">
      <c r="A31" s="139"/>
      <c r="B31" s="139"/>
      <c r="C31" s="37"/>
      <c r="D31" s="211" t="s">
        <v>35</v>
      </c>
      <c r="E31" s="36"/>
      <c r="F31" s="76">
        <f t="shared" si="6"/>
        <v>3</v>
      </c>
      <c r="G31" s="60">
        <v>0</v>
      </c>
      <c r="H31" s="35">
        <v>0</v>
      </c>
      <c r="I31" s="35">
        <v>0</v>
      </c>
      <c r="J31" s="35">
        <v>0</v>
      </c>
      <c r="K31" s="35">
        <v>0</v>
      </c>
      <c r="L31" s="35">
        <v>0</v>
      </c>
      <c r="M31" s="35">
        <v>0</v>
      </c>
      <c r="N31" s="35">
        <v>0</v>
      </c>
      <c r="O31" s="35">
        <v>0</v>
      </c>
      <c r="P31" s="35">
        <v>3</v>
      </c>
      <c r="Q31" s="35">
        <v>0</v>
      </c>
    </row>
    <row r="32" spans="1:17" ht="12" customHeight="1">
      <c r="A32" s="139"/>
      <c r="B32" s="139"/>
      <c r="C32" s="34"/>
      <c r="D32" s="212"/>
      <c r="E32" s="33"/>
      <c r="F32" s="77">
        <f t="shared" si="6"/>
        <v>1</v>
      </c>
      <c r="G32" s="59">
        <f>IF(G31=0,0,G31/$F31)</f>
        <v>0</v>
      </c>
      <c r="H32" s="31">
        <f>IF(H31=0,0,H31/$H31)</f>
        <v>0</v>
      </c>
      <c r="I32" s="31">
        <f>IF(I31=0,0,I31/$H31)</f>
        <v>0</v>
      </c>
      <c r="J32" s="31">
        <f>IF(J31=0,0,J31/$J31)</f>
        <v>0</v>
      </c>
      <c r="K32" s="31">
        <f>IF(K31=0,0,K31/$J31)</f>
        <v>0</v>
      </c>
      <c r="L32" s="31">
        <f>IF(L31=0,0,L31/$L31)</f>
        <v>0</v>
      </c>
      <c r="M32" s="31">
        <f>IF(M31=0,0,M31/$L31)</f>
        <v>0</v>
      </c>
      <c r="N32" s="31">
        <f>IF(N31=0,0,N31/$N31)</f>
        <v>0</v>
      </c>
      <c r="O32" s="31">
        <f>IF(O31=0,0,O31/$N31)</f>
        <v>0</v>
      </c>
      <c r="P32" s="31">
        <f>IF(P31=0,0,P31/$F31)</f>
        <v>1</v>
      </c>
      <c r="Q32" s="31">
        <f>IF(Q31=0,0,Q31/$F31)</f>
        <v>0</v>
      </c>
    </row>
    <row r="33" spans="1:17" ht="12" customHeight="1">
      <c r="A33" s="139"/>
      <c r="B33" s="139"/>
      <c r="C33" s="37"/>
      <c r="D33" s="211" t="s">
        <v>34</v>
      </c>
      <c r="E33" s="36"/>
      <c r="F33" s="76">
        <f t="shared" si="6"/>
        <v>3</v>
      </c>
      <c r="G33" s="60">
        <v>3</v>
      </c>
      <c r="H33" s="35">
        <v>3</v>
      </c>
      <c r="I33" s="35">
        <v>1</v>
      </c>
      <c r="J33" s="35">
        <v>0</v>
      </c>
      <c r="K33" s="35">
        <v>0</v>
      </c>
      <c r="L33" s="35">
        <v>1</v>
      </c>
      <c r="M33" s="35">
        <v>0</v>
      </c>
      <c r="N33" s="35">
        <v>2</v>
      </c>
      <c r="O33" s="35">
        <v>1</v>
      </c>
      <c r="P33" s="35">
        <v>0</v>
      </c>
      <c r="Q33" s="35">
        <v>0</v>
      </c>
    </row>
    <row r="34" spans="1:17" ht="12" customHeight="1">
      <c r="A34" s="139"/>
      <c r="B34" s="139"/>
      <c r="C34" s="34"/>
      <c r="D34" s="212"/>
      <c r="E34" s="33"/>
      <c r="F34" s="77">
        <f t="shared" si="6"/>
        <v>1</v>
      </c>
      <c r="G34" s="59">
        <f>IF(G33=0,0,G33/$F33)</f>
        <v>1</v>
      </c>
      <c r="H34" s="31">
        <f>IF(H33=0,0,H33/$H33)</f>
        <v>1</v>
      </c>
      <c r="I34" s="31">
        <f>IF(I33=0,0,I33/$H33)</f>
        <v>0.33333333333333331</v>
      </c>
      <c r="J34" s="31">
        <f>IF(J33=0,0,J33/$J33)</f>
        <v>0</v>
      </c>
      <c r="K34" s="31">
        <f>IF(K33=0,0,K33/$J33)</f>
        <v>0</v>
      </c>
      <c r="L34" s="31">
        <f>IF(L33=0,0,L33/$L33)</f>
        <v>1</v>
      </c>
      <c r="M34" s="31">
        <f>IF(M33=0,0,M33/$L33)</f>
        <v>0</v>
      </c>
      <c r="N34" s="31">
        <f>IF(N33=0,0,N33/$N33)</f>
        <v>1</v>
      </c>
      <c r="O34" s="31">
        <f>IF(O33=0,0,O33/$N33)</f>
        <v>0.5</v>
      </c>
      <c r="P34" s="31">
        <f>IF(P33=0,0,P33/$F33)</f>
        <v>0</v>
      </c>
      <c r="Q34" s="31">
        <f>IF(Q33=0,0,Q33/$F33)</f>
        <v>0</v>
      </c>
    </row>
    <row r="35" spans="1:17" ht="12" customHeight="1">
      <c r="A35" s="139"/>
      <c r="B35" s="139"/>
      <c r="C35" s="37"/>
      <c r="D35" s="211" t="s">
        <v>33</v>
      </c>
      <c r="E35" s="36"/>
      <c r="F35" s="76">
        <f t="shared" si="6"/>
        <v>10</v>
      </c>
      <c r="G35" s="60">
        <v>7</v>
      </c>
      <c r="H35" s="35">
        <v>56</v>
      </c>
      <c r="I35" s="35">
        <v>1</v>
      </c>
      <c r="J35" s="35">
        <v>1</v>
      </c>
      <c r="K35" s="35">
        <v>0</v>
      </c>
      <c r="L35" s="35">
        <v>10</v>
      </c>
      <c r="M35" s="35">
        <v>0</v>
      </c>
      <c r="N35" s="35">
        <v>28</v>
      </c>
      <c r="O35" s="35">
        <v>4</v>
      </c>
      <c r="P35" s="35">
        <v>3</v>
      </c>
      <c r="Q35" s="35">
        <v>0</v>
      </c>
    </row>
    <row r="36" spans="1:17" ht="12" customHeight="1">
      <c r="A36" s="139"/>
      <c r="B36" s="139"/>
      <c r="C36" s="34"/>
      <c r="D36" s="212"/>
      <c r="E36" s="33"/>
      <c r="F36" s="77">
        <f t="shared" si="6"/>
        <v>1</v>
      </c>
      <c r="G36" s="59">
        <f>IF(G35=0,0,G35/$F35)</f>
        <v>0.7</v>
      </c>
      <c r="H36" s="31">
        <f>IF(H35=0,0,H35/$H35)</f>
        <v>1</v>
      </c>
      <c r="I36" s="31">
        <f>IF(I35=0,0,I35/$H35)</f>
        <v>1.7857142857142856E-2</v>
      </c>
      <c r="J36" s="31">
        <f>IF(J35=0,0,J35/$J35)</f>
        <v>1</v>
      </c>
      <c r="K36" s="31">
        <f>IF(K35=0,0,K35/$J35)</f>
        <v>0</v>
      </c>
      <c r="L36" s="31">
        <f>IF(L35=0,0,L35/$L35)</f>
        <v>1</v>
      </c>
      <c r="M36" s="31">
        <f>IF(M35=0,0,M35/$L35)</f>
        <v>0</v>
      </c>
      <c r="N36" s="31">
        <f>IF(N35=0,0,N35/$N35)</f>
        <v>1</v>
      </c>
      <c r="O36" s="31">
        <f>IF(O35=0,0,O35/$N35)</f>
        <v>0.14285714285714285</v>
      </c>
      <c r="P36" s="31">
        <f>IF(P35=0,0,P35/$F35)</f>
        <v>0.3</v>
      </c>
      <c r="Q36" s="31">
        <f>IF(Q35=0,0,Q35/$F35)</f>
        <v>0</v>
      </c>
    </row>
    <row r="37" spans="1:17" ht="12" customHeight="1">
      <c r="A37" s="139"/>
      <c r="B37" s="139"/>
      <c r="C37" s="37"/>
      <c r="D37" s="211" t="s">
        <v>32</v>
      </c>
      <c r="E37" s="36"/>
      <c r="F37" s="76">
        <f t="shared" si="6"/>
        <v>1</v>
      </c>
      <c r="G37" s="60">
        <v>0</v>
      </c>
      <c r="H37" s="35">
        <v>0</v>
      </c>
      <c r="I37" s="35">
        <v>0</v>
      </c>
      <c r="J37" s="35">
        <v>0</v>
      </c>
      <c r="K37" s="35">
        <v>0</v>
      </c>
      <c r="L37" s="35">
        <v>0</v>
      </c>
      <c r="M37" s="35">
        <v>0</v>
      </c>
      <c r="N37" s="35">
        <v>0</v>
      </c>
      <c r="O37" s="35">
        <v>0</v>
      </c>
      <c r="P37" s="35">
        <v>0</v>
      </c>
      <c r="Q37" s="35">
        <v>1</v>
      </c>
    </row>
    <row r="38" spans="1:17" ht="12" customHeight="1">
      <c r="A38" s="139"/>
      <c r="B38" s="139"/>
      <c r="C38" s="34"/>
      <c r="D38" s="212"/>
      <c r="E38" s="33"/>
      <c r="F38" s="77">
        <f t="shared" si="6"/>
        <v>1</v>
      </c>
      <c r="G38" s="59">
        <f>IF(G37=0,0,G37/$F37)</f>
        <v>0</v>
      </c>
      <c r="H38" s="31">
        <f>IF(H37=0,0,H37/$H37)</f>
        <v>0</v>
      </c>
      <c r="I38" s="31">
        <f>IF(I37=0,0,I37/$H37)</f>
        <v>0</v>
      </c>
      <c r="J38" s="31">
        <f>IF(J37=0,0,J37/$J37)</f>
        <v>0</v>
      </c>
      <c r="K38" s="31">
        <f>IF(K37=0,0,K37/$J37)</f>
        <v>0</v>
      </c>
      <c r="L38" s="31">
        <f>IF(L37=0,0,L37/$L37)</f>
        <v>0</v>
      </c>
      <c r="M38" s="31">
        <f>IF(M37=0,0,M37/$L37)</f>
        <v>0</v>
      </c>
      <c r="N38" s="31">
        <f>IF(N37=0,0,N37/$N37)</f>
        <v>0</v>
      </c>
      <c r="O38" s="31">
        <f>IF(O37=0,0,O37/$N37)</f>
        <v>0</v>
      </c>
      <c r="P38" s="31">
        <f>IF(P37=0,0,P37/$F37)</f>
        <v>0</v>
      </c>
      <c r="Q38" s="31">
        <f>IF(Q37=0,0,Q37/$F37)</f>
        <v>1</v>
      </c>
    </row>
    <row r="39" spans="1:17" ht="12" customHeight="1">
      <c r="A39" s="139"/>
      <c r="B39" s="139"/>
      <c r="C39" s="37"/>
      <c r="D39" s="211" t="s">
        <v>31</v>
      </c>
      <c r="E39" s="36"/>
      <c r="F39" s="76">
        <f t="shared" si="6"/>
        <v>6</v>
      </c>
      <c r="G39" s="60">
        <v>6</v>
      </c>
      <c r="H39" s="35">
        <v>5</v>
      </c>
      <c r="I39" s="35">
        <v>1</v>
      </c>
      <c r="J39" s="35">
        <v>0</v>
      </c>
      <c r="K39" s="35">
        <v>0</v>
      </c>
      <c r="L39" s="35">
        <v>0</v>
      </c>
      <c r="M39" s="35">
        <v>0</v>
      </c>
      <c r="N39" s="35">
        <v>19</v>
      </c>
      <c r="O39" s="35">
        <v>4</v>
      </c>
      <c r="P39" s="35">
        <v>0</v>
      </c>
      <c r="Q39" s="35">
        <v>0</v>
      </c>
    </row>
    <row r="40" spans="1:17" ht="12" customHeight="1">
      <c r="A40" s="139"/>
      <c r="B40" s="139"/>
      <c r="C40" s="34"/>
      <c r="D40" s="212"/>
      <c r="E40" s="33"/>
      <c r="F40" s="77">
        <f t="shared" si="6"/>
        <v>1</v>
      </c>
      <c r="G40" s="59">
        <f>IF(G39=0,0,G39/$F39)</f>
        <v>1</v>
      </c>
      <c r="H40" s="31">
        <f>IF(H39=0,0,H39/$H39)</f>
        <v>1</v>
      </c>
      <c r="I40" s="31">
        <f>IF(I39=0,0,I39/$H39)</f>
        <v>0.2</v>
      </c>
      <c r="J40" s="31">
        <f>IF(J39=0,0,J39/$J39)</f>
        <v>0</v>
      </c>
      <c r="K40" s="31">
        <f>IF(K39=0,0,K39/$J39)</f>
        <v>0</v>
      </c>
      <c r="L40" s="31">
        <f>IF(L39=0,0,L39/$L39)</f>
        <v>0</v>
      </c>
      <c r="M40" s="31">
        <f>IF(M39=0,0,M39/$L39)</f>
        <v>0</v>
      </c>
      <c r="N40" s="31">
        <f>IF(N39=0,0,N39/$N39)</f>
        <v>1</v>
      </c>
      <c r="O40" s="31">
        <f>IF(O39=0,0,O39/$N39)</f>
        <v>0.21052631578947367</v>
      </c>
      <c r="P40" s="31">
        <f>IF(P39=0,0,P39/$F39)</f>
        <v>0</v>
      </c>
      <c r="Q40" s="31">
        <f>IF(Q39=0,0,Q39/$F39)</f>
        <v>0</v>
      </c>
    </row>
    <row r="41" spans="1:17" ht="12" customHeight="1">
      <c r="A41" s="139"/>
      <c r="B41" s="139"/>
      <c r="C41" s="37"/>
      <c r="D41" s="211" t="s">
        <v>30</v>
      </c>
      <c r="E41" s="36"/>
      <c r="F41" s="76">
        <f t="shared" si="6"/>
        <v>1</v>
      </c>
      <c r="G41" s="60">
        <v>0</v>
      </c>
      <c r="H41" s="35">
        <v>0</v>
      </c>
      <c r="I41" s="35">
        <v>0</v>
      </c>
      <c r="J41" s="35">
        <v>0</v>
      </c>
      <c r="K41" s="35">
        <v>0</v>
      </c>
      <c r="L41" s="35">
        <v>0</v>
      </c>
      <c r="M41" s="35">
        <v>0</v>
      </c>
      <c r="N41" s="35">
        <v>0</v>
      </c>
      <c r="O41" s="35">
        <v>0</v>
      </c>
      <c r="P41" s="35">
        <v>0</v>
      </c>
      <c r="Q41" s="35">
        <v>1</v>
      </c>
    </row>
    <row r="42" spans="1:17" ht="12" customHeight="1">
      <c r="A42" s="139"/>
      <c r="B42" s="139"/>
      <c r="C42" s="34"/>
      <c r="D42" s="212"/>
      <c r="E42" s="33"/>
      <c r="F42" s="77">
        <f t="shared" si="6"/>
        <v>1</v>
      </c>
      <c r="G42" s="59">
        <f>IF(G41=0,0,G41/$F41)</f>
        <v>0</v>
      </c>
      <c r="H42" s="31">
        <f>IF(H41=0,0,H41/$H41)</f>
        <v>0</v>
      </c>
      <c r="I42" s="31">
        <f>IF(I41=0,0,I41/$H41)</f>
        <v>0</v>
      </c>
      <c r="J42" s="31">
        <f>IF(J41=0,0,J41/$J41)</f>
        <v>0</v>
      </c>
      <c r="K42" s="31">
        <f>IF(K41=0,0,K41/$J41)</f>
        <v>0</v>
      </c>
      <c r="L42" s="31">
        <f>IF(L41=0,0,L41/$L41)</f>
        <v>0</v>
      </c>
      <c r="M42" s="31">
        <f>IF(M41=0,0,M41/$L41)</f>
        <v>0</v>
      </c>
      <c r="N42" s="31">
        <f>IF(N41=0,0,N41/$N41)</f>
        <v>0</v>
      </c>
      <c r="O42" s="31">
        <f>IF(O41=0,0,O41/$N41)</f>
        <v>0</v>
      </c>
      <c r="P42" s="31">
        <f>IF(P41=0,0,P41/$F41)</f>
        <v>0</v>
      </c>
      <c r="Q42" s="31">
        <f>IF(Q41=0,0,Q41/$F41)</f>
        <v>1</v>
      </c>
    </row>
    <row r="43" spans="1:17" ht="12" customHeight="1">
      <c r="A43" s="139"/>
      <c r="B43" s="139"/>
      <c r="C43" s="37"/>
      <c r="D43" s="211" t="s">
        <v>29</v>
      </c>
      <c r="E43" s="36"/>
      <c r="F43" s="76">
        <f t="shared" si="6"/>
        <v>3</v>
      </c>
      <c r="G43" s="60">
        <v>2</v>
      </c>
      <c r="H43" s="35">
        <v>2</v>
      </c>
      <c r="I43" s="35">
        <v>0</v>
      </c>
      <c r="J43" s="35">
        <v>1</v>
      </c>
      <c r="K43" s="35">
        <v>0</v>
      </c>
      <c r="L43" s="35">
        <v>1</v>
      </c>
      <c r="M43" s="35">
        <v>0</v>
      </c>
      <c r="N43" s="35">
        <v>7</v>
      </c>
      <c r="O43" s="35">
        <v>1</v>
      </c>
      <c r="P43" s="35">
        <v>0</v>
      </c>
      <c r="Q43" s="35">
        <v>1</v>
      </c>
    </row>
    <row r="44" spans="1:17" ht="12" customHeight="1">
      <c r="A44" s="139"/>
      <c r="B44" s="139"/>
      <c r="C44" s="34"/>
      <c r="D44" s="212"/>
      <c r="E44" s="33"/>
      <c r="F44" s="77">
        <f t="shared" si="6"/>
        <v>1</v>
      </c>
      <c r="G44" s="59">
        <f>IF(G43=0,0,G43/$F43)</f>
        <v>0.66666666666666663</v>
      </c>
      <c r="H44" s="31">
        <f>IF(H43=0,0,H43/$H43)</f>
        <v>1</v>
      </c>
      <c r="I44" s="31">
        <f>IF(I43=0,0,I43/$H43)</f>
        <v>0</v>
      </c>
      <c r="J44" s="31">
        <f>IF(J43=0,0,J43/$J43)</f>
        <v>1</v>
      </c>
      <c r="K44" s="31">
        <f>IF(K43=0,0,K43/$J43)</f>
        <v>0</v>
      </c>
      <c r="L44" s="31">
        <f>IF(L43=0,0,L43/$L43)</f>
        <v>1</v>
      </c>
      <c r="M44" s="31">
        <f>IF(M43=0,0,M43/$L43)</f>
        <v>0</v>
      </c>
      <c r="N44" s="31">
        <f>IF(N43=0,0,N43/$N43)</f>
        <v>1</v>
      </c>
      <c r="O44" s="31">
        <f>IF(O43=0,0,O43/$N43)</f>
        <v>0.14285714285714285</v>
      </c>
      <c r="P44" s="31">
        <f>IF(P43=0,0,P43/$F43)</f>
        <v>0</v>
      </c>
      <c r="Q44" s="31">
        <f>IF(Q43=0,0,Q43/$F43)</f>
        <v>0.33333333333333331</v>
      </c>
    </row>
    <row r="45" spans="1:17" ht="12" customHeight="1">
      <c r="A45" s="139"/>
      <c r="B45" s="139"/>
      <c r="C45" s="37"/>
      <c r="D45" s="211" t="s">
        <v>28</v>
      </c>
      <c r="E45" s="36"/>
      <c r="F45" s="76">
        <f t="shared" si="6"/>
        <v>8</v>
      </c>
      <c r="G45" s="60">
        <v>5</v>
      </c>
      <c r="H45" s="35">
        <v>3</v>
      </c>
      <c r="I45" s="35">
        <v>0</v>
      </c>
      <c r="J45" s="35">
        <v>0</v>
      </c>
      <c r="K45" s="35">
        <v>0</v>
      </c>
      <c r="L45" s="35">
        <v>2</v>
      </c>
      <c r="M45" s="35">
        <v>0</v>
      </c>
      <c r="N45" s="35">
        <v>5</v>
      </c>
      <c r="O45" s="35">
        <v>3</v>
      </c>
      <c r="P45" s="35">
        <v>3</v>
      </c>
      <c r="Q45" s="35">
        <v>0</v>
      </c>
    </row>
    <row r="46" spans="1:17" ht="12" customHeight="1">
      <c r="A46" s="139"/>
      <c r="B46" s="139"/>
      <c r="C46" s="34"/>
      <c r="D46" s="212"/>
      <c r="E46" s="33"/>
      <c r="F46" s="77">
        <f t="shared" si="6"/>
        <v>1</v>
      </c>
      <c r="G46" s="59">
        <f>IF(G45=0,0,G45/$F45)</f>
        <v>0.625</v>
      </c>
      <c r="H46" s="31">
        <f>IF(H45=0,0,H45/$H45)</f>
        <v>1</v>
      </c>
      <c r="I46" s="31">
        <f>IF(I45=0,0,I45/$H45)</f>
        <v>0</v>
      </c>
      <c r="J46" s="31">
        <f>IF(J45=0,0,J45/$J45)</f>
        <v>0</v>
      </c>
      <c r="K46" s="31">
        <f>IF(K45=0,0,K45/$J45)</f>
        <v>0</v>
      </c>
      <c r="L46" s="31">
        <f>IF(L45=0,0,L45/$L45)</f>
        <v>1</v>
      </c>
      <c r="M46" s="31">
        <f>IF(M45=0,0,M45/$L45)</f>
        <v>0</v>
      </c>
      <c r="N46" s="31">
        <f>IF(N45=0,0,N45/$N45)</f>
        <v>1</v>
      </c>
      <c r="O46" s="31">
        <f>IF(O45=0,0,O45/$N45)</f>
        <v>0.6</v>
      </c>
      <c r="P46" s="31">
        <f>IF(P45=0,0,P45/$F45)</f>
        <v>0.375</v>
      </c>
      <c r="Q46" s="31">
        <f>IF(Q45=0,0,Q45/$F45)</f>
        <v>0</v>
      </c>
    </row>
    <row r="47" spans="1:17" ht="12" customHeight="1">
      <c r="A47" s="139"/>
      <c r="B47" s="139"/>
      <c r="C47" s="37"/>
      <c r="D47" s="211" t="s">
        <v>27</v>
      </c>
      <c r="E47" s="36"/>
      <c r="F47" s="76">
        <f t="shared" si="6"/>
        <v>3</v>
      </c>
      <c r="G47" s="60">
        <v>1</v>
      </c>
      <c r="H47" s="35">
        <v>2</v>
      </c>
      <c r="I47" s="35">
        <v>0</v>
      </c>
      <c r="J47" s="35">
        <v>0</v>
      </c>
      <c r="K47" s="35">
        <v>0</v>
      </c>
      <c r="L47" s="35">
        <v>0</v>
      </c>
      <c r="M47" s="35">
        <v>0</v>
      </c>
      <c r="N47" s="35">
        <v>0</v>
      </c>
      <c r="O47" s="35">
        <v>0</v>
      </c>
      <c r="P47" s="35">
        <v>2</v>
      </c>
      <c r="Q47" s="35">
        <v>0</v>
      </c>
    </row>
    <row r="48" spans="1:17" ht="12" customHeight="1">
      <c r="A48" s="139"/>
      <c r="B48" s="139"/>
      <c r="C48" s="34"/>
      <c r="D48" s="212"/>
      <c r="E48" s="33"/>
      <c r="F48" s="77">
        <f t="shared" si="6"/>
        <v>1</v>
      </c>
      <c r="G48" s="59">
        <f>IF(G47=0,0,G47/$F47)</f>
        <v>0.33333333333333331</v>
      </c>
      <c r="H48" s="31">
        <f>IF(H47=0,0,H47/$H47)</f>
        <v>1</v>
      </c>
      <c r="I48" s="31">
        <f>IF(I47=0,0,I47/$H47)</f>
        <v>0</v>
      </c>
      <c r="J48" s="31">
        <f>IF(J47=0,0,J47/$J47)</f>
        <v>0</v>
      </c>
      <c r="K48" s="31">
        <f>IF(K47=0,0,K47/$J47)</f>
        <v>0</v>
      </c>
      <c r="L48" s="31">
        <f>IF(L47=0,0,L47/$L47)</f>
        <v>0</v>
      </c>
      <c r="M48" s="31">
        <f>IF(M47=0,0,M47/$L47)</f>
        <v>0</v>
      </c>
      <c r="N48" s="31">
        <f>IF(N47=0,0,N47/$N47)</f>
        <v>0</v>
      </c>
      <c r="O48" s="31">
        <f>IF(O47=0,0,O47/$N47)</f>
        <v>0</v>
      </c>
      <c r="P48" s="31">
        <f>IF(P47=0,0,P47/$F47)</f>
        <v>0.66666666666666663</v>
      </c>
      <c r="Q48" s="31">
        <f>IF(Q47=0,0,Q47/$F47)</f>
        <v>0</v>
      </c>
    </row>
    <row r="49" spans="1:17" ht="12" customHeight="1">
      <c r="A49" s="139"/>
      <c r="B49" s="139"/>
      <c r="C49" s="37"/>
      <c r="D49" s="211" t="s">
        <v>26</v>
      </c>
      <c r="E49" s="36"/>
      <c r="F49" s="76">
        <f t="shared" si="6"/>
        <v>2</v>
      </c>
      <c r="G49" s="60">
        <v>1</v>
      </c>
      <c r="H49" s="35">
        <v>1</v>
      </c>
      <c r="I49" s="35">
        <v>0</v>
      </c>
      <c r="J49" s="35">
        <v>0</v>
      </c>
      <c r="K49" s="35">
        <v>0</v>
      </c>
      <c r="L49" s="35">
        <v>0</v>
      </c>
      <c r="M49" s="35">
        <v>0</v>
      </c>
      <c r="N49" s="35">
        <v>1</v>
      </c>
      <c r="O49" s="35">
        <v>0</v>
      </c>
      <c r="P49" s="35">
        <v>1</v>
      </c>
      <c r="Q49" s="35">
        <v>0</v>
      </c>
    </row>
    <row r="50" spans="1:17" ht="12" customHeight="1">
      <c r="A50" s="139"/>
      <c r="B50" s="139"/>
      <c r="C50" s="34"/>
      <c r="D50" s="212"/>
      <c r="E50" s="33"/>
      <c r="F50" s="77">
        <f t="shared" si="6"/>
        <v>1</v>
      </c>
      <c r="G50" s="59">
        <f>IF(G49=0,0,G49/$F49)</f>
        <v>0.5</v>
      </c>
      <c r="H50" s="31">
        <f>IF(H49=0,0,H49/$H49)</f>
        <v>1</v>
      </c>
      <c r="I50" s="31">
        <f>IF(I49=0,0,I49/$H49)</f>
        <v>0</v>
      </c>
      <c r="J50" s="31">
        <f>IF(J49=0,0,J49/$J49)</f>
        <v>0</v>
      </c>
      <c r="K50" s="31">
        <f>IF(K49=0,0,K49/$J49)</f>
        <v>0</v>
      </c>
      <c r="L50" s="31">
        <f>IF(L49=0,0,L49/$L49)</f>
        <v>0</v>
      </c>
      <c r="M50" s="31">
        <f>IF(M49=0,0,M49/$L49)</f>
        <v>0</v>
      </c>
      <c r="N50" s="31">
        <f>IF(N49=0,0,N49/$N49)</f>
        <v>1</v>
      </c>
      <c r="O50" s="31">
        <f>IF(O49=0,0,O49/$N49)</f>
        <v>0</v>
      </c>
      <c r="P50" s="31">
        <f>IF(P49=0,0,P49/$F49)</f>
        <v>0.5</v>
      </c>
      <c r="Q50" s="31">
        <f>IF(Q49=0,0,Q49/$F49)</f>
        <v>0</v>
      </c>
    </row>
    <row r="51" spans="1:17" ht="12" customHeight="1">
      <c r="A51" s="139"/>
      <c r="B51" s="139"/>
      <c r="C51" s="37"/>
      <c r="D51" s="211" t="s">
        <v>25</v>
      </c>
      <c r="E51" s="36"/>
      <c r="F51" s="76">
        <f t="shared" si="6"/>
        <v>15</v>
      </c>
      <c r="G51" s="60">
        <v>8</v>
      </c>
      <c r="H51" s="35">
        <v>10</v>
      </c>
      <c r="I51" s="35">
        <v>1</v>
      </c>
      <c r="J51" s="35">
        <v>1</v>
      </c>
      <c r="K51" s="35">
        <v>0</v>
      </c>
      <c r="L51" s="35">
        <v>0</v>
      </c>
      <c r="M51" s="35">
        <v>0</v>
      </c>
      <c r="N51" s="35">
        <v>13</v>
      </c>
      <c r="O51" s="35">
        <v>4</v>
      </c>
      <c r="P51" s="35">
        <v>6</v>
      </c>
      <c r="Q51" s="35">
        <v>1</v>
      </c>
    </row>
    <row r="52" spans="1:17" ht="12" customHeight="1">
      <c r="A52" s="139"/>
      <c r="B52" s="139"/>
      <c r="C52" s="34"/>
      <c r="D52" s="212"/>
      <c r="E52" s="33"/>
      <c r="F52" s="77">
        <f t="shared" si="6"/>
        <v>1</v>
      </c>
      <c r="G52" s="59">
        <f>IF(G51=0,0,G51/$F51)</f>
        <v>0.53333333333333333</v>
      </c>
      <c r="H52" s="31">
        <f>IF(H51=0,0,H51/$H51)</f>
        <v>1</v>
      </c>
      <c r="I52" s="31">
        <f>IF(I51=0,0,I51/$H51)</f>
        <v>0.1</v>
      </c>
      <c r="J52" s="31">
        <f>IF(J51=0,0,J51/$J51)</f>
        <v>1</v>
      </c>
      <c r="K52" s="31">
        <f>IF(K51=0,0,K51/$J51)</f>
        <v>0</v>
      </c>
      <c r="L52" s="31">
        <f>IF(L51=0,0,L51/$L51)</f>
        <v>0</v>
      </c>
      <c r="M52" s="31">
        <f>IF(M51=0,0,M51/$L51)</f>
        <v>0</v>
      </c>
      <c r="N52" s="31">
        <f>IF(N51=0,0,N51/$N51)</f>
        <v>1</v>
      </c>
      <c r="O52" s="31">
        <f>IF(O51=0,0,O51/$N51)</f>
        <v>0.30769230769230771</v>
      </c>
      <c r="P52" s="31">
        <f>IF(P51=0,0,P51/$F51)</f>
        <v>0.4</v>
      </c>
      <c r="Q52" s="31">
        <f>IF(Q51=0,0,Q51/$F51)</f>
        <v>6.6666666666666666E-2</v>
      </c>
    </row>
    <row r="53" spans="1:17" ht="12" customHeight="1">
      <c r="A53" s="139"/>
      <c r="B53" s="139"/>
      <c r="C53" s="37"/>
      <c r="D53" s="211" t="s">
        <v>24</v>
      </c>
      <c r="E53" s="36"/>
      <c r="F53" s="76">
        <f t="shared" si="6"/>
        <v>4</v>
      </c>
      <c r="G53" s="60">
        <v>3</v>
      </c>
      <c r="H53" s="35">
        <v>5</v>
      </c>
      <c r="I53" s="35">
        <v>0</v>
      </c>
      <c r="J53" s="35">
        <v>0</v>
      </c>
      <c r="K53" s="35">
        <v>0</v>
      </c>
      <c r="L53" s="35">
        <v>0</v>
      </c>
      <c r="M53" s="35">
        <v>0</v>
      </c>
      <c r="N53" s="35">
        <v>2</v>
      </c>
      <c r="O53" s="35">
        <v>0</v>
      </c>
      <c r="P53" s="35">
        <v>1</v>
      </c>
      <c r="Q53" s="35">
        <v>0</v>
      </c>
    </row>
    <row r="54" spans="1:17" ht="12" customHeight="1">
      <c r="A54" s="139"/>
      <c r="B54" s="139"/>
      <c r="C54" s="34"/>
      <c r="D54" s="212"/>
      <c r="E54" s="33"/>
      <c r="F54" s="77">
        <f t="shared" si="6"/>
        <v>1</v>
      </c>
      <c r="G54" s="59">
        <f>IF(G53=0,0,G53/$F53)</f>
        <v>0.75</v>
      </c>
      <c r="H54" s="31">
        <f>IF(H53=0,0,H53/$H53)</f>
        <v>1</v>
      </c>
      <c r="I54" s="31">
        <f>IF(I53=0,0,I53/$H53)</f>
        <v>0</v>
      </c>
      <c r="J54" s="31">
        <f>IF(J53=0,0,J53/$J53)</f>
        <v>0</v>
      </c>
      <c r="K54" s="31">
        <f>IF(K53=0,0,K53/$J53)</f>
        <v>0</v>
      </c>
      <c r="L54" s="31">
        <f>IF(L53=0,0,L53/$L53)</f>
        <v>0</v>
      </c>
      <c r="M54" s="31">
        <f>IF(M53=0,0,M53/$L53)</f>
        <v>0</v>
      </c>
      <c r="N54" s="31">
        <f>IF(N53=0,0,N53/$N53)</f>
        <v>1</v>
      </c>
      <c r="O54" s="31">
        <f>IF(O53=0,0,O53/$N53)</f>
        <v>0</v>
      </c>
      <c r="P54" s="31">
        <f>IF(P53=0,0,P53/$F53)</f>
        <v>0.25</v>
      </c>
      <c r="Q54" s="31">
        <f>IF(Q53=0,0,Q53/$F53)</f>
        <v>0</v>
      </c>
    </row>
    <row r="55" spans="1:17" ht="12" customHeight="1">
      <c r="A55" s="139"/>
      <c r="B55" s="139"/>
      <c r="C55" s="37"/>
      <c r="D55" s="211" t="s">
        <v>23</v>
      </c>
      <c r="E55" s="36"/>
      <c r="F55" s="76">
        <f t="shared" si="6"/>
        <v>26</v>
      </c>
      <c r="G55" s="60">
        <v>15</v>
      </c>
      <c r="H55" s="35">
        <v>25</v>
      </c>
      <c r="I55" s="35">
        <v>1</v>
      </c>
      <c r="J55" s="35">
        <v>0</v>
      </c>
      <c r="K55" s="35">
        <v>0</v>
      </c>
      <c r="L55" s="35">
        <v>4</v>
      </c>
      <c r="M55" s="35">
        <v>0</v>
      </c>
      <c r="N55" s="35">
        <v>36</v>
      </c>
      <c r="O55" s="35">
        <v>3</v>
      </c>
      <c r="P55" s="35">
        <v>8</v>
      </c>
      <c r="Q55" s="35">
        <v>3</v>
      </c>
    </row>
    <row r="56" spans="1:17" ht="12" customHeight="1">
      <c r="A56" s="139"/>
      <c r="B56" s="139"/>
      <c r="C56" s="34"/>
      <c r="D56" s="212"/>
      <c r="E56" s="33"/>
      <c r="F56" s="77">
        <f t="shared" si="6"/>
        <v>1</v>
      </c>
      <c r="G56" s="59">
        <f>IF(G55=0,0,G55/$F55)</f>
        <v>0.57692307692307687</v>
      </c>
      <c r="H56" s="31">
        <f>IF(H55=0,0,H55/$H55)</f>
        <v>1</v>
      </c>
      <c r="I56" s="31">
        <f>IF(I55=0,0,I55/$H55)</f>
        <v>0.04</v>
      </c>
      <c r="J56" s="31">
        <f>IF(J55=0,0,J55/$J55)</f>
        <v>0</v>
      </c>
      <c r="K56" s="31">
        <f>IF(K55=0,0,K55/$J55)</f>
        <v>0</v>
      </c>
      <c r="L56" s="31">
        <f>IF(L55=0,0,L55/$L55)</f>
        <v>1</v>
      </c>
      <c r="M56" s="31">
        <f>IF(M55=0,0,M55/$L55)</f>
        <v>0</v>
      </c>
      <c r="N56" s="31">
        <f>IF(N55=0,0,N55/$N55)</f>
        <v>1</v>
      </c>
      <c r="O56" s="31">
        <f>IF(O55=0,0,O55/$N55)</f>
        <v>8.3333333333333329E-2</v>
      </c>
      <c r="P56" s="31">
        <f>IF(P55=0,0,P55/$F55)</f>
        <v>0.30769230769230771</v>
      </c>
      <c r="Q56" s="31">
        <f>IF(Q55=0,0,Q55/$F55)</f>
        <v>0.11538461538461539</v>
      </c>
    </row>
    <row r="57" spans="1:17" ht="12" customHeight="1">
      <c r="A57" s="139"/>
      <c r="B57" s="139"/>
      <c r="C57" s="37"/>
      <c r="D57" s="211" t="s">
        <v>22</v>
      </c>
      <c r="E57" s="36"/>
      <c r="F57" s="76">
        <f t="shared" si="6"/>
        <v>5</v>
      </c>
      <c r="G57" s="60">
        <v>3</v>
      </c>
      <c r="H57" s="35">
        <v>5</v>
      </c>
      <c r="I57" s="35">
        <v>2</v>
      </c>
      <c r="J57" s="35">
        <v>0</v>
      </c>
      <c r="K57" s="35">
        <v>0</v>
      </c>
      <c r="L57" s="35">
        <v>0</v>
      </c>
      <c r="M57" s="35">
        <v>0</v>
      </c>
      <c r="N57" s="35">
        <v>0</v>
      </c>
      <c r="O57" s="35">
        <v>0</v>
      </c>
      <c r="P57" s="35">
        <v>1</v>
      </c>
      <c r="Q57" s="35">
        <v>1</v>
      </c>
    </row>
    <row r="58" spans="1:17" ht="12" customHeight="1">
      <c r="A58" s="139"/>
      <c r="B58" s="139"/>
      <c r="C58" s="34"/>
      <c r="D58" s="212"/>
      <c r="E58" s="33"/>
      <c r="F58" s="77">
        <f t="shared" si="6"/>
        <v>1</v>
      </c>
      <c r="G58" s="59">
        <f>IF(G57=0,0,G57/$F57)</f>
        <v>0.6</v>
      </c>
      <c r="H58" s="31">
        <f>IF(H57=0,0,H57/$H57)</f>
        <v>1</v>
      </c>
      <c r="I58" s="31">
        <f>IF(I57=0,0,I57/$H57)</f>
        <v>0.4</v>
      </c>
      <c r="J58" s="31">
        <f>IF(J57=0,0,J57/$J57)</f>
        <v>0</v>
      </c>
      <c r="K58" s="31">
        <f>IF(K57=0,0,K57/$J57)</f>
        <v>0</v>
      </c>
      <c r="L58" s="31">
        <f>IF(L57=0,0,L57/$L57)</f>
        <v>0</v>
      </c>
      <c r="M58" s="31">
        <f>IF(M57=0,0,M57/$L57)</f>
        <v>0</v>
      </c>
      <c r="N58" s="31">
        <f>IF(N57=0,0,N57/$N57)</f>
        <v>0</v>
      </c>
      <c r="O58" s="31">
        <f>IF(O57=0,0,O57/$N57)</f>
        <v>0</v>
      </c>
      <c r="P58" s="31">
        <f>IF(P57=0,0,P57/$F57)</f>
        <v>0.2</v>
      </c>
      <c r="Q58" s="31">
        <f>IF(Q57=0,0,Q57/$F57)</f>
        <v>0.2</v>
      </c>
    </row>
    <row r="59" spans="1:17" ht="12.75" customHeight="1">
      <c r="A59" s="139"/>
      <c r="B59" s="139"/>
      <c r="C59" s="37"/>
      <c r="D59" s="211" t="s">
        <v>21</v>
      </c>
      <c r="E59" s="36"/>
      <c r="F59" s="76">
        <f t="shared" si="6"/>
        <v>23</v>
      </c>
      <c r="G59" s="60">
        <v>17</v>
      </c>
      <c r="H59" s="35">
        <v>22</v>
      </c>
      <c r="I59" s="35">
        <v>2</v>
      </c>
      <c r="J59" s="35">
        <v>2</v>
      </c>
      <c r="K59" s="35">
        <v>0</v>
      </c>
      <c r="L59" s="35">
        <v>7</v>
      </c>
      <c r="M59" s="35">
        <v>0</v>
      </c>
      <c r="N59" s="35">
        <v>37</v>
      </c>
      <c r="O59" s="35">
        <v>1</v>
      </c>
      <c r="P59" s="35">
        <v>6</v>
      </c>
      <c r="Q59" s="35">
        <v>0</v>
      </c>
    </row>
    <row r="60" spans="1:17" ht="12.75" customHeight="1">
      <c r="A60" s="139"/>
      <c r="B60" s="139"/>
      <c r="C60" s="34"/>
      <c r="D60" s="212"/>
      <c r="E60" s="33"/>
      <c r="F60" s="77">
        <f t="shared" si="6"/>
        <v>1</v>
      </c>
      <c r="G60" s="59">
        <f>IF(G59=0,0,G59/$F59)</f>
        <v>0.73913043478260865</v>
      </c>
      <c r="H60" s="31">
        <f>IF(H59=0,0,H59/$H59)</f>
        <v>1</v>
      </c>
      <c r="I60" s="31">
        <f>IF(I59=0,0,I59/$H59)</f>
        <v>9.0909090909090912E-2</v>
      </c>
      <c r="J60" s="31">
        <f>IF(J59=0,0,J59/$J59)</f>
        <v>1</v>
      </c>
      <c r="K60" s="31">
        <f>IF(K59=0,0,K59/$J59)</f>
        <v>0</v>
      </c>
      <c r="L60" s="31">
        <f>IF(L59=0,0,L59/$L59)</f>
        <v>1</v>
      </c>
      <c r="M60" s="31">
        <f>IF(M59=0,0,M59/$L59)</f>
        <v>0</v>
      </c>
      <c r="N60" s="31">
        <f>IF(N59=0,0,N59/$N59)</f>
        <v>1</v>
      </c>
      <c r="O60" s="31">
        <f>IF(O59=0,0,O59/$N59)</f>
        <v>2.7027027027027029E-2</v>
      </c>
      <c r="P60" s="31">
        <f>IF(P59=0,0,P59/$F59)</f>
        <v>0.2608695652173913</v>
      </c>
      <c r="Q60" s="31">
        <f>IF(Q59=0,0,Q59/$F59)</f>
        <v>0</v>
      </c>
    </row>
    <row r="61" spans="1:17" ht="12" customHeight="1">
      <c r="A61" s="139"/>
      <c r="B61" s="139"/>
      <c r="C61" s="37"/>
      <c r="D61" s="211" t="s">
        <v>20</v>
      </c>
      <c r="E61" s="36"/>
      <c r="F61" s="76">
        <f t="shared" si="6"/>
        <v>14</v>
      </c>
      <c r="G61" s="60">
        <v>8</v>
      </c>
      <c r="H61" s="35">
        <v>9</v>
      </c>
      <c r="I61" s="35">
        <v>0</v>
      </c>
      <c r="J61" s="35">
        <v>1</v>
      </c>
      <c r="K61" s="35">
        <v>0</v>
      </c>
      <c r="L61" s="35">
        <v>3</v>
      </c>
      <c r="M61" s="35">
        <v>0</v>
      </c>
      <c r="N61" s="35">
        <v>5</v>
      </c>
      <c r="O61" s="35">
        <v>3</v>
      </c>
      <c r="P61" s="35">
        <v>4</v>
      </c>
      <c r="Q61" s="35">
        <v>2</v>
      </c>
    </row>
    <row r="62" spans="1:17" ht="12" customHeight="1">
      <c r="A62" s="139"/>
      <c r="B62" s="139"/>
      <c r="C62" s="34"/>
      <c r="D62" s="212"/>
      <c r="E62" s="33"/>
      <c r="F62" s="77">
        <f t="shared" si="6"/>
        <v>1</v>
      </c>
      <c r="G62" s="59">
        <f>IF(G61=0,0,G61/$F61)</f>
        <v>0.5714285714285714</v>
      </c>
      <c r="H62" s="31">
        <f>IF(H61=0,0,H61/$H61)</f>
        <v>1</v>
      </c>
      <c r="I62" s="31">
        <f>IF(I61=0,0,I61/$H61)</f>
        <v>0</v>
      </c>
      <c r="J62" s="31">
        <f>IF(J61=0,0,J61/$J61)</f>
        <v>1</v>
      </c>
      <c r="K62" s="31">
        <f>IF(K61=0,0,K61/$J61)</f>
        <v>0</v>
      </c>
      <c r="L62" s="31">
        <f>IF(L61=0,0,L61/$L61)</f>
        <v>1</v>
      </c>
      <c r="M62" s="31">
        <f>IF(M61=0,0,M61/$L61)</f>
        <v>0</v>
      </c>
      <c r="N62" s="31">
        <f>IF(N61=0,0,N61/$N61)</f>
        <v>1</v>
      </c>
      <c r="O62" s="31">
        <f>IF(O61=0,0,O61/$N61)</f>
        <v>0.6</v>
      </c>
      <c r="P62" s="31">
        <f>IF(P61=0,0,P61/$F61)</f>
        <v>0.2857142857142857</v>
      </c>
      <c r="Q62" s="31">
        <f>IF(Q61=0,0,Q61/$F61)</f>
        <v>0.14285714285714285</v>
      </c>
    </row>
    <row r="63" spans="1:17" ht="12" customHeight="1">
      <c r="A63" s="139"/>
      <c r="B63" s="139"/>
      <c r="C63" s="37"/>
      <c r="D63" s="211" t="s">
        <v>19</v>
      </c>
      <c r="E63" s="36"/>
      <c r="F63" s="76">
        <f t="shared" si="6"/>
        <v>10</v>
      </c>
      <c r="G63" s="60">
        <v>6</v>
      </c>
      <c r="H63" s="35">
        <v>15</v>
      </c>
      <c r="I63" s="35">
        <v>1</v>
      </c>
      <c r="J63" s="35">
        <v>0</v>
      </c>
      <c r="K63" s="35">
        <v>0</v>
      </c>
      <c r="L63" s="35">
        <v>2</v>
      </c>
      <c r="M63" s="35">
        <v>0</v>
      </c>
      <c r="N63" s="35">
        <v>19</v>
      </c>
      <c r="O63" s="35">
        <v>2</v>
      </c>
      <c r="P63" s="35">
        <v>4</v>
      </c>
      <c r="Q63" s="35">
        <v>0</v>
      </c>
    </row>
    <row r="64" spans="1:17" ht="12" customHeight="1">
      <c r="A64" s="139"/>
      <c r="B64" s="139"/>
      <c r="C64" s="34"/>
      <c r="D64" s="212"/>
      <c r="E64" s="33"/>
      <c r="F64" s="77">
        <f t="shared" si="6"/>
        <v>1</v>
      </c>
      <c r="G64" s="59">
        <f>IF(G63=0,0,G63/$F63)</f>
        <v>0.6</v>
      </c>
      <c r="H64" s="31">
        <f>IF(H63=0,0,H63/$H63)</f>
        <v>1</v>
      </c>
      <c r="I64" s="31">
        <f>IF(I63=0,0,I63/$H63)</f>
        <v>6.6666666666666666E-2</v>
      </c>
      <c r="J64" s="31">
        <f>IF(J63=0,0,J63/$J63)</f>
        <v>0</v>
      </c>
      <c r="K64" s="31">
        <f>IF(K63=0,0,K63/$J63)</f>
        <v>0</v>
      </c>
      <c r="L64" s="31">
        <f>IF(L63=0,0,L63/$L63)</f>
        <v>1</v>
      </c>
      <c r="M64" s="31">
        <f>IF(M63=0,0,M63/$L63)</f>
        <v>0</v>
      </c>
      <c r="N64" s="31">
        <f>IF(N63=0,0,N63/$N63)</f>
        <v>1</v>
      </c>
      <c r="O64" s="31">
        <f>IF(O63=0,0,O63/$N63)</f>
        <v>0.10526315789473684</v>
      </c>
      <c r="P64" s="31">
        <f>IF(P63=0,0,P63/$F63)</f>
        <v>0.4</v>
      </c>
      <c r="Q64" s="31">
        <f>IF(Q63=0,0,Q63/$F63)</f>
        <v>0</v>
      </c>
    </row>
    <row r="65" spans="1:17" ht="12" customHeight="1">
      <c r="A65" s="139"/>
      <c r="B65" s="139"/>
      <c r="C65" s="37"/>
      <c r="D65" s="211" t="s">
        <v>18</v>
      </c>
      <c r="E65" s="36"/>
      <c r="F65" s="76">
        <f t="shared" si="6"/>
        <v>19</v>
      </c>
      <c r="G65" s="60">
        <v>11</v>
      </c>
      <c r="H65" s="35">
        <v>6</v>
      </c>
      <c r="I65" s="35">
        <v>0</v>
      </c>
      <c r="J65" s="35">
        <v>2</v>
      </c>
      <c r="K65" s="35">
        <v>0</v>
      </c>
      <c r="L65" s="35">
        <v>3</v>
      </c>
      <c r="M65" s="35">
        <v>0</v>
      </c>
      <c r="N65" s="35">
        <v>59</v>
      </c>
      <c r="O65" s="35">
        <v>10</v>
      </c>
      <c r="P65" s="35">
        <v>5</v>
      </c>
      <c r="Q65" s="35">
        <v>3</v>
      </c>
    </row>
    <row r="66" spans="1:17" ht="12" customHeight="1">
      <c r="A66" s="139"/>
      <c r="B66" s="139"/>
      <c r="C66" s="34"/>
      <c r="D66" s="212"/>
      <c r="E66" s="33"/>
      <c r="F66" s="77">
        <f t="shared" si="6"/>
        <v>1</v>
      </c>
      <c r="G66" s="59">
        <f>IF(G65=0,0,G65/$F65)</f>
        <v>0.57894736842105265</v>
      </c>
      <c r="H66" s="31">
        <f>IF(H65=0,0,H65/$H65)</f>
        <v>1</v>
      </c>
      <c r="I66" s="31">
        <f>IF(I65=0,0,I65/$H65)</f>
        <v>0</v>
      </c>
      <c r="J66" s="31">
        <f>IF(J65=0,0,J65/$J65)</f>
        <v>1</v>
      </c>
      <c r="K66" s="31">
        <f>IF(K65=0,0,K65/$J65)</f>
        <v>0</v>
      </c>
      <c r="L66" s="31">
        <f>IF(L65=0,0,L65/$L65)</f>
        <v>1</v>
      </c>
      <c r="M66" s="31">
        <f>IF(M65=0,0,M65/$L65)</f>
        <v>0</v>
      </c>
      <c r="N66" s="31">
        <f>IF(N65=0,0,N65/$N65)</f>
        <v>1</v>
      </c>
      <c r="O66" s="31">
        <f>IF(O65=0,0,O65/$N65)</f>
        <v>0.16949152542372881</v>
      </c>
      <c r="P66" s="31">
        <f>IF(P65=0,0,P65/$F65)</f>
        <v>0.26315789473684209</v>
      </c>
      <c r="Q66" s="31">
        <f>IF(Q65=0,0,Q65/$F65)</f>
        <v>0.15789473684210525</v>
      </c>
    </row>
    <row r="67" spans="1:17" ht="12" customHeight="1">
      <c r="A67" s="139"/>
      <c r="B67" s="139"/>
      <c r="C67" s="37"/>
      <c r="D67" s="211" t="s">
        <v>17</v>
      </c>
      <c r="E67" s="36"/>
      <c r="F67" s="76">
        <f t="shared" si="6"/>
        <v>4</v>
      </c>
      <c r="G67" s="60">
        <v>3</v>
      </c>
      <c r="H67" s="35">
        <v>3</v>
      </c>
      <c r="I67" s="35">
        <v>0</v>
      </c>
      <c r="J67" s="35">
        <v>0</v>
      </c>
      <c r="K67" s="35">
        <v>0</v>
      </c>
      <c r="L67" s="35">
        <v>0</v>
      </c>
      <c r="M67" s="35">
        <v>0</v>
      </c>
      <c r="N67" s="35">
        <v>1</v>
      </c>
      <c r="O67" s="35">
        <v>0</v>
      </c>
      <c r="P67" s="35">
        <v>1</v>
      </c>
      <c r="Q67" s="35">
        <v>0</v>
      </c>
    </row>
    <row r="68" spans="1:17" ht="12" customHeight="1">
      <c r="A68" s="139"/>
      <c r="B68" s="140"/>
      <c r="C68" s="34"/>
      <c r="D68" s="212"/>
      <c r="E68" s="33"/>
      <c r="F68" s="77">
        <f t="shared" si="6"/>
        <v>1</v>
      </c>
      <c r="G68" s="59">
        <f>IF(G67=0,0,G67/$F67)</f>
        <v>0.75</v>
      </c>
      <c r="H68" s="31">
        <f>IF(H67=0,0,H67/$H67)</f>
        <v>1</v>
      </c>
      <c r="I68" s="31">
        <f>IF(I67=0,0,I67/$H67)</f>
        <v>0</v>
      </c>
      <c r="J68" s="31">
        <f>IF(J67=0,0,J67/$J67)</f>
        <v>0</v>
      </c>
      <c r="K68" s="31">
        <f>IF(K67=0,0,K67/$J67)</f>
        <v>0</v>
      </c>
      <c r="L68" s="31">
        <f>IF(L67=0,0,L67/$L67)</f>
        <v>0</v>
      </c>
      <c r="M68" s="31">
        <f>IF(M67=0,0,M67/$L67)</f>
        <v>0</v>
      </c>
      <c r="N68" s="31">
        <f>IF(N67=0,0,N67/$N67)</f>
        <v>1</v>
      </c>
      <c r="O68" s="31">
        <f>IF(O67=0,0,O67/$N67)</f>
        <v>0</v>
      </c>
      <c r="P68" s="31">
        <f>IF(P67=0,0,P67/$F67)</f>
        <v>0.25</v>
      </c>
      <c r="Q68" s="31">
        <f>IF(Q67=0,0,Q67/$F67)</f>
        <v>0</v>
      </c>
    </row>
    <row r="69" spans="1:17" ht="12" customHeight="1">
      <c r="A69" s="139"/>
      <c r="B69" s="138" t="s">
        <v>16</v>
      </c>
      <c r="C69" s="37"/>
      <c r="D69" s="211" t="s">
        <v>15</v>
      </c>
      <c r="E69" s="36"/>
      <c r="F69" s="76">
        <f t="shared" si="1"/>
        <v>692</v>
      </c>
      <c r="G69" s="60">
        <f>SUM(G71,G73,G75,G77,G79,G81,G83,G85,G87,G89,G91,G93,G95,G97,G99)</f>
        <v>239</v>
      </c>
      <c r="H69" s="35">
        <f>SUM(H71,H73,H75,H77,H79,H81,H83,H85,H87,H89,H91,H93,H95,H97,H99)</f>
        <v>103</v>
      </c>
      <c r="I69" s="35">
        <f>SUM(I71,I73,I75,I77,I79,I81,I83,I85,I87,I89,I91,I93,I95,I97,I99)</f>
        <v>6</v>
      </c>
      <c r="J69" s="35">
        <f t="shared" ref="J69:Q69" si="7">SUM(J71,J73,J75,J77,J79,J81,J83,J85,J87,J89,J91,J93,J95,J97,J99)</f>
        <v>197</v>
      </c>
      <c r="K69" s="35">
        <f t="shared" si="7"/>
        <v>23</v>
      </c>
      <c r="L69" s="35">
        <f t="shared" si="7"/>
        <v>190</v>
      </c>
      <c r="M69" s="35">
        <f t="shared" si="7"/>
        <v>13</v>
      </c>
      <c r="N69" s="35">
        <f t="shared" si="7"/>
        <v>608</v>
      </c>
      <c r="O69" s="35">
        <f t="shared" si="7"/>
        <v>114</v>
      </c>
      <c r="P69" s="35">
        <f t="shared" si="7"/>
        <v>270</v>
      </c>
      <c r="Q69" s="35">
        <f t="shared" si="7"/>
        <v>183</v>
      </c>
    </row>
    <row r="70" spans="1:17" ht="12" customHeight="1">
      <c r="A70" s="139"/>
      <c r="B70" s="139"/>
      <c r="C70" s="34"/>
      <c r="D70" s="212"/>
      <c r="E70" s="33"/>
      <c r="F70" s="77">
        <f t="shared" ref="F70" si="8">SUM(G70,P70:Q70)</f>
        <v>1</v>
      </c>
      <c r="G70" s="59">
        <f>IF(G69=0,0,G69/$F69)</f>
        <v>0.34537572254335258</v>
      </c>
      <c r="H70" s="31">
        <f>IF(H69=0,0,H69/$H69)</f>
        <v>1</v>
      </c>
      <c r="I70" s="31">
        <f>IF(I69=0,0,I69/$H69)</f>
        <v>5.8252427184466021E-2</v>
      </c>
      <c r="J70" s="31">
        <f>IF(J69=0,0,J69/$J69)</f>
        <v>1</v>
      </c>
      <c r="K70" s="31">
        <f>IF(K69=0,0,K69/$J69)</f>
        <v>0.116751269035533</v>
      </c>
      <c r="L70" s="31">
        <f>IF(L69=0,0,L69/$L69)</f>
        <v>1</v>
      </c>
      <c r="M70" s="31">
        <f>IF(M69=0,0,M69/$L69)</f>
        <v>6.8421052631578952E-2</v>
      </c>
      <c r="N70" s="31">
        <f>IF(N69=0,0,N69/$N69)</f>
        <v>1</v>
      </c>
      <c r="O70" s="31">
        <f>IF(O69=0,0,O69/$N69)</f>
        <v>0.1875</v>
      </c>
      <c r="P70" s="31">
        <f>IF(P69=0,0,P69/$F69)</f>
        <v>0.39017341040462428</v>
      </c>
      <c r="Q70" s="31">
        <f>IF(Q69=0,0,Q69/$F69)</f>
        <v>0.26445086705202314</v>
      </c>
    </row>
    <row r="71" spans="1:17" ht="12" customHeight="1">
      <c r="A71" s="139"/>
      <c r="B71" s="139"/>
      <c r="C71" s="37"/>
      <c r="D71" s="211" t="s">
        <v>117</v>
      </c>
      <c r="E71" s="36"/>
      <c r="F71" s="76">
        <f t="shared" ref="F71:F100" si="9">SUM(G71,P71:Q71)</f>
        <v>5</v>
      </c>
      <c r="G71" s="60">
        <v>0</v>
      </c>
      <c r="H71" s="35">
        <v>0</v>
      </c>
      <c r="I71" s="35">
        <v>0</v>
      </c>
      <c r="J71" s="35">
        <v>0</v>
      </c>
      <c r="K71" s="35">
        <v>0</v>
      </c>
      <c r="L71" s="35">
        <v>0</v>
      </c>
      <c r="M71" s="35">
        <v>0</v>
      </c>
      <c r="N71" s="35">
        <v>0</v>
      </c>
      <c r="O71" s="35">
        <v>0</v>
      </c>
      <c r="P71" s="35">
        <v>1</v>
      </c>
      <c r="Q71" s="35">
        <v>4</v>
      </c>
    </row>
    <row r="72" spans="1:17" ht="12" customHeight="1">
      <c r="A72" s="139"/>
      <c r="B72" s="139"/>
      <c r="C72" s="34"/>
      <c r="D72" s="212"/>
      <c r="E72" s="33"/>
      <c r="F72" s="77">
        <f t="shared" si="9"/>
        <v>1</v>
      </c>
      <c r="G72" s="59">
        <f>IF(G71=0,0,G71/$F71)</f>
        <v>0</v>
      </c>
      <c r="H72" s="31">
        <f>IF(H71=0,0,H71/$H71)</f>
        <v>0</v>
      </c>
      <c r="I72" s="31">
        <f>IF(I71=0,0,I71/$H71)</f>
        <v>0</v>
      </c>
      <c r="J72" s="31">
        <f>IF(J71=0,0,J71/$J71)</f>
        <v>0</v>
      </c>
      <c r="K72" s="31">
        <f>IF(K71=0,0,K71/$J71)</f>
        <v>0</v>
      </c>
      <c r="L72" s="31">
        <f>IF(L71=0,0,L71/$L71)</f>
        <v>0</v>
      </c>
      <c r="M72" s="31">
        <f>IF(M71=0,0,M71/$L71)</f>
        <v>0</v>
      </c>
      <c r="N72" s="31">
        <f>IF(N71=0,0,N71/$N71)</f>
        <v>0</v>
      </c>
      <c r="O72" s="31">
        <f>IF(O71=0,0,O71/$N71)</f>
        <v>0</v>
      </c>
      <c r="P72" s="31">
        <f>IF(P71=0,0,P71/$F71)</f>
        <v>0.2</v>
      </c>
      <c r="Q72" s="31">
        <f>IF(Q71=0,0,Q71/$F71)</f>
        <v>0.8</v>
      </c>
    </row>
    <row r="73" spans="1:17" ht="12" customHeight="1">
      <c r="A73" s="139"/>
      <c r="B73" s="139"/>
      <c r="C73" s="37"/>
      <c r="D73" s="211" t="s">
        <v>13</v>
      </c>
      <c r="E73" s="36"/>
      <c r="F73" s="76">
        <f t="shared" si="9"/>
        <v>83</v>
      </c>
      <c r="G73" s="60">
        <v>19</v>
      </c>
      <c r="H73" s="35">
        <v>8</v>
      </c>
      <c r="I73" s="35">
        <v>0</v>
      </c>
      <c r="J73" s="35">
        <v>5</v>
      </c>
      <c r="K73" s="35">
        <v>0</v>
      </c>
      <c r="L73" s="35">
        <v>8</v>
      </c>
      <c r="M73" s="35">
        <v>1</v>
      </c>
      <c r="N73" s="35">
        <v>20</v>
      </c>
      <c r="O73" s="35">
        <v>2</v>
      </c>
      <c r="P73" s="35">
        <v>45</v>
      </c>
      <c r="Q73" s="35">
        <v>19</v>
      </c>
    </row>
    <row r="74" spans="1:17" ht="12" customHeight="1">
      <c r="A74" s="139"/>
      <c r="B74" s="139"/>
      <c r="C74" s="34"/>
      <c r="D74" s="212"/>
      <c r="E74" s="33"/>
      <c r="F74" s="77">
        <f t="shared" si="9"/>
        <v>0.99999999999999989</v>
      </c>
      <c r="G74" s="59">
        <f>IF(G73=0,0,G73/$F73)</f>
        <v>0.2289156626506024</v>
      </c>
      <c r="H74" s="31">
        <f>IF(H73=0,0,H73/$H73)</f>
        <v>1</v>
      </c>
      <c r="I74" s="31">
        <f>IF(I73=0,0,I73/$H73)</f>
        <v>0</v>
      </c>
      <c r="J74" s="31">
        <f>IF(J73=0,0,J73/$J73)</f>
        <v>1</v>
      </c>
      <c r="K74" s="31">
        <f>IF(K73=0,0,K73/$J73)</f>
        <v>0</v>
      </c>
      <c r="L74" s="31">
        <f>IF(L73=0,0,L73/$L73)</f>
        <v>1</v>
      </c>
      <c r="M74" s="31">
        <f>IF(M73=0,0,M73/$L73)</f>
        <v>0.125</v>
      </c>
      <c r="N74" s="31">
        <f>IF(N73=0,0,N73/$N73)</f>
        <v>1</v>
      </c>
      <c r="O74" s="31">
        <f>IF(O73=0,0,O73/$N73)</f>
        <v>0.1</v>
      </c>
      <c r="P74" s="31">
        <f>IF(P73=0,0,P73/$F73)</f>
        <v>0.54216867469879515</v>
      </c>
      <c r="Q74" s="31">
        <f>IF(Q73=0,0,Q73/$F73)</f>
        <v>0.2289156626506024</v>
      </c>
    </row>
    <row r="75" spans="1:17" ht="12" customHeight="1">
      <c r="A75" s="139"/>
      <c r="B75" s="139"/>
      <c r="C75" s="37"/>
      <c r="D75" s="211" t="s">
        <v>12</v>
      </c>
      <c r="E75" s="36"/>
      <c r="F75" s="76">
        <f t="shared" si="9"/>
        <v>18</v>
      </c>
      <c r="G75" s="60">
        <v>4</v>
      </c>
      <c r="H75" s="35">
        <v>0</v>
      </c>
      <c r="I75" s="35">
        <v>0</v>
      </c>
      <c r="J75" s="35">
        <v>0</v>
      </c>
      <c r="K75" s="35">
        <v>0</v>
      </c>
      <c r="L75" s="35">
        <v>1</v>
      </c>
      <c r="M75" s="35">
        <v>0</v>
      </c>
      <c r="N75" s="35">
        <v>4</v>
      </c>
      <c r="O75" s="35">
        <v>0</v>
      </c>
      <c r="P75" s="35">
        <v>10</v>
      </c>
      <c r="Q75" s="35">
        <v>4</v>
      </c>
    </row>
    <row r="76" spans="1:17" ht="12" customHeight="1">
      <c r="A76" s="139"/>
      <c r="B76" s="139"/>
      <c r="C76" s="34"/>
      <c r="D76" s="212"/>
      <c r="E76" s="33"/>
      <c r="F76" s="77">
        <f t="shared" si="9"/>
        <v>1</v>
      </c>
      <c r="G76" s="59">
        <f>IF(G75=0,0,G75/$F75)</f>
        <v>0.22222222222222221</v>
      </c>
      <c r="H76" s="31">
        <f>IF(H75=0,0,H75/$H75)</f>
        <v>0</v>
      </c>
      <c r="I76" s="31">
        <f>IF(I75=0,0,I75/$H75)</f>
        <v>0</v>
      </c>
      <c r="J76" s="31">
        <f>IF(J75=0,0,J75/$J75)</f>
        <v>0</v>
      </c>
      <c r="K76" s="31">
        <f>IF(K75=0,0,K75/$J75)</f>
        <v>0</v>
      </c>
      <c r="L76" s="31">
        <f>IF(L75=0,0,L75/$L75)</f>
        <v>1</v>
      </c>
      <c r="M76" s="31">
        <f>IF(M75=0,0,M75/$L75)</f>
        <v>0</v>
      </c>
      <c r="N76" s="31">
        <f>IF(N75=0,0,N75/$N75)</f>
        <v>1</v>
      </c>
      <c r="O76" s="31">
        <f>IF(O75=0,0,O75/$N75)</f>
        <v>0</v>
      </c>
      <c r="P76" s="31">
        <f>IF(P75=0,0,P75/$F75)</f>
        <v>0.55555555555555558</v>
      </c>
      <c r="Q76" s="31">
        <f>IF(Q75=0,0,Q75/$F75)</f>
        <v>0.22222222222222221</v>
      </c>
    </row>
    <row r="77" spans="1:17" ht="12" customHeight="1">
      <c r="A77" s="139"/>
      <c r="B77" s="139"/>
      <c r="C77" s="37"/>
      <c r="D77" s="211" t="s">
        <v>11</v>
      </c>
      <c r="E77" s="36"/>
      <c r="F77" s="76">
        <f t="shared" si="9"/>
        <v>16</v>
      </c>
      <c r="G77" s="60">
        <v>6</v>
      </c>
      <c r="H77" s="35">
        <v>0</v>
      </c>
      <c r="I77" s="35">
        <v>0</v>
      </c>
      <c r="J77" s="35">
        <v>0</v>
      </c>
      <c r="K77" s="35">
        <v>0</v>
      </c>
      <c r="L77" s="35">
        <v>6</v>
      </c>
      <c r="M77" s="35">
        <v>0</v>
      </c>
      <c r="N77" s="35">
        <v>3</v>
      </c>
      <c r="O77" s="35">
        <v>0</v>
      </c>
      <c r="P77" s="35">
        <v>6</v>
      </c>
      <c r="Q77" s="35">
        <v>4</v>
      </c>
    </row>
    <row r="78" spans="1:17" ht="12" customHeight="1">
      <c r="A78" s="139"/>
      <c r="B78" s="139"/>
      <c r="C78" s="34"/>
      <c r="D78" s="212"/>
      <c r="E78" s="33"/>
      <c r="F78" s="77">
        <f t="shared" si="9"/>
        <v>1</v>
      </c>
      <c r="G78" s="59">
        <f>IF(G77=0,0,G77/$F77)</f>
        <v>0.375</v>
      </c>
      <c r="H78" s="31">
        <f>IF(H77=0,0,H77/$H77)</f>
        <v>0</v>
      </c>
      <c r="I78" s="31">
        <f>IF(I77=0,0,I77/$H77)</f>
        <v>0</v>
      </c>
      <c r="J78" s="31">
        <f>IF(J77=0,0,J77/$J77)</f>
        <v>0</v>
      </c>
      <c r="K78" s="31">
        <f>IF(K77=0,0,K77/$J77)</f>
        <v>0</v>
      </c>
      <c r="L78" s="31">
        <f>IF(L77=0,0,L77/$L77)</f>
        <v>1</v>
      </c>
      <c r="M78" s="31">
        <f>IF(M77=0,0,M77/$L77)</f>
        <v>0</v>
      </c>
      <c r="N78" s="31">
        <f>IF(N77=0,0,N77/$N77)</f>
        <v>1</v>
      </c>
      <c r="O78" s="31">
        <f>IF(O77=0,0,O77/$N77)</f>
        <v>0</v>
      </c>
      <c r="P78" s="31">
        <f>IF(P77=0,0,P77/$F77)</f>
        <v>0.375</v>
      </c>
      <c r="Q78" s="31">
        <f>IF(Q77=0,0,Q77/$F77)</f>
        <v>0.25</v>
      </c>
    </row>
    <row r="79" spans="1:17" ht="12" customHeight="1">
      <c r="A79" s="139"/>
      <c r="B79" s="139"/>
      <c r="C79" s="37"/>
      <c r="D79" s="211" t="s">
        <v>10</v>
      </c>
      <c r="E79" s="36"/>
      <c r="F79" s="76">
        <f t="shared" si="9"/>
        <v>34</v>
      </c>
      <c r="G79" s="60">
        <v>6</v>
      </c>
      <c r="H79" s="35">
        <v>0</v>
      </c>
      <c r="I79" s="35">
        <v>0</v>
      </c>
      <c r="J79" s="35">
        <v>0</v>
      </c>
      <c r="K79" s="35">
        <v>0</v>
      </c>
      <c r="L79" s="35">
        <v>0</v>
      </c>
      <c r="M79" s="35">
        <v>0</v>
      </c>
      <c r="N79" s="35">
        <v>8</v>
      </c>
      <c r="O79" s="35">
        <v>4</v>
      </c>
      <c r="P79" s="35">
        <v>23</v>
      </c>
      <c r="Q79" s="35">
        <v>5</v>
      </c>
    </row>
    <row r="80" spans="1:17" ht="12" customHeight="1">
      <c r="A80" s="139"/>
      <c r="B80" s="139"/>
      <c r="C80" s="34"/>
      <c r="D80" s="212"/>
      <c r="E80" s="33"/>
      <c r="F80" s="77">
        <f t="shared" si="9"/>
        <v>1</v>
      </c>
      <c r="G80" s="59">
        <f>IF(G79=0,0,G79/$F79)</f>
        <v>0.17647058823529413</v>
      </c>
      <c r="H80" s="31">
        <f>IF(H79=0,0,H79/$H79)</f>
        <v>0</v>
      </c>
      <c r="I80" s="31">
        <f>IF(I79=0,0,I79/$H79)</f>
        <v>0</v>
      </c>
      <c r="J80" s="31">
        <f>IF(J79=0,0,J79/$J79)</f>
        <v>0</v>
      </c>
      <c r="K80" s="31">
        <f>IF(K79=0,0,K79/$J79)</f>
        <v>0</v>
      </c>
      <c r="L80" s="31">
        <f>IF(L79=0,0,L79/$L79)</f>
        <v>0</v>
      </c>
      <c r="M80" s="31">
        <f>IF(M79=0,0,M79/$L79)</f>
        <v>0</v>
      </c>
      <c r="N80" s="31">
        <f>IF(N79=0,0,N79/$N79)</f>
        <v>1</v>
      </c>
      <c r="O80" s="31">
        <f>IF(O79=0,0,O79/$N79)</f>
        <v>0.5</v>
      </c>
      <c r="P80" s="31">
        <f>IF(P79=0,0,P79/$F79)</f>
        <v>0.67647058823529416</v>
      </c>
      <c r="Q80" s="31">
        <f>IF(Q79=0,0,Q79/$F79)</f>
        <v>0.14705882352941177</v>
      </c>
    </row>
    <row r="81" spans="1:17" ht="12" customHeight="1">
      <c r="A81" s="139"/>
      <c r="B81" s="139"/>
      <c r="C81" s="37"/>
      <c r="D81" s="211" t="s">
        <v>9</v>
      </c>
      <c r="E81" s="36"/>
      <c r="F81" s="76">
        <f t="shared" si="9"/>
        <v>180</v>
      </c>
      <c r="G81" s="60">
        <v>51</v>
      </c>
      <c r="H81" s="35">
        <v>39</v>
      </c>
      <c r="I81" s="35">
        <v>0</v>
      </c>
      <c r="J81" s="35">
        <v>18</v>
      </c>
      <c r="K81" s="35">
        <v>3</v>
      </c>
      <c r="L81" s="35">
        <v>41</v>
      </c>
      <c r="M81" s="35">
        <v>3</v>
      </c>
      <c r="N81" s="35">
        <v>67</v>
      </c>
      <c r="O81" s="35">
        <v>9</v>
      </c>
      <c r="P81" s="35">
        <v>73</v>
      </c>
      <c r="Q81" s="35">
        <v>56</v>
      </c>
    </row>
    <row r="82" spans="1:17" ht="12" customHeight="1">
      <c r="A82" s="139"/>
      <c r="B82" s="139"/>
      <c r="C82" s="34"/>
      <c r="D82" s="212"/>
      <c r="E82" s="33"/>
      <c r="F82" s="77">
        <f t="shared" si="9"/>
        <v>1</v>
      </c>
      <c r="G82" s="59">
        <f>IF(G81=0,0,G81/$F81)</f>
        <v>0.28333333333333333</v>
      </c>
      <c r="H82" s="31">
        <f>IF(H81=0,0,H81/$H81)</f>
        <v>1</v>
      </c>
      <c r="I82" s="31">
        <f>IF(I81=0,0,I81/$H81)</f>
        <v>0</v>
      </c>
      <c r="J82" s="31">
        <f>IF(J81=0,0,J81/$J81)</f>
        <v>1</v>
      </c>
      <c r="K82" s="31">
        <f>IF(K81=0,0,K81/$J81)</f>
        <v>0.16666666666666666</v>
      </c>
      <c r="L82" s="31">
        <f>IF(L81=0,0,L81/$L81)</f>
        <v>1</v>
      </c>
      <c r="M82" s="31">
        <f>IF(M81=0,0,M81/$L81)</f>
        <v>7.3170731707317069E-2</v>
      </c>
      <c r="N82" s="31">
        <f>IF(N81=0,0,N81/$N81)</f>
        <v>1</v>
      </c>
      <c r="O82" s="31">
        <f>IF(O81=0,0,O81/$N81)</f>
        <v>0.13432835820895522</v>
      </c>
      <c r="P82" s="31">
        <f>IF(P81=0,0,P81/$F81)</f>
        <v>0.40555555555555556</v>
      </c>
      <c r="Q82" s="31">
        <f>IF(Q81=0,0,Q81/$F81)</f>
        <v>0.31111111111111112</v>
      </c>
    </row>
    <row r="83" spans="1:17" ht="12" customHeight="1">
      <c r="A83" s="139"/>
      <c r="B83" s="139"/>
      <c r="C83" s="37"/>
      <c r="D83" s="211" t="s">
        <v>8</v>
      </c>
      <c r="E83" s="36"/>
      <c r="F83" s="76">
        <f t="shared" si="9"/>
        <v>21</v>
      </c>
      <c r="G83" s="60">
        <v>10</v>
      </c>
      <c r="H83" s="35">
        <v>9</v>
      </c>
      <c r="I83" s="35">
        <v>0</v>
      </c>
      <c r="J83" s="35">
        <v>1</v>
      </c>
      <c r="K83" s="35">
        <v>0</v>
      </c>
      <c r="L83" s="35">
        <v>31</v>
      </c>
      <c r="M83" s="35">
        <v>0</v>
      </c>
      <c r="N83" s="35">
        <v>23</v>
      </c>
      <c r="O83" s="35">
        <v>4</v>
      </c>
      <c r="P83" s="35">
        <v>9</v>
      </c>
      <c r="Q83" s="35">
        <v>2</v>
      </c>
    </row>
    <row r="84" spans="1:17" ht="12" customHeight="1">
      <c r="A84" s="139"/>
      <c r="B84" s="139"/>
      <c r="C84" s="34"/>
      <c r="D84" s="212"/>
      <c r="E84" s="33"/>
      <c r="F84" s="77">
        <f t="shared" si="9"/>
        <v>0.99999999999999989</v>
      </c>
      <c r="G84" s="59">
        <f>IF(G83=0,0,G83/$F83)</f>
        <v>0.47619047619047616</v>
      </c>
      <c r="H84" s="31">
        <f>IF(H83=0,0,H83/$H83)</f>
        <v>1</v>
      </c>
      <c r="I84" s="31">
        <f>IF(I83=0,0,I83/$H83)</f>
        <v>0</v>
      </c>
      <c r="J84" s="31">
        <f>IF(J83=0,0,J83/$J83)</f>
        <v>1</v>
      </c>
      <c r="K84" s="31">
        <f>IF(K83=0,0,K83/$J83)</f>
        <v>0</v>
      </c>
      <c r="L84" s="31">
        <f>IF(L83=0,0,L83/$L83)</f>
        <v>1</v>
      </c>
      <c r="M84" s="31">
        <f>IF(M83=0,0,M83/$L83)</f>
        <v>0</v>
      </c>
      <c r="N84" s="31">
        <f>IF(N83=0,0,N83/$N83)</f>
        <v>1</v>
      </c>
      <c r="O84" s="31">
        <f>IF(O83=0,0,O83/$N83)</f>
        <v>0.17391304347826086</v>
      </c>
      <c r="P84" s="31">
        <f>IF(P83=0,0,P83/$F83)</f>
        <v>0.42857142857142855</v>
      </c>
      <c r="Q84" s="31">
        <f>IF(Q83=0,0,Q83/$F83)</f>
        <v>9.5238095238095233E-2</v>
      </c>
    </row>
    <row r="85" spans="1:17" ht="12" customHeight="1">
      <c r="A85" s="139"/>
      <c r="B85" s="139"/>
      <c r="C85" s="37"/>
      <c r="D85" s="211" t="s">
        <v>7</v>
      </c>
      <c r="E85" s="36"/>
      <c r="F85" s="76">
        <f t="shared" si="9"/>
        <v>14</v>
      </c>
      <c r="G85" s="60">
        <v>3</v>
      </c>
      <c r="H85" s="35">
        <v>1</v>
      </c>
      <c r="I85" s="35">
        <v>0</v>
      </c>
      <c r="J85" s="35">
        <v>0</v>
      </c>
      <c r="K85" s="35">
        <v>0</v>
      </c>
      <c r="L85" s="35">
        <v>0</v>
      </c>
      <c r="M85" s="35">
        <v>0</v>
      </c>
      <c r="N85" s="35">
        <v>2</v>
      </c>
      <c r="O85" s="35">
        <v>1</v>
      </c>
      <c r="P85" s="35">
        <v>7</v>
      </c>
      <c r="Q85" s="35">
        <v>4</v>
      </c>
    </row>
    <row r="86" spans="1:17" ht="12" customHeight="1">
      <c r="A86" s="139"/>
      <c r="B86" s="139"/>
      <c r="C86" s="34"/>
      <c r="D86" s="212"/>
      <c r="E86" s="33"/>
      <c r="F86" s="77">
        <f t="shared" si="9"/>
        <v>1</v>
      </c>
      <c r="G86" s="59">
        <f>IF(G85=0,0,G85/$F85)</f>
        <v>0.21428571428571427</v>
      </c>
      <c r="H86" s="31">
        <f>IF(H85=0,0,H85/$H85)</f>
        <v>1</v>
      </c>
      <c r="I86" s="31">
        <f>IF(I85=0,0,I85/$H85)</f>
        <v>0</v>
      </c>
      <c r="J86" s="31">
        <f>IF(J85=0,0,J85/$J85)</f>
        <v>0</v>
      </c>
      <c r="K86" s="31">
        <f>IF(K85=0,0,K85/$J85)</f>
        <v>0</v>
      </c>
      <c r="L86" s="31">
        <f>IF(L85=0,0,L85/$L85)</f>
        <v>0</v>
      </c>
      <c r="M86" s="31">
        <f>IF(M85=0,0,M85/$L85)</f>
        <v>0</v>
      </c>
      <c r="N86" s="31">
        <f>IF(N85=0,0,N85/$N85)</f>
        <v>1</v>
      </c>
      <c r="O86" s="31">
        <f>IF(O85=0,0,O85/$N85)</f>
        <v>0.5</v>
      </c>
      <c r="P86" s="31">
        <f>IF(P85=0,0,P85/$F85)</f>
        <v>0.5</v>
      </c>
      <c r="Q86" s="31">
        <f>IF(Q85=0,0,Q85/$F85)</f>
        <v>0.2857142857142857</v>
      </c>
    </row>
    <row r="87" spans="1:17" ht="13.5" customHeight="1">
      <c r="A87" s="139"/>
      <c r="B87" s="139"/>
      <c r="C87" s="37"/>
      <c r="D87" s="228" t="s">
        <v>116</v>
      </c>
      <c r="E87" s="36"/>
      <c r="F87" s="76">
        <f t="shared" si="9"/>
        <v>13</v>
      </c>
      <c r="G87" s="60">
        <v>1</v>
      </c>
      <c r="H87" s="35">
        <v>0</v>
      </c>
      <c r="I87" s="35">
        <v>0</v>
      </c>
      <c r="J87" s="35">
        <v>0</v>
      </c>
      <c r="K87" s="35">
        <v>0</v>
      </c>
      <c r="L87" s="35">
        <v>1</v>
      </c>
      <c r="M87" s="35">
        <v>0</v>
      </c>
      <c r="N87" s="35">
        <v>14</v>
      </c>
      <c r="O87" s="35">
        <v>2</v>
      </c>
      <c r="P87" s="35">
        <v>5</v>
      </c>
      <c r="Q87" s="35">
        <v>7</v>
      </c>
    </row>
    <row r="88" spans="1:17" ht="13.5" customHeight="1">
      <c r="A88" s="139"/>
      <c r="B88" s="139"/>
      <c r="C88" s="34"/>
      <c r="D88" s="212"/>
      <c r="E88" s="33"/>
      <c r="F88" s="77">
        <f t="shared" si="9"/>
        <v>1</v>
      </c>
      <c r="G88" s="59">
        <f>IF(G87=0,0,G87/$F87)</f>
        <v>7.6923076923076927E-2</v>
      </c>
      <c r="H88" s="31">
        <f>IF(H87=0,0,H87/$H87)</f>
        <v>0</v>
      </c>
      <c r="I88" s="31">
        <f>IF(I87=0,0,I87/$H87)</f>
        <v>0</v>
      </c>
      <c r="J88" s="31">
        <f>IF(J87=0,0,J87/$J87)</f>
        <v>0</v>
      </c>
      <c r="K88" s="31">
        <f>IF(K87=0,0,K87/$J87)</f>
        <v>0</v>
      </c>
      <c r="L88" s="31">
        <f>IF(L87=0,0,L87/$L87)</f>
        <v>1</v>
      </c>
      <c r="M88" s="31">
        <f>IF(M87=0,0,M87/$L87)</f>
        <v>0</v>
      </c>
      <c r="N88" s="31">
        <f>IF(N87=0,0,N87/$N87)</f>
        <v>1</v>
      </c>
      <c r="O88" s="31">
        <f>IF(O87=0,0,O87/$N87)</f>
        <v>0.14285714285714285</v>
      </c>
      <c r="P88" s="31">
        <f>IF(P87=0,0,P87/$F87)</f>
        <v>0.38461538461538464</v>
      </c>
      <c r="Q88" s="31">
        <f>IF(Q87=0,0,Q87/$F87)</f>
        <v>0.53846153846153844</v>
      </c>
    </row>
    <row r="89" spans="1:17" ht="12" customHeight="1">
      <c r="A89" s="139"/>
      <c r="B89" s="139"/>
      <c r="C89" s="37"/>
      <c r="D89" s="211" t="s">
        <v>5</v>
      </c>
      <c r="E89" s="36"/>
      <c r="F89" s="76">
        <f t="shared" si="9"/>
        <v>41</v>
      </c>
      <c r="G89" s="60">
        <v>10</v>
      </c>
      <c r="H89" s="35">
        <v>11</v>
      </c>
      <c r="I89" s="35">
        <v>2</v>
      </c>
      <c r="J89" s="35">
        <v>3</v>
      </c>
      <c r="K89" s="35">
        <v>0</v>
      </c>
      <c r="L89" s="35">
        <v>0</v>
      </c>
      <c r="M89" s="35">
        <v>0</v>
      </c>
      <c r="N89" s="35">
        <v>7</v>
      </c>
      <c r="O89" s="35">
        <v>1</v>
      </c>
      <c r="P89" s="35">
        <v>14</v>
      </c>
      <c r="Q89" s="35">
        <v>17</v>
      </c>
    </row>
    <row r="90" spans="1:17" ht="12" customHeight="1">
      <c r="A90" s="139"/>
      <c r="B90" s="139"/>
      <c r="C90" s="34"/>
      <c r="D90" s="212"/>
      <c r="E90" s="33"/>
      <c r="F90" s="77">
        <f t="shared" si="9"/>
        <v>1</v>
      </c>
      <c r="G90" s="59">
        <f>IF(G89=0,0,G89/$F89)</f>
        <v>0.24390243902439024</v>
      </c>
      <c r="H90" s="31">
        <f>IF(H89=0,0,H89/$H89)</f>
        <v>1</v>
      </c>
      <c r="I90" s="31">
        <f>IF(I89=0,0,I89/$H89)</f>
        <v>0.18181818181818182</v>
      </c>
      <c r="J90" s="31">
        <f>IF(J89=0,0,J89/$J89)</f>
        <v>1</v>
      </c>
      <c r="K90" s="31">
        <f>IF(K89=0,0,K89/$J89)</f>
        <v>0</v>
      </c>
      <c r="L90" s="31">
        <f>IF(L89=0,0,L89/$L89)</f>
        <v>0</v>
      </c>
      <c r="M90" s="31">
        <f>IF(M89=0,0,M89/$L89)</f>
        <v>0</v>
      </c>
      <c r="N90" s="31">
        <f>IF(N89=0,0,N89/$N89)</f>
        <v>1</v>
      </c>
      <c r="O90" s="31">
        <f>IF(O89=0,0,O89/$N89)</f>
        <v>0.14285714285714285</v>
      </c>
      <c r="P90" s="31">
        <f>IF(P89=0,0,P89/$F89)</f>
        <v>0.34146341463414637</v>
      </c>
      <c r="Q90" s="31">
        <f>IF(Q89=0,0,Q89/$F89)</f>
        <v>0.41463414634146339</v>
      </c>
    </row>
    <row r="91" spans="1:17" ht="12" customHeight="1">
      <c r="A91" s="139"/>
      <c r="B91" s="139"/>
      <c r="C91" s="37"/>
      <c r="D91" s="211" t="s">
        <v>4</v>
      </c>
      <c r="E91" s="36"/>
      <c r="F91" s="76">
        <f t="shared" si="9"/>
        <v>22</v>
      </c>
      <c r="G91" s="60">
        <v>4</v>
      </c>
      <c r="H91" s="35">
        <v>0</v>
      </c>
      <c r="I91" s="35">
        <v>0</v>
      </c>
      <c r="J91" s="35">
        <v>1</v>
      </c>
      <c r="K91" s="35">
        <v>0</v>
      </c>
      <c r="L91" s="35">
        <v>5</v>
      </c>
      <c r="M91" s="35">
        <v>1</v>
      </c>
      <c r="N91" s="35">
        <v>4</v>
      </c>
      <c r="O91" s="35">
        <v>0</v>
      </c>
      <c r="P91" s="35">
        <v>10</v>
      </c>
      <c r="Q91" s="35">
        <v>8</v>
      </c>
    </row>
    <row r="92" spans="1:17" ht="12" customHeight="1">
      <c r="A92" s="139"/>
      <c r="B92" s="139"/>
      <c r="C92" s="34"/>
      <c r="D92" s="212"/>
      <c r="E92" s="33"/>
      <c r="F92" s="77">
        <f t="shared" si="9"/>
        <v>1</v>
      </c>
      <c r="G92" s="59">
        <f>IF(G91=0,0,G91/$F91)</f>
        <v>0.18181818181818182</v>
      </c>
      <c r="H92" s="31">
        <f>IF(H91=0,0,H91/$H91)</f>
        <v>0</v>
      </c>
      <c r="I92" s="31">
        <f>IF(I91=0,0,I91/$H91)</f>
        <v>0</v>
      </c>
      <c r="J92" s="31">
        <f>IF(J91=0,0,J91/$J91)</f>
        <v>1</v>
      </c>
      <c r="K92" s="31">
        <f>IF(K91=0,0,K91/$J91)</f>
        <v>0</v>
      </c>
      <c r="L92" s="31">
        <f>IF(L91=0,0,L91/$L91)</f>
        <v>1</v>
      </c>
      <c r="M92" s="31">
        <f>IF(M91=0,0,M91/$L91)</f>
        <v>0.2</v>
      </c>
      <c r="N92" s="31">
        <f>IF(N91=0,0,N91/$N91)</f>
        <v>1</v>
      </c>
      <c r="O92" s="31">
        <f>IF(O91=0,0,O91/$N91)</f>
        <v>0</v>
      </c>
      <c r="P92" s="31">
        <f>IF(P91=0,0,P91/$F91)</f>
        <v>0.45454545454545453</v>
      </c>
      <c r="Q92" s="31">
        <f>IF(Q91=0,0,Q91/$F91)</f>
        <v>0.36363636363636365</v>
      </c>
    </row>
    <row r="93" spans="1:17" ht="12" customHeight="1">
      <c r="A93" s="139"/>
      <c r="B93" s="139"/>
      <c r="C93" s="37"/>
      <c r="D93" s="211" t="s">
        <v>3</v>
      </c>
      <c r="E93" s="36"/>
      <c r="F93" s="76">
        <f t="shared" si="9"/>
        <v>20</v>
      </c>
      <c r="G93" s="60">
        <v>13</v>
      </c>
      <c r="H93" s="35">
        <v>2</v>
      </c>
      <c r="I93" s="35">
        <v>0</v>
      </c>
      <c r="J93" s="35">
        <v>2</v>
      </c>
      <c r="K93" s="35">
        <v>0</v>
      </c>
      <c r="L93" s="35">
        <v>6</v>
      </c>
      <c r="M93" s="35">
        <v>0</v>
      </c>
      <c r="N93" s="35">
        <v>26</v>
      </c>
      <c r="O93" s="35">
        <v>3</v>
      </c>
      <c r="P93" s="35">
        <v>2</v>
      </c>
      <c r="Q93" s="35">
        <v>5</v>
      </c>
    </row>
    <row r="94" spans="1:17" ht="12" customHeight="1">
      <c r="A94" s="139"/>
      <c r="B94" s="139"/>
      <c r="C94" s="34"/>
      <c r="D94" s="212"/>
      <c r="E94" s="33"/>
      <c r="F94" s="77">
        <f t="shared" si="9"/>
        <v>1</v>
      </c>
      <c r="G94" s="59">
        <f>IF(G93=0,0,G93/$F93)</f>
        <v>0.65</v>
      </c>
      <c r="H94" s="31">
        <f>IF(H93=0,0,H93/$H93)</f>
        <v>1</v>
      </c>
      <c r="I94" s="31">
        <f>IF(I93=0,0,I93/$H93)</f>
        <v>0</v>
      </c>
      <c r="J94" s="31">
        <f>IF(J93=0,0,J93/$J93)</f>
        <v>1</v>
      </c>
      <c r="K94" s="31">
        <f>IF(K93=0,0,K93/$J93)</f>
        <v>0</v>
      </c>
      <c r="L94" s="31">
        <f>IF(L93=0,0,L93/$L93)</f>
        <v>1</v>
      </c>
      <c r="M94" s="31">
        <f>IF(M93=0,0,M93/$L93)</f>
        <v>0</v>
      </c>
      <c r="N94" s="31">
        <f>IF(N93=0,0,N93/$N93)</f>
        <v>1</v>
      </c>
      <c r="O94" s="31">
        <f>IF(O93=0,0,O93/$N93)</f>
        <v>0.11538461538461539</v>
      </c>
      <c r="P94" s="31">
        <f>IF(P93=0,0,P93/$F93)</f>
        <v>0.1</v>
      </c>
      <c r="Q94" s="31">
        <f>IF(Q93=0,0,Q93/$F93)</f>
        <v>0.25</v>
      </c>
    </row>
    <row r="95" spans="1:17" ht="12" customHeight="1">
      <c r="A95" s="139"/>
      <c r="B95" s="139"/>
      <c r="C95" s="37"/>
      <c r="D95" s="211" t="s">
        <v>2</v>
      </c>
      <c r="E95" s="36"/>
      <c r="F95" s="76">
        <f t="shared" si="9"/>
        <v>150</v>
      </c>
      <c r="G95" s="60">
        <v>93</v>
      </c>
      <c r="H95" s="35">
        <v>25</v>
      </c>
      <c r="I95" s="35">
        <v>4</v>
      </c>
      <c r="J95" s="35">
        <v>161</v>
      </c>
      <c r="K95" s="35">
        <v>17</v>
      </c>
      <c r="L95" s="35">
        <v>85</v>
      </c>
      <c r="M95" s="35">
        <v>8</v>
      </c>
      <c r="N95" s="35">
        <v>379</v>
      </c>
      <c r="O95" s="35">
        <v>74</v>
      </c>
      <c r="P95" s="35">
        <v>32</v>
      </c>
      <c r="Q95" s="35">
        <v>25</v>
      </c>
    </row>
    <row r="96" spans="1:17" ht="12" customHeight="1">
      <c r="A96" s="139"/>
      <c r="B96" s="139"/>
      <c r="C96" s="34"/>
      <c r="D96" s="212"/>
      <c r="E96" s="33"/>
      <c r="F96" s="77">
        <f t="shared" si="9"/>
        <v>1</v>
      </c>
      <c r="G96" s="59">
        <f>IF(G95=0,0,G95/$F95)</f>
        <v>0.62</v>
      </c>
      <c r="H96" s="31">
        <f>IF(H95=0,0,H95/$H95)</f>
        <v>1</v>
      </c>
      <c r="I96" s="31">
        <f>IF(I95=0,0,I95/$H95)</f>
        <v>0.16</v>
      </c>
      <c r="J96" s="31">
        <f>IF(J95=0,0,J95/$J95)</f>
        <v>1</v>
      </c>
      <c r="K96" s="31">
        <f>IF(K95=0,0,K95/$J95)</f>
        <v>0.10559006211180125</v>
      </c>
      <c r="L96" s="31">
        <f>IF(L95=0,0,L95/$L95)</f>
        <v>1</v>
      </c>
      <c r="M96" s="31">
        <f>IF(M95=0,0,M95/$L95)</f>
        <v>9.4117647058823528E-2</v>
      </c>
      <c r="N96" s="31">
        <f>IF(N95=0,0,N95/$N95)</f>
        <v>1</v>
      </c>
      <c r="O96" s="31">
        <f>IF(O95=0,0,O95/$N95)</f>
        <v>0.19525065963060687</v>
      </c>
      <c r="P96" s="31">
        <f>IF(P95=0,0,P95/$F95)</f>
        <v>0.21333333333333335</v>
      </c>
      <c r="Q96" s="31">
        <f>IF(Q95=0,0,Q95/$F95)</f>
        <v>0.16666666666666666</v>
      </c>
    </row>
    <row r="97" spans="1:17" ht="12" customHeight="1">
      <c r="A97" s="139"/>
      <c r="B97" s="139"/>
      <c r="C97" s="37"/>
      <c r="D97" s="211" t="s">
        <v>1</v>
      </c>
      <c r="E97" s="36"/>
      <c r="F97" s="76">
        <f t="shared" si="9"/>
        <v>20</v>
      </c>
      <c r="G97" s="60">
        <v>4</v>
      </c>
      <c r="H97" s="35">
        <v>5</v>
      </c>
      <c r="I97" s="35">
        <v>0</v>
      </c>
      <c r="J97" s="35">
        <v>6</v>
      </c>
      <c r="K97" s="35">
        <v>3</v>
      </c>
      <c r="L97" s="35">
        <v>5</v>
      </c>
      <c r="M97" s="35">
        <v>0</v>
      </c>
      <c r="N97" s="35">
        <v>6</v>
      </c>
      <c r="O97" s="35">
        <v>1</v>
      </c>
      <c r="P97" s="35">
        <v>12</v>
      </c>
      <c r="Q97" s="35">
        <v>4</v>
      </c>
    </row>
    <row r="98" spans="1:17" ht="12" customHeight="1">
      <c r="A98" s="139"/>
      <c r="B98" s="139"/>
      <c r="C98" s="34"/>
      <c r="D98" s="212"/>
      <c r="E98" s="33"/>
      <c r="F98" s="77">
        <f t="shared" si="9"/>
        <v>1</v>
      </c>
      <c r="G98" s="59">
        <f>IF(G97=0,0,G97/$F97)</f>
        <v>0.2</v>
      </c>
      <c r="H98" s="31">
        <f>IF(H97=0,0,H97/$H97)</f>
        <v>1</v>
      </c>
      <c r="I98" s="31">
        <f>IF(I97=0,0,I97/$H97)</f>
        <v>0</v>
      </c>
      <c r="J98" s="31">
        <f>IF(J97=0,0,J97/$J97)</f>
        <v>1</v>
      </c>
      <c r="K98" s="31">
        <f>IF(K97=0,0,K97/$J97)</f>
        <v>0.5</v>
      </c>
      <c r="L98" s="31">
        <f>IF(L97=0,0,L97/$L97)</f>
        <v>1</v>
      </c>
      <c r="M98" s="31">
        <f>IF(M97=0,0,M97/$L97)</f>
        <v>0</v>
      </c>
      <c r="N98" s="31">
        <f>IF(N97=0,0,N97/$N97)</f>
        <v>1</v>
      </c>
      <c r="O98" s="31">
        <f>IF(O97=0,0,O97/$N97)</f>
        <v>0.16666666666666666</v>
      </c>
      <c r="P98" s="31">
        <f>IF(P97=0,0,P97/$F97)</f>
        <v>0.6</v>
      </c>
      <c r="Q98" s="31">
        <f>IF(Q97=0,0,Q97/$F97)</f>
        <v>0.2</v>
      </c>
    </row>
    <row r="99" spans="1:17" ht="12.75" customHeight="1">
      <c r="A99" s="139"/>
      <c r="B99" s="139"/>
      <c r="C99" s="37"/>
      <c r="D99" s="211" t="s">
        <v>0</v>
      </c>
      <c r="E99" s="36"/>
      <c r="F99" s="76">
        <f t="shared" si="9"/>
        <v>55</v>
      </c>
      <c r="G99" s="60">
        <v>15</v>
      </c>
      <c r="H99" s="35">
        <v>3</v>
      </c>
      <c r="I99" s="35">
        <v>0</v>
      </c>
      <c r="J99" s="35">
        <v>0</v>
      </c>
      <c r="K99" s="35">
        <v>0</v>
      </c>
      <c r="L99" s="35">
        <v>1</v>
      </c>
      <c r="M99" s="35">
        <v>0</v>
      </c>
      <c r="N99" s="35">
        <v>45</v>
      </c>
      <c r="O99" s="35">
        <v>13</v>
      </c>
      <c r="P99" s="35">
        <v>21</v>
      </c>
      <c r="Q99" s="35">
        <v>19</v>
      </c>
    </row>
    <row r="100" spans="1:17" ht="12.75" customHeight="1">
      <c r="A100" s="140"/>
      <c r="B100" s="140"/>
      <c r="C100" s="34"/>
      <c r="D100" s="212"/>
      <c r="E100" s="33"/>
      <c r="F100" s="136">
        <f t="shared" si="9"/>
        <v>1</v>
      </c>
      <c r="G100" s="59">
        <f>IF(G99=0,0,G99/$F99)</f>
        <v>0.27272727272727271</v>
      </c>
      <c r="H100" s="31">
        <f>IF(H99=0,0,H99/$H99)</f>
        <v>1</v>
      </c>
      <c r="I100" s="31">
        <f>IF(I99=0,0,I99/$H99)</f>
        <v>0</v>
      </c>
      <c r="J100" s="31">
        <f>IF(J99=0,0,J99/$J99)</f>
        <v>0</v>
      </c>
      <c r="K100" s="31">
        <f>IF(K99=0,0,K99/$J99)</f>
        <v>0</v>
      </c>
      <c r="L100" s="31">
        <f>IF(L99=0,0,L99/$L99)</f>
        <v>1</v>
      </c>
      <c r="M100" s="31">
        <f>IF(M99=0,0,M99/$L99)</f>
        <v>0</v>
      </c>
      <c r="N100" s="31">
        <f>IF(N99=0,0,N99/$N99)</f>
        <v>1</v>
      </c>
      <c r="O100" s="31">
        <f>IF(O99=0,0,O99/$N99)</f>
        <v>0.28888888888888886</v>
      </c>
      <c r="P100" s="31">
        <f>IF(P99=0,0,P99/$F99)</f>
        <v>0.38181818181818183</v>
      </c>
      <c r="Q100" s="31">
        <f>IF(Q99=0,0,Q99/$F99)</f>
        <v>0.34545454545454546</v>
      </c>
    </row>
  </sheetData>
  <mergeCells count="62">
    <mergeCell ref="P3:P6"/>
    <mergeCell ref="Q3:Q6"/>
    <mergeCell ref="H4:M4"/>
    <mergeCell ref="N4:O5"/>
    <mergeCell ref="H5:I5"/>
    <mergeCell ref="J5:K5"/>
    <mergeCell ref="L5:M5"/>
    <mergeCell ref="A7:E8"/>
    <mergeCell ref="A9:A18"/>
    <mergeCell ref="B9:E10"/>
    <mergeCell ref="B11:E12"/>
    <mergeCell ref="B13:E14"/>
    <mergeCell ref="B15:E16"/>
    <mergeCell ref="B17:E18"/>
    <mergeCell ref="A3:E6"/>
    <mergeCell ref="F3:F6"/>
    <mergeCell ref="G3:G6"/>
    <mergeCell ref="H3:O3"/>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99:D100"/>
    <mergeCell ref="D77:D78"/>
    <mergeCell ref="D79:D80"/>
    <mergeCell ref="D81:D82"/>
    <mergeCell ref="D83:D84"/>
    <mergeCell ref="D85:D86"/>
    <mergeCell ref="D87:D88"/>
    <mergeCell ref="D89:D90"/>
    <mergeCell ref="D91:D92"/>
    <mergeCell ref="D93:D94"/>
    <mergeCell ref="D95:D96"/>
    <mergeCell ref="D97:D98"/>
    <mergeCell ref="D59:D60"/>
    <mergeCell ref="D61:D62"/>
    <mergeCell ref="D63:D64"/>
    <mergeCell ref="D65:D66"/>
    <mergeCell ref="D67:D68"/>
  </mergeCells>
  <phoneticPr fontId="4"/>
  <pageMargins left="0.59055118110236227" right="0.19685039370078741" top="0.39370078740157483" bottom="0.39370078740157483" header="0.51181102362204722" footer="0.51181102362204722"/>
  <pageSetup paperSize="9" scale="68" firstPageNumber="40" orientation="portrait" useFirstPageNumber="1"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T100"/>
  <sheetViews>
    <sheetView showGridLines="0" view="pageBreakPreview" topLeftCell="A79"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20" width="7.25" style="3" customWidth="1"/>
    <col min="21" max="16384" width="9" style="3"/>
  </cols>
  <sheetData>
    <row r="1" spans="1:20" ht="14.25">
      <c r="A1" s="18" t="s">
        <v>618</v>
      </c>
    </row>
    <row r="2" spans="1:20">
      <c r="T2" s="40" t="s">
        <v>513</v>
      </c>
    </row>
    <row r="3" spans="1:20" ht="17.25" customHeight="1">
      <c r="A3" s="213" t="s">
        <v>63</v>
      </c>
      <c r="B3" s="214"/>
      <c r="C3" s="214"/>
      <c r="D3" s="214"/>
      <c r="E3" s="215"/>
      <c r="F3" s="336" t="s">
        <v>126</v>
      </c>
      <c r="G3" s="333" t="s">
        <v>394</v>
      </c>
      <c r="H3" s="249" t="s">
        <v>609</v>
      </c>
      <c r="I3" s="249" t="s">
        <v>610</v>
      </c>
      <c r="J3" s="249" t="s">
        <v>611</v>
      </c>
      <c r="K3" s="249" t="s">
        <v>612</v>
      </c>
      <c r="L3" s="249" t="s">
        <v>613</v>
      </c>
      <c r="M3" s="249" t="s">
        <v>614</v>
      </c>
      <c r="N3" s="249" t="s">
        <v>395</v>
      </c>
      <c r="O3" s="249" t="s">
        <v>396</v>
      </c>
      <c r="P3" s="249" t="s">
        <v>615</v>
      </c>
      <c r="Q3" s="249" t="s">
        <v>616</v>
      </c>
      <c r="R3" s="249" t="s">
        <v>608</v>
      </c>
      <c r="S3" s="249" t="s">
        <v>617</v>
      </c>
      <c r="T3" s="249" t="s">
        <v>434</v>
      </c>
    </row>
    <row r="4" spans="1:20" ht="17.25" customHeight="1">
      <c r="A4" s="216"/>
      <c r="B4" s="217"/>
      <c r="C4" s="217"/>
      <c r="D4" s="217"/>
      <c r="E4" s="218"/>
      <c r="F4" s="337"/>
      <c r="G4" s="334"/>
      <c r="H4" s="332"/>
      <c r="I4" s="332"/>
      <c r="J4" s="332"/>
      <c r="K4" s="332"/>
      <c r="L4" s="332"/>
      <c r="M4" s="332"/>
      <c r="N4" s="332"/>
      <c r="O4" s="332"/>
      <c r="P4" s="332"/>
      <c r="Q4" s="332"/>
      <c r="R4" s="332"/>
      <c r="S4" s="332"/>
      <c r="T4" s="332"/>
    </row>
    <row r="5" spans="1:20" ht="17.25" customHeight="1">
      <c r="A5" s="216"/>
      <c r="B5" s="217"/>
      <c r="C5" s="217"/>
      <c r="D5" s="217"/>
      <c r="E5" s="218"/>
      <c r="F5" s="337"/>
      <c r="G5" s="334"/>
      <c r="H5" s="332"/>
      <c r="I5" s="332"/>
      <c r="J5" s="332"/>
      <c r="K5" s="332"/>
      <c r="L5" s="332"/>
      <c r="M5" s="332"/>
      <c r="N5" s="332"/>
      <c r="O5" s="332"/>
      <c r="P5" s="332"/>
      <c r="Q5" s="332"/>
      <c r="R5" s="332"/>
      <c r="S5" s="332"/>
      <c r="T5" s="332"/>
    </row>
    <row r="6" spans="1:20" ht="57.75" customHeight="1">
      <c r="A6" s="219"/>
      <c r="B6" s="220"/>
      <c r="C6" s="220"/>
      <c r="D6" s="220"/>
      <c r="E6" s="221"/>
      <c r="F6" s="337"/>
      <c r="G6" s="335"/>
      <c r="H6" s="250"/>
      <c r="I6" s="250"/>
      <c r="J6" s="250"/>
      <c r="K6" s="250"/>
      <c r="L6" s="250"/>
      <c r="M6" s="250"/>
      <c r="N6" s="250"/>
      <c r="O6" s="250"/>
      <c r="P6" s="250"/>
      <c r="Q6" s="250"/>
      <c r="R6" s="250"/>
      <c r="S6" s="250"/>
      <c r="T6" s="250"/>
    </row>
    <row r="7" spans="1:20" ht="12" customHeight="1">
      <c r="A7" s="152" t="s">
        <v>49</v>
      </c>
      <c r="B7" s="153"/>
      <c r="C7" s="153"/>
      <c r="D7" s="153"/>
      <c r="E7" s="153"/>
      <c r="F7" s="114">
        <f t="shared" ref="F7:T7" si="0">SUM(F9,F11,F13,F15,F17)</f>
        <v>916</v>
      </c>
      <c r="G7" s="60">
        <f t="shared" si="0"/>
        <v>657</v>
      </c>
      <c r="H7" s="35">
        <f t="shared" si="0"/>
        <v>798</v>
      </c>
      <c r="I7" s="35">
        <f t="shared" si="0"/>
        <v>338</v>
      </c>
      <c r="J7" s="35">
        <f t="shared" si="0"/>
        <v>72</v>
      </c>
      <c r="K7" s="35">
        <f t="shared" si="0"/>
        <v>575</v>
      </c>
      <c r="L7" s="35">
        <f t="shared" si="0"/>
        <v>384</v>
      </c>
      <c r="M7" s="35">
        <f t="shared" ref="M7:Q7" si="1">SUM(M9,M11,M13,M15,M17)</f>
        <v>295</v>
      </c>
      <c r="N7" s="35">
        <f t="shared" si="1"/>
        <v>90</v>
      </c>
      <c r="O7" s="35">
        <f t="shared" si="1"/>
        <v>45</v>
      </c>
      <c r="P7" s="35">
        <f t="shared" si="1"/>
        <v>76</v>
      </c>
      <c r="Q7" s="35">
        <f t="shared" si="1"/>
        <v>49</v>
      </c>
      <c r="R7" s="35">
        <f t="shared" si="0"/>
        <v>12</v>
      </c>
      <c r="S7" s="35">
        <f t="shared" si="0"/>
        <v>34</v>
      </c>
      <c r="T7" s="35">
        <f t="shared" si="0"/>
        <v>18</v>
      </c>
    </row>
    <row r="8" spans="1:20" ht="12" customHeight="1">
      <c r="A8" s="155"/>
      <c r="B8" s="156"/>
      <c r="C8" s="156"/>
      <c r="D8" s="156"/>
      <c r="E8" s="157"/>
      <c r="F8" s="77"/>
      <c r="G8" s="59">
        <f t="shared" ref="G8:T8" si="2">IF(G7=0,0,G7/$F7)</f>
        <v>0.71724890829694321</v>
      </c>
      <c r="H8" s="31">
        <f t="shared" si="2"/>
        <v>0.87117903930131002</v>
      </c>
      <c r="I8" s="31">
        <f t="shared" si="2"/>
        <v>0.36899563318777295</v>
      </c>
      <c r="J8" s="31">
        <f t="shared" si="2"/>
        <v>7.8602620087336247E-2</v>
      </c>
      <c r="K8" s="31">
        <f t="shared" si="2"/>
        <v>0.62772925764192145</v>
      </c>
      <c r="L8" s="31">
        <f t="shared" si="2"/>
        <v>0.41921397379912662</v>
      </c>
      <c r="M8" s="31">
        <f t="shared" ref="M8:Q8" si="3">IF(M7=0,0,M7/$F7)</f>
        <v>0.32205240174672489</v>
      </c>
      <c r="N8" s="31">
        <f t="shared" si="3"/>
        <v>9.8253275109170299E-2</v>
      </c>
      <c r="O8" s="31">
        <f t="shared" si="3"/>
        <v>4.9126637554585149E-2</v>
      </c>
      <c r="P8" s="31">
        <f t="shared" si="3"/>
        <v>8.296943231441048E-2</v>
      </c>
      <c r="Q8" s="31">
        <f t="shared" si="3"/>
        <v>5.3493449781659388E-2</v>
      </c>
      <c r="R8" s="31">
        <f t="shared" si="2"/>
        <v>1.3100436681222707E-2</v>
      </c>
      <c r="S8" s="31">
        <f t="shared" si="2"/>
        <v>3.7117903930131008E-2</v>
      </c>
      <c r="T8" s="31">
        <f t="shared" si="2"/>
        <v>1.9650655021834062E-2</v>
      </c>
    </row>
    <row r="9" spans="1:20" ht="12" customHeight="1">
      <c r="A9" s="141" t="s">
        <v>48</v>
      </c>
      <c r="B9" s="222" t="s">
        <v>47</v>
      </c>
      <c r="C9" s="223"/>
      <c r="D9" s="223"/>
      <c r="E9" s="224"/>
      <c r="F9" s="76">
        <v>289</v>
      </c>
      <c r="G9" s="60">
        <v>161</v>
      </c>
      <c r="H9" s="35">
        <v>217</v>
      </c>
      <c r="I9" s="35">
        <v>46</v>
      </c>
      <c r="J9" s="35">
        <v>11</v>
      </c>
      <c r="K9" s="35">
        <v>118</v>
      </c>
      <c r="L9" s="35">
        <v>74</v>
      </c>
      <c r="M9" s="35">
        <v>80</v>
      </c>
      <c r="N9" s="35">
        <v>11</v>
      </c>
      <c r="O9" s="35">
        <v>16</v>
      </c>
      <c r="P9" s="35">
        <v>6</v>
      </c>
      <c r="Q9" s="35">
        <v>8</v>
      </c>
      <c r="R9" s="35">
        <v>4</v>
      </c>
      <c r="S9" s="35">
        <v>28</v>
      </c>
      <c r="T9" s="35">
        <v>11</v>
      </c>
    </row>
    <row r="10" spans="1:20" ht="12" customHeight="1">
      <c r="A10" s="142"/>
      <c r="B10" s="225"/>
      <c r="C10" s="226"/>
      <c r="D10" s="226"/>
      <c r="E10" s="227"/>
      <c r="F10" s="77"/>
      <c r="G10" s="59">
        <f t="shared" ref="G10:T10" si="4">IF(G9=0,0,G9/$F9)</f>
        <v>0.55709342560553632</v>
      </c>
      <c r="H10" s="31">
        <f t="shared" si="4"/>
        <v>0.75086505190311414</v>
      </c>
      <c r="I10" s="31">
        <f t="shared" si="4"/>
        <v>0.15916955017301038</v>
      </c>
      <c r="J10" s="31">
        <f t="shared" si="4"/>
        <v>3.8062283737024222E-2</v>
      </c>
      <c r="K10" s="31">
        <f t="shared" si="4"/>
        <v>0.40830449826989618</v>
      </c>
      <c r="L10" s="31">
        <f t="shared" si="4"/>
        <v>0.25605536332179929</v>
      </c>
      <c r="M10" s="31">
        <f t="shared" ref="M10:Q10" si="5">IF(M9=0,0,M9/$F9)</f>
        <v>0.27681660899653981</v>
      </c>
      <c r="N10" s="31">
        <f t="shared" si="5"/>
        <v>3.8062283737024222E-2</v>
      </c>
      <c r="O10" s="31">
        <f t="shared" si="5"/>
        <v>5.536332179930796E-2</v>
      </c>
      <c r="P10" s="31">
        <f t="shared" si="5"/>
        <v>2.0761245674740483E-2</v>
      </c>
      <c r="Q10" s="31">
        <f t="shared" si="5"/>
        <v>2.768166089965398E-2</v>
      </c>
      <c r="R10" s="31">
        <f t="shared" si="4"/>
        <v>1.384083044982699E-2</v>
      </c>
      <c r="S10" s="31">
        <f t="shared" si="4"/>
        <v>9.6885813148788927E-2</v>
      </c>
      <c r="T10" s="31">
        <f t="shared" si="4"/>
        <v>3.8062283737024222E-2</v>
      </c>
    </row>
    <row r="11" spans="1:20" ht="12" customHeight="1">
      <c r="A11" s="142"/>
      <c r="B11" s="222" t="s">
        <v>46</v>
      </c>
      <c r="C11" s="223"/>
      <c r="D11" s="223"/>
      <c r="E11" s="224"/>
      <c r="F11" s="76">
        <v>129</v>
      </c>
      <c r="G11" s="60">
        <v>83</v>
      </c>
      <c r="H11" s="35">
        <v>113</v>
      </c>
      <c r="I11" s="35">
        <v>40</v>
      </c>
      <c r="J11" s="35">
        <v>7</v>
      </c>
      <c r="K11" s="35">
        <v>79</v>
      </c>
      <c r="L11" s="35">
        <v>53</v>
      </c>
      <c r="M11" s="35">
        <v>42</v>
      </c>
      <c r="N11" s="35">
        <v>11</v>
      </c>
      <c r="O11" s="35">
        <v>4</v>
      </c>
      <c r="P11" s="35">
        <v>7</v>
      </c>
      <c r="Q11" s="35">
        <v>10</v>
      </c>
      <c r="R11" s="35">
        <v>4</v>
      </c>
      <c r="S11" s="35">
        <v>4</v>
      </c>
      <c r="T11" s="35">
        <v>2</v>
      </c>
    </row>
    <row r="12" spans="1:20" ht="12" customHeight="1">
      <c r="A12" s="142"/>
      <c r="B12" s="225"/>
      <c r="C12" s="226"/>
      <c r="D12" s="226"/>
      <c r="E12" s="227"/>
      <c r="F12" s="77"/>
      <c r="G12" s="59">
        <f t="shared" ref="G12:T12" si="6">IF(G11=0,0,G11/$F11)</f>
        <v>0.64341085271317833</v>
      </c>
      <c r="H12" s="31">
        <f t="shared" si="6"/>
        <v>0.87596899224806202</v>
      </c>
      <c r="I12" s="31">
        <f t="shared" si="6"/>
        <v>0.31007751937984496</v>
      </c>
      <c r="J12" s="31">
        <f t="shared" si="6"/>
        <v>5.4263565891472867E-2</v>
      </c>
      <c r="K12" s="31">
        <f t="shared" si="6"/>
        <v>0.61240310077519378</v>
      </c>
      <c r="L12" s="31">
        <f t="shared" si="6"/>
        <v>0.41085271317829458</v>
      </c>
      <c r="M12" s="31">
        <f t="shared" si="6"/>
        <v>0.32558139534883723</v>
      </c>
      <c r="N12" s="31">
        <f t="shared" si="6"/>
        <v>8.5271317829457363E-2</v>
      </c>
      <c r="O12" s="31">
        <f t="shared" si="6"/>
        <v>3.1007751937984496E-2</v>
      </c>
      <c r="P12" s="31">
        <f t="shared" si="6"/>
        <v>5.4263565891472867E-2</v>
      </c>
      <c r="Q12" s="31">
        <f t="shared" si="6"/>
        <v>7.7519379844961239E-2</v>
      </c>
      <c r="R12" s="31">
        <f t="shared" si="6"/>
        <v>3.1007751937984496E-2</v>
      </c>
      <c r="S12" s="31">
        <f t="shared" si="6"/>
        <v>3.1007751937984496E-2</v>
      </c>
      <c r="T12" s="31">
        <f t="shared" si="6"/>
        <v>1.5503875968992248E-2</v>
      </c>
    </row>
    <row r="13" spans="1:20" ht="12" customHeight="1">
      <c r="A13" s="142"/>
      <c r="B13" s="222" t="s">
        <v>45</v>
      </c>
      <c r="C13" s="223"/>
      <c r="D13" s="223"/>
      <c r="E13" s="224"/>
      <c r="F13" s="76">
        <v>220</v>
      </c>
      <c r="G13" s="60">
        <v>173</v>
      </c>
      <c r="H13" s="35">
        <v>201</v>
      </c>
      <c r="I13" s="35">
        <v>102</v>
      </c>
      <c r="J13" s="35">
        <v>15</v>
      </c>
      <c r="K13" s="35">
        <v>161</v>
      </c>
      <c r="L13" s="35">
        <v>98</v>
      </c>
      <c r="M13" s="35">
        <v>64</v>
      </c>
      <c r="N13" s="35">
        <v>18</v>
      </c>
      <c r="O13" s="35">
        <v>10</v>
      </c>
      <c r="P13" s="35">
        <v>12</v>
      </c>
      <c r="Q13" s="35">
        <v>13</v>
      </c>
      <c r="R13" s="35">
        <v>1</v>
      </c>
      <c r="S13" s="35">
        <v>1</v>
      </c>
      <c r="T13" s="35">
        <v>0</v>
      </c>
    </row>
    <row r="14" spans="1:20" ht="12" customHeight="1">
      <c r="A14" s="142"/>
      <c r="B14" s="225"/>
      <c r="C14" s="226"/>
      <c r="D14" s="226"/>
      <c r="E14" s="227"/>
      <c r="F14" s="77"/>
      <c r="G14" s="59">
        <f t="shared" ref="G14:T14" si="7">IF(G13=0,0,G13/$F13)</f>
        <v>0.78636363636363638</v>
      </c>
      <c r="H14" s="31">
        <f t="shared" si="7"/>
        <v>0.91363636363636369</v>
      </c>
      <c r="I14" s="31">
        <f t="shared" si="7"/>
        <v>0.46363636363636362</v>
      </c>
      <c r="J14" s="31">
        <f t="shared" si="7"/>
        <v>6.8181818181818177E-2</v>
      </c>
      <c r="K14" s="31">
        <f t="shared" si="7"/>
        <v>0.73181818181818181</v>
      </c>
      <c r="L14" s="31">
        <f t="shared" si="7"/>
        <v>0.44545454545454544</v>
      </c>
      <c r="M14" s="31">
        <f t="shared" si="7"/>
        <v>0.29090909090909089</v>
      </c>
      <c r="N14" s="31">
        <f t="shared" si="7"/>
        <v>8.1818181818181818E-2</v>
      </c>
      <c r="O14" s="31">
        <f t="shared" si="7"/>
        <v>4.5454545454545456E-2</v>
      </c>
      <c r="P14" s="31">
        <f t="shared" si="7"/>
        <v>5.4545454545454543E-2</v>
      </c>
      <c r="Q14" s="31">
        <f t="shared" si="7"/>
        <v>5.909090909090909E-2</v>
      </c>
      <c r="R14" s="31">
        <f t="shared" si="7"/>
        <v>4.5454545454545452E-3</v>
      </c>
      <c r="S14" s="31">
        <f t="shared" si="7"/>
        <v>4.5454545454545452E-3</v>
      </c>
      <c r="T14" s="31">
        <f t="shared" si="7"/>
        <v>0</v>
      </c>
    </row>
    <row r="15" spans="1:20" ht="12" customHeight="1">
      <c r="A15" s="142"/>
      <c r="B15" s="222" t="s">
        <v>44</v>
      </c>
      <c r="C15" s="223"/>
      <c r="D15" s="223"/>
      <c r="E15" s="224"/>
      <c r="F15" s="76">
        <v>57</v>
      </c>
      <c r="G15" s="60">
        <v>49</v>
      </c>
      <c r="H15" s="35">
        <v>54</v>
      </c>
      <c r="I15" s="35">
        <v>34</v>
      </c>
      <c r="J15" s="35">
        <v>8</v>
      </c>
      <c r="K15" s="35">
        <v>45</v>
      </c>
      <c r="L15" s="35">
        <v>34</v>
      </c>
      <c r="M15" s="35">
        <v>22</v>
      </c>
      <c r="N15" s="35">
        <v>12</v>
      </c>
      <c r="O15" s="35">
        <v>2</v>
      </c>
      <c r="P15" s="35">
        <v>10</v>
      </c>
      <c r="Q15" s="35">
        <v>1</v>
      </c>
      <c r="R15" s="35">
        <v>2</v>
      </c>
      <c r="S15" s="35">
        <v>0</v>
      </c>
      <c r="T15" s="35">
        <v>2</v>
      </c>
    </row>
    <row r="16" spans="1:20" ht="12" customHeight="1">
      <c r="A16" s="142"/>
      <c r="B16" s="225"/>
      <c r="C16" s="226"/>
      <c r="D16" s="226"/>
      <c r="E16" s="227"/>
      <c r="F16" s="77"/>
      <c r="G16" s="59">
        <f t="shared" ref="G16:T16" si="8">IF(G15=0,0,G15/$F15)</f>
        <v>0.85964912280701755</v>
      </c>
      <c r="H16" s="31">
        <f t="shared" si="8"/>
        <v>0.94736842105263153</v>
      </c>
      <c r="I16" s="31">
        <f t="shared" si="8"/>
        <v>0.59649122807017541</v>
      </c>
      <c r="J16" s="31">
        <f t="shared" si="8"/>
        <v>0.14035087719298245</v>
      </c>
      <c r="K16" s="31">
        <f t="shared" si="8"/>
        <v>0.78947368421052633</v>
      </c>
      <c r="L16" s="31">
        <f t="shared" si="8"/>
        <v>0.59649122807017541</v>
      </c>
      <c r="M16" s="31">
        <f t="shared" si="8"/>
        <v>0.38596491228070173</v>
      </c>
      <c r="N16" s="31">
        <f t="shared" si="8"/>
        <v>0.21052631578947367</v>
      </c>
      <c r="O16" s="31">
        <f t="shared" si="8"/>
        <v>3.5087719298245612E-2</v>
      </c>
      <c r="P16" s="31">
        <f t="shared" si="8"/>
        <v>0.17543859649122806</v>
      </c>
      <c r="Q16" s="31">
        <f t="shared" si="8"/>
        <v>1.7543859649122806E-2</v>
      </c>
      <c r="R16" s="31">
        <f t="shared" si="8"/>
        <v>3.5087719298245612E-2</v>
      </c>
      <c r="S16" s="31">
        <f t="shared" si="8"/>
        <v>0</v>
      </c>
      <c r="T16" s="31">
        <f t="shared" si="8"/>
        <v>3.5087719298245612E-2</v>
      </c>
    </row>
    <row r="17" spans="1:20" ht="12" customHeight="1">
      <c r="A17" s="142"/>
      <c r="B17" s="222" t="s">
        <v>43</v>
      </c>
      <c r="C17" s="223"/>
      <c r="D17" s="223"/>
      <c r="E17" s="224"/>
      <c r="F17" s="76">
        <v>221</v>
      </c>
      <c r="G17" s="60">
        <v>191</v>
      </c>
      <c r="H17" s="35">
        <v>213</v>
      </c>
      <c r="I17" s="35">
        <v>116</v>
      </c>
      <c r="J17" s="35">
        <v>31</v>
      </c>
      <c r="K17" s="35">
        <v>172</v>
      </c>
      <c r="L17" s="35">
        <v>125</v>
      </c>
      <c r="M17" s="35">
        <v>87</v>
      </c>
      <c r="N17" s="35">
        <v>38</v>
      </c>
      <c r="O17" s="35">
        <v>13</v>
      </c>
      <c r="P17" s="35">
        <v>41</v>
      </c>
      <c r="Q17" s="35">
        <v>17</v>
      </c>
      <c r="R17" s="35">
        <v>1</v>
      </c>
      <c r="S17" s="35">
        <v>1</v>
      </c>
      <c r="T17" s="35">
        <v>3</v>
      </c>
    </row>
    <row r="18" spans="1:20" ht="12" customHeight="1">
      <c r="A18" s="143"/>
      <c r="B18" s="225"/>
      <c r="C18" s="226"/>
      <c r="D18" s="226"/>
      <c r="E18" s="227"/>
      <c r="F18" s="77"/>
      <c r="G18" s="59">
        <f t="shared" ref="G18:T18" si="9">IF(G17=0,0,G17/$F17)</f>
        <v>0.86425339366515841</v>
      </c>
      <c r="H18" s="31">
        <f t="shared" si="9"/>
        <v>0.96380090497737558</v>
      </c>
      <c r="I18" s="31">
        <f t="shared" si="9"/>
        <v>0.52488687782805432</v>
      </c>
      <c r="J18" s="31">
        <f t="shared" si="9"/>
        <v>0.14027149321266968</v>
      </c>
      <c r="K18" s="31">
        <f t="shared" si="9"/>
        <v>0.77828054298642535</v>
      </c>
      <c r="L18" s="31">
        <f t="shared" si="9"/>
        <v>0.56561085972850678</v>
      </c>
      <c r="M18" s="31">
        <f t="shared" si="9"/>
        <v>0.39366515837104071</v>
      </c>
      <c r="N18" s="31">
        <f t="shared" si="9"/>
        <v>0.17194570135746606</v>
      </c>
      <c r="O18" s="31">
        <f t="shared" si="9"/>
        <v>5.8823529411764705E-2</v>
      </c>
      <c r="P18" s="31">
        <f t="shared" si="9"/>
        <v>0.18552036199095023</v>
      </c>
      <c r="Q18" s="31">
        <f t="shared" si="9"/>
        <v>7.6923076923076927E-2</v>
      </c>
      <c r="R18" s="31">
        <f t="shared" si="9"/>
        <v>4.5248868778280547E-3</v>
      </c>
      <c r="S18" s="31">
        <f t="shared" si="9"/>
        <v>4.5248868778280547E-3</v>
      </c>
      <c r="T18" s="31">
        <f t="shared" si="9"/>
        <v>1.3574660633484163E-2</v>
      </c>
    </row>
    <row r="19" spans="1:20" ht="12" customHeight="1">
      <c r="A19" s="138" t="s">
        <v>42</v>
      </c>
      <c r="B19" s="138" t="s">
        <v>41</v>
      </c>
      <c r="C19" s="37"/>
      <c r="D19" s="211" t="s">
        <v>15</v>
      </c>
      <c r="E19" s="37"/>
      <c r="F19" s="114">
        <f t="shared" ref="F19:T19" si="10">SUM(F21,F23,F25,F27,F29,F31,F33,F35,F37,F39,F41,F43,F45,F47,F49,F51,F53,F55,F57,F59,F61,F63,F65,F67)</f>
        <v>224</v>
      </c>
      <c r="G19" s="60">
        <f t="shared" si="10"/>
        <v>171</v>
      </c>
      <c r="H19" s="35">
        <f t="shared" si="10"/>
        <v>200</v>
      </c>
      <c r="I19" s="35">
        <f t="shared" si="10"/>
        <v>95</v>
      </c>
      <c r="J19" s="35">
        <f t="shared" si="10"/>
        <v>19</v>
      </c>
      <c r="K19" s="35">
        <f t="shared" si="10"/>
        <v>160</v>
      </c>
      <c r="L19" s="35">
        <f t="shared" si="10"/>
        <v>100</v>
      </c>
      <c r="M19" s="35">
        <f t="shared" ref="M19:Q19" si="11">SUM(M21,M23,M25,M27,M29,M31,M33,M35,M37,M39,M41,M43,M45,M47,M49,M51,M53,M55,M57,M59,M61,M63,M65,M67)</f>
        <v>64</v>
      </c>
      <c r="N19" s="35">
        <f t="shared" si="11"/>
        <v>29</v>
      </c>
      <c r="O19" s="35">
        <f t="shared" si="11"/>
        <v>11</v>
      </c>
      <c r="P19" s="35">
        <f t="shared" si="11"/>
        <v>26</v>
      </c>
      <c r="Q19" s="35">
        <f t="shared" si="11"/>
        <v>11</v>
      </c>
      <c r="R19" s="35">
        <f t="shared" si="10"/>
        <v>2</v>
      </c>
      <c r="S19" s="35">
        <f t="shared" si="10"/>
        <v>6</v>
      </c>
      <c r="T19" s="35">
        <f t="shared" si="10"/>
        <v>2</v>
      </c>
    </row>
    <row r="20" spans="1:20" ht="12" customHeight="1">
      <c r="A20" s="139"/>
      <c r="B20" s="139"/>
      <c r="C20" s="34"/>
      <c r="D20" s="212"/>
      <c r="E20" s="33"/>
      <c r="F20" s="77"/>
      <c r="G20" s="59">
        <f t="shared" ref="G20:T20" si="12">IF(G19=0,0,G19/$F19)</f>
        <v>0.7633928571428571</v>
      </c>
      <c r="H20" s="31">
        <f t="shared" si="12"/>
        <v>0.8928571428571429</v>
      </c>
      <c r="I20" s="31">
        <f t="shared" si="12"/>
        <v>0.42410714285714285</v>
      </c>
      <c r="J20" s="31">
        <f t="shared" si="12"/>
        <v>8.4821428571428575E-2</v>
      </c>
      <c r="K20" s="31">
        <f t="shared" si="12"/>
        <v>0.7142857142857143</v>
      </c>
      <c r="L20" s="31">
        <f t="shared" si="12"/>
        <v>0.44642857142857145</v>
      </c>
      <c r="M20" s="31">
        <f t="shared" ref="M20:Q20" si="13">IF(M19=0,0,M19/$F19)</f>
        <v>0.2857142857142857</v>
      </c>
      <c r="N20" s="31">
        <f t="shared" si="13"/>
        <v>0.12946428571428573</v>
      </c>
      <c r="O20" s="31">
        <f t="shared" si="13"/>
        <v>4.9107142857142856E-2</v>
      </c>
      <c r="P20" s="31">
        <f t="shared" si="13"/>
        <v>0.11607142857142858</v>
      </c>
      <c r="Q20" s="31">
        <f t="shared" si="13"/>
        <v>4.9107142857142856E-2</v>
      </c>
      <c r="R20" s="31">
        <f t="shared" si="12"/>
        <v>8.9285714285714281E-3</v>
      </c>
      <c r="S20" s="31">
        <f t="shared" si="12"/>
        <v>2.6785714285714284E-2</v>
      </c>
      <c r="T20" s="31">
        <f t="shared" si="12"/>
        <v>8.9285714285714281E-3</v>
      </c>
    </row>
    <row r="21" spans="1:20" ht="12" customHeight="1">
      <c r="A21" s="139"/>
      <c r="B21" s="139"/>
      <c r="C21" s="37"/>
      <c r="D21" s="211" t="s">
        <v>358</v>
      </c>
      <c r="E21" s="36"/>
      <c r="F21" s="76">
        <v>38</v>
      </c>
      <c r="G21" s="60">
        <v>32</v>
      </c>
      <c r="H21" s="35">
        <v>34</v>
      </c>
      <c r="I21" s="35">
        <v>19</v>
      </c>
      <c r="J21" s="35">
        <v>5</v>
      </c>
      <c r="K21" s="35">
        <v>28</v>
      </c>
      <c r="L21" s="35">
        <v>17</v>
      </c>
      <c r="M21" s="35">
        <v>6</v>
      </c>
      <c r="N21" s="35">
        <v>0</v>
      </c>
      <c r="O21" s="35">
        <v>0</v>
      </c>
      <c r="P21" s="35">
        <v>2</v>
      </c>
      <c r="Q21" s="35">
        <v>1</v>
      </c>
      <c r="R21" s="35">
        <v>0</v>
      </c>
      <c r="S21" s="35">
        <v>2</v>
      </c>
      <c r="T21" s="35">
        <v>0</v>
      </c>
    </row>
    <row r="22" spans="1:20" ht="12" customHeight="1">
      <c r="A22" s="139"/>
      <c r="B22" s="139"/>
      <c r="C22" s="34"/>
      <c r="D22" s="212"/>
      <c r="E22" s="33"/>
      <c r="F22" s="77"/>
      <c r="G22" s="59">
        <f t="shared" ref="G22:T22" si="14">IF(G21=0,0,G21/$F21)</f>
        <v>0.84210526315789469</v>
      </c>
      <c r="H22" s="31">
        <f t="shared" si="14"/>
        <v>0.89473684210526316</v>
      </c>
      <c r="I22" s="31">
        <f t="shared" si="14"/>
        <v>0.5</v>
      </c>
      <c r="J22" s="31">
        <f t="shared" si="14"/>
        <v>0.13157894736842105</v>
      </c>
      <c r="K22" s="31">
        <f t="shared" si="14"/>
        <v>0.73684210526315785</v>
      </c>
      <c r="L22" s="31">
        <f t="shared" si="14"/>
        <v>0.44736842105263158</v>
      </c>
      <c r="M22" s="31">
        <f t="shared" si="14"/>
        <v>0.15789473684210525</v>
      </c>
      <c r="N22" s="31">
        <f t="shared" si="14"/>
        <v>0</v>
      </c>
      <c r="O22" s="31">
        <f t="shared" si="14"/>
        <v>0</v>
      </c>
      <c r="P22" s="31">
        <f t="shared" si="14"/>
        <v>5.2631578947368418E-2</v>
      </c>
      <c r="Q22" s="31">
        <f t="shared" si="14"/>
        <v>2.6315789473684209E-2</v>
      </c>
      <c r="R22" s="31">
        <f t="shared" si="14"/>
        <v>0</v>
      </c>
      <c r="S22" s="31">
        <f t="shared" si="14"/>
        <v>5.2631578947368418E-2</v>
      </c>
      <c r="T22" s="31">
        <f t="shared" si="14"/>
        <v>0</v>
      </c>
    </row>
    <row r="23" spans="1:20" ht="12" customHeight="1">
      <c r="A23" s="139"/>
      <c r="B23" s="139"/>
      <c r="C23" s="37"/>
      <c r="D23" s="211" t="s">
        <v>359</v>
      </c>
      <c r="E23" s="36"/>
      <c r="F23" s="76">
        <v>5</v>
      </c>
      <c r="G23" s="60">
        <v>5</v>
      </c>
      <c r="H23" s="35">
        <v>5</v>
      </c>
      <c r="I23" s="35">
        <v>3</v>
      </c>
      <c r="J23" s="35">
        <v>1</v>
      </c>
      <c r="K23" s="35">
        <v>3</v>
      </c>
      <c r="L23" s="35">
        <v>3</v>
      </c>
      <c r="M23" s="35">
        <v>4</v>
      </c>
      <c r="N23" s="35">
        <v>0</v>
      </c>
      <c r="O23" s="35">
        <v>1</v>
      </c>
      <c r="P23" s="35">
        <v>0</v>
      </c>
      <c r="Q23" s="35">
        <v>1</v>
      </c>
      <c r="R23" s="35">
        <v>0</v>
      </c>
      <c r="S23" s="35">
        <v>0</v>
      </c>
      <c r="T23" s="35">
        <v>0</v>
      </c>
    </row>
    <row r="24" spans="1:20" ht="12" customHeight="1">
      <c r="A24" s="139"/>
      <c r="B24" s="139"/>
      <c r="C24" s="34"/>
      <c r="D24" s="212"/>
      <c r="E24" s="33"/>
      <c r="F24" s="77"/>
      <c r="G24" s="59">
        <f t="shared" ref="G24:T24" si="15">IF(G23=0,0,G23/$F23)</f>
        <v>1</v>
      </c>
      <c r="H24" s="31">
        <f t="shared" si="15"/>
        <v>1</v>
      </c>
      <c r="I24" s="31">
        <f t="shared" si="15"/>
        <v>0.6</v>
      </c>
      <c r="J24" s="31">
        <f t="shared" si="15"/>
        <v>0.2</v>
      </c>
      <c r="K24" s="31">
        <f t="shared" si="15"/>
        <v>0.6</v>
      </c>
      <c r="L24" s="31">
        <f t="shared" si="15"/>
        <v>0.6</v>
      </c>
      <c r="M24" s="31">
        <f t="shared" si="15"/>
        <v>0.8</v>
      </c>
      <c r="N24" s="31">
        <f t="shared" si="15"/>
        <v>0</v>
      </c>
      <c r="O24" s="31">
        <f t="shared" si="15"/>
        <v>0.2</v>
      </c>
      <c r="P24" s="31">
        <f t="shared" si="15"/>
        <v>0</v>
      </c>
      <c r="Q24" s="31">
        <f t="shared" si="15"/>
        <v>0.2</v>
      </c>
      <c r="R24" s="31">
        <f t="shared" si="15"/>
        <v>0</v>
      </c>
      <c r="S24" s="31">
        <f t="shared" si="15"/>
        <v>0</v>
      </c>
      <c r="T24" s="31">
        <f t="shared" si="15"/>
        <v>0</v>
      </c>
    </row>
    <row r="25" spans="1:20" ht="12" customHeight="1">
      <c r="A25" s="139"/>
      <c r="B25" s="139"/>
      <c r="C25" s="37"/>
      <c r="D25" s="211" t="s">
        <v>360</v>
      </c>
      <c r="E25" s="36"/>
      <c r="F25" s="76">
        <v>14</v>
      </c>
      <c r="G25" s="60">
        <v>8</v>
      </c>
      <c r="H25" s="35">
        <v>14</v>
      </c>
      <c r="I25" s="35">
        <v>4</v>
      </c>
      <c r="J25" s="35">
        <v>0</v>
      </c>
      <c r="K25" s="35">
        <v>7</v>
      </c>
      <c r="L25" s="35">
        <v>5</v>
      </c>
      <c r="M25" s="35">
        <v>3</v>
      </c>
      <c r="N25" s="35">
        <v>0</v>
      </c>
      <c r="O25" s="35">
        <v>1</v>
      </c>
      <c r="P25" s="35">
        <v>0</v>
      </c>
      <c r="Q25" s="35">
        <v>1</v>
      </c>
      <c r="R25" s="35">
        <v>0</v>
      </c>
      <c r="S25" s="35">
        <v>0</v>
      </c>
      <c r="T25" s="35">
        <v>0</v>
      </c>
    </row>
    <row r="26" spans="1:20" ht="12" customHeight="1">
      <c r="A26" s="139"/>
      <c r="B26" s="139"/>
      <c r="C26" s="34"/>
      <c r="D26" s="212"/>
      <c r="E26" s="33"/>
      <c r="F26" s="77"/>
      <c r="G26" s="59">
        <f t="shared" ref="G26:T26" si="16">IF(G25=0,0,G25/$F25)</f>
        <v>0.5714285714285714</v>
      </c>
      <c r="H26" s="31">
        <f t="shared" si="16"/>
        <v>1</v>
      </c>
      <c r="I26" s="31">
        <f t="shared" si="16"/>
        <v>0.2857142857142857</v>
      </c>
      <c r="J26" s="31">
        <f t="shared" si="16"/>
        <v>0</v>
      </c>
      <c r="K26" s="31">
        <f t="shared" si="16"/>
        <v>0.5</v>
      </c>
      <c r="L26" s="31">
        <f t="shared" si="16"/>
        <v>0.35714285714285715</v>
      </c>
      <c r="M26" s="31">
        <f t="shared" si="16"/>
        <v>0.21428571428571427</v>
      </c>
      <c r="N26" s="31">
        <f t="shared" si="16"/>
        <v>0</v>
      </c>
      <c r="O26" s="31">
        <f t="shared" si="16"/>
        <v>7.1428571428571425E-2</v>
      </c>
      <c r="P26" s="31">
        <f t="shared" si="16"/>
        <v>0</v>
      </c>
      <c r="Q26" s="31">
        <f t="shared" si="16"/>
        <v>7.1428571428571425E-2</v>
      </c>
      <c r="R26" s="31">
        <f t="shared" si="16"/>
        <v>0</v>
      </c>
      <c r="S26" s="31">
        <f t="shared" si="16"/>
        <v>0</v>
      </c>
      <c r="T26" s="31">
        <f t="shared" si="16"/>
        <v>0</v>
      </c>
    </row>
    <row r="27" spans="1:20" ht="12" customHeight="1">
      <c r="A27" s="139"/>
      <c r="B27" s="139"/>
      <c r="C27" s="37"/>
      <c r="D27" s="211" t="s">
        <v>361</v>
      </c>
      <c r="E27" s="36"/>
      <c r="F27" s="76">
        <v>1</v>
      </c>
      <c r="G27" s="60">
        <v>0</v>
      </c>
      <c r="H27" s="35">
        <v>1</v>
      </c>
      <c r="I27" s="35">
        <v>0</v>
      </c>
      <c r="J27" s="35">
        <v>0</v>
      </c>
      <c r="K27" s="35">
        <v>0</v>
      </c>
      <c r="L27" s="35">
        <v>0</v>
      </c>
      <c r="M27" s="35">
        <v>0</v>
      </c>
      <c r="N27" s="35">
        <v>0</v>
      </c>
      <c r="O27" s="35">
        <v>0</v>
      </c>
      <c r="P27" s="35">
        <v>0</v>
      </c>
      <c r="Q27" s="35">
        <v>0</v>
      </c>
      <c r="R27" s="35">
        <v>0</v>
      </c>
      <c r="S27" s="35">
        <v>0</v>
      </c>
      <c r="T27" s="35">
        <v>0</v>
      </c>
    </row>
    <row r="28" spans="1:20" ht="12" customHeight="1">
      <c r="A28" s="139"/>
      <c r="B28" s="139"/>
      <c r="C28" s="34"/>
      <c r="D28" s="212"/>
      <c r="E28" s="33"/>
      <c r="F28" s="77"/>
      <c r="G28" s="59">
        <f t="shared" ref="G28:T28" si="17">IF(G27=0,0,G27/$F27)</f>
        <v>0</v>
      </c>
      <c r="H28" s="31">
        <f t="shared" si="17"/>
        <v>1</v>
      </c>
      <c r="I28" s="31">
        <f t="shared" si="17"/>
        <v>0</v>
      </c>
      <c r="J28" s="31">
        <f t="shared" si="17"/>
        <v>0</v>
      </c>
      <c r="K28" s="31">
        <f t="shared" si="17"/>
        <v>0</v>
      </c>
      <c r="L28" s="31">
        <f t="shared" si="17"/>
        <v>0</v>
      </c>
      <c r="M28" s="31">
        <f t="shared" si="17"/>
        <v>0</v>
      </c>
      <c r="N28" s="31">
        <f t="shared" si="17"/>
        <v>0</v>
      </c>
      <c r="O28" s="31">
        <f t="shared" si="17"/>
        <v>0</v>
      </c>
      <c r="P28" s="31">
        <f t="shared" si="17"/>
        <v>0</v>
      </c>
      <c r="Q28" s="31">
        <f t="shared" si="17"/>
        <v>0</v>
      </c>
      <c r="R28" s="31">
        <f t="shared" si="17"/>
        <v>0</v>
      </c>
      <c r="S28" s="31">
        <f t="shared" si="17"/>
        <v>0</v>
      </c>
      <c r="T28" s="31">
        <f t="shared" si="17"/>
        <v>0</v>
      </c>
    </row>
    <row r="29" spans="1:20" ht="12" customHeight="1">
      <c r="A29" s="139"/>
      <c r="B29" s="139"/>
      <c r="C29" s="37"/>
      <c r="D29" s="211" t="s">
        <v>362</v>
      </c>
      <c r="E29" s="36"/>
      <c r="F29" s="76">
        <v>6</v>
      </c>
      <c r="G29" s="60">
        <v>3</v>
      </c>
      <c r="H29" s="35">
        <v>6</v>
      </c>
      <c r="I29" s="35">
        <v>2</v>
      </c>
      <c r="J29" s="35">
        <v>0</v>
      </c>
      <c r="K29" s="35">
        <v>4</v>
      </c>
      <c r="L29" s="35">
        <v>3</v>
      </c>
      <c r="M29" s="35">
        <v>3</v>
      </c>
      <c r="N29" s="35">
        <v>1</v>
      </c>
      <c r="O29" s="35">
        <v>0</v>
      </c>
      <c r="P29" s="35">
        <v>1</v>
      </c>
      <c r="Q29" s="35">
        <v>0</v>
      </c>
      <c r="R29" s="35">
        <v>0</v>
      </c>
      <c r="S29" s="35">
        <v>0</v>
      </c>
      <c r="T29" s="35">
        <v>0</v>
      </c>
    </row>
    <row r="30" spans="1:20" ht="12" customHeight="1">
      <c r="A30" s="139"/>
      <c r="B30" s="139"/>
      <c r="C30" s="34"/>
      <c r="D30" s="212"/>
      <c r="E30" s="33"/>
      <c r="F30" s="77"/>
      <c r="G30" s="59">
        <f t="shared" ref="G30:T30" si="18">IF(G29=0,0,G29/$F29)</f>
        <v>0.5</v>
      </c>
      <c r="H30" s="31">
        <f t="shared" si="18"/>
        <v>1</v>
      </c>
      <c r="I30" s="31">
        <f t="shared" si="18"/>
        <v>0.33333333333333331</v>
      </c>
      <c r="J30" s="31">
        <f t="shared" si="18"/>
        <v>0</v>
      </c>
      <c r="K30" s="31">
        <f t="shared" si="18"/>
        <v>0.66666666666666663</v>
      </c>
      <c r="L30" s="31">
        <f t="shared" si="18"/>
        <v>0.5</v>
      </c>
      <c r="M30" s="31">
        <f t="shared" si="18"/>
        <v>0.5</v>
      </c>
      <c r="N30" s="31">
        <f t="shared" si="18"/>
        <v>0.16666666666666666</v>
      </c>
      <c r="O30" s="31">
        <f t="shared" si="18"/>
        <v>0</v>
      </c>
      <c r="P30" s="31">
        <f t="shared" si="18"/>
        <v>0.16666666666666666</v>
      </c>
      <c r="Q30" s="31">
        <f t="shared" si="18"/>
        <v>0</v>
      </c>
      <c r="R30" s="31">
        <f t="shared" si="18"/>
        <v>0</v>
      </c>
      <c r="S30" s="31">
        <f t="shared" si="18"/>
        <v>0</v>
      </c>
      <c r="T30" s="31">
        <f t="shared" si="18"/>
        <v>0</v>
      </c>
    </row>
    <row r="31" spans="1:20" ht="12" customHeight="1">
      <c r="A31" s="139"/>
      <c r="B31" s="139"/>
      <c r="C31" s="37"/>
      <c r="D31" s="211" t="s">
        <v>363</v>
      </c>
      <c r="E31" s="36"/>
      <c r="F31" s="76">
        <v>3</v>
      </c>
      <c r="G31" s="60">
        <v>2</v>
      </c>
      <c r="H31" s="35">
        <v>3</v>
      </c>
      <c r="I31" s="35">
        <v>0</v>
      </c>
      <c r="J31" s="35">
        <v>0</v>
      </c>
      <c r="K31" s="35">
        <v>2</v>
      </c>
      <c r="L31" s="35">
        <v>1</v>
      </c>
      <c r="M31" s="35">
        <v>0</v>
      </c>
      <c r="N31" s="35">
        <v>0</v>
      </c>
      <c r="O31" s="35">
        <v>0</v>
      </c>
      <c r="P31" s="35">
        <v>0</v>
      </c>
      <c r="Q31" s="35">
        <v>0</v>
      </c>
      <c r="R31" s="35">
        <v>0</v>
      </c>
      <c r="S31" s="35">
        <v>0</v>
      </c>
      <c r="T31" s="35">
        <v>0</v>
      </c>
    </row>
    <row r="32" spans="1:20" ht="12" customHeight="1">
      <c r="A32" s="139"/>
      <c r="B32" s="139"/>
      <c r="C32" s="34"/>
      <c r="D32" s="212"/>
      <c r="E32" s="33"/>
      <c r="F32" s="77"/>
      <c r="G32" s="59">
        <f t="shared" ref="G32:T32" si="19">IF(G31=0,0,G31/$F31)</f>
        <v>0.66666666666666663</v>
      </c>
      <c r="H32" s="31">
        <f t="shared" si="19"/>
        <v>1</v>
      </c>
      <c r="I32" s="31">
        <f t="shared" si="19"/>
        <v>0</v>
      </c>
      <c r="J32" s="31">
        <f t="shared" si="19"/>
        <v>0</v>
      </c>
      <c r="K32" s="31">
        <f t="shared" si="19"/>
        <v>0.66666666666666663</v>
      </c>
      <c r="L32" s="31">
        <f t="shared" si="19"/>
        <v>0.33333333333333331</v>
      </c>
      <c r="M32" s="31">
        <f t="shared" si="19"/>
        <v>0</v>
      </c>
      <c r="N32" s="31">
        <f t="shared" si="19"/>
        <v>0</v>
      </c>
      <c r="O32" s="31">
        <f t="shared" si="19"/>
        <v>0</v>
      </c>
      <c r="P32" s="31">
        <f t="shared" si="19"/>
        <v>0</v>
      </c>
      <c r="Q32" s="31">
        <f t="shared" si="19"/>
        <v>0</v>
      </c>
      <c r="R32" s="31">
        <f t="shared" si="19"/>
        <v>0</v>
      </c>
      <c r="S32" s="31">
        <f t="shared" si="19"/>
        <v>0</v>
      </c>
      <c r="T32" s="31">
        <f t="shared" si="19"/>
        <v>0</v>
      </c>
    </row>
    <row r="33" spans="1:20" ht="12" customHeight="1">
      <c r="A33" s="139"/>
      <c r="B33" s="139"/>
      <c r="C33" s="37"/>
      <c r="D33" s="211" t="s">
        <v>364</v>
      </c>
      <c r="E33" s="36"/>
      <c r="F33" s="76">
        <v>3</v>
      </c>
      <c r="G33" s="60">
        <v>2</v>
      </c>
      <c r="H33" s="35">
        <v>3</v>
      </c>
      <c r="I33" s="35">
        <v>2</v>
      </c>
      <c r="J33" s="35">
        <v>0</v>
      </c>
      <c r="K33" s="35">
        <v>2</v>
      </c>
      <c r="L33" s="35">
        <v>2</v>
      </c>
      <c r="M33" s="35">
        <v>0</v>
      </c>
      <c r="N33" s="35">
        <v>0</v>
      </c>
      <c r="O33" s="35">
        <v>0</v>
      </c>
      <c r="P33" s="35">
        <v>0</v>
      </c>
      <c r="Q33" s="35">
        <v>1</v>
      </c>
      <c r="R33" s="35">
        <v>0</v>
      </c>
      <c r="S33" s="35">
        <v>0</v>
      </c>
      <c r="T33" s="35">
        <v>0</v>
      </c>
    </row>
    <row r="34" spans="1:20" ht="12" customHeight="1">
      <c r="A34" s="139"/>
      <c r="B34" s="139"/>
      <c r="C34" s="34"/>
      <c r="D34" s="212"/>
      <c r="E34" s="33"/>
      <c r="F34" s="77"/>
      <c r="G34" s="59">
        <f t="shared" ref="G34:T34" si="20">IF(G33=0,0,G33/$F33)</f>
        <v>0.66666666666666663</v>
      </c>
      <c r="H34" s="31">
        <f t="shared" si="20"/>
        <v>1</v>
      </c>
      <c r="I34" s="31">
        <f t="shared" si="20"/>
        <v>0.66666666666666663</v>
      </c>
      <c r="J34" s="31">
        <f t="shared" si="20"/>
        <v>0</v>
      </c>
      <c r="K34" s="31">
        <f t="shared" si="20"/>
        <v>0.66666666666666663</v>
      </c>
      <c r="L34" s="31">
        <f t="shared" si="20"/>
        <v>0.66666666666666663</v>
      </c>
      <c r="M34" s="31">
        <f t="shared" si="20"/>
        <v>0</v>
      </c>
      <c r="N34" s="31">
        <f t="shared" si="20"/>
        <v>0</v>
      </c>
      <c r="O34" s="31">
        <f t="shared" si="20"/>
        <v>0</v>
      </c>
      <c r="P34" s="31">
        <f t="shared" si="20"/>
        <v>0</v>
      </c>
      <c r="Q34" s="31">
        <f t="shared" si="20"/>
        <v>0.33333333333333331</v>
      </c>
      <c r="R34" s="31">
        <f t="shared" si="20"/>
        <v>0</v>
      </c>
      <c r="S34" s="31">
        <f t="shared" si="20"/>
        <v>0</v>
      </c>
      <c r="T34" s="31">
        <f t="shared" si="20"/>
        <v>0</v>
      </c>
    </row>
    <row r="35" spans="1:20" ht="12" customHeight="1">
      <c r="A35" s="139"/>
      <c r="B35" s="139"/>
      <c r="C35" s="37"/>
      <c r="D35" s="211" t="s">
        <v>365</v>
      </c>
      <c r="E35" s="36"/>
      <c r="F35" s="76">
        <v>10</v>
      </c>
      <c r="G35" s="60">
        <v>9</v>
      </c>
      <c r="H35" s="35">
        <v>9</v>
      </c>
      <c r="I35" s="35">
        <v>6</v>
      </c>
      <c r="J35" s="35">
        <v>0</v>
      </c>
      <c r="K35" s="35">
        <v>10</v>
      </c>
      <c r="L35" s="35">
        <v>6</v>
      </c>
      <c r="M35" s="35">
        <v>4</v>
      </c>
      <c r="N35" s="35">
        <v>1</v>
      </c>
      <c r="O35" s="35">
        <v>1</v>
      </c>
      <c r="P35" s="35">
        <v>2</v>
      </c>
      <c r="Q35" s="35">
        <v>1</v>
      </c>
      <c r="R35" s="35">
        <v>0</v>
      </c>
      <c r="S35" s="35">
        <v>0</v>
      </c>
      <c r="T35" s="35">
        <v>0</v>
      </c>
    </row>
    <row r="36" spans="1:20" ht="12" customHeight="1">
      <c r="A36" s="139"/>
      <c r="B36" s="139"/>
      <c r="C36" s="34"/>
      <c r="D36" s="212"/>
      <c r="E36" s="33"/>
      <c r="F36" s="77"/>
      <c r="G36" s="59">
        <f t="shared" ref="G36:T36" si="21">IF(G35=0,0,G35/$F35)</f>
        <v>0.9</v>
      </c>
      <c r="H36" s="31">
        <f t="shared" si="21"/>
        <v>0.9</v>
      </c>
      <c r="I36" s="31">
        <f t="shared" si="21"/>
        <v>0.6</v>
      </c>
      <c r="J36" s="31">
        <f t="shared" si="21"/>
        <v>0</v>
      </c>
      <c r="K36" s="31">
        <f t="shared" si="21"/>
        <v>1</v>
      </c>
      <c r="L36" s="31">
        <f t="shared" si="21"/>
        <v>0.6</v>
      </c>
      <c r="M36" s="31">
        <f t="shared" si="21"/>
        <v>0.4</v>
      </c>
      <c r="N36" s="31">
        <f t="shared" si="21"/>
        <v>0.1</v>
      </c>
      <c r="O36" s="31">
        <f t="shared" si="21"/>
        <v>0.1</v>
      </c>
      <c r="P36" s="31">
        <f t="shared" si="21"/>
        <v>0.2</v>
      </c>
      <c r="Q36" s="31">
        <f t="shared" si="21"/>
        <v>0.1</v>
      </c>
      <c r="R36" s="31">
        <f t="shared" si="21"/>
        <v>0</v>
      </c>
      <c r="S36" s="31">
        <f t="shared" si="21"/>
        <v>0</v>
      </c>
      <c r="T36" s="31">
        <f t="shared" si="21"/>
        <v>0</v>
      </c>
    </row>
    <row r="37" spans="1:20" ht="12" customHeight="1">
      <c r="A37" s="139"/>
      <c r="B37" s="139"/>
      <c r="C37" s="37"/>
      <c r="D37" s="211" t="s">
        <v>366</v>
      </c>
      <c r="E37" s="36"/>
      <c r="F37" s="76">
        <v>1</v>
      </c>
      <c r="G37" s="60">
        <v>0</v>
      </c>
      <c r="H37" s="35">
        <v>1</v>
      </c>
      <c r="I37" s="35">
        <v>0</v>
      </c>
      <c r="J37" s="35">
        <v>0</v>
      </c>
      <c r="K37" s="35">
        <v>0</v>
      </c>
      <c r="L37" s="35">
        <v>0</v>
      </c>
      <c r="M37" s="35">
        <v>0</v>
      </c>
      <c r="N37" s="35">
        <v>0</v>
      </c>
      <c r="O37" s="35">
        <v>0</v>
      </c>
      <c r="P37" s="35">
        <v>0</v>
      </c>
      <c r="Q37" s="35">
        <v>0</v>
      </c>
      <c r="R37" s="35">
        <v>0</v>
      </c>
      <c r="S37" s="35">
        <v>0</v>
      </c>
      <c r="T37" s="35">
        <v>0</v>
      </c>
    </row>
    <row r="38" spans="1:20" ht="12" customHeight="1">
      <c r="A38" s="139"/>
      <c r="B38" s="139"/>
      <c r="C38" s="34"/>
      <c r="D38" s="212"/>
      <c r="E38" s="33"/>
      <c r="F38" s="77"/>
      <c r="G38" s="59">
        <f t="shared" ref="G38:T38" si="22">IF(G37=0,0,G37/$F37)</f>
        <v>0</v>
      </c>
      <c r="H38" s="31">
        <f t="shared" si="22"/>
        <v>1</v>
      </c>
      <c r="I38" s="31">
        <f t="shared" si="22"/>
        <v>0</v>
      </c>
      <c r="J38" s="31">
        <f t="shared" si="22"/>
        <v>0</v>
      </c>
      <c r="K38" s="31">
        <f t="shared" si="22"/>
        <v>0</v>
      </c>
      <c r="L38" s="31">
        <f t="shared" si="22"/>
        <v>0</v>
      </c>
      <c r="M38" s="31">
        <f t="shared" si="22"/>
        <v>0</v>
      </c>
      <c r="N38" s="31">
        <f t="shared" si="22"/>
        <v>0</v>
      </c>
      <c r="O38" s="31">
        <f t="shared" si="22"/>
        <v>0</v>
      </c>
      <c r="P38" s="31">
        <f t="shared" si="22"/>
        <v>0</v>
      </c>
      <c r="Q38" s="31">
        <f t="shared" si="22"/>
        <v>0</v>
      </c>
      <c r="R38" s="31">
        <f t="shared" si="22"/>
        <v>0</v>
      </c>
      <c r="S38" s="31">
        <f t="shared" si="22"/>
        <v>0</v>
      </c>
      <c r="T38" s="31">
        <f t="shared" si="22"/>
        <v>0</v>
      </c>
    </row>
    <row r="39" spans="1:20" ht="12" customHeight="1">
      <c r="A39" s="139"/>
      <c r="B39" s="139"/>
      <c r="C39" s="37"/>
      <c r="D39" s="211" t="s">
        <v>367</v>
      </c>
      <c r="E39" s="36"/>
      <c r="F39" s="76">
        <v>6</v>
      </c>
      <c r="G39" s="60">
        <v>5</v>
      </c>
      <c r="H39" s="35">
        <v>6</v>
      </c>
      <c r="I39" s="35">
        <v>2</v>
      </c>
      <c r="J39" s="35">
        <v>0</v>
      </c>
      <c r="K39" s="35">
        <v>6</v>
      </c>
      <c r="L39" s="35">
        <v>3</v>
      </c>
      <c r="M39" s="35">
        <v>2</v>
      </c>
      <c r="N39" s="35">
        <v>0</v>
      </c>
      <c r="O39" s="35">
        <v>0</v>
      </c>
      <c r="P39" s="35">
        <v>0</v>
      </c>
      <c r="Q39" s="35">
        <v>0</v>
      </c>
      <c r="R39" s="35">
        <v>0</v>
      </c>
      <c r="S39" s="35">
        <v>0</v>
      </c>
      <c r="T39" s="35">
        <v>0</v>
      </c>
    </row>
    <row r="40" spans="1:20" ht="12" customHeight="1">
      <c r="A40" s="139"/>
      <c r="B40" s="139"/>
      <c r="C40" s="34"/>
      <c r="D40" s="212"/>
      <c r="E40" s="33"/>
      <c r="F40" s="77"/>
      <c r="G40" s="59">
        <f t="shared" ref="G40:T40" si="23">IF(G39=0,0,G39/$F39)</f>
        <v>0.83333333333333337</v>
      </c>
      <c r="H40" s="31">
        <f t="shared" si="23"/>
        <v>1</v>
      </c>
      <c r="I40" s="31">
        <f t="shared" si="23"/>
        <v>0.33333333333333331</v>
      </c>
      <c r="J40" s="31">
        <f t="shared" si="23"/>
        <v>0</v>
      </c>
      <c r="K40" s="31">
        <f t="shared" si="23"/>
        <v>1</v>
      </c>
      <c r="L40" s="31">
        <f t="shared" si="23"/>
        <v>0.5</v>
      </c>
      <c r="M40" s="31">
        <f t="shared" si="23"/>
        <v>0.33333333333333331</v>
      </c>
      <c r="N40" s="31">
        <f t="shared" si="23"/>
        <v>0</v>
      </c>
      <c r="O40" s="31">
        <f t="shared" si="23"/>
        <v>0</v>
      </c>
      <c r="P40" s="31">
        <f t="shared" si="23"/>
        <v>0</v>
      </c>
      <c r="Q40" s="31">
        <f t="shared" si="23"/>
        <v>0</v>
      </c>
      <c r="R40" s="31">
        <f t="shared" si="23"/>
        <v>0</v>
      </c>
      <c r="S40" s="31">
        <f t="shared" si="23"/>
        <v>0</v>
      </c>
      <c r="T40" s="31">
        <f t="shared" si="23"/>
        <v>0</v>
      </c>
    </row>
    <row r="41" spans="1:20" ht="12" customHeight="1">
      <c r="A41" s="139"/>
      <c r="B41" s="139"/>
      <c r="C41" s="37"/>
      <c r="D41" s="211" t="s">
        <v>368</v>
      </c>
      <c r="E41" s="36"/>
      <c r="F41" s="76">
        <v>1</v>
      </c>
      <c r="G41" s="60">
        <v>0</v>
      </c>
      <c r="H41" s="35">
        <v>1</v>
      </c>
      <c r="I41" s="35">
        <v>0</v>
      </c>
      <c r="J41" s="35">
        <v>0</v>
      </c>
      <c r="K41" s="35">
        <v>0</v>
      </c>
      <c r="L41" s="35">
        <v>0</v>
      </c>
      <c r="M41" s="35">
        <v>0</v>
      </c>
      <c r="N41" s="35">
        <v>0</v>
      </c>
      <c r="O41" s="35">
        <v>0</v>
      </c>
      <c r="P41" s="35">
        <v>0</v>
      </c>
      <c r="Q41" s="35">
        <v>0</v>
      </c>
      <c r="R41" s="35">
        <v>0</v>
      </c>
      <c r="S41" s="35">
        <v>0</v>
      </c>
      <c r="T41" s="35">
        <v>0</v>
      </c>
    </row>
    <row r="42" spans="1:20" ht="12" customHeight="1">
      <c r="A42" s="139"/>
      <c r="B42" s="139"/>
      <c r="C42" s="34"/>
      <c r="D42" s="212"/>
      <c r="E42" s="33"/>
      <c r="F42" s="77"/>
      <c r="G42" s="59">
        <f t="shared" ref="G42:T42" si="24">IF(G41=0,0,G41/$F41)</f>
        <v>0</v>
      </c>
      <c r="H42" s="31">
        <f t="shared" si="24"/>
        <v>1</v>
      </c>
      <c r="I42" s="31">
        <f t="shared" si="24"/>
        <v>0</v>
      </c>
      <c r="J42" s="31">
        <f t="shared" si="24"/>
        <v>0</v>
      </c>
      <c r="K42" s="31">
        <f t="shared" si="24"/>
        <v>0</v>
      </c>
      <c r="L42" s="31">
        <f t="shared" si="24"/>
        <v>0</v>
      </c>
      <c r="M42" s="31">
        <f t="shared" si="24"/>
        <v>0</v>
      </c>
      <c r="N42" s="31">
        <f t="shared" si="24"/>
        <v>0</v>
      </c>
      <c r="O42" s="31">
        <f t="shared" si="24"/>
        <v>0</v>
      </c>
      <c r="P42" s="31">
        <f t="shared" si="24"/>
        <v>0</v>
      </c>
      <c r="Q42" s="31">
        <f t="shared" si="24"/>
        <v>0</v>
      </c>
      <c r="R42" s="31">
        <f t="shared" si="24"/>
        <v>0</v>
      </c>
      <c r="S42" s="31">
        <f t="shared" si="24"/>
        <v>0</v>
      </c>
      <c r="T42" s="31">
        <f t="shared" si="24"/>
        <v>0</v>
      </c>
    </row>
    <row r="43" spans="1:20" ht="12" customHeight="1">
      <c r="A43" s="139"/>
      <c r="B43" s="139"/>
      <c r="C43" s="37"/>
      <c r="D43" s="211" t="s">
        <v>369</v>
      </c>
      <c r="E43" s="36"/>
      <c r="F43" s="76">
        <v>3</v>
      </c>
      <c r="G43" s="60">
        <v>2</v>
      </c>
      <c r="H43" s="35">
        <v>2</v>
      </c>
      <c r="I43" s="35">
        <v>0</v>
      </c>
      <c r="J43" s="35">
        <v>0</v>
      </c>
      <c r="K43" s="35">
        <v>2</v>
      </c>
      <c r="L43" s="35">
        <v>2</v>
      </c>
      <c r="M43" s="35">
        <v>2</v>
      </c>
      <c r="N43" s="35">
        <v>0</v>
      </c>
      <c r="O43" s="35">
        <v>0</v>
      </c>
      <c r="P43" s="35">
        <v>0</v>
      </c>
      <c r="Q43" s="35">
        <v>0</v>
      </c>
      <c r="R43" s="35">
        <v>0</v>
      </c>
      <c r="S43" s="35">
        <v>1</v>
      </c>
      <c r="T43" s="35">
        <v>0</v>
      </c>
    </row>
    <row r="44" spans="1:20" ht="12" customHeight="1">
      <c r="A44" s="139"/>
      <c r="B44" s="139"/>
      <c r="C44" s="34"/>
      <c r="D44" s="212"/>
      <c r="E44" s="33"/>
      <c r="F44" s="77"/>
      <c r="G44" s="59">
        <f t="shared" ref="G44:T44" si="25">IF(G43=0,0,G43/$F43)</f>
        <v>0.66666666666666663</v>
      </c>
      <c r="H44" s="31">
        <f t="shared" si="25"/>
        <v>0.66666666666666663</v>
      </c>
      <c r="I44" s="31">
        <f t="shared" si="25"/>
        <v>0</v>
      </c>
      <c r="J44" s="31">
        <f t="shared" si="25"/>
        <v>0</v>
      </c>
      <c r="K44" s="31">
        <f t="shared" si="25"/>
        <v>0.66666666666666663</v>
      </c>
      <c r="L44" s="31">
        <f t="shared" si="25"/>
        <v>0.66666666666666663</v>
      </c>
      <c r="M44" s="31">
        <f t="shared" si="25"/>
        <v>0.66666666666666663</v>
      </c>
      <c r="N44" s="31">
        <f t="shared" si="25"/>
        <v>0</v>
      </c>
      <c r="O44" s="31">
        <f t="shared" si="25"/>
        <v>0</v>
      </c>
      <c r="P44" s="31">
        <f t="shared" si="25"/>
        <v>0</v>
      </c>
      <c r="Q44" s="31">
        <f t="shared" si="25"/>
        <v>0</v>
      </c>
      <c r="R44" s="31">
        <f t="shared" si="25"/>
        <v>0</v>
      </c>
      <c r="S44" s="31">
        <f t="shared" si="25"/>
        <v>0.33333333333333331</v>
      </c>
      <c r="T44" s="31">
        <f t="shared" si="25"/>
        <v>0</v>
      </c>
    </row>
    <row r="45" spans="1:20" ht="12" customHeight="1">
      <c r="A45" s="139"/>
      <c r="B45" s="139"/>
      <c r="C45" s="37"/>
      <c r="D45" s="211" t="s">
        <v>370</v>
      </c>
      <c r="E45" s="36"/>
      <c r="F45" s="76">
        <v>8</v>
      </c>
      <c r="G45" s="60">
        <v>6</v>
      </c>
      <c r="H45" s="35">
        <v>7</v>
      </c>
      <c r="I45" s="35">
        <v>3</v>
      </c>
      <c r="J45" s="35">
        <v>3</v>
      </c>
      <c r="K45" s="35">
        <v>5</v>
      </c>
      <c r="L45" s="35">
        <v>3</v>
      </c>
      <c r="M45" s="35">
        <v>2</v>
      </c>
      <c r="N45" s="35">
        <v>2</v>
      </c>
      <c r="O45" s="35">
        <v>1</v>
      </c>
      <c r="P45" s="35">
        <v>3</v>
      </c>
      <c r="Q45" s="35">
        <v>0</v>
      </c>
      <c r="R45" s="35">
        <v>0</v>
      </c>
      <c r="S45" s="35">
        <v>1</v>
      </c>
      <c r="T45" s="35">
        <v>0</v>
      </c>
    </row>
    <row r="46" spans="1:20" ht="12" customHeight="1">
      <c r="A46" s="139"/>
      <c r="B46" s="139"/>
      <c r="C46" s="34"/>
      <c r="D46" s="212"/>
      <c r="E46" s="33"/>
      <c r="F46" s="77"/>
      <c r="G46" s="59">
        <f t="shared" ref="G46:T46" si="26">IF(G45=0,0,G45/$F45)</f>
        <v>0.75</v>
      </c>
      <c r="H46" s="31">
        <f t="shared" si="26"/>
        <v>0.875</v>
      </c>
      <c r="I46" s="31">
        <f t="shared" si="26"/>
        <v>0.375</v>
      </c>
      <c r="J46" s="31">
        <f t="shared" si="26"/>
        <v>0.375</v>
      </c>
      <c r="K46" s="31">
        <f t="shared" si="26"/>
        <v>0.625</v>
      </c>
      <c r="L46" s="31">
        <f t="shared" si="26"/>
        <v>0.375</v>
      </c>
      <c r="M46" s="31">
        <f t="shared" si="26"/>
        <v>0.25</v>
      </c>
      <c r="N46" s="31">
        <f t="shared" si="26"/>
        <v>0.25</v>
      </c>
      <c r="O46" s="31">
        <f t="shared" si="26"/>
        <v>0.125</v>
      </c>
      <c r="P46" s="31">
        <f t="shared" si="26"/>
        <v>0.375</v>
      </c>
      <c r="Q46" s="31">
        <f t="shared" si="26"/>
        <v>0</v>
      </c>
      <c r="R46" s="31">
        <f t="shared" si="26"/>
        <v>0</v>
      </c>
      <c r="S46" s="31">
        <f t="shared" si="26"/>
        <v>0.125</v>
      </c>
      <c r="T46" s="31">
        <f t="shared" si="26"/>
        <v>0</v>
      </c>
    </row>
    <row r="47" spans="1:20" ht="12" customHeight="1">
      <c r="A47" s="139"/>
      <c r="B47" s="139"/>
      <c r="C47" s="37"/>
      <c r="D47" s="211" t="s">
        <v>371</v>
      </c>
      <c r="E47" s="36"/>
      <c r="F47" s="76">
        <v>3</v>
      </c>
      <c r="G47" s="60">
        <v>0</v>
      </c>
      <c r="H47" s="35">
        <v>3</v>
      </c>
      <c r="I47" s="35">
        <v>0</v>
      </c>
      <c r="J47" s="35">
        <v>0</v>
      </c>
      <c r="K47" s="35">
        <v>1</v>
      </c>
      <c r="L47" s="35">
        <v>0</v>
      </c>
      <c r="M47" s="35">
        <v>0</v>
      </c>
      <c r="N47" s="35">
        <v>0</v>
      </c>
      <c r="O47" s="35">
        <v>0</v>
      </c>
      <c r="P47" s="35">
        <v>0</v>
      </c>
      <c r="Q47" s="35">
        <v>0</v>
      </c>
      <c r="R47" s="35">
        <v>0</v>
      </c>
      <c r="S47" s="35">
        <v>0</v>
      </c>
      <c r="T47" s="35">
        <v>0</v>
      </c>
    </row>
    <row r="48" spans="1:20" ht="12" customHeight="1">
      <c r="A48" s="139"/>
      <c r="B48" s="139"/>
      <c r="C48" s="34"/>
      <c r="D48" s="212"/>
      <c r="E48" s="33"/>
      <c r="F48" s="77"/>
      <c r="G48" s="59">
        <f t="shared" ref="G48:T48" si="27">IF(G47=0,0,G47/$F47)</f>
        <v>0</v>
      </c>
      <c r="H48" s="31">
        <f t="shared" si="27"/>
        <v>1</v>
      </c>
      <c r="I48" s="31">
        <f t="shared" si="27"/>
        <v>0</v>
      </c>
      <c r="J48" s="31">
        <f t="shared" si="27"/>
        <v>0</v>
      </c>
      <c r="K48" s="31">
        <f t="shared" si="27"/>
        <v>0.33333333333333331</v>
      </c>
      <c r="L48" s="31">
        <f t="shared" si="27"/>
        <v>0</v>
      </c>
      <c r="M48" s="31">
        <f t="shared" si="27"/>
        <v>0</v>
      </c>
      <c r="N48" s="31">
        <f t="shared" si="27"/>
        <v>0</v>
      </c>
      <c r="O48" s="31">
        <f t="shared" si="27"/>
        <v>0</v>
      </c>
      <c r="P48" s="31">
        <f t="shared" si="27"/>
        <v>0</v>
      </c>
      <c r="Q48" s="31">
        <f t="shared" si="27"/>
        <v>0</v>
      </c>
      <c r="R48" s="31">
        <f t="shared" si="27"/>
        <v>0</v>
      </c>
      <c r="S48" s="31">
        <f t="shared" si="27"/>
        <v>0</v>
      </c>
      <c r="T48" s="31">
        <f t="shared" si="27"/>
        <v>0</v>
      </c>
    </row>
    <row r="49" spans="1:20" ht="12" customHeight="1">
      <c r="A49" s="139"/>
      <c r="B49" s="139"/>
      <c r="C49" s="37"/>
      <c r="D49" s="211" t="s">
        <v>372</v>
      </c>
      <c r="E49" s="36"/>
      <c r="F49" s="76">
        <v>2</v>
      </c>
      <c r="G49" s="60">
        <v>2</v>
      </c>
      <c r="H49" s="35">
        <v>1</v>
      </c>
      <c r="I49" s="35">
        <v>2</v>
      </c>
      <c r="J49" s="35">
        <v>1</v>
      </c>
      <c r="K49" s="35">
        <v>1</v>
      </c>
      <c r="L49" s="35">
        <v>1</v>
      </c>
      <c r="M49" s="35">
        <v>1</v>
      </c>
      <c r="N49" s="35">
        <v>0</v>
      </c>
      <c r="O49" s="35">
        <v>0</v>
      </c>
      <c r="P49" s="35">
        <v>1</v>
      </c>
      <c r="Q49" s="35">
        <v>0</v>
      </c>
      <c r="R49" s="35">
        <v>0</v>
      </c>
      <c r="S49" s="35">
        <v>0</v>
      </c>
      <c r="T49" s="35">
        <v>0</v>
      </c>
    </row>
    <row r="50" spans="1:20" ht="12" customHeight="1">
      <c r="A50" s="139"/>
      <c r="B50" s="139"/>
      <c r="C50" s="34"/>
      <c r="D50" s="212"/>
      <c r="E50" s="33"/>
      <c r="F50" s="77"/>
      <c r="G50" s="59">
        <f t="shared" ref="G50:T50" si="28">IF(G49=0,0,G49/$F49)</f>
        <v>1</v>
      </c>
      <c r="H50" s="31">
        <f t="shared" si="28"/>
        <v>0.5</v>
      </c>
      <c r="I50" s="31">
        <f t="shared" si="28"/>
        <v>1</v>
      </c>
      <c r="J50" s="31">
        <f t="shared" si="28"/>
        <v>0.5</v>
      </c>
      <c r="K50" s="31">
        <f t="shared" si="28"/>
        <v>0.5</v>
      </c>
      <c r="L50" s="31">
        <f t="shared" si="28"/>
        <v>0.5</v>
      </c>
      <c r="M50" s="31">
        <f t="shared" si="28"/>
        <v>0.5</v>
      </c>
      <c r="N50" s="31">
        <f t="shared" si="28"/>
        <v>0</v>
      </c>
      <c r="O50" s="31">
        <f t="shared" si="28"/>
        <v>0</v>
      </c>
      <c r="P50" s="31">
        <f t="shared" si="28"/>
        <v>0.5</v>
      </c>
      <c r="Q50" s="31">
        <f t="shared" si="28"/>
        <v>0</v>
      </c>
      <c r="R50" s="31">
        <f t="shared" si="28"/>
        <v>0</v>
      </c>
      <c r="S50" s="31">
        <f t="shared" si="28"/>
        <v>0</v>
      </c>
      <c r="T50" s="31">
        <f t="shared" si="28"/>
        <v>0</v>
      </c>
    </row>
    <row r="51" spans="1:20" ht="12" customHeight="1">
      <c r="A51" s="139"/>
      <c r="B51" s="139"/>
      <c r="C51" s="37"/>
      <c r="D51" s="211" t="s">
        <v>373</v>
      </c>
      <c r="E51" s="36"/>
      <c r="F51" s="76">
        <v>15</v>
      </c>
      <c r="G51" s="60">
        <v>9</v>
      </c>
      <c r="H51" s="35">
        <v>15</v>
      </c>
      <c r="I51" s="35">
        <v>3</v>
      </c>
      <c r="J51" s="35">
        <v>0</v>
      </c>
      <c r="K51" s="35">
        <v>8</v>
      </c>
      <c r="L51" s="35">
        <v>7</v>
      </c>
      <c r="M51" s="35">
        <v>5</v>
      </c>
      <c r="N51" s="35">
        <v>2</v>
      </c>
      <c r="O51" s="35">
        <v>0</v>
      </c>
      <c r="P51" s="35">
        <v>0</v>
      </c>
      <c r="Q51" s="35">
        <v>1</v>
      </c>
      <c r="R51" s="35">
        <v>0</v>
      </c>
      <c r="S51" s="35">
        <v>0</v>
      </c>
      <c r="T51" s="35">
        <v>0</v>
      </c>
    </row>
    <row r="52" spans="1:20" ht="12" customHeight="1">
      <c r="A52" s="139"/>
      <c r="B52" s="139"/>
      <c r="C52" s="34"/>
      <c r="D52" s="212"/>
      <c r="E52" s="33"/>
      <c r="F52" s="77"/>
      <c r="G52" s="59">
        <f t="shared" ref="G52:T52" si="29">IF(G51=0,0,G51/$F51)</f>
        <v>0.6</v>
      </c>
      <c r="H52" s="31">
        <f t="shared" si="29"/>
        <v>1</v>
      </c>
      <c r="I52" s="31">
        <f t="shared" si="29"/>
        <v>0.2</v>
      </c>
      <c r="J52" s="31">
        <f t="shared" si="29"/>
        <v>0</v>
      </c>
      <c r="K52" s="31">
        <f t="shared" si="29"/>
        <v>0.53333333333333333</v>
      </c>
      <c r="L52" s="31">
        <f t="shared" si="29"/>
        <v>0.46666666666666667</v>
      </c>
      <c r="M52" s="31">
        <f t="shared" si="29"/>
        <v>0.33333333333333331</v>
      </c>
      <c r="N52" s="31">
        <f t="shared" si="29"/>
        <v>0.13333333333333333</v>
      </c>
      <c r="O52" s="31">
        <f t="shared" si="29"/>
        <v>0</v>
      </c>
      <c r="P52" s="31">
        <f t="shared" si="29"/>
        <v>0</v>
      </c>
      <c r="Q52" s="31">
        <f t="shared" si="29"/>
        <v>6.6666666666666666E-2</v>
      </c>
      <c r="R52" s="31">
        <f t="shared" si="29"/>
        <v>0</v>
      </c>
      <c r="S52" s="31">
        <f t="shared" si="29"/>
        <v>0</v>
      </c>
      <c r="T52" s="31">
        <f t="shared" si="29"/>
        <v>0</v>
      </c>
    </row>
    <row r="53" spans="1:20" ht="12" customHeight="1">
      <c r="A53" s="139"/>
      <c r="B53" s="139"/>
      <c r="C53" s="37"/>
      <c r="D53" s="211" t="s">
        <v>374</v>
      </c>
      <c r="E53" s="36"/>
      <c r="F53" s="76">
        <v>4</v>
      </c>
      <c r="G53" s="60">
        <v>4</v>
      </c>
      <c r="H53" s="35">
        <v>4</v>
      </c>
      <c r="I53" s="35">
        <v>0</v>
      </c>
      <c r="J53" s="35">
        <v>0</v>
      </c>
      <c r="K53" s="35">
        <v>4</v>
      </c>
      <c r="L53" s="35">
        <v>1</v>
      </c>
      <c r="M53" s="35">
        <v>2</v>
      </c>
      <c r="N53" s="35">
        <v>0</v>
      </c>
      <c r="O53" s="35">
        <v>0</v>
      </c>
      <c r="P53" s="35">
        <v>0</v>
      </c>
      <c r="Q53" s="35">
        <v>0</v>
      </c>
      <c r="R53" s="35">
        <v>0</v>
      </c>
      <c r="S53" s="35">
        <v>0</v>
      </c>
      <c r="T53" s="35">
        <v>0</v>
      </c>
    </row>
    <row r="54" spans="1:20" ht="12" customHeight="1">
      <c r="A54" s="139"/>
      <c r="B54" s="139"/>
      <c r="C54" s="34"/>
      <c r="D54" s="212"/>
      <c r="E54" s="33"/>
      <c r="F54" s="77"/>
      <c r="G54" s="59">
        <f t="shared" ref="G54:T54" si="30">IF(G53=0,0,G53/$F53)</f>
        <v>1</v>
      </c>
      <c r="H54" s="31">
        <f t="shared" si="30"/>
        <v>1</v>
      </c>
      <c r="I54" s="31">
        <f t="shared" si="30"/>
        <v>0</v>
      </c>
      <c r="J54" s="31">
        <f t="shared" si="30"/>
        <v>0</v>
      </c>
      <c r="K54" s="31">
        <f t="shared" si="30"/>
        <v>1</v>
      </c>
      <c r="L54" s="31">
        <f t="shared" si="30"/>
        <v>0.25</v>
      </c>
      <c r="M54" s="31">
        <f t="shared" si="30"/>
        <v>0.5</v>
      </c>
      <c r="N54" s="31">
        <f t="shared" si="30"/>
        <v>0</v>
      </c>
      <c r="O54" s="31">
        <f t="shared" si="30"/>
        <v>0</v>
      </c>
      <c r="P54" s="31">
        <f t="shared" si="30"/>
        <v>0</v>
      </c>
      <c r="Q54" s="31">
        <f t="shared" si="30"/>
        <v>0</v>
      </c>
      <c r="R54" s="31">
        <f t="shared" si="30"/>
        <v>0</v>
      </c>
      <c r="S54" s="31">
        <f t="shared" si="30"/>
        <v>0</v>
      </c>
      <c r="T54" s="31">
        <f t="shared" si="30"/>
        <v>0</v>
      </c>
    </row>
    <row r="55" spans="1:20" ht="12" customHeight="1">
      <c r="A55" s="139"/>
      <c r="B55" s="139"/>
      <c r="C55" s="37"/>
      <c r="D55" s="211" t="s">
        <v>375</v>
      </c>
      <c r="E55" s="36"/>
      <c r="F55" s="76">
        <v>26</v>
      </c>
      <c r="G55" s="60">
        <v>21</v>
      </c>
      <c r="H55" s="35">
        <v>23</v>
      </c>
      <c r="I55" s="35">
        <v>10</v>
      </c>
      <c r="J55" s="35">
        <v>1</v>
      </c>
      <c r="K55" s="35">
        <v>18</v>
      </c>
      <c r="L55" s="35">
        <v>7</v>
      </c>
      <c r="M55" s="35">
        <v>3</v>
      </c>
      <c r="N55" s="35">
        <v>4</v>
      </c>
      <c r="O55" s="35">
        <v>1</v>
      </c>
      <c r="P55" s="35">
        <v>2</v>
      </c>
      <c r="Q55" s="35">
        <v>0</v>
      </c>
      <c r="R55" s="35">
        <v>0</v>
      </c>
      <c r="S55" s="35">
        <v>0</v>
      </c>
      <c r="T55" s="35">
        <v>1</v>
      </c>
    </row>
    <row r="56" spans="1:20" ht="12" customHeight="1">
      <c r="A56" s="139"/>
      <c r="B56" s="139"/>
      <c r="C56" s="34"/>
      <c r="D56" s="212"/>
      <c r="E56" s="33"/>
      <c r="F56" s="77"/>
      <c r="G56" s="59">
        <f t="shared" ref="G56:T56" si="31">IF(G55=0,0,G55/$F55)</f>
        <v>0.80769230769230771</v>
      </c>
      <c r="H56" s="31">
        <f t="shared" si="31"/>
        <v>0.88461538461538458</v>
      </c>
      <c r="I56" s="31">
        <f t="shared" si="31"/>
        <v>0.38461538461538464</v>
      </c>
      <c r="J56" s="31">
        <f t="shared" si="31"/>
        <v>3.8461538461538464E-2</v>
      </c>
      <c r="K56" s="31">
        <f t="shared" si="31"/>
        <v>0.69230769230769229</v>
      </c>
      <c r="L56" s="31">
        <f t="shared" si="31"/>
        <v>0.26923076923076922</v>
      </c>
      <c r="M56" s="31">
        <f t="shared" si="31"/>
        <v>0.11538461538461539</v>
      </c>
      <c r="N56" s="31">
        <f t="shared" si="31"/>
        <v>0.15384615384615385</v>
      </c>
      <c r="O56" s="31">
        <f t="shared" si="31"/>
        <v>3.8461538461538464E-2</v>
      </c>
      <c r="P56" s="31">
        <f t="shared" si="31"/>
        <v>7.6923076923076927E-2</v>
      </c>
      <c r="Q56" s="31">
        <f t="shared" si="31"/>
        <v>0</v>
      </c>
      <c r="R56" s="31">
        <f t="shared" si="31"/>
        <v>0</v>
      </c>
      <c r="S56" s="31">
        <f t="shared" si="31"/>
        <v>0</v>
      </c>
      <c r="T56" s="31">
        <f t="shared" si="31"/>
        <v>3.8461538461538464E-2</v>
      </c>
    </row>
    <row r="57" spans="1:20" ht="12" customHeight="1">
      <c r="A57" s="139"/>
      <c r="B57" s="139"/>
      <c r="C57" s="37"/>
      <c r="D57" s="211" t="s">
        <v>376</v>
      </c>
      <c r="E57" s="36"/>
      <c r="F57" s="76">
        <v>5</v>
      </c>
      <c r="G57" s="60">
        <v>4</v>
      </c>
      <c r="H57" s="35">
        <v>3</v>
      </c>
      <c r="I57" s="35">
        <v>2</v>
      </c>
      <c r="J57" s="35">
        <v>0</v>
      </c>
      <c r="K57" s="35">
        <v>4</v>
      </c>
      <c r="L57" s="35">
        <v>1</v>
      </c>
      <c r="M57" s="35">
        <v>2</v>
      </c>
      <c r="N57" s="35">
        <v>0</v>
      </c>
      <c r="O57" s="35">
        <v>0</v>
      </c>
      <c r="P57" s="35">
        <v>0</v>
      </c>
      <c r="Q57" s="35">
        <v>0</v>
      </c>
      <c r="R57" s="35">
        <v>0</v>
      </c>
      <c r="S57" s="35">
        <v>0</v>
      </c>
      <c r="T57" s="35">
        <v>0</v>
      </c>
    </row>
    <row r="58" spans="1:20" ht="12" customHeight="1">
      <c r="A58" s="139"/>
      <c r="B58" s="139"/>
      <c r="C58" s="34"/>
      <c r="D58" s="212"/>
      <c r="E58" s="33"/>
      <c r="F58" s="77"/>
      <c r="G58" s="59">
        <f t="shared" ref="G58:T58" si="32">IF(G57=0,0,G57/$F57)</f>
        <v>0.8</v>
      </c>
      <c r="H58" s="31">
        <f t="shared" si="32"/>
        <v>0.6</v>
      </c>
      <c r="I58" s="31">
        <f t="shared" si="32"/>
        <v>0.4</v>
      </c>
      <c r="J58" s="31">
        <f t="shared" si="32"/>
        <v>0</v>
      </c>
      <c r="K58" s="31">
        <f t="shared" si="32"/>
        <v>0.8</v>
      </c>
      <c r="L58" s="31">
        <f t="shared" si="32"/>
        <v>0.2</v>
      </c>
      <c r="M58" s="31">
        <f t="shared" si="32"/>
        <v>0.4</v>
      </c>
      <c r="N58" s="31">
        <f t="shared" si="32"/>
        <v>0</v>
      </c>
      <c r="O58" s="31">
        <f t="shared" si="32"/>
        <v>0</v>
      </c>
      <c r="P58" s="31">
        <f t="shared" si="32"/>
        <v>0</v>
      </c>
      <c r="Q58" s="31">
        <f t="shared" si="32"/>
        <v>0</v>
      </c>
      <c r="R58" s="31">
        <f t="shared" si="32"/>
        <v>0</v>
      </c>
      <c r="S58" s="31">
        <f t="shared" si="32"/>
        <v>0</v>
      </c>
      <c r="T58" s="31">
        <f t="shared" si="32"/>
        <v>0</v>
      </c>
    </row>
    <row r="59" spans="1:20" ht="12.75" customHeight="1">
      <c r="A59" s="139"/>
      <c r="B59" s="139"/>
      <c r="C59" s="37"/>
      <c r="D59" s="211" t="s">
        <v>377</v>
      </c>
      <c r="E59" s="36"/>
      <c r="F59" s="76">
        <v>23</v>
      </c>
      <c r="G59" s="60">
        <v>20</v>
      </c>
      <c r="H59" s="35">
        <v>20</v>
      </c>
      <c r="I59" s="35">
        <v>13</v>
      </c>
      <c r="J59" s="35">
        <v>1</v>
      </c>
      <c r="K59" s="35">
        <v>20</v>
      </c>
      <c r="L59" s="35">
        <v>13</v>
      </c>
      <c r="M59" s="35">
        <v>10</v>
      </c>
      <c r="N59" s="35">
        <v>9</v>
      </c>
      <c r="O59" s="35">
        <v>1</v>
      </c>
      <c r="P59" s="35">
        <v>8</v>
      </c>
      <c r="Q59" s="35">
        <v>3</v>
      </c>
      <c r="R59" s="35">
        <v>2</v>
      </c>
      <c r="S59" s="35">
        <v>1</v>
      </c>
      <c r="T59" s="35">
        <v>0</v>
      </c>
    </row>
    <row r="60" spans="1:20" ht="12.75" customHeight="1">
      <c r="A60" s="139"/>
      <c r="B60" s="139"/>
      <c r="C60" s="34"/>
      <c r="D60" s="212"/>
      <c r="E60" s="33"/>
      <c r="F60" s="77"/>
      <c r="G60" s="59">
        <f t="shared" ref="G60:T60" si="33">IF(G59=0,0,G59/$F59)</f>
        <v>0.86956521739130432</v>
      </c>
      <c r="H60" s="31">
        <f t="shared" si="33"/>
        <v>0.86956521739130432</v>
      </c>
      <c r="I60" s="31">
        <f t="shared" si="33"/>
        <v>0.56521739130434778</v>
      </c>
      <c r="J60" s="31">
        <f t="shared" si="33"/>
        <v>4.3478260869565216E-2</v>
      </c>
      <c r="K60" s="31">
        <f t="shared" si="33"/>
        <v>0.86956521739130432</v>
      </c>
      <c r="L60" s="31">
        <f t="shared" si="33"/>
        <v>0.56521739130434778</v>
      </c>
      <c r="M60" s="31">
        <f t="shared" si="33"/>
        <v>0.43478260869565216</v>
      </c>
      <c r="N60" s="31">
        <f t="shared" si="33"/>
        <v>0.39130434782608697</v>
      </c>
      <c r="O60" s="31">
        <f t="shared" si="33"/>
        <v>4.3478260869565216E-2</v>
      </c>
      <c r="P60" s="31">
        <f t="shared" si="33"/>
        <v>0.34782608695652173</v>
      </c>
      <c r="Q60" s="31">
        <f t="shared" si="33"/>
        <v>0.13043478260869565</v>
      </c>
      <c r="R60" s="31">
        <f t="shared" si="33"/>
        <v>8.6956521739130432E-2</v>
      </c>
      <c r="S60" s="31">
        <f t="shared" si="33"/>
        <v>4.3478260869565216E-2</v>
      </c>
      <c r="T60" s="31">
        <f t="shared" si="33"/>
        <v>0</v>
      </c>
    </row>
    <row r="61" spans="1:20" ht="12" customHeight="1">
      <c r="A61" s="139"/>
      <c r="B61" s="139"/>
      <c r="C61" s="37"/>
      <c r="D61" s="211" t="s">
        <v>20</v>
      </c>
      <c r="E61" s="36"/>
      <c r="F61" s="76">
        <v>14</v>
      </c>
      <c r="G61" s="60">
        <v>11</v>
      </c>
      <c r="H61" s="35">
        <v>13</v>
      </c>
      <c r="I61" s="35">
        <v>7</v>
      </c>
      <c r="J61" s="35">
        <v>1</v>
      </c>
      <c r="K61" s="35">
        <v>9</v>
      </c>
      <c r="L61" s="35">
        <v>8</v>
      </c>
      <c r="M61" s="35">
        <v>4</v>
      </c>
      <c r="N61" s="35">
        <v>2</v>
      </c>
      <c r="O61" s="35">
        <v>1</v>
      </c>
      <c r="P61" s="35">
        <v>1</v>
      </c>
      <c r="Q61" s="35">
        <v>0</v>
      </c>
      <c r="R61" s="35">
        <v>0</v>
      </c>
      <c r="S61" s="35">
        <v>0</v>
      </c>
      <c r="T61" s="35">
        <v>0</v>
      </c>
    </row>
    <row r="62" spans="1:20" ht="12" customHeight="1">
      <c r="A62" s="139"/>
      <c r="B62" s="139"/>
      <c r="C62" s="34"/>
      <c r="D62" s="212"/>
      <c r="E62" s="33"/>
      <c r="F62" s="77"/>
      <c r="G62" s="59">
        <f t="shared" ref="G62:T62" si="34">IF(G61=0,0,G61/$F61)</f>
        <v>0.7857142857142857</v>
      </c>
      <c r="H62" s="31">
        <f t="shared" si="34"/>
        <v>0.9285714285714286</v>
      </c>
      <c r="I62" s="31">
        <f t="shared" si="34"/>
        <v>0.5</v>
      </c>
      <c r="J62" s="31">
        <f t="shared" si="34"/>
        <v>7.1428571428571425E-2</v>
      </c>
      <c r="K62" s="31">
        <f t="shared" si="34"/>
        <v>0.6428571428571429</v>
      </c>
      <c r="L62" s="31">
        <f t="shared" si="34"/>
        <v>0.5714285714285714</v>
      </c>
      <c r="M62" s="31">
        <f t="shared" si="34"/>
        <v>0.2857142857142857</v>
      </c>
      <c r="N62" s="31">
        <f t="shared" si="34"/>
        <v>0.14285714285714285</v>
      </c>
      <c r="O62" s="31">
        <f t="shared" si="34"/>
        <v>7.1428571428571425E-2</v>
      </c>
      <c r="P62" s="31">
        <f t="shared" si="34"/>
        <v>7.1428571428571425E-2</v>
      </c>
      <c r="Q62" s="31">
        <f t="shared" si="34"/>
        <v>0</v>
      </c>
      <c r="R62" s="31">
        <f t="shared" si="34"/>
        <v>0</v>
      </c>
      <c r="S62" s="31">
        <f t="shared" si="34"/>
        <v>0</v>
      </c>
      <c r="T62" s="31">
        <f t="shared" si="34"/>
        <v>0</v>
      </c>
    </row>
    <row r="63" spans="1:20" ht="12" customHeight="1">
      <c r="A63" s="139"/>
      <c r="B63" s="139"/>
      <c r="C63" s="37"/>
      <c r="D63" s="211" t="s">
        <v>378</v>
      </c>
      <c r="E63" s="36"/>
      <c r="F63" s="76">
        <v>10</v>
      </c>
      <c r="G63" s="60">
        <v>9</v>
      </c>
      <c r="H63" s="35">
        <v>7</v>
      </c>
      <c r="I63" s="35">
        <v>6</v>
      </c>
      <c r="J63" s="35">
        <v>1</v>
      </c>
      <c r="K63" s="35">
        <v>9</v>
      </c>
      <c r="L63" s="35">
        <v>7</v>
      </c>
      <c r="M63" s="35">
        <v>4</v>
      </c>
      <c r="N63" s="35">
        <v>5</v>
      </c>
      <c r="O63" s="35">
        <v>2</v>
      </c>
      <c r="P63" s="35">
        <v>3</v>
      </c>
      <c r="Q63" s="35">
        <v>2</v>
      </c>
      <c r="R63" s="35">
        <v>0</v>
      </c>
      <c r="S63" s="35">
        <v>1</v>
      </c>
      <c r="T63" s="35">
        <v>0</v>
      </c>
    </row>
    <row r="64" spans="1:20" ht="12" customHeight="1">
      <c r="A64" s="139"/>
      <c r="B64" s="139"/>
      <c r="C64" s="34"/>
      <c r="D64" s="212"/>
      <c r="E64" s="33"/>
      <c r="F64" s="77"/>
      <c r="G64" s="59">
        <f t="shared" ref="G64:T64" si="35">IF(G63=0,0,G63/$F63)</f>
        <v>0.9</v>
      </c>
      <c r="H64" s="31">
        <f t="shared" si="35"/>
        <v>0.7</v>
      </c>
      <c r="I64" s="31">
        <f t="shared" si="35"/>
        <v>0.6</v>
      </c>
      <c r="J64" s="31">
        <f t="shared" si="35"/>
        <v>0.1</v>
      </c>
      <c r="K64" s="31">
        <f t="shared" si="35"/>
        <v>0.9</v>
      </c>
      <c r="L64" s="31">
        <f t="shared" si="35"/>
        <v>0.7</v>
      </c>
      <c r="M64" s="31">
        <f t="shared" si="35"/>
        <v>0.4</v>
      </c>
      <c r="N64" s="31">
        <f t="shared" si="35"/>
        <v>0.5</v>
      </c>
      <c r="O64" s="31">
        <f t="shared" si="35"/>
        <v>0.2</v>
      </c>
      <c r="P64" s="31">
        <f t="shared" si="35"/>
        <v>0.3</v>
      </c>
      <c r="Q64" s="31">
        <f t="shared" si="35"/>
        <v>0.2</v>
      </c>
      <c r="R64" s="31">
        <f t="shared" si="35"/>
        <v>0</v>
      </c>
      <c r="S64" s="31">
        <f t="shared" si="35"/>
        <v>0.1</v>
      </c>
      <c r="T64" s="31">
        <f t="shared" si="35"/>
        <v>0</v>
      </c>
    </row>
    <row r="65" spans="1:20" ht="12" customHeight="1">
      <c r="A65" s="139"/>
      <c r="B65" s="139"/>
      <c r="C65" s="37"/>
      <c r="D65" s="211" t="s">
        <v>379</v>
      </c>
      <c r="E65" s="36"/>
      <c r="F65" s="76">
        <v>19</v>
      </c>
      <c r="G65" s="60">
        <v>15</v>
      </c>
      <c r="H65" s="35">
        <v>15</v>
      </c>
      <c r="I65" s="35">
        <v>10</v>
      </c>
      <c r="J65" s="35">
        <v>5</v>
      </c>
      <c r="K65" s="35">
        <v>15</v>
      </c>
      <c r="L65" s="35">
        <v>9</v>
      </c>
      <c r="M65" s="35">
        <v>7</v>
      </c>
      <c r="N65" s="35">
        <v>3</v>
      </c>
      <c r="O65" s="35">
        <v>1</v>
      </c>
      <c r="P65" s="35">
        <v>3</v>
      </c>
      <c r="Q65" s="35">
        <v>0</v>
      </c>
      <c r="R65" s="35">
        <v>0</v>
      </c>
      <c r="S65" s="35">
        <v>0</v>
      </c>
      <c r="T65" s="35">
        <v>1</v>
      </c>
    </row>
    <row r="66" spans="1:20" ht="12" customHeight="1">
      <c r="A66" s="139"/>
      <c r="B66" s="139"/>
      <c r="C66" s="34"/>
      <c r="D66" s="212"/>
      <c r="E66" s="33"/>
      <c r="F66" s="77"/>
      <c r="G66" s="59">
        <f t="shared" ref="G66:T66" si="36">IF(G65=0,0,G65/$F65)</f>
        <v>0.78947368421052633</v>
      </c>
      <c r="H66" s="31">
        <f t="shared" si="36"/>
        <v>0.78947368421052633</v>
      </c>
      <c r="I66" s="31">
        <f t="shared" si="36"/>
        <v>0.52631578947368418</v>
      </c>
      <c r="J66" s="31">
        <f t="shared" si="36"/>
        <v>0.26315789473684209</v>
      </c>
      <c r="K66" s="31">
        <f t="shared" si="36"/>
        <v>0.78947368421052633</v>
      </c>
      <c r="L66" s="31">
        <f t="shared" si="36"/>
        <v>0.47368421052631576</v>
      </c>
      <c r="M66" s="31">
        <f t="shared" si="36"/>
        <v>0.36842105263157893</v>
      </c>
      <c r="N66" s="31">
        <f t="shared" si="36"/>
        <v>0.15789473684210525</v>
      </c>
      <c r="O66" s="31">
        <f t="shared" si="36"/>
        <v>5.2631578947368418E-2</v>
      </c>
      <c r="P66" s="31">
        <f t="shared" si="36"/>
        <v>0.15789473684210525</v>
      </c>
      <c r="Q66" s="31">
        <f t="shared" si="36"/>
        <v>0</v>
      </c>
      <c r="R66" s="31">
        <f t="shared" si="36"/>
        <v>0</v>
      </c>
      <c r="S66" s="31">
        <f t="shared" si="36"/>
        <v>0</v>
      </c>
      <c r="T66" s="31">
        <f t="shared" si="36"/>
        <v>5.2631578947368418E-2</v>
      </c>
    </row>
    <row r="67" spans="1:20" ht="12" customHeight="1">
      <c r="A67" s="139"/>
      <c r="B67" s="139"/>
      <c r="C67" s="37"/>
      <c r="D67" s="211" t="s">
        <v>380</v>
      </c>
      <c r="E67" s="36"/>
      <c r="F67" s="76">
        <v>4</v>
      </c>
      <c r="G67" s="60">
        <v>2</v>
      </c>
      <c r="H67" s="35">
        <v>4</v>
      </c>
      <c r="I67" s="35">
        <v>1</v>
      </c>
      <c r="J67" s="35">
        <v>0</v>
      </c>
      <c r="K67" s="35">
        <v>2</v>
      </c>
      <c r="L67" s="35">
        <v>1</v>
      </c>
      <c r="M67" s="35">
        <v>0</v>
      </c>
      <c r="N67" s="35">
        <v>0</v>
      </c>
      <c r="O67" s="35">
        <v>1</v>
      </c>
      <c r="P67" s="35">
        <v>0</v>
      </c>
      <c r="Q67" s="35">
        <v>0</v>
      </c>
      <c r="R67" s="35">
        <v>0</v>
      </c>
      <c r="S67" s="35">
        <v>0</v>
      </c>
      <c r="T67" s="35">
        <v>0</v>
      </c>
    </row>
    <row r="68" spans="1:20" ht="12" customHeight="1">
      <c r="A68" s="139"/>
      <c r="B68" s="140"/>
      <c r="C68" s="34"/>
      <c r="D68" s="212"/>
      <c r="E68" s="33"/>
      <c r="F68" s="77"/>
      <c r="G68" s="59">
        <f t="shared" ref="G68:T68" si="37">IF(G67=0,0,G67/$F67)</f>
        <v>0.5</v>
      </c>
      <c r="H68" s="31">
        <f t="shared" si="37"/>
        <v>1</v>
      </c>
      <c r="I68" s="31">
        <f t="shared" si="37"/>
        <v>0.25</v>
      </c>
      <c r="J68" s="31">
        <f t="shared" si="37"/>
        <v>0</v>
      </c>
      <c r="K68" s="31">
        <f t="shared" si="37"/>
        <v>0.5</v>
      </c>
      <c r="L68" s="31">
        <f t="shared" si="37"/>
        <v>0.25</v>
      </c>
      <c r="M68" s="31">
        <f t="shared" si="37"/>
        <v>0</v>
      </c>
      <c r="N68" s="31">
        <f t="shared" si="37"/>
        <v>0</v>
      </c>
      <c r="O68" s="31">
        <f t="shared" si="37"/>
        <v>0.25</v>
      </c>
      <c r="P68" s="31">
        <f t="shared" si="37"/>
        <v>0</v>
      </c>
      <c r="Q68" s="31">
        <f t="shared" si="37"/>
        <v>0</v>
      </c>
      <c r="R68" s="31">
        <f t="shared" si="37"/>
        <v>0</v>
      </c>
      <c r="S68" s="31">
        <f t="shared" si="37"/>
        <v>0</v>
      </c>
      <c r="T68" s="31">
        <f t="shared" si="37"/>
        <v>0</v>
      </c>
    </row>
    <row r="69" spans="1:20" ht="12" customHeight="1">
      <c r="A69" s="139"/>
      <c r="B69" s="138" t="s">
        <v>16</v>
      </c>
      <c r="C69" s="37"/>
      <c r="D69" s="211" t="s">
        <v>15</v>
      </c>
      <c r="E69" s="37"/>
      <c r="F69" s="114">
        <f>SUM(F99,F97,F95,F93,F91,F89,F87,F85,F83,F81,F79,F77,F75,F73,F71)</f>
        <v>692</v>
      </c>
      <c r="G69" s="60">
        <f>SUM(G99,G97,G95,G93,G91,G89,G87,G85,G83,G81,G79,G77,G75,G73,G71)</f>
        <v>486</v>
      </c>
      <c r="H69" s="35">
        <f t="shared" ref="H69:T69" si="38">SUM(H99,H97,H95,H93,H91,H89,H87,H85,H83,H81,H79,H77,H75,H73,H71)</f>
        <v>598</v>
      </c>
      <c r="I69" s="35">
        <f t="shared" si="38"/>
        <v>243</v>
      </c>
      <c r="J69" s="35">
        <f t="shared" si="38"/>
        <v>53</v>
      </c>
      <c r="K69" s="35">
        <f t="shared" si="38"/>
        <v>415</v>
      </c>
      <c r="L69" s="35">
        <f t="shared" si="38"/>
        <v>284</v>
      </c>
      <c r="M69" s="35">
        <f t="shared" si="38"/>
        <v>231</v>
      </c>
      <c r="N69" s="35">
        <f t="shared" si="38"/>
        <v>61</v>
      </c>
      <c r="O69" s="35">
        <f t="shared" si="38"/>
        <v>34</v>
      </c>
      <c r="P69" s="35">
        <f t="shared" ref="P69:Q69" si="39">SUM(P99,P97,P95,P93,P91,P89,P87,P85,P83,P81,P79,P77,P75,P73,P71)</f>
        <v>50</v>
      </c>
      <c r="Q69" s="35">
        <f t="shared" si="39"/>
        <v>38</v>
      </c>
      <c r="R69" s="35">
        <f t="shared" si="38"/>
        <v>10</v>
      </c>
      <c r="S69" s="35">
        <f t="shared" si="38"/>
        <v>28</v>
      </c>
      <c r="T69" s="35">
        <f t="shared" si="38"/>
        <v>16</v>
      </c>
    </row>
    <row r="70" spans="1:20" ht="12" customHeight="1">
      <c r="A70" s="139"/>
      <c r="B70" s="139"/>
      <c r="C70" s="34"/>
      <c r="D70" s="212"/>
      <c r="E70" s="33"/>
      <c r="F70" s="77"/>
      <c r="G70" s="59">
        <f t="shared" ref="G70:T70" si="40">IF(G69=0,0,G69/$F69)</f>
        <v>0.70231213872832365</v>
      </c>
      <c r="H70" s="31">
        <f t="shared" si="40"/>
        <v>0.86416184971098264</v>
      </c>
      <c r="I70" s="31">
        <f t="shared" si="40"/>
        <v>0.35115606936416183</v>
      </c>
      <c r="J70" s="31">
        <f t="shared" si="40"/>
        <v>7.6589595375722547E-2</v>
      </c>
      <c r="K70" s="31">
        <f t="shared" si="40"/>
        <v>0.5997109826589595</v>
      </c>
      <c r="L70" s="31">
        <f t="shared" si="40"/>
        <v>0.41040462427745666</v>
      </c>
      <c r="M70" s="31">
        <f t="shared" ref="M70:Q70" si="41">IF(M69=0,0,M69/$F69)</f>
        <v>0.33381502890173409</v>
      </c>
      <c r="N70" s="31">
        <f t="shared" si="41"/>
        <v>8.8150289017341038E-2</v>
      </c>
      <c r="O70" s="31">
        <f t="shared" si="41"/>
        <v>4.9132947976878616E-2</v>
      </c>
      <c r="P70" s="31">
        <f t="shared" si="41"/>
        <v>7.2254335260115612E-2</v>
      </c>
      <c r="Q70" s="31">
        <f t="shared" si="41"/>
        <v>5.4913294797687862E-2</v>
      </c>
      <c r="R70" s="31">
        <f t="shared" si="40"/>
        <v>1.4450867052023121E-2</v>
      </c>
      <c r="S70" s="31">
        <f t="shared" si="40"/>
        <v>4.046242774566474E-2</v>
      </c>
      <c r="T70" s="31">
        <f t="shared" si="40"/>
        <v>2.3121387283236993E-2</v>
      </c>
    </row>
    <row r="71" spans="1:20" ht="12" customHeight="1">
      <c r="A71" s="139"/>
      <c r="B71" s="139"/>
      <c r="C71" s="37"/>
      <c r="D71" s="211" t="s">
        <v>381</v>
      </c>
      <c r="E71" s="36"/>
      <c r="F71" s="76">
        <v>5</v>
      </c>
      <c r="G71" s="60">
        <v>3</v>
      </c>
      <c r="H71" s="35">
        <v>4</v>
      </c>
      <c r="I71" s="35">
        <v>1</v>
      </c>
      <c r="J71" s="35">
        <v>0</v>
      </c>
      <c r="K71" s="35">
        <v>1</v>
      </c>
      <c r="L71" s="35">
        <v>0</v>
      </c>
      <c r="M71" s="35">
        <v>1</v>
      </c>
      <c r="N71" s="35">
        <v>1</v>
      </c>
      <c r="O71" s="35">
        <v>0</v>
      </c>
      <c r="P71" s="35">
        <v>0</v>
      </c>
      <c r="Q71" s="35">
        <v>0</v>
      </c>
      <c r="R71" s="35">
        <v>1</v>
      </c>
      <c r="S71" s="35">
        <v>1</v>
      </c>
      <c r="T71" s="35">
        <v>0</v>
      </c>
    </row>
    <row r="72" spans="1:20" ht="12" customHeight="1">
      <c r="A72" s="139"/>
      <c r="B72" s="139"/>
      <c r="C72" s="34"/>
      <c r="D72" s="212"/>
      <c r="E72" s="33"/>
      <c r="F72" s="77"/>
      <c r="G72" s="59">
        <f t="shared" ref="G72:T72" si="42">IF(G71=0,0,G71/$F71)</f>
        <v>0.6</v>
      </c>
      <c r="H72" s="31">
        <f t="shared" si="42"/>
        <v>0.8</v>
      </c>
      <c r="I72" s="31">
        <f t="shared" si="42"/>
        <v>0.2</v>
      </c>
      <c r="J72" s="31">
        <f t="shared" si="42"/>
        <v>0</v>
      </c>
      <c r="K72" s="31">
        <f t="shared" si="42"/>
        <v>0.2</v>
      </c>
      <c r="L72" s="31">
        <f t="shared" si="42"/>
        <v>0</v>
      </c>
      <c r="M72" s="31">
        <f t="shared" si="42"/>
        <v>0.2</v>
      </c>
      <c r="N72" s="31">
        <f t="shared" si="42"/>
        <v>0.2</v>
      </c>
      <c r="O72" s="31">
        <f t="shared" si="42"/>
        <v>0</v>
      </c>
      <c r="P72" s="31">
        <f t="shared" si="42"/>
        <v>0</v>
      </c>
      <c r="Q72" s="31">
        <f t="shared" si="42"/>
        <v>0</v>
      </c>
      <c r="R72" s="31">
        <f t="shared" si="42"/>
        <v>0.2</v>
      </c>
      <c r="S72" s="31">
        <f t="shared" si="42"/>
        <v>0.2</v>
      </c>
      <c r="T72" s="31">
        <f t="shared" si="42"/>
        <v>0</v>
      </c>
    </row>
    <row r="73" spans="1:20" ht="12" customHeight="1">
      <c r="A73" s="139"/>
      <c r="B73" s="139"/>
      <c r="C73" s="37"/>
      <c r="D73" s="211" t="s">
        <v>13</v>
      </c>
      <c r="E73" s="36"/>
      <c r="F73" s="76">
        <v>83</v>
      </c>
      <c r="G73" s="60">
        <v>53</v>
      </c>
      <c r="H73" s="35">
        <v>64</v>
      </c>
      <c r="I73" s="35">
        <v>18</v>
      </c>
      <c r="J73" s="35">
        <v>1</v>
      </c>
      <c r="K73" s="35">
        <v>45</v>
      </c>
      <c r="L73" s="35">
        <v>19</v>
      </c>
      <c r="M73" s="35">
        <v>26</v>
      </c>
      <c r="N73" s="35">
        <v>7</v>
      </c>
      <c r="O73" s="35">
        <v>1</v>
      </c>
      <c r="P73" s="35">
        <v>1</v>
      </c>
      <c r="Q73" s="35">
        <v>2</v>
      </c>
      <c r="R73" s="35">
        <v>2</v>
      </c>
      <c r="S73" s="35">
        <v>4</v>
      </c>
      <c r="T73" s="35">
        <v>1</v>
      </c>
    </row>
    <row r="74" spans="1:20" ht="12" customHeight="1">
      <c r="A74" s="139"/>
      <c r="B74" s="139"/>
      <c r="C74" s="34"/>
      <c r="D74" s="212"/>
      <c r="E74" s="33"/>
      <c r="F74" s="77"/>
      <c r="G74" s="59">
        <f t="shared" ref="G74:T74" si="43">IF(G73=0,0,G73/$F73)</f>
        <v>0.63855421686746983</v>
      </c>
      <c r="H74" s="31">
        <f t="shared" si="43"/>
        <v>0.77108433734939763</v>
      </c>
      <c r="I74" s="31">
        <f t="shared" si="43"/>
        <v>0.21686746987951808</v>
      </c>
      <c r="J74" s="31">
        <f t="shared" si="43"/>
        <v>1.2048192771084338E-2</v>
      </c>
      <c r="K74" s="31">
        <f t="shared" si="43"/>
        <v>0.54216867469879515</v>
      </c>
      <c r="L74" s="31">
        <f t="shared" si="43"/>
        <v>0.2289156626506024</v>
      </c>
      <c r="M74" s="31">
        <f t="shared" si="43"/>
        <v>0.31325301204819278</v>
      </c>
      <c r="N74" s="31">
        <f t="shared" si="43"/>
        <v>8.4337349397590355E-2</v>
      </c>
      <c r="O74" s="31">
        <f t="shared" si="43"/>
        <v>1.2048192771084338E-2</v>
      </c>
      <c r="P74" s="31">
        <f t="shared" si="43"/>
        <v>1.2048192771084338E-2</v>
      </c>
      <c r="Q74" s="31">
        <f t="shared" si="43"/>
        <v>2.4096385542168676E-2</v>
      </c>
      <c r="R74" s="31">
        <f t="shared" si="43"/>
        <v>2.4096385542168676E-2</v>
      </c>
      <c r="S74" s="31">
        <f t="shared" si="43"/>
        <v>4.8192771084337352E-2</v>
      </c>
      <c r="T74" s="31">
        <f t="shared" si="43"/>
        <v>1.2048192771084338E-2</v>
      </c>
    </row>
    <row r="75" spans="1:20" ht="12" customHeight="1">
      <c r="A75" s="139"/>
      <c r="B75" s="139"/>
      <c r="C75" s="37"/>
      <c r="D75" s="211" t="s">
        <v>12</v>
      </c>
      <c r="E75" s="36"/>
      <c r="F75" s="76">
        <v>18</v>
      </c>
      <c r="G75" s="60">
        <v>9</v>
      </c>
      <c r="H75" s="35">
        <v>17</v>
      </c>
      <c r="I75" s="35">
        <v>5</v>
      </c>
      <c r="J75" s="35">
        <v>3</v>
      </c>
      <c r="K75" s="35">
        <v>11</v>
      </c>
      <c r="L75" s="35">
        <v>8</v>
      </c>
      <c r="M75" s="35">
        <v>7</v>
      </c>
      <c r="N75" s="35">
        <v>3</v>
      </c>
      <c r="O75" s="35">
        <v>0</v>
      </c>
      <c r="P75" s="35">
        <v>8</v>
      </c>
      <c r="Q75" s="35">
        <v>1</v>
      </c>
      <c r="R75" s="35">
        <v>0</v>
      </c>
      <c r="S75" s="35">
        <v>1</v>
      </c>
      <c r="T75" s="35">
        <v>0</v>
      </c>
    </row>
    <row r="76" spans="1:20" ht="12" customHeight="1">
      <c r="A76" s="139"/>
      <c r="B76" s="139"/>
      <c r="C76" s="34"/>
      <c r="D76" s="212"/>
      <c r="E76" s="33"/>
      <c r="F76" s="77"/>
      <c r="G76" s="59">
        <f t="shared" ref="G76:T76" si="44">IF(G75=0,0,G75/$F75)</f>
        <v>0.5</v>
      </c>
      <c r="H76" s="31">
        <f t="shared" si="44"/>
        <v>0.94444444444444442</v>
      </c>
      <c r="I76" s="31">
        <f t="shared" si="44"/>
        <v>0.27777777777777779</v>
      </c>
      <c r="J76" s="31">
        <f t="shared" si="44"/>
        <v>0.16666666666666666</v>
      </c>
      <c r="K76" s="31">
        <f t="shared" si="44"/>
        <v>0.61111111111111116</v>
      </c>
      <c r="L76" s="31">
        <f t="shared" si="44"/>
        <v>0.44444444444444442</v>
      </c>
      <c r="M76" s="31">
        <f t="shared" si="44"/>
        <v>0.3888888888888889</v>
      </c>
      <c r="N76" s="31">
        <f t="shared" si="44"/>
        <v>0.16666666666666666</v>
      </c>
      <c r="O76" s="31">
        <f t="shared" si="44"/>
        <v>0</v>
      </c>
      <c r="P76" s="31">
        <f t="shared" si="44"/>
        <v>0.44444444444444442</v>
      </c>
      <c r="Q76" s="31">
        <f t="shared" si="44"/>
        <v>5.5555555555555552E-2</v>
      </c>
      <c r="R76" s="31">
        <f t="shared" si="44"/>
        <v>0</v>
      </c>
      <c r="S76" s="31">
        <f t="shared" si="44"/>
        <v>5.5555555555555552E-2</v>
      </c>
      <c r="T76" s="31">
        <f t="shared" si="44"/>
        <v>0</v>
      </c>
    </row>
    <row r="77" spans="1:20" ht="12" customHeight="1">
      <c r="A77" s="139"/>
      <c r="B77" s="139"/>
      <c r="C77" s="37"/>
      <c r="D77" s="211" t="s">
        <v>11</v>
      </c>
      <c r="E77" s="36"/>
      <c r="F77" s="76">
        <v>16</v>
      </c>
      <c r="G77" s="60">
        <v>14</v>
      </c>
      <c r="H77" s="35">
        <v>14</v>
      </c>
      <c r="I77" s="35">
        <v>7</v>
      </c>
      <c r="J77" s="35">
        <v>1</v>
      </c>
      <c r="K77" s="35">
        <v>12</v>
      </c>
      <c r="L77" s="35">
        <v>4</v>
      </c>
      <c r="M77" s="35">
        <v>3</v>
      </c>
      <c r="N77" s="35">
        <v>8</v>
      </c>
      <c r="O77" s="35">
        <v>2</v>
      </c>
      <c r="P77" s="35">
        <v>3</v>
      </c>
      <c r="Q77" s="35">
        <v>0</v>
      </c>
      <c r="R77" s="35">
        <v>0</v>
      </c>
      <c r="S77" s="35">
        <v>0</v>
      </c>
      <c r="T77" s="35">
        <v>1</v>
      </c>
    </row>
    <row r="78" spans="1:20" ht="12" customHeight="1">
      <c r="A78" s="139"/>
      <c r="B78" s="139"/>
      <c r="C78" s="34"/>
      <c r="D78" s="212"/>
      <c r="E78" s="33"/>
      <c r="F78" s="77"/>
      <c r="G78" s="59">
        <f t="shared" ref="G78:T78" si="45">IF(G77=0,0,G77/$F77)</f>
        <v>0.875</v>
      </c>
      <c r="H78" s="31">
        <f t="shared" si="45"/>
        <v>0.875</v>
      </c>
      <c r="I78" s="31">
        <f t="shared" si="45"/>
        <v>0.4375</v>
      </c>
      <c r="J78" s="31">
        <f t="shared" si="45"/>
        <v>6.25E-2</v>
      </c>
      <c r="K78" s="31">
        <f t="shared" si="45"/>
        <v>0.75</v>
      </c>
      <c r="L78" s="31">
        <f t="shared" si="45"/>
        <v>0.25</v>
      </c>
      <c r="M78" s="31">
        <f t="shared" si="45"/>
        <v>0.1875</v>
      </c>
      <c r="N78" s="31">
        <f t="shared" si="45"/>
        <v>0.5</v>
      </c>
      <c r="O78" s="31">
        <f t="shared" si="45"/>
        <v>0.125</v>
      </c>
      <c r="P78" s="31">
        <f t="shared" si="45"/>
        <v>0.1875</v>
      </c>
      <c r="Q78" s="31">
        <f t="shared" si="45"/>
        <v>0</v>
      </c>
      <c r="R78" s="31">
        <f t="shared" si="45"/>
        <v>0</v>
      </c>
      <c r="S78" s="31">
        <f t="shared" si="45"/>
        <v>0</v>
      </c>
      <c r="T78" s="31">
        <f t="shared" si="45"/>
        <v>6.25E-2</v>
      </c>
    </row>
    <row r="79" spans="1:20" ht="12" customHeight="1">
      <c r="A79" s="139"/>
      <c r="B79" s="139"/>
      <c r="C79" s="37"/>
      <c r="D79" s="211" t="s">
        <v>10</v>
      </c>
      <c r="E79" s="36"/>
      <c r="F79" s="76">
        <v>34</v>
      </c>
      <c r="G79" s="60">
        <v>27</v>
      </c>
      <c r="H79" s="35">
        <v>28</v>
      </c>
      <c r="I79" s="35">
        <v>11</v>
      </c>
      <c r="J79" s="35">
        <v>6</v>
      </c>
      <c r="K79" s="35">
        <v>22</v>
      </c>
      <c r="L79" s="35">
        <v>11</v>
      </c>
      <c r="M79" s="35">
        <v>12</v>
      </c>
      <c r="N79" s="35">
        <v>1</v>
      </c>
      <c r="O79" s="35">
        <v>1</v>
      </c>
      <c r="P79" s="35">
        <v>1</v>
      </c>
      <c r="Q79" s="35">
        <v>1</v>
      </c>
      <c r="R79" s="35">
        <v>0</v>
      </c>
      <c r="S79" s="35">
        <v>1</v>
      </c>
      <c r="T79" s="35">
        <v>0</v>
      </c>
    </row>
    <row r="80" spans="1:20" ht="12" customHeight="1">
      <c r="A80" s="139"/>
      <c r="B80" s="139"/>
      <c r="C80" s="34"/>
      <c r="D80" s="212"/>
      <c r="E80" s="33"/>
      <c r="F80" s="77"/>
      <c r="G80" s="59">
        <f t="shared" ref="G80:T80" si="46">IF(G79=0,0,G79/$F79)</f>
        <v>0.79411764705882348</v>
      </c>
      <c r="H80" s="31">
        <f t="shared" si="46"/>
        <v>0.82352941176470584</v>
      </c>
      <c r="I80" s="31">
        <f t="shared" si="46"/>
        <v>0.3235294117647059</v>
      </c>
      <c r="J80" s="31">
        <f t="shared" si="46"/>
        <v>0.17647058823529413</v>
      </c>
      <c r="K80" s="31">
        <f t="shared" si="46"/>
        <v>0.6470588235294118</v>
      </c>
      <c r="L80" s="31">
        <f t="shared" si="46"/>
        <v>0.3235294117647059</v>
      </c>
      <c r="M80" s="31">
        <f t="shared" si="46"/>
        <v>0.35294117647058826</v>
      </c>
      <c r="N80" s="31">
        <f t="shared" si="46"/>
        <v>2.9411764705882353E-2</v>
      </c>
      <c r="O80" s="31">
        <f t="shared" si="46"/>
        <v>2.9411764705882353E-2</v>
      </c>
      <c r="P80" s="31">
        <f t="shared" si="46"/>
        <v>2.9411764705882353E-2</v>
      </c>
      <c r="Q80" s="31">
        <f t="shared" si="46"/>
        <v>2.9411764705882353E-2</v>
      </c>
      <c r="R80" s="31">
        <f t="shared" si="46"/>
        <v>0</v>
      </c>
      <c r="S80" s="31">
        <f t="shared" si="46"/>
        <v>2.9411764705882353E-2</v>
      </c>
      <c r="T80" s="31">
        <f t="shared" si="46"/>
        <v>0</v>
      </c>
    </row>
    <row r="81" spans="1:20" ht="12" customHeight="1">
      <c r="A81" s="139"/>
      <c r="B81" s="139"/>
      <c r="C81" s="37"/>
      <c r="D81" s="211" t="s">
        <v>9</v>
      </c>
      <c r="E81" s="36"/>
      <c r="F81" s="76">
        <v>180</v>
      </c>
      <c r="G81" s="60">
        <v>135</v>
      </c>
      <c r="H81" s="35">
        <v>154</v>
      </c>
      <c r="I81" s="35">
        <v>57</v>
      </c>
      <c r="J81" s="35">
        <v>20</v>
      </c>
      <c r="K81" s="35">
        <v>118</v>
      </c>
      <c r="L81" s="35">
        <v>72</v>
      </c>
      <c r="M81" s="35">
        <v>50</v>
      </c>
      <c r="N81" s="35">
        <v>17</v>
      </c>
      <c r="O81" s="35">
        <v>9</v>
      </c>
      <c r="P81" s="35">
        <v>14</v>
      </c>
      <c r="Q81" s="35">
        <v>9</v>
      </c>
      <c r="R81" s="35">
        <v>3</v>
      </c>
      <c r="S81" s="35">
        <v>9</v>
      </c>
      <c r="T81" s="35">
        <v>6</v>
      </c>
    </row>
    <row r="82" spans="1:20" ht="12" customHeight="1">
      <c r="A82" s="139"/>
      <c r="B82" s="139"/>
      <c r="C82" s="34"/>
      <c r="D82" s="212"/>
      <c r="E82" s="33"/>
      <c r="F82" s="77"/>
      <c r="G82" s="59">
        <f t="shared" ref="G82:T82" si="47">IF(G81=0,0,G81/$F81)</f>
        <v>0.75</v>
      </c>
      <c r="H82" s="31">
        <f t="shared" si="47"/>
        <v>0.85555555555555551</v>
      </c>
      <c r="I82" s="31">
        <f t="shared" si="47"/>
        <v>0.31666666666666665</v>
      </c>
      <c r="J82" s="31">
        <f t="shared" si="47"/>
        <v>0.1111111111111111</v>
      </c>
      <c r="K82" s="31">
        <f t="shared" si="47"/>
        <v>0.65555555555555556</v>
      </c>
      <c r="L82" s="31">
        <f t="shared" si="47"/>
        <v>0.4</v>
      </c>
      <c r="M82" s="31">
        <f t="shared" si="47"/>
        <v>0.27777777777777779</v>
      </c>
      <c r="N82" s="31">
        <f t="shared" si="47"/>
        <v>9.4444444444444442E-2</v>
      </c>
      <c r="O82" s="31">
        <f t="shared" si="47"/>
        <v>0.05</v>
      </c>
      <c r="P82" s="31">
        <f t="shared" si="47"/>
        <v>7.7777777777777779E-2</v>
      </c>
      <c r="Q82" s="31">
        <f t="shared" si="47"/>
        <v>0.05</v>
      </c>
      <c r="R82" s="31">
        <f t="shared" si="47"/>
        <v>1.6666666666666666E-2</v>
      </c>
      <c r="S82" s="31">
        <f t="shared" si="47"/>
        <v>0.05</v>
      </c>
      <c r="T82" s="31">
        <f t="shared" si="47"/>
        <v>3.3333333333333333E-2</v>
      </c>
    </row>
    <row r="83" spans="1:20" ht="12" customHeight="1">
      <c r="A83" s="139"/>
      <c r="B83" s="139"/>
      <c r="C83" s="37"/>
      <c r="D83" s="211" t="s">
        <v>8</v>
      </c>
      <c r="E83" s="36"/>
      <c r="F83" s="76">
        <v>21</v>
      </c>
      <c r="G83" s="60">
        <v>21</v>
      </c>
      <c r="H83" s="35">
        <v>19</v>
      </c>
      <c r="I83" s="35">
        <v>7</v>
      </c>
      <c r="J83" s="35">
        <v>5</v>
      </c>
      <c r="K83" s="35">
        <v>11</v>
      </c>
      <c r="L83" s="35">
        <v>14</v>
      </c>
      <c r="M83" s="35">
        <v>8</v>
      </c>
      <c r="N83" s="35">
        <v>6</v>
      </c>
      <c r="O83" s="35">
        <v>3</v>
      </c>
      <c r="P83" s="35">
        <v>7</v>
      </c>
      <c r="Q83" s="35">
        <v>2</v>
      </c>
      <c r="R83" s="35">
        <v>1</v>
      </c>
      <c r="S83" s="35">
        <v>0</v>
      </c>
      <c r="T83" s="35">
        <v>0</v>
      </c>
    </row>
    <row r="84" spans="1:20" ht="12" customHeight="1">
      <c r="A84" s="139"/>
      <c r="B84" s="139"/>
      <c r="C84" s="34"/>
      <c r="D84" s="212"/>
      <c r="E84" s="33"/>
      <c r="F84" s="77"/>
      <c r="G84" s="59">
        <f t="shared" ref="G84:T84" si="48">IF(G83=0,0,G83/$F83)</f>
        <v>1</v>
      </c>
      <c r="H84" s="31">
        <f t="shared" si="48"/>
        <v>0.90476190476190477</v>
      </c>
      <c r="I84" s="31">
        <f t="shared" si="48"/>
        <v>0.33333333333333331</v>
      </c>
      <c r="J84" s="31">
        <f t="shared" si="48"/>
        <v>0.23809523809523808</v>
      </c>
      <c r="K84" s="31">
        <f t="shared" si="48"/>
        <v>0.52380952380952384</v>
      </c>
      <c r="L84" s="31">
        <f t="shared" si="48"/>
        <v>0.66666666666666663</v>
      </c>
      <c r="M84" s="31">
        <f t="shared" si="48"/>
        <v>0.38095238095238093</v>
      </c>
      <c r="N84" s="31">
        <f t="shared" si="48"/>
        <v>0.2857142857142857</v>
      </c>
      <c r="O84" s="31">
        <f t="shared" si="48"/>
        <v>0.14285714285714285</v>
      </c>
      <c r="P84" s="31">
        <f t="shared" si="48"/>
        <v>0.33333333333333331</v>
      </c>
      <c r="Q84" s="31">
        <f t="shared" si="48"/>
        <v>9.5238095238095233E-2</v>
      </c>
      <c r="R84" s="31">
        <f t="shared" si="48"/>
        <v>4.7619047619047616E-2</v>
      </c>
      <c r="S84" s="31">
        <f t="shared" si="48"/>
        <v>0</v>
      </c>
      <c r="T84" s="31">
        <f t="shared" si="48"/>
        <v>0</v>
      </c>
    </row>
    <row r="85" spans="1:20" ht="12" customHeight="1">
      <c r="A85" s="139"/>
      <c r="B85" s="139"/>
      <c r="C85" s="37"/>
      <c r="D85" s="211" t="s">
        <v>7</v>
      </c>
      <c r="E85" s="36"/>
      <c r="F85" s="76">
        <v>14</v>
      </c>
      <c r="G85" s="60">
        <v>8</v>
      </c>
      <c r="H85" s="35">
        <v>11</v>
      </c>
      <c r="I85" s="35">
        <v>5</v>
      </c>
      <c r="J85" s="35">
        <v>1</v>
      </c>
      <c r="K85" s="35">
        <v>8</v>
      </c>
      <c r="L85" s="35">
        <v>6</v>
      </c>
      <c r="M85" s="35">
        <v>6</v>
      </c>
      <c r="N85" s="35">
        <v>2</v>
      </c>
      <c r="O85" s="35">
        <v>2</v>
      </c>
      <c r="P85" s="35">
        <v>2</v>
      </c>
      <c r="Q85" s="35">
        <v>3</v>
      </c>
      <c r="R85" s="35">
        <v>0</v>
      </c>
      <c r="S85" s="35">
        <v>1</v>
      </c>
      <c r="T85" s="35">
        <v>1</v>
      </c>
    </row>
    <row r="86" spans="1:20" ht="12" customHeight="1">
      <c r="A86" s="139"/>
      <c r="B86" s="139"/>
      <c r="C86" s="34"/>
      <c r="D86" s="212"/>
      <c r="E86" s="33"/>
      <c r="F86" s="77"/>
      <c r="G86" s="59">
        <f t="shared" ref="G86:T86" si="49">IF(G85=0,0,G85/$F85)</f>
        <v>0.5714285714285714</v>
      </c>
      <c r="H86" s="31">
        <f t="shared" si="49"/>
        <v>0.7857142857142857</v>
      </c>
      <c r="I86" s="31">
        <f t="shared" si="49"/>
        <v>0.35714285714285715</v>
      </c>
      <c r="J86" s="31">
        <f t="shared" si="49"/>
        <v>7.1428571428571425E-2</v>
      </c>
      <c r="K86" s="31">
        <f t="shared" si="49"/>
        <v>0.5714285714285714</v>
      </c>
      <c r="L86" s="31">
        <f t="shared" si="49"/>
        <v>0.42857142857142855</v>
      </c>
      <c r="M86" s="31">
        <f t="shared" si="49"/>
        <v>0.42857142857142855</v>
      </c>
      <c r="N86" s="31">
        <f t="shared" si="49"/>
        <v>0.14285714285714285</v>
      </c>
      <c r="O86" s="31">
        <f t="shared" si="49"/>
        <v>0.14285714285714285</v>
      </c>
      <c r="P86" s="31">
        <f t="shared" si="49"/>
        <v>0.14285714285714285</v>
      </c>
      <c r="Q86" s="31">
        <f t="shared" si="49"/>
        <v>0.21428571428571427</v>
      </c>
      <c r="R86" s="31">
        <f t="shared" si="49"/>
        <v>0</v>
      </c>
      <c r="S86" s="31">
        <f t="shared" si="49"/>
        <v>7.1428571428571425E-2</v>
      </c>
      <c r="T86" s="31">
        <f t="shared" si="49"/>
        <v>7.1428571428571425E-2</v>
      </c>
    </row>
    <row r="87" spans="1:20" ht="13.5" customHeight="1">
      <c r="A87" s="139"/>
      <c r="B87" s="139"/>
      <c r="C87" s="37"/>
      <c r="D87" s="228" t="s">
        <v>116</v>
      </c>
      <c r="E87" s="36"/>
      <c r="F87" s="76">
        <v>13</v>
      </c>
      <c r="G87" s="60">
        <v>10</v>
      </c>
      <c r="H87" s="35">
        <v>13</v>
      </c>
      <c r="I87" s="35">
        <v>3</v>
      </c>
      <c r="J87" s="35">
        <v>0</v>
      </c>
      <c r="K87" s="35">
        <v>9</v>
      </c>
      <c r="L87" s="35">
        <v>3</v>
      </c>
      <c r="M87" s="35">
        <v>1</v>
      </c>
      <c r="N87" s="35">
        <v>1</v>
      </c>
      <c r="O87" s="35">
        <v>1</v>
      </c>
      <c r="P87" s="35">
        <v>1</v>
      </c>
      <c r="Q87" s="35">
        <v>2</v>
      </c>
      <c r="R87" s="35">
        <v>0</v>
      </c>
      <c r="S87" s="35">
        <v>0</v>
      </c>
      <c r="T87" s="35">
        <v>0</v>
      </c>
    </row>
    <row r="88" spans="1:20" ht="13.5" customHeight="1">
      <c r="A88" s="139"/>
      <c r="B88" s="139"/>
      <c r="C88" s="34"/>
      <c r="D88" s="212"/>
      <c r="E88" s="33"/>
      <c r="F88" s="77"/>
      <c r="G88" s="59">
        <f t="shared" ref="G88:T88" si="50">IF(G87=0,0,G87/$F87)</f>
        <v>0.76923076923076927</v>
      </c>
      <c r="H88" s="31">
        <f t="shared" si="50"/>
        <v>1</v>
      </c>
      <c r="I88" s="31">
        <f t="shared" si="50"/>
        <v>0.23076923076923078</v>
      </c>
      <c r="J88" s="31">
        <f t="shared" si="50"/>
        <v>0</v>
      </c>
      <c r="K88" s="31">
        <f t="shared" si="50"/>
        <v>0.69230769230769229</v>
      </c>
      <c r="L88" s="31">
        <f t="shared" si="50"/>
        <v>0.23076923076923078</v>
      </c>
      <c r="M88" s="31">
        <f t="shared" si="50"/>
        <v>7.6923076923076927E-2</v>
      </c>
      <c r="N88" s="31">
        <f t="shared" si="50"/>
        <v>7.6923076923076927E-2</v>
      </c>
      <c r="O88" s="31">
        <f t="shared" si="50"/>
        <v>7.6923076923076927E-2</v>
      </c>
      <c r="P88" s="31">
        <f t="shared" si="50"/>
        <v>7.6923076923076927E-2</v>
      </c>
      <c r="Q88" s="31">
        <f t="shared" si="50"/>
        <v>0.15384615384615385</v>
      </c>
      <c r="R88" s="31">
        <f t="shared" si="50"/>
        <v>0</v>
      </c>
      <c r="S88" s="31">
        <f t="shared" si="50"/>
        <v>0</v>
      </c>
      <c r="T88" s="31">
        <f t="shared" si="50"/>
        <v>0</v>
      </c>
    </row>
    <row r="89" spans="1:20" ht="12" customHeight="1">
      <c r="A89" s="139"/>
      <c r="B89" s="139"/>
      <c r="C89" s="37"/>
      <c r="D89" s="211" t="s">
        <v>5</v>
      </c>
      <c r="E89" s="36"/>
      <c r="F89" s="76">
        <v>41</v>
      </c>
      <c r="G89" s="60">
        <v>28</v>
      </c>
      <c r="H89" s="35">
        <v>32</v>
      </c>
      <c r="I89" s="35">
        <v>11</v>
      </c>
      <c r="J89" s="35">
        <v>5</v>
      </c>
      <c r="K89" s="35">
        <v>22</v>
      </c>
      <c r="L89" s="35">
        <v>11</v>
      </c>
      <c r="M89" s="35">
        <v>7</v>
      </c>
      <c r="N89" s="35">
        <v>0</v>
      </c>
      <c r="O89" s="35">
        <v>5</v>
      </c>
      <c r="P89" s="35">
        <v>1</v>
      </c>
      <c r="Q89" s="35">
        <v>0</v>
      </c>
      <c r="R89" s="35">
        <v>0</v>
      </c>
      <c r="S89" s="35">
        <v>5</v>
      </c>
      <c r="T89" s="35">
        <v>2</v>
      </c>
    </row>
    <row r="90" spans="1:20" ht="12" customHeight="1">
      <c r="A90" s="139"/>
      <c r="B90" s="139"/>
      <c r="C90" s="34"/>
      <c r="D90" s="212"/>
      <c r="E90" s="33"/>
      <c r="F90" s="77"/>
      <c r="G90" s="59">
        <f t="shared" ref="G90:T90" si="51">IF(G89=0,0,G89/$F89)</f>
        <v>0.68292682926829273</v>
      </c>
      <c r="H90" s="31">
        <f t="shared" si="51"/>
        <v>0.78048780487804881</v>
      </c>
      <c r="I90" s="31">
        <f t="shared" si="51"/>
        <v>0.26829268292682928</v>
      </c>
      <c r="J90" s="31">
        <f t="shared" si="51"/>
        <v>0.12195121951219512</v>
      </c>
      <c r="K90" s="31">
        <f t="shared" si="51"/>
        <v>0.53658536585365857</v>
      </c>
      <c r="L90" s="31">
        <f t="shared" si="51"/>
        <v>0.26829268292682928</v>
      </c>
      <c r="M90" s="31">
        <f t="shared" si="51"/>
        <v>0.17073170731707318</v>
      </c>
      <c r="N90" s="31">
        <f t="shared" si="51"/>
        <v>0</v>
      </c>
      <c r="O90" s="31">
        <f t="shared" si="51"/>
        <v>0.12195121951219512</v>
      </c>
      <c r="P90" s="31">
        <f t="shared" si="51"/>
        <v>2.4390243902439025E-2</v>
      </c>
      <c r="Q90" s="31">
        <f t="shared" si="51"/>
        <v>0</v>
      </c>
      <c r="R90" s="31">
        <f t="shared" si="51"/>
        <v>0</v>
      </c>
      <c r="S90" s="31">
        <f t="shared" si="51"/>
        <v>0.12195121951219512</v>
      </c>
      <c r="T90" s="31">
        <f t="shared" si="51"/>
        <v>4.878048780487805E-2</v>
      </c>
    </row>
    <row r="91" spans="1:20" ht="12" customHeight="1">
      <c r="A91" s="139"/>
      <c r="B91" s="139"/>
      <c r="C91" s="37"/>
      <c r="D91" s="211" t="s">
        <v>4</v>
      </c>
      <c r="E91" s="36"/>
      <c r="F91" s="76">
        <v>22</v>
      </c>
      <c r="G91" s="60">
        <v>16</v>
      </c>
      <c r="H91" s="35">
        <v>20</v>
      </c>
      <c r="I91" s="35">
        <v>7</v>
      </c>
      <c r="J91" s="35">
        <v>1</v>
      </c>
      <c r="K91" s="35">
        <v>12</v>
      </c>
      <c r="L91" s="35">
        <v>8</v>
      </c>
      <c r="M91" s="35">
        <v>5</v>
      </c>
      <c r="N91" s="35">
        <v>2</v>
      </c>
      <c r="O91" s="35">
        <v>1</v>
      </c>
      <c r="P91" s="35">
        <v>3</v>
      </c>
      <c r="Q91" s="35">
        <v>2</v>
      </c>
      <c r="R91" s="35">
        <v>0</v>
      </c>
      <c r="S91" s="35">
        <v>2</v>
      </c>
      <c r="T91" s="35">
        <v>0</v>
      </c>
    </row>
    <row r="92" spans="1:20" ht="12" customHeight="1">
      <c r="A92" s="139"/>
      <c r="B92" s="139"/>
      <c r="C92" s="34"/>
      <c r="D92" s="212"/>
      <c r="E92" s="33"/>
      <c r="F92" s="77"/>
      <c r="G92" s="59">
        <f t="shared" ref="G92:T92" si="52">IF(G91=0,0,G91/$F91)</f>
        <v>0.72727272727272729</v>
      </c>
      <c r="H92" s="31">
        <f t="shared" si="52"/>
        <v>0.90909090909090906</v>
      </c>
      <c r="I92" s="31">
        <f t="shared" si="52"/>
        <v>0.31818181818181818</v>
      </c>
      <c r="J92" s="31">
        <f t="shared" si="52"/>
        <v>4.5454545454545456E-2</v>
      </c>
      <c r="K92" s="31">
        <f t="shared" si="52"/>
        <v>0.54545454545454541</v>
      </c>
      <c r="L92" s="31">
        <f t="shared" si="52"/>
        <v>0.36363636363636365</v>
      </c>
      <c r="M92" s="31">
        <f t="shared" si="52"/>
        <v>0.22727272727272727</v>
      </c>
      <c r="N92" s="31">
        <f t="shared" si="52"/>
        <v>9.0909090909090912E-2</v>
      </c>
      <c r="O92" s="31">
        <f t="shared" si="52"/>
        <v>4.5454545454545456E-2</v>
      </c>
      <c r="P92" s="31">
        <f t="shared" si="52"/>
        <v>0.13636363636363635</v>
      </c>
      <c r="Q92" s="31">
        <f t="shared" si="52"/>
        <v>9.0909090909090912E-2</v>
      </c>
      <c r="R92" s="31">
        <f t="shared" si="52"/>
        <v>0</v>
      </c>
      <c r="S92" s="31">
        <f t="shared" si="52"/>
        <v>9.0909090909090912E-2</v>
      </c>
      <c r="T92" s="31">
        <f t="shared" si="52"/>
        <v>0</v>
      </c>
    </row>
    <row r="93" spans="1:20" ht="12" customHeight="1">
      <c r="A93" s="139"/>
      <c r="B93" s="139"/>
      <c r="C93" s="37"/>
      <c r="D93" s="211" t="s">
        <v>3</v>
      </c>
      <c r="E93" s="36"/>
      <c r="F93" s="76">
        <v>20</v>
      </c>
      <c r="G93" s="60">
        <v>15</v>
      </c>
      <c r="H93" s="35">
        <v>19</v>
      </c>
      <c r="I93" s="35">
        <v>8</v>
      </c>
      <c r="J93" s="35">
        <v>1</v>
      </c>
      <c r="K93" s="35">
        <v>13</v>
      </c>
      <c r="L93" s="35">
        <v>11</v>
      </c>
      <c r="M93" s="35">
        <v>6</v>
      </c>
      <c r="N93" s="35">
        <v>3</v>
      </c>
      <c r="O93" s="35">
        <v>0</v>
      </c>
      <c r="P93" s="35">
        <v>2</v>
      </c>
      <c r="Q93" s="35">
        <v>1</v>
      </c>
      <c r="R93" s="35">
        <v>0</v>
      </c>
      <c r="S93" s="35">
        <v>1</v>
      </c>
      <c r="T93" s="35">
        <v>0</v>
      </c>
    </row>
    <row r="94" spans="1:20" ht="12" customHeight="1">
      <c r="A94" s="139"/>
      <c r="B94" s="139"/>
      <c r="C94" s="34"/>
      <c r="D94" s="212"/>
      <c r="E94" s="33"/>
      <c r="F94" s="77"/>
      <c r="G94" s="59">
        <f t="shared" ref="G94:T94" si="53">IF(G93=0,0,G93/$F93)</f>
        <v>0.75</v>
      </c>
      <c r="H94" s="31">
        <f t="shared" si="53"/>
        <v>0.95</v>
      </c>
      <c r="I94" s="31">
        <f t="shared" si="53"/>
        <v>0.4</v>
      </c>
      <c r="J94" s="31">
        <f t="shared" si="53"/>
        <v>0.05</v>
      </c>
      <c r="K94" s="31">
        <f t="shared" si="53"/>
        <v>0.65</v>
      </c>
      <c r="L94" s="31">
        <f t="shared" si="53"/>
        <v>0.55000000000000004</v>
      </c>
      <c r="M94" s="31">
        <f t="shared" si="53"/>
        <v>0.3</v>
      </c>
      <c r="N94" s="31">
        <f t="shared" si="53"/>
        <v>0.15</v>
      </c>
      <c r="O94" s="31">
        <f t="shared" si="53"/>
        <v>0</v>
      </c>
      <c r="P94" s="31">
        <f t="shared" si="53"/>
        <v>0.1</v>
      </c>
      <c r="Q94" s="31">
        <f t="shared" si="53"/>
        <v>0.05</v>
      </c>
      <c r="R94" s="31">
        <f t="shared" si="53"/>
        <v>0</v>
      </c>
      <c r="S94" s="31">
        <f t="shared" si="53"/>
        <v>0.05</v>
      </c>
      <c r="T94" s="31">
        <f t="shared" si="53"/>
        <v>0</v>
      </c>
    </row>
    <row r="95" spans="1:20" ht="12" customHeight="1">
      <c r="A95" s="139"/>
      <c r="B95" s="139"/>
      <c r="C95" s="37"/>
      <c r="D95" s="211" t="s">
        <v>2</v>
      </c>
      <c r="E95" s="36"/>
      <c r="F95" s="76">
        <v>150</v>
      </c>
      <c r="G95" s="60">
        <v>88</v>
      </c>
      <c r="H95" s="35">
        <v>137</v>
      </c>
      <c r="I95" s="35">
        <v>77</v>
      </c>
      <c r="J95" s="35">
        <v>6</v>
      </c>
      <c r="K95" s="35">
        <v>87</v>
      </c>
      <c r="L95" s="35">
        <v>87</v>
      </c>
      <c r="M95" s="35">
        <v>71</v>
      </c>
      <c r="N95" s="35">
        <v>5</v>
      </c>
      <c r="O95" s="35">
        <v>5</v>
      </c>
      <c r="P95" s="35">
        <v>3</v>
      </c>
      <c r="Q95" s="35">
        <v>12</v>
      </c>
      <c r="R95" s="35">
        <v>2</v>
      </c>
      <c r="S95" s="35">
        <v>1</v>
      </c>
      <c r="T95" s="35">
        <v>4</v>
      </c>
    </row>
    <row r="96" spans="1:20" ht="12" customHeight="1">
      <c r="A96" s="139"/>
      <c r="B96" s="139"/>
      <c r="C96" s="34"/>
      <c r="D96" s="212"/>
      <c r="E96" s="33"/>
      <c r="F96" s="77"/>
      <c r="G96" s="59">
        <f t="shared" ref="G96:T96" si="54">IF(G95=0,0,G95/$F95)</f>
        <v>0.58666666666666667</v>
      </c>
      <c r="H96" s="31">
        <f t="shared" si="54"/>
        <v>0.91333333333333333</v>
      </c>
      <c r="I96" s="31">
        <f t="shared" si="54"/>
        <v>0.51333333333333331</v>
      </c>
      <c r="J96" s="31">
        <f t="shared" si="54"/>
        <v>0.04</v>
      </c>
      <c r="K96" s="31">
        <f t="shared" si="54"/>
        <v>0.57999999999999996</v>
      </c>
      <c r="L96" s="31">
        <f t="shared" si="54"/>
        <v>0.57999999999999996</v>
      </c>
      <c r="M96" s="31">
        <f t="shared" si="54"/>
        <v>0.47333333333333333</v>
      </c>
      <c r="N96" s="31">
        <f t="shared" si="54"/>
        <v>3.3333333333333333E-2</v>
      </c>
      <c r="O96" s="31">
        <f t="shared" si="54"/>
        <v>3.3333333333333333E-2</v>
      </c>
      <c r="P96" s="31">
        <f t="shared" si="54"/>
        <v>0.02</v>
      </c>
      <c r="Q96" s="31">
        <f t="shared" si="54"/>
        <v>0.08</v>
      </c>
      <c r="R96" s="31">
        <f t="shared" si="54"/>
        <v>1.3333333333333334E-2</v>
      </c>
      <c r="S96" s="31">
        <f t="shared" si="54"/>
        <v>6.6666666666666671E-3</v>
      </c>
      <c r="T96" s="31">
        <f t="shared" si="54"/>
        <v>2.6666666666666668E-2</v>
      </c>
    </row>
    <row r="97" spans="1:20" ht="12" customHeight="1">
      <c r="A97" s="139"/>
      <c r="B97" s="139"/>
      <c r="C97" s="37"/>
      <c r="D97" s="211" t="s">
        <v>1</v>
      </c>
      <c r="E97" s="36"/>
      <c r="F97" s="76">
        <v>20</v>
      </c>
      <c r="G97" s="60">
        <v>20</v>
      </c>
      <c r="H97" s="35">
        <v>20</v>
      </c>
      <c r="I97" s="35">
        <v>8</v>
      </c>
      <c r="J97" s="35">
        <v>3</v>
      </c>
      <c r="K97" s="35">
        <v>15</v>
      </c>
      <c r="L97" s="35">
        <v>13</v>
      </c>
      <c r="M97" s="35">
        <v>9</v>
      </c>
      <c r="N97" s="35">
        <v>0</v>
      </c>
      <c r="O97" s="35">
        <v>0</v>
      </c>
      <c r="P97" s="35">
        <v>0</v>
      </c>
      <c r="Q97" s="35">
        <v>2</v>
      </c>
      <c r="R97" s="35">
        <v>0</v>
      </c>
      <c r="S97" s="35">
        <v>0</v>
      </c>
      <c r="T97" s="35">
        <v>0</v>
      </c>
    </row>
    <row r="98" spans="1:20" ht="12" customHeight="1">
      <c r="A98" s="139"/>
      <c r="B98" s="139"/>
      <c r="C98" s="34"/>
      <c r="D98" s="212"/>
      <c r="E98" s="33"/>
      <c r="F98" s="77"/>
      <c r="G98" s="59">
        <f t="shared" ref="G98:T98" si="55">IF(G97=0,0,G97/$F97)</f>
        <v>1</v>
      </c>
      <c r="H98" s="31">
        <f t="shared" si="55"/>
        <v>1</v>
      </c>
      <c r="I98" s="31">
        <f t="shared" si="55"/>
        <v>0.4</v>
      </c>
      <c r="J98" s="31">
        <f t="shared" si="55"/>
        <v>0.15</v>
      </c>
      <c r="K98" s="31">
        <f t="shared" si="55"/>
        <v>0.75</v>
      </c>
      <c r="L98" s="31">
        <f t="shared" si="55"/>
        <v>0.65</v>
      </c>
      <c r="M98" s="31">
        <f t="shared" si="55"/>
        <v>0.45</v>
      </c>
      <c r="N98" s="31">
        <f t="shared" si="55"/>
        <v>0</v>
      </c>
      <c r="O98" s="31">
        <f t="shared" si="55"/>
        <v>0</v>
      </c>
      <c r="P98" s="31">
        <f t="shared" si="55"/>
        <v>0</v>
      </c>
      <c r="Q98" s="31">
        <f t="shared" si="55"/>
        <v>0.1</v>
      </c>
      <c r="R98" s="31">
        <f t="shared" si="55"/>
        <v>0</v>
      </c>
      <c r="S98" s="31">
        <f t="shared" si="55"/>
        <v>0</v>
      </c>
      <c r="T98" s="31">
        <f t="shared" si="55"/>
        <v>0</v>
      </c>
    </row>
    <row r="99" spans="1:20" ht="12.75" customHeight="1">
      <c r="A99" s="139"/>
      <c r="B99" s="139"/>
      <c r="C99" s="37"/>
      <c r="D99" s="211" t="s">
        <v>0</v>
      </c>
      <c r="E99" s="36"/>
      <c r="F99" s="76">
        <v>55</v>
      </c>
      <c r="G99" s="60">
        <v>39</v>
      </c>
      <c r="H99" s="35">
        <v>46</v>
      </c>
      <c r="I99" s="35">
        <v>18</v>
      </c>
      <c r="J99" s="35">
        <v>0</v>
      </c>
      <c r="K99" s="35">
        <v>29</v>
      </c>
      <c r="L99" s="35">
        <v>17</v>
      </c>
      <c r="M99" s="35">
        <v>19</v>
      </c>
      <c r="N99" s="35">
        <v>5</v>
      </c>
      <c r="O99" s="35">
        <v>4</v>
      </c>
      <c r="P99" s="35">
        <v>4</v>
      </c>
      <c r="Q99" s="35">
        <v>1</v>
      </c>
      <c r="R99" s="35">
        <v>1</v>
      </c>
      <c r="S99" s="35">
        <v>2</v>
      </c>
      <c r="T99" s="35">
        <v>1</v>
      </c>
    </row>
    <row r="100" spans="1:20" ht="12.75" customHeight="1">
      <c r="A100" s="140"/>
      <c r="B100" s="140"/>
      <c r="C100" s="34"/>
      <c r="D100" s="212"/>
      <c r="E100" s="33"/>
      <c r="F100" s="136"/>
      <c r="G100" s="59">
        <f t="shared" ref="G100:T100" si="56">IF(G99=0,0,G99/$F99)</f>
        <v>0.70909090909090911</v>
      </c>
      <c r="H100" s="31">
        <f t="shared" si="56"/>
        <v>0.83636363636363631</v>
      </c>
      <c r="I100" s="31">
        <f t="shared" si="56"/>
        <v>0.32727272727272727</v>
      </c>
      <c r="J100" s="31">
        <f t="shared" si="56"/>
        <v>0</v>
      </c>
      <c r="K100" s="31">
        <f t="shared" si="56"/>
        <v>0.52727272727272723</v>
      </c>
      <c r="L100" s="31">
        <f t="shared" si="56"/>
        <v>0.30909090909090908</v>
      </c>
      <c r="M100" s="31">
        <f t="shared" si="56"/>
        <v>0.34545454545454546</v>
      </c>
      <c r="N100" s="31">
        <f t="shared" si="56"/>
        <v>9.0909090909090912E-2</v>
      </c>
      <c r="O100" s="31">
        <f t="shared" si="56"/>
        <v>7.2727272727272724E-2</v>
      </c>
      <c r="P100" s="31">
        <f t="shared" si="56"/>
        <v>7.2727272727272724E-2</v>
      </c>
      <c r="Q100" s="31">
        <f t="shared" si="56"/>
        <v>1.8181818181818181E-2</v>
      </c>
      <c r="R100" s="31">
        <f t="shared" si="56"/>
        <v>1.8181818181818181E-2</v>
      </c>
      <c r="S100" s="31">
        <f t="shared" si="56"/>
        <v>3.6363636363636362E-2</v>
      </c>
      <c r="T100" s="31">
        <f t="shared" si="56"/>
        <v>1.8181818181818181E-2</v>
      </c>
    </row>
  </sheetData>
  <mergeCells count="67">
    <mergeCell ref="G3:G6"/>
    <mergeCell ref="H3:H6"/>
    <mergeCell ref="I3:I6"/>
    <mergeCell ref="J3:J6"/>
    <mergeCell ref="D57:D58"/>
    <mergeCell ref="D35:D36"/>
    <mergeCell ref="D37:D38"/>
    <mergeCell ref="A7:E8"/>
    <mergeCell ref="D49:D50"/>
    <mergeCell ref="D51:D52"/>
    <mergeCell ref="D53:D54"/>
    <mergeCell ref="D55:D56"/>
    <mergeCell ref="A3:E6"/>
    <mergeCell ref="F3:F6"/>
    <mergeCell ref="A9:A18"/>
    <mergeCell ref="B9:E10"/>
    <mergeCell ref="S3:S6"/>
    <mergeCell ref="T3:T6"/>
    <mergeCell ref="L3:L6"/>
    <mergeCell ref="R3:R6"/>
    <mergeCell ref="K3:K6"/>
    <mergeCell ref="M3:M6"/>
    <mergeCell ref="N3:N6"/>
    <mergeCell ref="O3:O6"/>
    <mergeCell ref="P3:P6"/>
    <mergeCell ref="Q3:Q6"/>
    <mergeCell ref="B11:E12"/>
    <mergeCell ref="B13:E14"/>
    <mergeCell ref="B15:E16"/>
    <mergeCell ref="B17:E18"/>
    <mergeCell ref="A19:A100"/>
    <mergeCell ref="B19:B68"/>
    <mergeCell ref="D19:D20"/>
    <mergeCell ref="D21:D22"/>
    <mergeCell ref="D23:D24"/>
    <mergeCell ref="D25:D26"/>
    <mergeCell ref="D27:D28"/>
    <mergeCell ref="D29:D30"/>
    <mergeCell ref="D39:D40"/>
    <mergeCell ref="D41:D42"/>
    <mergeCell ref="D43:D44"/>
    <mergeCell ref="D45:D46"/>
    <mergeCell ref="D47:D48"/>
    <mergeCell ref="D31:D32"/>
    <mergeCell ref="D33:D34"/>
    <mergeCell ref="D61:D62"/>
    <mergeCell ref="B69:B100"/>
    <mergeCell ref="D69:D70"/>
    <mergeCell ref="D71:D72"/>
    <mergeCell ref="D73:D74"/>
    <mergeCell ref="D75:D76"/>
    <mergeCell ref="D97:D98"/>
    <mergeCell ref="D99:D100"/>
    <mergeCell ref="D77:D78"/>
    <mergeCell ref="D59:D60"/>
    <mergeCell ref="D79:D80"/>
    <mergeCell ref="D81:D82"/>
    <mergeCell ref="D83:D84"/>
    <mergeCell ref="D63:D64"/>
    <mergeCell ref="D65:D66"/>
    <mergeCell ref="D67:D68"/>
    <mergeCell ref="D95:D96"/>
    <mergeCell ref="D85:D86"/>
    <mergeCell ref="D87:D88"/>
    <mergeCell ref="D89:D90"/>
    <mergeCell ref="D91:D92"/>
    <mergeCell ref="D93:D94"/>
  </mergeCells>
  <phoneticPr fontId="4"/>
  <pageMargins left="0.59055118110236227" right="0.19685039370078741" top="0.39370078740157483" bottom="0.39370078740157483" header="0.51181102362204722" footer="0.51181102362204722"/>
  <pageSetup paperSize="9" scale="68" firstPageNumber="40" orientation="portrait" useFirstPageNumber="1"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P100"/>
  <sheetViews>
    <sheetView showGridLines="0" view="pageBreakPreview" topLeftCell="A76"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6" width="9.375" style="3" customWidth="1"/>
    <col min="7" max="16" width="9.875" style="3" customWidth="1"/>
    <col min="17" max="16384" width="9" style="3"/>
  </cols>
  <sheetData>
    <row r="1" spans="1:16" ht="14.25">
      <c r="A1" s="18" t="s">
        <v>619</v>
      </c>
    </row>
    <row r="2" spans="1:16">
      <c r="P2" s="40" t="s">
        <v>514</v>
      </c>
    </row>
    <row r="3" spans="1:16" ht="29.25" customHeight="1">
      <c r="A3" s="213" t="s">
        <v>63</v>
      </c>
      <c r="B3" s="214"/>
      <c r="C3" s="214"/>
      <c r="D3" s="214"/>
      <c r="E3" s="215"/>
      <c r="F3" s="254" t="s">
        <v>126</v>
      </c>
      <c r="G3" s="339" t="s">
        <v>400</v>
      </c>
      <c r="H3" s="247" t="s">
        <v>401</v>
      </c>
      <c r="I3" s="247" t="s">
        <v>402</v>
      </c>
      <c r="J3" s="247" t="s">
        <v>403</v>
      </c>
      <c r="K3" s="247" t="s">
        <v>404</v>
      </c>
      <c r="L3" s="247" t="s">
        <v>398</v>
      </c>
      <c r="M3" s="247" t="s">
        <v>399</v>
      </c>
      <c r="N3" s="247" t="s">
        <v>405</v>
      </c>
      <c r="O3" s="247" t="s">
        <v>397</v>
      </c>
      <c r="P3" s="247" t="s">
        <v>433</v>
      </c>
    </row>
    <row r="4" spans="1:16" ht="17.25" customHeight="1">
      <c r="A4" s="216"/>
      <c r="B4" s="217"/>
      <c r="C4" s="217"/>
      <c r="D4" s="217"/>
      <c r="E4" s="218"/>
      <c r="F4" s="256"/>
      <c r="G4" s="340"/>
      <c r="H4" s="338"/>
      <c r="I4" s="338"/>
      <c r="J4" s="338"/>
      <c r="K4" s="338"/>
      <c r="L4" s="338"/>
      <c r="M4" s="338"/>
      <c r="N4" s="338"/>
      <c r="O4" s="338"/>
      <c r="P4" s="338"/>
    </row>
    <row r="5" spans="1:16" ht="17.25" customHeight="1">
      <c r="A5" s="216"/>
      <c r="B5" s="217"/>
      <c r="C5" s="217"/>
      <c r="D5" s="217"/>
      <c r="E5" s="218"/>
      <c r="F5" s="256"/>
      <c r="G5" s="340"/>
      <c r="H5" s="338"/>
      <c r="I5" s="338"/>
      <c r="J5" s="338"/>
      <c r="K5" s="338"/>
      <c r="L5" s="338"/>
      <c r="M5" s="338"/>
      <c r="N5" s="338"/>
      <c r="O5" s="338"/>
      <c r="P5" s="338"/>
    </row>
    <row r="6" spans="1:16" ht="46.5" customHeight="1">
      <c r="A6" s="219"/>
      <c r="B6" s="220"/>
      <c r="C6" s="220"/>
      <c r="D6" s="220"/>
      <c r="E6" s="221"/>
      <c r="F6" s="256"/>
      <c r="G6" s="341"/>
      <c r="H6" s="248"/>
      <c r="I6" s="248"/>
      <c r="J6" s="248"/>
      <c r="K6" s="248"/>
      <c r="L6" s="248"/>
      <c r="M6" s="248"/>
      <c r="N6" s="248"/>
      <c r="O6" s="248"/>
      <c r="P6" s="248"/>
    </row>
    <row r="7" spans="1:16" ht="12" customHeight="1">
      <c r="A7" s="152" t="s">
        <v>49</v>
      </c>
      <c r="B7" s="153"/>
      <c r="C7" s="153"/>
      <c r="D7" s="153"/>
      <c r="E7" s="154"/>
      <c r="F7" s="76">
        <f t="shared" ref="F7:P7" si="0">SUM(F9,F11,F13,F15,F17)</f>
        <v>916</v>
      </c>
      <c r="G7" s="60">
        <f t="shared" si="0"/>
        <v>354</v>
      </c>
      <c r="H7" s="35">
        <f t="shared" si="0"/>
        <v>361</v>
      </c>
      <c r="I7" s="35">
        <f t="shared" si="0"/>
        <v>157</v>
      </c>
      <c r="J7" s="35">
        <f t="shared" si="0"/>
        <v>71</v>
      </c>
      <c r="K7" s="35">
        <f t="shared" si="0"/>
        <v>56</v>
      </c>
      <c r="L7" s="35">
        <f t="shared" si="0"/>
        <v>272</v>
      </c>
      <c r="M7" s="35">
        <f t="shared" si="0"/>
        <v>40</v>
      </c>
      <c r="N7" s="35">
        <f t="shared" si="0"/>
        <v>4</v>
      </c>
      <c r="O7" s="35">
        <f t="shared" si="0"/>
        <v>53</v>
      </c>
      <c r="P7" s="35">
        <f t="shared" si="0"/>
        <v>45</v>
      </c>
    </row>
    <row r="8" spans="1:16" ht="12" customHeight="1">
      <c r="A8" s="155"/>
      <c r="B8" s="156"/>
      <c r="C8" s="156"/>
      <c r="D8" s="156"/>
      <c r="E8" s="157"/>
      <c r="F8" s="77"/>
      <c r="G8" s="59">
        <f t="shared" ref="G8:P8" si="1">IF(G7=0,0,G7/$F7)</f>
        <v>0.38646288209606988</v>
      </c>
      <c r="H8" s="31">
        <f t="shared" si="1"/>
        <v>0.39410480349344978</v>
      </c>
      <c r="I8" s="31">
        <f t="shared" si="1"/>
        <v>0.17139737991266377</v>
      </c>
      <c r="J8" s="31">
        <f t="shared" si="1"/>
        <v>7.7510917030567686E-2</v>
      </c>
      <c r="K8" s="31">
        <f t="shared" si="1"/>
        <v>6.1135371179039298E-2</v>
      </c>
      <c r="L8" s="31">
        <f t="shared" si="1"/>
        <v>0.29694323144104806</v>
      </c>
      <c r="M8" s="31">
        <f t="shared" si="1"/>
        <v>4.3668122270742356E-2</v>
      </c>
      <c r="N8" s="31">
        <f t="shared" si="1"/>
        <v>4.3668122270742356E-3</v>
      </c>
      <c r="O8" s="31">
        <f t="shared" si="1"/>
        <v>5.7860262008733628E-2</v>
      </c>
      <c r="P8" s="31">
        <f t="shared" si="1"/>
        <v>4.9126637554585149E-2</v>
      </c>
    </row>
    <row r="9" spans="1:16" ht="12" customHeight="1">
      <c r="A9" s="141" t="s">
        <v>48</v>
      </c>
      <c r="B9" s="222" t="s">
        <v>47</v>
      </c>
      <c r="C9" s="223"/>
      <c r="D9" s="223"/>
      <c r="E9" s="224"/>
      <c r="F9" s="76">
        <v>289</v>
      </c>
      <c r="G9" s="60">
        <v>80</v>
      </c>
      <c r="H9" s="35">
        <v>88</v>
      </c>
      <c r="I9" s="35">
        <v>28</v>
      </c>
      <c r="J9" s="35">
        <v>16</v>
      </c>
      <c r="K9" s="35">
        <v>15</v>
      </c>
      <c r="L9" s="35">
        <v>129</v>
      </c>
      <c r="M9" s="35">
        <v>13</v>
      </c>
      <c r="N9" s="35">
        <v>3</v>
      </c>
      <c r="O9" s="35">
        <v>5</v>
      </c>
      <c r="P9" s="35">
        <v>17</v>
      </c>
    </row>
    <row r="10" spans="1:16" ht="12" customHeight="1">
      <c r="A10" s="142"/>
      <c r="B10" s="225"/>
      <c r="C10" s="226"/>
      <c r="D10" s="226"/>
      <c r="E10" s="227"/>
      <c r="F10" s="77"/>
      <c r="G10" s="59">
        <f t="shared" ref="G10:P10" si="2">IF(G9=0,0,G9/$F9)</f>
        <v>0.27681660899653981</v>
      </c>
      <c r="H10" s="31">
        <f t="shared" si="2"/>
        <v>0.30449826989619377</v>
      </c>
      <c r="I10" s="31">
        <f t="shared" si="2"/>
        <v>9.6885813148788927E-2</v>
      </c>
      <c r="J10" s="31">
        <f t="shared" si="2"/>
        <v>5.536332179930796E-2</v>
      </c>
      <c r="K10" s="31">
        <f t="shared" si="2"/>
        <v>5.1903114186851208E-2</v>
      </c>
      <c r="L10" s="31">
        <f t="shared" si="2"/>
        <v>0.44636678200692043</v>
      </c>
      <c r="M10" s="31">
        <f t="shared" si="2"/>
        <v>4.4982698961937718E-2</v>
      </c>
      <c r="N10" s="31">
        <f t="shared" si="2"/>
        <v>1.0380622837370242E-2</v>
      </c>
      <c r="O10" s="31">
        <f t="shared" si="2"/>
        <v>1.7301038062283738E-2</v>
      </c>
      <c r="P10" s="31">
        <f t="shared" si="2"/>
        <v>5.8823529411764705E-2</v>
      </c>
    </row>
    <row r="11" spans="1:16" ht="12" customHeight="1">
      <c r="A11" s="142"/>
      <c r="B11" s="222" t="s">
        <v>46</v>
      </c>
      <c r="C11" s="223"/>
      <c r="D11" s="223"/>
      <c r="E11" s="224"/>
      <c r="F11" s="76">
        <v>129</v>
      </c>
      <c r="G11" s="60">
        <v>50</v>
      </c>
      <c r="H11" s="35">
        <v>54</v>
      </c>
      <c r="I11" s="35">
        <v>25</v>
      </c>
      <c r="J11" s="35">
        <v>14</v>
      </c>
      <c r="K11" s="35">
        <v>7</v>
      </c>
      <c r="L11" s="35">
        <v>39</v>
      </c>
      <c r="M11" s="35">
        <v>7</v>
      </c>
      <c r="N11" s="35">
        <v>0</v>
      </c>
      <c r="O11" s="35">
        <v>9</v>
      </c>
      <c r="P11" s="35">
        <v>5</v>
      </c>
    </row>
    <row r="12" spans="1:16" ht="12" customHeight="1">
      <c r="A12" s="142"/>
      <c r="B12" s="225"/>
      <c r="C12" s="226"/>
      <c r="D12" s="226"/>
      <c r="E12" s="227"/>
      <c r="F12" s="77"/>
      <c r="G12" s="59">
        <f t="shared" ref="G12:P12" si="3">IF(G11=0,0,G11/$F11)</f>
        <v>0.38759689922480622</v>
      </c>
      <c r="H12" s="31">
        <f t="shared" si="3"/>
        <v>0.41860465116279072</v>
      </c>
      <c r="I12" s="31">
        <f t="shared" si="3"/>
        <v>0.19379844961240311</v>
      </c>
      <c r="J12" s="31">
        <f t="shared" si="3"/>
        <v>0.10852713178294573</v>
      </c>
      <c r="K12" s="31">
        <f t="shared" si="3"/>
        <v>5.4263565891472867E-2</v>
      </c>
      <c r="L12" s="31">
        <f t="shared" si="3"/>
        <v>0.30232558139534882</v>
      </c>
      <c r="M12" s="31">
        <f t="shared" si="3"/>
        <v>5.4263565891472867E-2</v>
      </c>
      <c r="N12" s="31">
        <f t="shared" si="3"/>
        <v>0</v>
      </c>
      <c r="O12" s="31">
        <f t="shared" si="3"/>
        <v>6.9767441860465115E-2</v>
      </c>
      <c r="P12" s="31">
        <f t="shared" si="3"/>
        <v>3.875968992248062E-2</v>
      </c>
    </row>
    <row r="13" spans="1:16" ht="12" customHeight="1">
      <c r="A13" s="142"/>
      <c r="B13" s="222" t="s">
        <v>45</v>
      </c>
      <c r="C13" s="223"/>
      <c r="D13" s="223"/>
      <c r="E13" s="224"/>
      <c r="F13" s="76">
        <v>220</v>
      </c>
      <c r="G13" s="60">
        <v>92</v>
      </c>
      <c r="H13" s="35">
        <v>93</v>
      </c>
      <c r="I13" s="35">
        <v>45</v>
      </c>
      <c r="J13" s="35">
        <v>16</v>
      </c>
      <c r="K13" s="35">
        <v>14</v>
      </c>
      <c r="L13" s="35">
        <v>58</v>
      </c>
      <c r="M13" s="35">
        <v>11</v>
      </c>
      <c r="N13" s="35">
        <v>0</v>
      </c>
      <c r="O13" s="35">
        <v>15</v>
      </c>
      <c r="P13" s="35">
        <v>5</v>
      </c>
    </row>
    <row r="14" spans="1:16" ht="12" customHeight="1">
      <c r="A14" s="142"/>
      <c r="B14" s="225"/>
      <c r="C14" s="226"/>
      <c r="D14" s="226"/>
      <c r="E14" s="227"/>
      <c r="F14" s="77"/>
      <c r="G14" s="59">
        <f t="shared" ref="G14:P14" si="4">IF(G13=0,0,G13/$F13)</f>
        <v>0.41818181818181815</v>
      </c>
      <c r="H14" s="31">
        <f t="shared" si="4"/>
        <v>0.42272727272727273</v>
      </c>
      <c r="I14" s="31">
        <f t="shared" si="4"/>
        <v>0.20454545454545456</v>
      </c>
      <c r="J14" s="31">
        <f t="shared" si="4"/>
        <v>7.2727272727272724E-2</v>
      </c>
      <c r="K14" s="31">
        <f t="shared" si="4"/>
        <v>6.363636363636363E-2</v>
      </c>
      <c r="L14" s="31">
        <f t="shared" si="4"/>
        <v>0.26363636363636361</v>
      </c>
      <c r="M14" s="31">
        <f t="shared" si="4"/>
        <v>0.05</v>
      </c>
      <c r="N14" s="31">
        <f t="shared" si="4"/>
        <v>0</v>
      </c>
      <c r="O14" s="31">
        <f t="shared" si="4"/>
        <v>6.8181818181818177E-2</v>
      </c>
      <c r="P14" s="31">
        <f t="shared" si="4"/>
        <v>2.2727272727272728E-2</v>
      </c>
    </row>
    <row r="15" spans="1:16" ht="12" customHeight="1">
      <c r="A15" s="142"/>
      <c r="B15" s="222" t="s">
        <v>44</v>
      </c>
      <c r="C15" s="223"/>
      <c r="D15" s="223"/>
      <c r="E15" s="224"/>
      <c r="F15" s="76">
        <v>57</v>
      </c>
      <c r="G15" s="60">
        <v>32</v>
      </c>
      <c r="H15" s="35">
        <v>26</v>
      </c>
      <c r="I15" s="35">
        <v>19</v>
      </c>
      <c r="J15" s="35">
        <v>7</v>
      </c>
      <c r="K15" s="35">
        <v>3</v>
      </c>
      <c r="L15" s="35">
        <v>12</v>
      </c>
      <c r="M15" s="35">
        <v>2</v>
      </c>
      <c r="N15" s="35">
        <v>0</v>
      </c>
      <c r="O15" s="35">
        <v>6</v>
      </c>
      <c r="P15" s="35">
        <v>2</v>
      </c>
    </row>
    <row r="16" spans="1:16" ht="12" customHeight="1">
      <c r="A16" s="142"/>
      <c r="B16" s="225"/>
      <c r="C16" s="226"/>
      <c r="D16" s="226"/>
      <c r="E16" s="227"/>
      <c r="F16" s="77"/>
      <c r="G16" s="59">
        <f t="shared" ref="G16:P16" si="5">IF(G15=0,0,G15/$F15)</f>
        <v>0.56140350877192979</v>
      </c>
      <c r="H16" s="31">
        <f t="shared" si="5"/>
        <v>0.45614035087719296</v>
      </c>
      <c r="I16" s="31">
        <f t="shared" si="5"/>
        <v>0.33333333333333331</v>
      </c>
      <c r="J16" s="31">
        <f t="shared" si="5"/>
        <v>0.12280701754385964</v>
      </c>
      <c r="K16" s="31">
        <f t="shared" si="5"/>
        <v>5.2631578947368418E-2</v>
      </c>
      <c r="L16" s="31">
        <f t="shared" si="5"/>
        <v>0.21052631578947367</v>
      </c>
      <c r="M16" s="31">
        <f t="shared" si="5"/>
        <v>3.5087719298245612E-2</v>
      </c>
      <c r="N16" s="31">
        <f t="shared" si="5"/>
        <v>0</v>
      </c>
      <c r="O16" s="31">
        <f t="shared" si="5"/>
        <v>0.10526315789473684</v>
      </c>
      <c r="P16" s="31">
        <f t="shared" si="5"/>
        <v>3.5087719298245612E-2</v>
      </c>
    </row>
    <row r="17" spans="1:16" ht="12" customHeight="1">
      <c r="A17" s="142"/>
      <c r="B17" s="222" t="s">
        <v>43</v>
      </c>
      <c r="C17" s="223"/>
      <c r="D17" s="223"/>
      <c r="E17" s="224"/>
      <c r="F17" s="76">
        <v>221</v>
      </c>
      <c r="G17" s="60">
        <v>100</v>
      </c>
      <c r="H17" s="35">
        <v>100</v>
      </c>
      <c r="I17" s="35">
        <v>40</v>
      </c>
      <c r="J17" s="35">
        <v>18</v>
      </c>
      <c r="K17" s="35">
        <v>17</v>
      </c>
      <c r="L17" s="35">
        <v>34</v>
      </c>
      <c r="M17" s="35">
        <v>7</v>
      </c>
      <c r="N17" s="35">
        <v>1</v>
      </c>
      <c r="O17" s="35">
        <v>18</v>
      </c>
      <c r="P17" s="35">
        <v>16</v>
      </c>
    </row>
    <row r="18" spans="1:16" ht="12" customHeight="1">
      <c r="A18" s="143"/>
      <c r="B18" s="225"/>
      <c r="C18" s="226"/>
      <c r="D18" s="226"/>
      <c r="E18" s="227"/>
      <c r="F18" s="77"/>
      <c r="G18" s="59">
        <f t="shared" ref="G18:P18" si="6">IF(G17=0,0,G17/$F17)</f>
        <v>0.45248868778280543</v>
      </c>
      <c r="H18" s="31">
        <f t="shared" si="6"/>
        <v>0.45248868778280543</v>
      </c>
      <c r="I18" s="31">
        <f t="shared" si="6"/>
        <v>0.18099547511312217</v>
      </c>
      <c r="J18" s="31">
        <f t="shared" si="6"/>
        <v>8.1447963800904979E-2</v>
      </c>
      <c r="K18" s="31">
        <f t="shared" si="6"/>
        <v>7.6923076923076927E-2</v>
      </c>
      <c r="L18" s="31">
        <f t="shared" si="6"/>
        <v>0.15384615384615385</v>
      </c>
      <c r="M18" s="31">
        <f t="shared" si="6"/>
        <v>3.1674208144796379E-2</v>
      </c>
      <c r="N18" s="31">
        <f t="shared" si="6"/>
        <v>4.5248868778280547E-3</v>
      </c>
      <c r="O18" s="31">
        <f t="shared" si="6"/>
        <v>8.1447963800904979E-2</v>
      </c>
      <c r="P18" s="31">
        <f t="shared" si="6"/>
        <v>7.2398190045248875E-2</v>
      </c>
    </row>
    <row r="19" spans="1:16" ht="12" customHeight="1">
      <c r="A19" s="138" t="s">
        <v>42</v>
      </c>
      <c r="B19" s="138" t="s">
        <v>41</v>
      </c>
      <c r="C19" s="37"/>
      <c r="D19" s="211" t="s">
        <v>15</v>
      </c>
      <c r="E19" s="36"/>
      <c r="F19" s="76">
        <f t="shared" ref="F19:P19" si="7">SUM(F21,F23,F25,F27,F29,F31,F33,F35,F37,F39,F41,F43,F45,F47,F49,F51,F53,F55,F57,F59,F61,F63,F65,F67)</f>
        <v>224</v>
      </c>
      <c r="G19" s="60">
        <f t="shared" si="7"/>
        <v>95</v>
      </c>
      <c r="H19" s="35">
        <f t="shared" si="7"/>
        <v>107</v>
      </c>
      <c r="I19" s="35">
        <f t="shared" si="7"/>
        <v>51</v>
      </c>
      <c r="J19" s="35">
        <f t="shared" si="7"/>
        <v>19</v>
      </c>
      <c r="K19" s="35">
        <f t="shared" si="7"/>
        <v>12</v>
      </c>
      <c r="L19" s="35">
        <f t="shared" si="7"/>
        <v>51</v>
      </c>
      <c r="M19" s="35">
        <f t="shared" si="7"/>
        <v>6</v>
      </c>
      <c r="N19" s="35">
        <f t="shared" si="7"/>
        <v>0</v>
      </c>
      <c r="O19" s="35">
        <f t="shared" si="7"/>
        <v>23</v>
      </c>
      <c r="P19" s="35">
        <f t="shared" si="7"/>
        <v>4</v>
      </c>
    </row>
    <row r="20" spans="1:16" ht="12" customHeight="1">
      <c r="A20" s="139"/>
      <c r="B20" s="139"/>
      <c r="C20" s="34"/>
      <c r="D20" s="212"/>
      <c r="E20" s="33"/>
      <c r="F20" s="77"/>
      <c r="G20" s="59">
        <f t="shared" ref="G20:P20" si="8">IF(G19=0,0,G19/$F19)</f>
        <v>0.42410714285714285</v>
      </c>
      <c r="H20" s="31">
        <f t="shared" si="8"/>
        <v>0.47767857142857145</v>
      </c>
      <c r="I20" s="31">
        <f t="shared" si="8"/>
        <v>0.22767857142857142</v>
      </c>
      <c r="J20" s="31">
        <f t="shared" si="8"/>
        <v>8.4821428571428575E-2</v>
      </c>
      <c r="K20" s="31">
        <f t="shared" si="8"/>
        <v>5.3571428571428568E-2</v>
      </c>
      <c r="L20" s="31">
        <f t="shared" si="8"/>
        <v>0.22767857142857142</v>
      </c>
      <c r="M20" s="31">
        <f t="shared" si="8"/>
        <v>2.6785714285714284E-2</v>
      </c>
      <c r="N20" s="31">
        <f t="shared" si="8"/>
        <v>0</v>
      </c>
      <c r="O20" s="31">
        <f t="shared" si="8"/>
        <v>0.10267857142857142</v>
      </c>
      <c r="P20" s="31">
        <f t="shared" si="8"/>
        <v>1.7857142857142856E-2</v>
      </c>
    </row>
    <row r="21" spans="1:16" ht="12" customHeight="1">
      <c r="A21" s="139"/>
      <c r="B21" s="139"/>
      <c r="C21" s="37"/>
      <c r="D21" s="211" t="s">
        <v>40</v>
      </c>
      <c r="E21" s="36"/>
      <c r="F21" s="76">
        <v>38</v>
      </c>
      <c r="G21" s="60">
        <v>13</v>
      </c>
      <c r="H21" s="35">
        <v>22</v>
      </c>
      <c r="I21" s="35">
        <v>5</v>
      </c>
      <c r="J21" s="35">
        <v>2</v>
      </c>
      <c r="K21" s="35">
        <v>2</v>
      </c>
      <c r="L21" s="35">
        <v>8</v>
      </c>
      <c r="M21" s="35">
        <v>1</v>
      </c>
      <c r="N21" s="35">
        <v>0</v>
      </c>
      <c r="O21" s="35">
        <v>4</v>
      </c>
      <c r="P21" s="35">
        <v>0</v>
      </c>
    </row>
    <row r="22" spans="1:16" ht="12" customHeight="1">
      <c r="A22" s="139"/>
      <c r="B22" s="139"/>
      <c r="C22" s="34"/>
      <c r="D22" s="212"/>
      <c r="E22" s="33"/>
      <c r="F22" s="77"/>
      <c r="G22" s="59">
        <f t="shared" ref="G22:P22" si="9">IF(G21=0,0,G21/$F21)</f>
        <v>0.34210526315789475</v>
      </c>
      <c r="H22" s="31">
        <f t="shared" si="9"/>
        <v>0.57894736842105265</v>
      </c>
      <c r="I22" s="31">
        <f t="shared" si="9"/>
        <v>0.13157894736842105</v>
      </c>
      <c r="J22" s="31">
        <f t="shared" si="9"/>
        <v>5.2631578947368418E-2</v>
      </c>
      <c r="K22" s="31">
        <f t="shared" si="9"/>
        <v>5.2631578947368418E-2</v>
      </c>
      <c r="L22" s="31">
        <f t="shared" si="9"/>
        <v>0.21052631578947367</v>
      </c>
      <c r="M22" s="31">
        <f t="shared" si="9"/>
        <v>2.6315789473684209E-2</v>
      </c>
      <c r="N22" s="31">
        <f t="shared" si="9"/>
        <v>0</v>
      </c>
      <c r="O22" s="31">
        <f t="shared" si="9"/>
        <v>0.10526315789473684</v>
      </c>
      <c r="P22" s="31">
        <f t="shared" si="9"/>
        <v>0</v>
      </c>
    </row>
    <row r="23" spans="1:16" ht="12" customHeight="1">
      <c r="A23" s="139"/>
      <c r="B23" s="139"/>
      <c r="C23" s="37"/>
      <c r="D23" s="211" t="s">
        <v>39</v>
      </c>
      <c r="E23" s="36"/>
      <c r="F23" s="76">
        <v>5</v>
      </c>
      <c r="G23" s="60">
        <v>2</v>
      </c>
      <c r="H23" s="35">
        <v>1</v>
      </c>
      <c r="I23" s="35">
        <v>2</v>
      </c>
      <c r="J23" s="35">
        <v>0</v>
      </c>
      <c r="K23" s="35">
        <v>1</v>
      </c>
      <c r="L23" s="35">
        <v>2</v>
      </c>
      <c r="M23" s="35">
        <v>0</v>
      </c>
      <c r="N23" s="35">
        <v>0</v>
      </c>
      <c r="O23" s="35">
        <v>1</v>
      </c>
      <c r="P23" s="35">
        <v>0</v>
      </c>
    </row>
    <row r="24" spans="1:16" ht="12" customHeight="1">
      <c r="A24" s="139"/>
      <c r="B24" s="139"/>
      <c r="C24" s="34"/>
      <c r="D24" s="212"/>
      <c r="E24" s="33"/>
      <c r="F24" s="77"/>
      <c r="G24" s="59">
        <f t="shared" ref="G24:P24" si="10">IF(G23=0,0,G23/$F23)</f>
        <v>0.4</v>
      </c>
      <c r="H24" s="31">
        <f t="shared" si="10"/>
        <v>0.2</v>
      </c>
      <c r="I24" s="31">
        <f t="shared" si="10"/>
        <v>0.4</v>
      </c>
      <c r="J24" s="31">
        <f t="shared" si="10"/>
        <v>0</v>
      </c>
      <c r="K24" s="31">
        <f t="shared" si="10"/>
        <v>0.2</v>
      </c>
      <c r="L24" s="31">
        <f t="shared" si="10"/>
        <v>0.4</v>
      </c>
      <c r="M24" s="31">
        <f t="shared" si="10"/>
        <v>0</v>
      </c>
      <c r="N24" s="31">
        <f t="shared" si="10"/>
        <v>0</v>
      </c>
      <c r="O24" s="31">
        <f t="shared" si="10"/>
        <v>0.2</v>
      </c>
      <c r="P24" s="31">
        <f t="shared" si="10"/>
        <v>0</v>
      </c>
    </row>
    <row r="25" spans="1:16" ht="12" customHeight="1">
      <c r="A25" s="139"/>
      <c r="B25" s="139"/>
      <c r="C25" s="37"/>
      <c r="D25" s="211" t="s">
        <v>38</v>
      </c>
      <c r="E25" s="36"/>
      <c r="F25" s="76">
        <v>14</v>
      </c>
      <c r="G25" s="60">
        <v>5</v>
      </c>
      <c r="H25" s="35">
        <v>5</v>
      </c>
      <c r="I25" s="35">
        <v>4</v>
      </c>
      <c r="J25" s="35">
        <v>0</v>
      </c>
      <c r="K25" s="35">
        <v>1</v>
      </c>
      <c r="L25" s="35">
        <v>7</v>
      </c>
      <c r="M25" s="35">
        <v>1</v>
      </c>
      <c r="N25" s="35">
        <v>0</v>
      </c>
      <c r="O25" s="35">
        <v>0</v>
      </c>
      <c r="P25" s="35">
        <v>0</v>
      </c>
    </row>
    <row r="26" spans="1:16" ht="12" customHeight="1">
      <c r="A26" s="139"/>
      <c r="B26" s="139"/>
      <c r="C26" s="34"/>
      <c r="D26" s="212"/>
      <c r="E26" s="33"/>
      <c r="F26" s="77"/>
      <c r="G26" s="59">
        <f t="shared" ref="G26:P26" si="11">IF(G25=0,0,G25/$F25)</f>
        <v>0.35714285714285715</v>
      </c>
      <c r="H26" s="31">
        <f t="shared" si="11"/>
        <v>0.35714285714285715</v>
      </c>
      <c r="I26" s="31">
        <f t="shared" si="11"/>
        <v>0.2857142857142857</v>
      </c>
      <c r="J26" s="31">
        <f t="shared" si="11"/>
        <v>0</v>
      </c>
      <c r="K26" s="31">
        <f t="shared" si="11"/>
        <v>7.1428571428571425E-2</v>
      </c>
      <c r="L26" s="31">
        <f t="shared" si="11"/>
        <v>0.5</v>
      </c>
      <c r="M26" s="31">
        <f t="shared" si="11"/>
        <v>7.1428571428571425E-2</v>
      </c>
      <c r="N26" s="31">
        <f t="shared" si="11"/>
        <v>0</v>
      </c>
      <c r="O26" s="31">
        <f t="shared" si="11"/>
        <v>0</v>
      </c>
      <c r="P26" s="31">
        <f t="shared" si="11"/>
        <v>0</v>
      </c>
    </row>
    <row r="27" spans="1:16" ht="12" customHeight="1">
      <c r="A27" s="139"/>
      <c r="B27" s="139"/>
      <c r="C27" s="37"/>
      <c r="D27" s="211" t="s">
        <v>37</v>
      </c>
      <c r="E27" s="36"/>
      <c r="F27" s="76">
        <v>1</v>
      </c>
      <c r="G27" s="60">
        <v>0</v>
      </c>
      <c r="H27" s="35">
        <v>0</v>
      </c>
      <c r="I27" s="35">
        <v>0</v>
      </c>
      <c r="J27" s="35">
        <v>0</v>
      </c>
      <c r="K27" s="35">
        <v>0</v>
      </c>
      <c r="L27" s="35">
        <v>1</v>
      </c>
      <c r="M27" s="35">
        <v>0</v>
      </c>
      <c r="N27" s="35">
        <v>0</v>
      </c>
      <c r="O27" s="35">
        <v>0</v>
      </c>
      <c r="P27" s="35">
        <v>0</v>
      </c>
    </row>
    <row r="28" spans="1:16" ht="12" customHeight="1">
      <c r="A28" s="139"/>
      <c r="B28" s="139"/>
      <c r="C28" s="34"/>
      <c r="D28" s="212"/>
      <c r="E28" s="33"/>
      <c r="F28" s="77"/>
      <c r="G28" s="59">
        <f t="shared" ref="G28:P28" si="12">IF(G27=0,0,G27/$F27)</f>
        <v>0</v>
      </c>
      <c r="H28" s="31">
        <f t="shared" si="12"/>
        <v>0</v>
      </c>
      <c r="I28" s="31">
        <f t="shared" si="12"/>
        <v>0</v>
      </c>
      <c r="J28" s="31">
        <f t="shared" si="12"/>
        <v>0</v>
      </c>
      <c r="K28" s="31">
        <f t="shared" si="12"/>
        <v>0</v>
      </c>
      <c r="L28" s="31">
        <f t="shared" si="12"/>
        <v>1</v>
      </c>
      <c r="M28" s="31">
        <f t="shared" si="12"/>
        <v>0</v>
      </c>
      <c r="N28" s="31">
        <f t="shared" si="12"/>
        <v>0</v>
      </c>
      <c r="O28" s="31">
        <f t="shared" si="12"/>
        <v>0</v>
      </c>
      <c r="P28" s="31">
        <f t="shared" si="12"/>
        <v>0</v>
      </c>
    </row>
    <row r="29" spans="1:16" ht="12" customHeight="1">
      <c r="A29" s="139"/>
      <c r="B29" s="139"/>
      <c r="C29" s="37"/>
      <c r="D29" s="211" t="s">
        <v>36</v>
      </c>
      <c r="E29" s="36"/>
      <c r="F29" s="76">
        <v>6</v>
      </c>
      <c r="G29" s="60">
        <v>2</v>
      </c>
      <c r="H29" s="35">
        <v>3</v>
      </c>
      <c r="I29" s="35">
        <v>0</v>
      </c>
      <c r="J29" s="35">
        <v>0</v>
      </c>
      <c r="K29" s="35">
        <v>1</v>
      </c>
      <c r="L29" s="35">
        <v>0</v>
      </c>
      <c r="M29" s="35">
        <v>1</v>
      </c>
      <c r="N29" s="35">
        <v>0</v>
      </c>
      <c r="O29" s="35">
        <v>1</v>
      </c>
      <c r="P29" s="35">
        <v>0</v>
      </c>
    </row>
    <row r="30" spans="1:16" ht="12" customHeight="1">
      <c r="A30" s="139"/>
      <c r="B30" s="139"/>
      <c r="C30" s="34"/>
      <c r="D30" s="212"/>
      <c r="E30" s="33"/>
      <c r="F30" s="77"/>
      <c r="G30" s="59">
        <f t="shared" ref="G30:P30" si="13">IF(G29=0,0,G29/$F29)</f>
        <v>0.33333333333333331</v>
      </c>
      <c r="H30" s="31">
        <f t="shared" si="13"/>
        <v>0.5</v>
      </c>
      <c r="I30" s="31">
        <f t="shared" si="13"/>
        <v>0</v>
      </c>
      <c r="J30" s="31">
        <f t="shared" si="13"/>
        <v>0</v>
      </c>
      <c r="K30" s="31">
        <f t="shared" si="13"/>
        <v>0.16666666666666666</v>
      </c>
      <c r="L30" s="31">
        <f t="shared" si="13"/>
        <v>0</v>
      </c>
      <c r="M30" s="31">
        <f t="shared" si="13"/>
        <v>0.16666666666666666</v>
      </c>
      <c r="N30" s="31">
        <f t="shared" si="13"/>
        <v>0</v>
      </c>
      <c r="O30" s="31">
        <f t="shared" si="13"/>
        <v>0.16666666666666666</v>
      </c>
      <c r="P30" s="31">
        <f t="shared" si="13"/>
        <v>0</v>
      </c>
    </row>
    <row r="31" spans="1:16" ht="12" customHeight="1">
      <c r="A31" s="139"/>
      <c r="B31" s="139"/>
      <c r="C31" s="37"/>
      <c r="D31" s="211" t="s">
        <v>35</v>
      </c>
      <c r="E31" s="36"/>
      <c r="F31" s="76">
        <v>3</v>
      </c>
      <c r="G31" s="60">
        <v>2</v>
      </c>
      <c r="H31" s="35">
        <v>1</v>
      </c>
      <c r="I31" s="35">
        <v>1</v>
      </c>
      <c r="J31" s="35">
        <v>0</v>
      </c>
      <c r="K31" s="35">
        <v>0</v>
      </c>
      <c r="L31" s="35">
        <v>1</v>
      </c>
      <c r="M31" s="35">
        <v>0</v>
      </c>
      <c r="N31" s="35">
        <v>0</v>
      </c>
      <c r="O31" s="35">
        <v>0</v>
      </c>
      <c r="P31" s="35">
        <v>0</v>
      </c>
    </row>
    <row r="32" spans="1:16" ht="12" customHeight="1">
      <c r="A32" s="139"/>
      <c r="B32" s="139"/>
      <c r="C32" s="34"/>
      <c r="D32" s="212"/>
      <c r="E32" s="33"/>
      <c r="F32" s="77"/>
      <c r="G32" s="59">
        <f t="shared" ref="G32:P32" si="14">IF(G31=0,0,G31/$F31)</f>
        <v>0.66666666666666663</v>
      </c>
      <c r="H32" s="31">
        <f t="shared" si="14"/>
        <v>0.33333333333333331</v>
      </c>
      <c r="I32" s="31">
        <f t="shared" si="14"/>
        <v>0.33333333333333331</v>
      </c>
      <c r="J32" s="31">
        <f t="shared" si="14"/>
        <v>0</v>
      </c>
      <c r="K32" s="31">
        <f t="shared" si="14"/>
        <v>0</v>
      </c>
      <c r="L32" s="31">
        <f t="shared" si="14"/>
        <v>0.33333333333333331</v>
      </c>
      <c r="M32" s="31">
        <f t="shared" si="14"/>
        <v>0</v>
      </c>
      <c r="N32" s="31">
        <f t="shared" si="14"/>
        <v>0</v>
      </c>
      <c r="O32" s="31">
        <f t="shared" si="14"/>
        <v>0</v>
      </c>
      <c r="P32" s="31">
        <f t="shared" si="14"/>
        <v>0</v>
      </c>
    </row>
    <row r="33" spans="1:16" ht="12" customHeight="1">
      <c r="A33" s="139"/>
      <c r="B33" s="139"/>
      <c r="C33" s="37"/>
      <c r="D33" s="211" t="s">
        <v>34</v>
      </c>
      <c r="E33" s="36"/>
      <c r="F33" s="76">
        <v>3</v>
      </c>
      <c r="G33" s="60">
        <v>1</v>
      </c>
      <c r="H33" s="35">
        <v>2</v>
      </c>
      <c r="I33" s="35">
        <v>0</v>
      </c>
      <c r="J33" s="35">
        <v>0</v>
      </c>
      <c r="K33" s="35">
        <v>0</v>
      </c>
      <c r="L33" s="35">
        <v>0</v>
      </c>
      <c r="M33" s="35">
        <v>0</v>
      </c>
      <c r="N33" s="35">
        <v>0</v>
      </c>
      <c r="O33" s="35">
        <v>0</v>
      </c>
      <c r="P33" s="35">
        <v>0</v>
      </c>
    </row>
    <row r="34" spans="1:16" ht="12" customHeight="1">
      <c r="A34" s="139"/>
      <c r="B34" s="139"/>
      <c r="C34" s="34"/>
      <c r="D34" s="212"/>
      <c r="E34" s="33"/>
      <c r="F34" s="77"/>
      <c r="G34" s="59">
        <f t="shared" ref="G34:P34" si="15">IF(G33=0,0,G33/$F33)</f>
        <v>0.33333333333333331</v>
      </c>
      <c r="H34" s="31">
        <f t="shared" si="15"/>
        <v>0.66666666666666663</v>
      </c>
      <c r="I34" s="31">
        <f t="shared" si="15"/>
        <v>0</v>
      </c>
      <c r="J34" s="31">
        <f t="shared" si="15"/>
        <v>0</v>
      </c>
      <c r="K34" s="31">
        <f t="shared" si="15"/>
        <v>0</v>
      </c>
      <c r="L34" s="31">
        <f t="shared" si="15"/>
        <v>0</v>
      </c>
      <c r="M34" s="31">
        <f t="shared" si="15"/>
        <v>0</v>
      </c>
      <c r="N34" s="31">
        <f t="shared" si="15"/>
        <v>0</v>
      </c>
      <c r="O34" s="31">
        <f t="shared" si="15"/>
        <v>0</v>
      </c>
      <c r="P34" s="31">
        <f t="shared" si="15"/>
        <v>0</v>
      </c>
    </row>
    <row r="35" spans="1:16" ht="12" customHeight="1">
      <c r="A35" s="139"/>
      <c r="B35" s="139"/>
      <c r="C35" s="37"/>
      <c r="D35" s="211" t="s">
        <v>33</v>
      </c>
      <c r="E35" s="36"/>
      <c r="F35" s="76">
        <v>10</v>
      </c>
      <c r="G35" s="60">
        <v>3</v>
      </c>
      <c r="H35" s="35">
        <v>3</v>
      </c>
      <c r="I35" s="35">
        <v>0</v>
      </c>
      <c r="J35" s="35">
        <v>0</v>
      </c>
      <c r="K35" s="35">
        <v>1</v>
      </c>
      <c r="L35" s="35">
        <v>1</v>
      </c>
      <c r="M35" s="35">
        <v>0</v>
      </c>
      <c r="N35" s="35">
        <v>0</v>
      </c>
      <c r="O35" s="35">
        <v>4</v>
      </c>
      <c r="P35" s="35">
        <v>1</v>
      </c>
    </row>
    <row r="36" spans="1:16" ht="12" customHeight="1">
      <c r="A36" s="139"/>
      <c r="B36" s="139"/>
      <c r="C36" s="34"/>
      <c r="D36" s="212"/>
      <c r="E36" s="33"/>
      <c r="F36" s="77"/>
      <c r="G36" s="59">
        <f t="shared" ref="G36:P36" si="16">IF(G35=0,0,G35/$F35)</f>
        <v>0.3</v>
      </c>
      <c r="H36" s="31">
        <f t="shared" si="16"/>
        <v>0.3</v>
      </c>
      <c r="I36" s="31">
        <f t="shared" si="16"/>
        <v>0</v>
      </c>
      <c r="J36" s="31">
        <f t="shared" si="16"/>
        <v>0</v>
      </c>
      <c r="K36" s="31">
        <f t="shared" si="16"/>
        <v>0.1</v>
      </c>
      <c r="L36" s="31">
        <f t="shared" si="16"/>
        <v>0.1</v>
      </c>
      <c r="M36" s="31">
        <f t="shared" si="16"/>
        <v>0</v>
      </c>
      <c r="N36" s="31">
        <f t="shared" si="16"/>
        <v>0</v>
      </c>
      <c r="O36" s="31">
        <f t="shared" si="16"/>
        <v>0.4</v>
      </c>
      <c r="P36" s="31">
        <f t="shared" si="16"/>
        <v>0.1</v>
      </c>
    </row>
    <row r="37" spans="1:16" ht="12" customHeight="1">
      <c r="A37" s="139"/>
      <c r="B37" s="139"/>
      <c r="C37" s="37"/>
      <c r="D37" s="211" t="s">
        <v>32</v>
      </c>
      <c r="E37" s="36"/>
      <c r="F37" s="76">
        <v>1</v>
      </c>
      <c r="G37" s="60">
        <v>0</v>
      </c>
      <c r="H37" s="35">
        <v>0</v>
      </c>
      <c r="I37" s="35">
        <v>0</v>
      </c>
      <c r="J37" s="35">
        <v>0</v>
      </c>
      <c r="K37" s="35">
        <v>0</v>
      </c>
      <c r="L37" s="35">
        <v>1</v>
      </c>
      <c r="M37" s="35">
        <v>0</v>
      </c>
      <c r="N37" s="35">
        <v>0</v>
      </c>
      <c r="O37" s="35">
        <v>0</v>
      </c>
      <c r="P37" s="35">
        <v>0</v>
      </c>
    </row>
    <row r="38" spans="1:16" ht="12" customHeight="1">
      <c r="A38" s="139"/>
      <c r="B38" s="139"/>
      <c r="C38" s="34"/>
      <c r="D38" s="212"/>
      <c r="E38" s="33"/>
      <c r="F38" s="77"/>
      <c r="G38" s="59">
        <f t="shared" ref="G38:P38" si="17">IF(G37=0,0,G37/$F37)</f>
        <v>0</v>
      </c>
      <c r="H38" s="31">
        <f t="shared" si="17"/>
        <v>0</v>
      </c>
      <c r="I38" s="31">
        <f t="shared" si="17"/>
        <v>0</v>
      </c>
      <c r="J38" s="31">
        <f t="shared" si="17"/>
        <v>0</v>
      </c>
      <c r="K38" s="31">
        <f t="shared" si="17"/>
        <v>0</v>
      </c>
      <c r="L38" s="31">
        <f t="shared" si="17"/>
        <v>1</v>
      </c>
      <c r="M38" s="31">
        <f t="shared" si="17"/>
        <v>0</v>
      </c>
      <c r="N38" s="31">
        <f t="shared" si="17"/>
        <v>0</v>
      </c>
      <c r="O38" s="31">
        <f t="shared" si="17"/>
        <v>0</v>
      </c>
      <c r="P38" s="31">
        <f t="shared" si="17"/>
        <v>0</v>
      </c>
    </row>
    <row r="39" spans="1:16" ht="12" customHeight="1">
      <c r="A39" s="139"/>
      <c r="B39" s="139"/>
      <c r="C39" s="37"/>
      <c r="D39" s="211" t="s">
        <v>31</v>
      </c>
      <c r="E39" s="36"/>
      <c r="F39" s="76">
        <v>6</v>
      </c>
      <c r="G39" s="60">
        <v>4</v>
      </c>
      <c r="H39" s="35">
        <v>2</v>
      </c>
      <c r="I39" s="35">
        <v>1</v>
      </c>
      <c r="J39" s="35">
        <v>3</v>
      </c>
      <c r="K39" s="35">
        <v>0</v>
      </c>
      <c r="L39" s="35">
        <v>0</v>
      </c>
      <c r="M39" s="35">
        <v>1</v>
      </c>
      <c r="N39" s="35">
        <v>0</v>
      </c>
      <c r="O39" s="35">
        <v>0</v>
      </c>
      <c r="P39" s="35">
        <v>0</v>
      </c>
    </row>
    <row r="40" spans="1:16" ht="12" customHeight="1">
      <c r="A40" s="139"/>
      <c r="B40" s="139"/>
      <c r="C40" s="34"/>
      <c r="D40" s="212"/>
      <c r="E40" s="33"/>
      <c r="F40" s="77"/>
      <c r="G40" s="59">
        <f t="shared" ref="G40:P40" si="18">IF(G39=0,0,G39/$F39)</f>
        <v>0.66666666666666663</v>
      </c>
      <c r="H40" s="31">
        <f t="shared" si="18"/>
        <v>0.33333333333333331</v>
      </c>
      <c r="I40" s="31">
        <f t="shared" si="18"/>
        <v>0.16666666666666666</v>
      </c>
      <c r="J40" s="31">
        <f t="shared" si="18"/>
        <v>0.5</v>
      </c>
      <c r="K40" s="31">
        <f t="shared" si="18"/>
        <v>0</v>
      </c>
      <c r="L40" s="31">
        <f t="shared" si="18"/>
        <v>0</v>
      </c>
      <c r="M40" s="31">
        <f t="shared" si="18"/>
        <v>0.16666666666666666</v>
      </c>
      <c r="N40" s="31">
        <f t="shared" si="18"/>
        <v>0</v>
      </c>
      <c r="O40" s="31">
        <f t="shared" si="18"/>
        <v>0</v>
      </c>
      <c r="P40" s="31">
        <f t="shared" si="18"/>
        <v>0</v>
      </c>
    </row>
    <row r="41" spans="1:16" ht="12" customHeight="1">
      <c r="A41" s="139"/>
      <c r="B41" s="139"/>
      <c r="C41" s="37"/>
      <c r="D41" s="211" t="s">
        <v>30</v>
      </c>
      <c r="E41" s="36"/>
      <c r="F41" s="76">
        <v>1</v>
      </c>
      <c r="G41" s="60">
        <v>0</v>
      </c>
      <c r="H41" s="35">
        <v>0</v>
      </c>
      <c r="I41" s="35">
        <v>0</v>
      </c>
      <c r="J41" s="35">
        <v>0</v>
      </c>
      <c r="K41" s="35">
        <v>0</v>
      </c>
      <c r="L41" s="35">
        <v>1</v>
      </c>
      <c r="M41" s="35">
        <v>0</v>
      </c>
      <c r="N41" s="35">
        <v>0</v>
      </c>
      <c r="O41" s="35">
        <v>0</v>
      </c>
      <c r="P41" s="35">
        <v>0</v>
      </c>
    </row>
    <row r="42" spans="1:16" ht="12" customHeight="1">
      <c r="A42" s="139"/>
      <c r="B42" s="139"/>
      <c r="C42" s="34"/>
      <c r="D42" s="212"/>
      <c r="E42" s="33"/>
      <c r="F42" s="77"/>
      <c r="G42" s="59">
        <f t="shared" ref="G42:P42" si="19">IF(G41=0,0,G41/$F41)</f>
        <v>0</v>
      </c>
      <c r="H42" s="31">
        <f t="shared" si="19"/>
        <v>0</v>
      </c>
      <c r="I42" s="31">
        <f t="shared" si="19"/>
        <v>0</v>
      </c>
      <c r="J42" s="31">
        <f t="shared" si="19"/>
        <v>0</v>
      </c>
      <c r="K42" s="31">
        <f t="shared" si="19"/>
        <v>0</v>
      </c>
      <c r="L42" s="31">
        <f t="shared" si="19"/>
        <v>1</v>
      </c>
      <c r="M42" s="31">
        <f t="shared" si="19"/>
        <v>0</v>
      </c>
      <c r="N42" s="31">
        <f t="shared" si="19"/>
        <v>0</v>
      </c>
      <c r="O42" s="31">
        <f t="shared" si="19"/>
        <v>0</v>
      </c>
      <c r="P42" s="31">
        <f t="shared" si="19"/>
        <v>0</v>
      </c>
    </row>
    <row r="43" spans="1:16" ht="12" customHeight="1">
      <c r="A43" s="139"/>
      <c r="B43" s="139"/>
      <c r="C43" s="37"/>
      <c r="D43" s="211" t="s">
        <v>29</v>
      </c>
      <c r="E43" s="36"/>
      <c r="F43" s="76">
        <v>3</v>
      </c>
      <c r="G43" s="60">
        <v>2</v>
      </c>
      <c r="H43" s="35">
        <v>2</v>
      </c>
      <c r="I43" s="35">
        <v>0</v>
      </c>
      <c r="J43" s="35">
        <v>0</v>
      </c>
      <c r="K43" s="35">
        <v>0</v>
      </c>
      <c r="L43" s="35">
        <v>1</v>
      </c>
      <c r="M43" s="35">
        <v>0</v>
      </c>
      <c r="N43" s="35">
        <v>0</v>
      </c>
      <c r="O43" s="35">
        <v>0</v>
      </c>
      <c r="P43" s="35">
        <v>0</v>
      </c>
    </row>
    <row r="44" spans="1:16" ht="12" customHeight="1">
      <c r="A44" s="139"/>
      <c r="B44" s="139"/>
      <c r="C44" s="34"/>
      <c r="D44" s="212"/>
      <c r="E44" s="33"/>
      <c r="F44" s="77"/>
      <c r="G44" s="59">
        <f t="shared" ref="G44:P44" si="20">IF(G43=0,0,G43/$F43)</f>
        <v>0.66666666666666663</v>
      </c>
      <c r="H44" s="31">
        <f t="shared" si="20"/>
        <v>0.66666666666666663</v>
      </c>
      <c r="I44" s="31">
        <f t="shared" si="20"/>
        <v>0</v>
      </c>
      <c r="J44" s="31">
        <f t="shared" si="20"/>
        <v>0</v>
      </c>
      <c r="K44" s="31">
        <f t="shared" si="20"/>
        <v>0</v>
      </c>
      <c r="L44" s="31">
        <f t="shared" si="20"/>
        <v>0.33333333333333331</v>
      </c>
      <c r="M44" s="31">
        <f t="shared" si="20"/>
        <v>0</v>
      </c>
      <c r="N44" s="31">
        <f t="shared" si="20"/>
        <v>0</v>
      </c>
      <c r="O44" s="31">
        <f t="shared" si="20"/>
        <v>0</v>
      </c>
      <c r="P44" s="31">
        <f t="shared" si="20"/>
        <v>0</v>
      </c>
    </row>
    <row r="45" spans="1:16" ht="12" customHeight="1">
      <c r="A45" s="139"/>
      <c r="B45" s="139"/>
      <c r="C45" s="37"/>
      <c r="D45" s="211" t="s">
        <v>28</v>
      </c>
      <c r="E45" s="36"/>
      <c r="F45" s="76">
        <v>8</v>
      </c>
      <c r="G45" s="60">
        <v>3</v>
      </c>
      <c r="H45" s="35">
        <v>4</v>
      </c>
      <c r="I45" s="35">
        <v>0</v>
      </c>
      <c r="J45" s="35">
        <v>3</v>
      </c>
      <c r="K45" s="35">
        <v>0</v>
      </c>
      <c r="L45" s="35">
        <v>0</v>
      </c>
      <c r="M45" s="35">
        <v>0</v>
      </c>
      <c r="N45" s="35">
        <v>0</v>
      </c>
      <c r="O45" s="35">
        <v>1</v>
      </c>
      <c r="P45" s="35">
        <v>0</v>
      </c>
    </row>
    <row r="46" spans="1:16" ht="12" customHeight="1">
      <c r="A46" s="139"/>
      <c r="B46" s="139"/>
      <c r="C46" s="34"/>
      <c r="D46" s="212"/>
      <c r="E46" s="33"/>
      <c r="F46" s="77"/>
      <c r="G46" s="59">
        <f t="shared" ref="G46:P46" si="21">IF(G45=0,0,G45/$F45)</f>
        <v>0.375</v>
      </c>
      <c r="H46" s="31">
        <f t="shared" si="21"/>
        <v>0.5</v>
      </c>
      <c r="I46" s="31">
        <f t="shared" si="21"/>
        <v>0</v>
      </c>
      <c r="J46" s="31">
        <f t="shared" si="21"/>
        <v>0.375</v>
      </c>
      <c r="K46" s="31">
        <f t="shared" si="21"/>
        <v>0</v>
      </c>
      <c r="L46" s="31">
        <f t="shared" si="21"/>
        <v>0</v>
      </c>
      <c r="M46" s="31">
        <f t="shared" si="21"/>
        <v>0</v>
      </c>
      <c r="N46" s="31">
        <f t="shared" si="21"/>
        <v>0</v>
      </c>
      <c r="O46" s="31">
        <f t="shared" si="21"/>
        <v>0.125</v>
      </c>
      <c r="P46" s="31">
        <f t="shared" si="21"/>
        <v>0</v>
      </c>
    </row>
    <row r="47" spans="1:16" ht="12" customHeight="1">
      <c r="A47" s="139"/>
      <c r="B47" s="139"/>
      <c r="C47" s="37"/>
      <c r="D47" s="211" t="s">
        <v>27</v>
      </c>
      <c r="E47" s="36"/>
      <c r="F47" s="76">
        <v>3</v>
      </c>
      <c r="G47" s="60">
        <v>0</v>
      </c>
      <c r="H47" s="35">
        <v>2</v>
      </c>
      <c r="I47" s="35">
        <v>0</v>
      </c>
      <c r="J47" s="35">
        <v>1</v>
      </c>
      <c r="K47" s="35">
        <v>0</v>
      </c>
      <c r="L47" s="35">
        <v>0</v>
      </c>
      <c r="M47" s="35">
        <v>0</v>
      </c>
      <c r="N47" s="35">
        <v>0</v>
      </c>
      <c r="O47" s="35">
        <v>1</v>
      </c>
      <c r="P47" s="35">
        <v>0</v>
      </c>
    </row>
    <row r="48" spans="1:16" ht="12" customHeight="1">
      <c r="A48" s="139"/>
      <c r="B48" s="139"/>
      <c r="C48" s="34"/>
      <c r="D48" s="212"/>
      <c r="E48" s="33"/>
      <c r="F48" s="77"/>
      <c r="G48" s="59">
        <f t="shared" ref="G48:P48" si="22">IF(G47=0,0,G47/$F47)</f>
        <v>0</v>
      </c>
      <c r="H48" s="31">
        <f t="shared" si="22"/>
        <v>0.66666666666666663</v>
      </c>
      <c r="I48" s="31">
        <f t="shared" si="22"/>
        <v>0</v>
      </c>
      <c r="J48" s="31">
        <f t="shared" si="22"/>
        <v>0.33333333333333331</v>
      </c>
      <c r="K48" s="31">
        <f t="shared" si="22"/>
        <v>0</v>
      </c>
      <c r="L48" s="31">
        <f t="shared" si="22"/>
        <v>0</v>
      </c>
      <c r="M48" s="31">
        <f t="shared" si="22"/>
        <v>0</v>
      </c>
      <c r="N48" s="31">
        <f t="shared" si="22"/>
        <v>0</v>
      </c>
      <c r="O48" s="31">
        <f t="shared" si="22"/>
        <v>0.33333333333333331</v>
      </c>
      <c r="P48" s="31">
        <f t="shared" si="22"/>
        <v>0</v>
      </c>
    </row>
    <row r="49" spans="1:16" ht="12" customHeight="1">
      <c r="A49" s="139"/>
      <c r="B49" s="139"/>
      <c r="C49" s="37"/>
      <c r="D49" s="211" t="s">
        <v>26</v>
      </c>
      <c r="E49" s="36"/>
      <c r="F49" s="76">
        <v>2</v>
      </c>
      <c r="G49" s="60">
        <v>1</v>
      </c>
      <c r="H49" s="35">
        <v>0</v>
      </c>
      <c r="I49" s="35">
        <v>0</v>
      </c>
      <c r="J49" s="35">
        <v>0</v>
      </c>
      <c r="K49" s="35">
        <v>0</v>
      </c>
      <c r="L49" s="35">
        <v>0</v>
      </c>
      <c r="M49" s="35">
        <v>0</v>
      </c>
      <c r="N49" s="35">
        <v>0</v>
      </c>
      <c r="O49" s="35">
        <v>1</v>
      </c>
      <c r="P49" s="35">
        <v>0</v>
      </c>
    </row>
    <row r="50" spans="1:16" ht="12" customHeight="1">
      <c r="A50" s="139"/>
      <c r="B50" s="139"/>
      <c r="C50" s="34"/>
      <c r="D50" s="212"/>
      <c r="E50" s="33"/>
      <c r="F50" s="77"/>
      <c r="G50" s="59">
        <f t="shared" ref="G50:P50" si="23">IF(G49=0,0,G49/$F49)</f>
        <v>0.5</v>
      </c>
      <c r="H50" s="31">
        <f t="shared" si="23"/>
        <v>0</v>
      </c>
      <c r="I50" s="31">
        <f t="shared" si="23"/>
        <v>0</v>
      </c>
      <c r="J50" s="31">
        <f t="shared" si="23"/>
        <v>0</v>
      </c>
      <c r="K50" s="31">
        <f t="shared" si="23"/>
        <v>0</v>
      </c>
      <c r="L50" s="31">
        <f t="shared" si="23"/>
        <v>0</v>
      </c>
      <c r="M50" s="31">
        <f t="shared" si="23"/>
        <v>0</v>
      </c>
      <c r="N50" s="31">
        <f t="shared" si="23"/>
        <v>0</v>
      </c>
      <c r="O50" s="31">
        <f t="shared" si="23"/>
        <v>0.5</v>
      </c>
      <c r="P50" s="31">
        <f t="shared" si="23"/>
        <v>0</v>
      </c>
    </row>
    <row r="51" spans="1:16" ht="12" customHeight="1">
      <c r="A51" s="139"/>
      <c r="B51" s="139"/>
      <c r="C51" s="37"/>
      <c r="D51" s="211" t="s">
        <v>25</v>
      </c>
      <c r="E51" s="36"/>
      <c r="F51" s="76">
        <v>15</v>
      </c>
      <c r="G51" s="60">
        <v>5</v>
      </c>
      <c r="H51" s="35">
        <v>7</v>
      </c>
      <c r="I51" s="35">
        <v>3</v>
      </c>
      <c r="J51" s="35">
        <v>2</v>
      </c>
      <c r="K51" s="35">
        <v>1</v>
      </c>
      <c r="L51" s="35">
        <v>5</v>
      </c>
      <c r="M51" s="35">
        <v>0</v>
      </c>
      <c r="N51" s="35">
        <v>0</v>
      </c>
      <c r="O51" s="35">
        <v>0</v>
      </c>
      <c r="P51" s="35">
        <v>0</v>
      </c>
    </row>
    <row r="52" spans="1:16" ht="12" customHeight="1">
      <c r="A52" s="139"/>
      <c r="B52" s="139"/>
      <c r="C52" s="34"/>
      <c r="D52" s="212"/>
      <c r="E52" s="33"/>
      <c r="F52" s="77"/>
      <c r="G52" s="59">
        <f t="shared" ref="G52:P52" si="24">IF(G51=0,0,G51/$F51)</f>
        <v>0.33333333333333331</v>
      </c>
      <c r="H52" s="31">
        <f t="shared" si="24"/>
        <v>0.46666666666666667</v>
      </c>
      <c r="I52" s="31">
        <f t="shared" si="24"/>
        <v>0.2</v>
      </c>
      <c r="J52" s="31">
        <f t="shared" si="24"/>
        <v>0.13333333333333333</v>
      </c>
      <c r="K52" s="31">
        <f t="shared" si="24"/>
        <v>6.6666666666666666E-2</v>
      </c>
      <c r="L52" s="31">
        <f t="shared" si="24"/>
        <v>0.33333333333333331</v>
      </c>
      <c r="M52" s="31">
        <f t="shared" si="24"/>
        <v>0</v>
      </c>
      <c r="N52" s="31">
        <f t="shared" si="24"/>
        <v>0</v>
      </c>
      <c r="O52" s="31">
        <f t="shared" si="24"/>
        <v>0</v>
      </c>
      <c r="P52" s="31">
        <f t="shared" si="24"/>
        <v>0</v>
      </c>
    </row>
    <row r="53" spans="1:16" ht="12" customHeight="1">
      <c r="A53" s="139"/>
      <c r="B53" s="139"/>
      <c r="C53" s="37"/>
      <c r="D53" s="211" t="s">
        <v>24</v>
      </c>
      <c r="E53" s="36"/>
      <c r="F53" s="76">
        <v>4</v>
      </c>
      <c r="G53" s="60">
        <v>2</v>
      </c>
      <c r="H53" s="35">
        <v>3</v>
      </c>
      <c r="I53" s="35">
        <v>1</v>
      </c>
      <c r="J53" s="35">
        <v>0</v>
      </c>
      <c r="K53" s="35">
        <v>0</v>
      </c>
      <c r="L53" s="35">
        <v>0</v>
      </c>
      <c r="M53" s="35">
        <v>0</v>
      </c>
      <c r="N53" s="35">
        <v>0</v>
      </c>
      <c r="O53" s="35">
        <v>0</v>
      </c>
      <c r="P53" s="35">
        <v>0</v>
      </c>
    </row>
    <row r="54" spans="1:16" ht="12" customHeight="1">
      <c r="A54" s="139"/>
      <c r="B54" s="139"/>
      <c r="C54" s="34"/>
      <c r="D54" s="212"/>
      <c r="E54" s="33"/>
      <c r="F54" s="77"/>
      <c r="G54" s="59">
        <f t="shared" ref="G54:P54" si="25">IF(G53=0,0,G53/$F53)</f>
        <v>0.5</v>
      </c>
      <c r="H54" s="31">
        <f t="shared" si="25"/>
        <v>0.75</v>
      </c>
      <c r="I54" s="31">
        <f t="shared" si="25"/>
        <v>0.25</v>
      </c>
      <c r="J54" s="31">
        <f t="shared" si="25"/>
        <v>0</v>
      </c>
      <c r="K54" s="31">
        <f t="shared" si="25"/>
        <v>0</v>
      </c>
      <c r="L54" s="31">
        <f t="shared" si="25"/>
        <v>0</v>
      </c>
      <c r="M54" s="31">
        <f t="shared" si="25"/>
        <v>0</v>
      </c>
      <c r="N54" s="31">
        <f t="shared" si="25"/>
        <v>0</v>
      </c>
      <c r="O54" s="31">
        <f t="shared" si="25"/>
        <v>0</v>
      </c>
      <c r="P54" s="31">
        <f t="shared" si="25"/>
        <v>0</v>
      </c>
    </row>
    <row r="55" spans="1:16" ht="12" customHeight="1">
      <c r="A55" s="139"/>
      <c r="B55" s="139"/>
      <c r="C55" s="37"/>
      <c r="D55" s="211" t="s">
        <v>23</v>
      </c>
      <c r="E55" s="36"/>
      <c r="F55" s="76">
        <v>26</v>
      </c>
      <c r="G55" s="60">
        <v>9</v>
      </c>
      <c r="H55" s="35">
        <v>13</v>
      </c>
      <c r="I55" s="35">
        <v>4</v>
      </c>
      <c r="J55" s="35">
        <v>0</v>
      </c>
      <c r="K55" s="35">
        <v>2</v>
      </c>
      <c r="L55" s="35">
        <v>4</v>
      </c>
      <c r="M55" s="35">
        <v>2</v>
      </c>
      <c r="N55" s="35">
        <v>0</v>
      </c>
      <c r="O55" s="35">
        <v>2</v>
      </c>
      <c r="P55" s="35">
        <v>1</v>
      </c>
    </row>
    <row r="56" spans="1:16" ht="12" customHeight="1">
      <c r="A56" s="139"/>
      <c r="B56" s="139"/>
      <c r="C56" s="34"/>
      <c r="D56" s="212"/>
      <c r="E56" s="33"/>
      <c r="F56" s="77"/>
      <c r="G56" s="59">
        <f t="shared" ref="G56:P56" si="26">IF(G55=0,0,G55/$F55)</f>
        <v>0.34615384615384615</v>
      </c>
      <c r="H56" s="31">
        <f t="shared" si="26"/>
        <v>0.5</v>
      </c>
      <c r="I56" s="31">
        <f t="shared" si="26"/>
        <v>0.15384615384615385</v>
      </c>
      <c r="J56" s="31">
        <f t="shared" si="26"/>
        <v>0</v>
      </c>
      <c r="K56" s="31">
        <f t="shared" si="26"/>
        <v>7.6923076923076927E-2</v>
      </c>
      <c r="L56" s="31">
        <f t="shared" si="26"/>
        <v>0.15384615384615385</v>
      </c>
      <c r="M56" s="31">
        <f t="shared" si="26"/>
        <v>7.6923076923076927E-2</v>
      </c>
      <c r="N56" s="31">
        <f t="shared" si="26"/>
        <v>0</v>
      </c>
      <c r="O56" s="31">
        <f t="shared" si="26"/>
        <v>7.6923076923076927E-2</v>
      </c>
      <c r="P56" s="31">
        <f t="shared" si="26"/>
        <v>3.8461538461538464E-2</v>
      </c>
    </row>
    <row r="57" spans="1:16" ht="12" customHeight="1">
      <c r="A57" s="139"/>
      <c r="B57" s="139"/>
      <c r="C57" s="37"/>
      <c r="D57" s="211" t="s">
        <v>22</v>
      </c>
      <c r="E57" s="36"/>
      <c r="F57" s="76">
        <v>5</v>
      </c>
      <c r="G57" s="60">
        <v>3</v>
      </c>
      <c r="H57" s="35">
        <v>2</v>
      </c>
      <c r="I57" s="35">
        <v>1</v>
      </c>
      <c r="J57" s="35">
        <v>0</v>
      </c>
      <c r="K57" s="35">
        <v>0</v>
      </c>
      <c r="L57" s="35">
        <v>3</v>
      </c>
      <c r="M57" s="35">
        <v>0</v>
      </c>
      <c r="N57" s="35">
        <v>0</v>
      </c>
      <c r="O57" s="35">
        <v>2</v>
      </c>
      <c r="P57" s="35">
        <v>0</v>
      </c>
    </row>
    <row r="58" spans="1:16" ht="12" customHeight="1">
      <c r="A58" s="139"/>
      <c r="B58" s="139"/>
      <c r="C58" s="34"/>
      <c r="D58" s="212"/>
      <c r="E58" s="33"/>
      <c r="F58" s="77"/>
      <c r="G58" s="59">
        <f t="shared" ref="G58:P58" si="27">IF(G57=0,0,G57/$F57)</f>
        <v>0.6</v>
      </c>
      <c r="H58" s="31">
        <f t="shared" si="27"/>
        <v>0.4</v>
      </c>
      <c r="I58" s="31">
        <f t="shared" si="27"/>
        <v>0.2</v>
      </c>
      <c r="J58" s="31">
        <f t="shared" si="27"/>
        <v>0</v>
      </c>
      <c r="K58" s="31">
        <f t="shared" si="27"/>
        <v>0</v>
      </c>
      <c r="L58" s="31">
        <f t="shared" si="27"/>
        <v>0.6</v>
      </c>
      <c r="M58" s="31">
        <f t="shared" si="27"/>
        <v>0</v>
      </c>
      <c r="N58" s="31">
        <f t="shared" si="27"/>
        <v>0</v>
      </c>
      <c r="O58" s="31">
        <f t="shared" si="27"/>
        <v>0.4</v>
      </c>
      <c r="P58" s="31">
        <f t="shared" si="27"/>
        <v>0</v>
      </c>
    </row>
    <row r="59" spans="1:16" ht="12.75" customHeight="1">
      <c r="A59" s="139"/>
      <c r="B59" s="139"/>
      <c r="C59" s="37"/>
      <c r="D59" s="211" t="s">
        <v>21</v>
      </c>
      <c r="E59" s="36"/>
      <c r="F59" s="76">
        <v>23</v>
      </c>
      <c r="G59" s="60">
        <v>12</v>
      </c>
      <c r="H59" s="35">
        <v>13</v>
      </c>
      <c r="I59" s="35">
        <v>9</v>
      </c>
      <c r="J59" s="35">
        <v>5</v>
      </c>
      <c r="K59" s="35">
        <v>1</v>
      </c>
      <c r="L59" s="35">
        <v>6</v>
      </c>
      <c r="M59" s="35">
        <v>0</v>
      </c>
      <c r="N59" s="35">
        <v>0</v>
      </c>
      <c r="O59" s="35">
        <v>3</v>
      </c>
      <c r="P59" s="35">
        <v>1</v>
      </c>
    </row>
    <row r="60" spans="1:16" ht="12.75" customHeight="1">
      <c r="A60" s="139"/>
      <c r="B60" s="139"/>
      <c r="C60" s="34"/>
      <c r="D60" s="212"/>
      <c r="E60" s="33"/>
      <c r="F60" s="77"/>
      <c r="G60" s="59">
        <f t="shared" ref="G60:P60" si="28">IF(G59=0,0,G59/$F59)</f>
        <v>0.52173913043478259</v>
      </c>
      <c r="H60" s="31">
        <f t="shared" si="28"/>
        <v>0.56521739130434778</v>
      </c>
      <c r="I60" s="31">
        <f t="shared" si="28"/>
        <v>0.39130434782608697</v>
      </c>
      <c r="J60" s="31">
        <f t="shared" si="28"/>
        <v>0.21739130434782608</v>
      </c>
      <c r="K60" s="31">
        <f t="shared" si="28"/>
        <v>4.3478260869565216E-2</v>
      </c>
      <c r="L60" s="31">
        <f t="shared" si="28"/>
        <v>0.2608695652173913</v>
      </c>
      <c r="M60" s="31">
        <f t="shared" si="28"/>
        <v>0</v>
      </c>
      <c r="N60" s="31">
        <f t="shared" si="28"/>
        <v>0</v>
      </c>
      <c r="O60" s="31">
        <f t="shared" si="28"/>
        <v>0.13043478260869565</v>
      </c>
      <c r="P60" s="31">
        <f t="shared" si="28"/>
        <v>4.3478260869565216E-2</v>
      </c>
    </row>
    <row r="61" spans="1:16" ht="12" customHeight="1">
      <c r="A61" s="139"/>
      <c r="B61" s="139"/>
      <c r="C61" s="37"/>
      <c r="D61" s="211" t="s">
        <v>20</v>
      </c>
      <c r="E61" s="36"/>
      <c r="F61" s="76">
        <v>14</v>
      </c>
      <c r="G61" s="60">
        <v>5</v>
      </c>
      <c r="H61" s="35">
        <v>5</v>
      </c>
      <c r="I61" s="35">
        <v>7</v>
      </c>
      <c r="J61" s="35">
        <v>1</v>
      </c>
      <c r="K61" s="35">
        <v>1</v>
      </c>
      <c r="L61" s="35">
        <v>4</v>
      </c>
      <c r="M61" s="35">
        <v>0</v>
      </c>
      <c r="N61" s="35">
        <v>0</v>
      </c>
      <c r="O61" s="35">
        <v>1</v>
      </c>
      <c r="P61" s="35">
        <v>0</v>
      </c>
    </row>
    <row r="62" spans="1:16" ht="12" customHeight="1">
      <c r="A62" s="139"/>
      <c r="B62" s="139"/>
      <c r="C62" s="34"/>
      <c r="D62" s="212"/>
      <c r="E62" s="33"/>
      <c r="F62" s="77"/>
      <c r="G62" s="59">
        <f t="shared" ref="G62:P62" si="29">IF(G61=0,0,G61/$F61)</f>
        <v>0.35714285714285715</v>
      </c>
      <c r="H62" s="31">
        <f t="shared" si="29"/>
        <v>0.35714285714285715</v>
      </c>
      <c r="I62" s="31">
        <f t="shared" si="29"/>
        <v>0.5</v>
      </c>
      <c r="J62" s="31">
        <f t="shared" si="29"/>
        <v>7.1428571428571425E-2</v>
      </c>
      <c r="K62" s="31">
        <f t="shared" si="29"/>
        <v>7.1428571428571425E-2</v>
      </c>
      <c r="L62" s="31">
        <f t="shared" si="29"/>
        <v>0.2857142857142857</v>
      </c>
      <c r="M62" s="31">
        <f t="shared" si="29"/>
        <v>0</v>
      </c>
      <c r="N62" s="31">
        <f t="shared" si="29"/>
        <v>0</v>
      </c>
      <c r="O62" s="31">
        <f t="shared" si="29"/>
        <v>7.1428571428571425E-2</v>
      </c>
      <c r="P62" s="31">
        <f t="shared" si="29"/>
        <v>0</v>
      </c>
    </row>
    <row r="63" spans="1:16" ht="12" customHeight="1">
      <c r="A63" s="139"/>
      <c r="B63" s="139"/>
      <c r="C63" s="37"/>
      <c r="D63" s="211" t="s">
        <v>19</v>
      </c>
      <c r="E63" s="36"/>
      <c r="F63" s="76">
        <v>10</v>
      </c>
      <c r="G63" s="60">
        <v>6</v>
      </c>
      <c r="H63" s="35">
        <v>7</v>
      </c>
      <c r="I63" s="35">
        <v>2</v>
      </c>
      <c r="J63" s="35">
        <v>1</v>
      </c>
      <c r="K63" s="35">
        <v>0</v>
      </c>
      <c r="L63" s="35">
        <v>1</v>
      </c>
      <c r="M63" s="35">
        <v>0</v>
      </c>
      <c r="N63" s="35">
        <v>0</v>
      </c>
      <c r="O63" s="35">
        <v>1</v>
      </c>
      <c r="P63" s="35">
        <v>0</v>
      </c>
    </row>
    <row r="64" spans="1:16" ht="12" customHeight="1">
      <c r="A64" s="139"/>
      <c r="B64" s="139"/>
      <c r="C64" s="34"/>
      <c r="D64" s="212"/>
      <c r="E64" s="33"/>
      <c r="F64" s="77"/>
      <c r="G64" s="59">
        <f t="shared" ref="G64:P64" si="30">IF(G63=0,0,G63/$F63)</f>
        <v>0.6</v>
      </c>
      <c r="H64" s="31">
        <f t="shared" si="30"/>
        <v>0.7</v>
      </c>
      <c r="I64" s="31">
        <f t="shared" si="30"/>
        <v>0.2</v>
      </c>
      <c r="J64" s="31">
        <f t="shared" si="30"/>
        <v>0.1</v>
      </c>
      <c r="K64" s="31">
        <f t="shared" si="30"/>
        <v>0</v>
      </c>
      <c r="L64" s="31">
        <f t="shared" si="30"/>
        <v>0.1</v>
      </c>
      <c r="M64" s="31">
        <f t="shared" si="30"/>
        <v>0</v>
      </c>
      <c r="N64" s="31">
        <f t="shared" si="30"/>
        <v>0</v>
      </c>
      <c r="O64" s="31">
        <f t="shared" si="30"/>
        <v>0.1</v>
      </c>
      <c r="P64" s="31">
        <f t="shared" si="30"/>
        <v>0</v>
      </c>
    </row>
    <row r="65" spans="1:16" ht="12" customHeight="1">
      <c r="A65" s="139"/>
      <c r="B65" s="139"/>
      <c r="C65" s="37"/>
      <c r="D65" s="211" t="s">
        <v>18</v>
      </c>
      <c r="E65" s="36"/>
      <c r="F65" s="76">
        <v>19</v>
      </c>
      <c r="G65" s="60">
        <v>14</v>
      </c>
      <c r="H65" s="35">
        <v>9</v>
      </c>
      <c r="I65" s="35">
        <v>9</v>
      </c>
      <c r="J65" s="35">
        <v>1</v>
      </c>
      <c r="K65" s="35">
        <v>1</v>
      </c>
      <c r="L65" s="35">
        <v>3</v>
      </c>
      <c r="M65" s="35">
        <v>0</v>
      </c>
      <c r="N65" s="35">
        <v>0</v>
      </c>
      <c r="O65" s="35">
        <v>1</v>
      </c>
      <c r="P65" s="35">
        <v>1</v>
      </c>
    </row>
    <row r="66" spans="1:16" ht="12" customHeight="1">
      <c r="A66" s="139"/>
      <c r="B66" s="139"/>
      <c r="C66" s="34"/>
      <c r="D66" s="212"/>
      <c r="E66" s="33"/>
      <c r="F66" s="77"/>
      <c r="G66" s="59">
        <f t="shared" ref="G66:P66" si="31">IF(G65=0,0,G65/$F65)</f>
        <v>0.73684210526315785</v>
      </c>
      <c r="H66" s="31">
        <f t="shared" si="31"/>
        <v>0.47368421052631576</v>
      </c>
      <c r="I66" s="31">
        <f t="shared" si="31"/>
        <v>0.47368421052631576</v>
      </c>
      <c r="J66" s="31">
        <f t="shared" si="31"/>
        <v>5.2631578947368418E-2</v>
      </c>
      <c r="K66" s="31">
        <f t="shared" si="31"/>
        <v>5.2631578947368418E-2</v>
      </c>
      <c r="L66" s="31">
        <f t="shared" si="31"/>
        <v>0.15789473684210525</v>
      </c>
      <c r="M66" s="31">
        <f t="shared" si="31"/>
        <v>0</v>
      </c>
      <c r="N66" s="31">
        <f t="shared" si="31"/>
        <v>0</v>
      </c>
      <c r="O66" s="31">
        <f t="shared" si="31"/>
        <v>5.2631578947368418E-2</v>
      </c>
      <c r="P66" s="31">
        <f t="shared" si="31"/>
        <v>5.2631578947368418E-2</v>
      </c>
    </row>
    <row r="67" spans="1:16" ht="12" customHeight="1">
      <c r="A67" s="139"/>
      <c r="B67" s="139"/>
      <c r="C67" s="37"/>
      <c r="D67" s="211" t="s">
        <v>17</v>
      </c>
      <c r="E67" s="36"/>
      <c r="F67" s="76">
        <v>4</v>
      </c>
      <c r="G67" s="60">
        <v>1</v>
      </c>
      <c r="H67" s="35">
        <v>1</v>
      </c>
      <c r="I67" s="35">
        <v>2</v>
      </c>
      <c r="J67" s="35">
        <v>0</v>
      </c>
      <c r="K67" s="35">
        <v>0</v>
      </c>
      <c r="L67" s="35">
        <v>2</v>
      </c>
      <c r="M67" s="35">
        <v>0</v>
      </c>
      <c r="N67" s="35">
        <v>0</v>
      </c>
      <c r="O67" s="35">
        <v>0</v>
      </c>
      <c r="P67" s="35">
        <v>0</v>
      </c>
    </row>
    <row r="68" spans="1:16" ht="12" customHeight="1">
      <c r="A68" s="139"/>
      <c r="B68" s="140"/>
      <c r="C68" s="34"/>
      <c r="D68" s="212"/>
      <c r="E68" s="33"/>
      <c r="F68" s="77"/>
      <c r="G68" s="59">
        <f t="shared" ref="G68:P68" si="32">IF(G67=0,0,G67/$F67)</f>
        <v>0.25</v>
      </c>
      <c r="H68" s="31">
        <f t="shared" si="32"/>
        <v>0.25</v>
      </c>
      <c r="I68" s="31">
        <f t="shared" si="32"/>
        <v>0.5</v>
      </c>
      <c r="J68" s="31">
        <f t="shared" si="32"/>
        <v>0</v>
      </c>
      <c r="K68" s="31">
        <f t="shared" si="32"/>
        <v>0</v>
      </c>
      <c r="L68" s="31">
        <f t="shared" si="32"/>
        <v>0.5</v>
      </c>
      <c r="M68" s="31">
        <f t="shared" si="32"/>
        <v>0</v>
      </c>
      <c r="N68" s="31">
        <f t="shared" si="32"/>
        <v>0</v>
      </c>
      <c r="O68" s="31">
        <f t="shared" si="32"/>
        <v>0</v>
      </c>
      <c r="P68" s="31">
        <f t="shared" si="32"/>
        <v>0</v>
      </c>
    </row>
    <row r="69" spans="1:16" ht="12" customHeight="1">
      <c r="A69" s="139"/>
      <c r="B69" s="138" t="s">
        <v>16</v>
      </c>
      <c r="C69" s="37"/>
      <c r="D69" s="211" t="s">
        <v>15</v>
      </c>
      <c r="E69" s="36"/>
      <c r="F69" s="76">
        <f t="shared" ref="F69:P69" si="33">SUM(F71,F73,F75,F77,F79,F81,F83,F85,F87,F89,F91,F93,F95,F97,F99)</f>
        <v>692</v>
      </c>
      <c r="G69" s="60">
        <f t="shared" si="33"/>
        <v>259</v>
      </c>
      <c r="H69" s="35">
        <f t="shared" si="33"/>
        <v>254</v>
      </c>
      <c r="I69" s="35">
        <f t="shared" si="33"/>
        <v>106</v>
      </c>
      <c r="J69" s="35">
        <f t="shared" si="33"/>
        <v>52</v>
      </c>
      <c r="K69" s="35">
        <f t="shared" si="33"/>
        <v>44</v>
      </c>
      <c r="L69" s="35">
        <f t="shared" si="33"/>
        <v>221</v>
      </c>
      <c r="M69" s="35">
        <f t="shared" si="33"/>
        <v>34</v>
      </c>
      <c r="N69" s="35">
        <f t="shared" si="33"/>
        <v>4</v>
      </c>
      <c r="O69" s="35">
        <f t="shared" si="33"/>
        <v>30</v>
      </c>
      <c r="P69" s="35">
        <f t="shared" si="33"/>
        <v>41</v>
      </c>
    </row>
    <row r="70" spans="1:16" ht="12" customHeight="1">
      <c r="A70" s="139"/>
      <c r="B70" s="139"/>
      <c r="C70" s="34"/>
      <c r="D70" s="212"/>
      <c r="E70" s="33"/>
      <c r="F70" s="77"/>
      <c r="G70" s="59">
        <f t="shared" ref="G70:P70" si="34">IF(G69=0,0,G69/$F69)</f>
        <v>0.37427745664739887</v>
      </c>
      <c r="H70" s="31">
        <f t="shared" si="34"/>
        <v>0.36705202312138729</v>
      </c>
      <c r="I70" s="31">
        <f t="shared" si="34"/>
        <v>0.15317919075144509</v>
      </c>
      <c r="J70" s="31">
        <f t="shared" si="34"/>
        <v>7.5144508670520235E-2</v>
      </c>
      <c r="K70" s="31">
        <f t="shared" si="34"/>
        <v>6.358381502890173E-2</v>
      </c>
      <c r="L70" s="31">
        <f t="shared" si="34"/>
        <v>0.319364161849711</v>
      </c>
      <c r="M70" s="31">
        <f t="shared" si="34"/>
        <v>4.9132947976878616E-2</v>
      </c>
      <c r="N70" s="31">
        <f t="shared" si="34"/>
        <v>5.7803468208092483E-3</v>
      </c>
      <c r="O70" s="31">
        <f t="shared" si="34"/>
        <v>4.3352601156069363E-2</v>
      </c>
      <c r="P70" s="31">
        <f t="shared" si="34"/>
        <v>5.9248554913294796E-2</v>
      </c>
    </row>
    <row r="71" spans="1:16" ht="12" customHeight="1">
      <c r="A71" s="139"/>
      <c r="B71" s="139"/>
      <c r="C71" s="37"/>
      <c r="D71" s="211" t="s">
        <v>117</v>
      </c>
      <c r="E71" s="36"/>
      <c r="F71" s="76">
        <v>5</v>
      </c>
      <c r="G71" s="60">
        <v>1</v>
      </c>
      <c r="H71" s="35">
        <v>2</v>
      </c>
      <c r="I71" s="35">
        <v>2</v>
      </c>
      <c r="J71" s="35">
        <v>0</v>
      </c>
      <c r="K71" s="35">
        <v>0</v>
      </c>
      <c r="L71" s="35">
        <v>2</v>
      </c>
      <c r="M71" s="35">
        <v>1</v>
      </c>
      <c r="N71" s="35">
        <v>0</v>
      </c>
      <c r="O71" s="35">
        <v>0</v>
      </c>
      <c r="P71" s="35">
        <v>0</v>
      </c>
    </row>
    <row r="72" spans="1:16" ht="12" customHeight="1">
      <c r="A72" s="139"/>
      <c r="B72" s="139"/>
      <c r="C72" s="34"/>
      <c r="D72" s="212"/>
      <c r="E72" s="33"/>
      <c r="F72" s="77"/>
      <c r="G72" s="59">
        <f t="shared" ref="G72:P72" si="35">IF(G71=0,0,G71/$F71)</f>
        <v>0.2</v>
      </c>
      <c r="H72" s="31">
        <f t="shared" si="35"/>
        <v>0.4</v>
      </c>
      <c r="I72" s="31">
        <f t="shared" si="35"/>
        <v>0.4</v>
      </c>
      <c r="J72" s="31">
        <f t="shared" si="35"/>
        <v>0</v>
      </c>
      <c r="K72" s="31">
        <f t="shared" si="35"/>
        <v>0</v>
      </c>
      <c r="L72" s="31">
        <f t="shared" si="35"/>
        <v>0.4</v>
      </c>
      <c r="M72" s="31">
        <f t="shared" si="35"/>
        <v>0.2</v>
      </c>
      <c r="N72" s="31">
        <f t="shared" si="35"/>
        <v>0</v>
      </c>
      <c r="O72" s="31">
        <f t="shared" si="35"/>
        <v>0</v>
      </c>
      <c r="P72" s="31">
        <f t="shared" si="35"/>
        <v>0</v>
      </c>
    </row>
    <row r="73" spans="1:16" ht="12" customHeight="1">
      <c r="A73" s="139"/>
      <c r="B73" s="139"/>
      <c r="C73" s="37"/>
      <c r="D73" s="211" t="s">
        <v>13</v>
      </c>
      <c r="E73" s="36"/>
      <c r="F73" s="76">
        <v>83</v>
      </c>
      <c r="G73" s="60">
        <v>30</v>
      </c>
      <c r="H73" s="35">
        <v>35</v>
      </c>
      <c r="I73" s="35">
        <v>15</v>
      </c>
      <c r="J73" s="35">
        <v>4</v>
      </c>
      <c r="K73" s="35">
        <v>4</v>
      </c>
      <c r="L73" s="35">
        <v>26</v>
      </c>
      <c r="M73" s="35">
        <v>5</v>
      </c>
      <c r="N73" s="35">
        <v>0</v>
      </c>
      <c r="O73" s="35">
        <v>2</v>
      </c>
      <c r="P73" s="35">
        <v>5</v>
      </c>
    </row>
    <row r="74" spans="1:16" ht="12" customHeight="1">
      <c r="A74" s="139"/>
      <c r="B74" s="139"/>
      <c r="C74" s="34"/>
      <c r="D74" s="212"/>
      <c r="E74" s="33"/>
      <c r="F74" s="77"/>
      <c r="G74" s="59">
        <f t="shared" ref="G74:P74" si="36">IF(G73=0,0,G73/$F73)</f>
        <v>0.36144578313253012</v>
      </c>
      <c r="H74" s="31">
        <f t="shared" si="36"/>
        <v>0.42168674698795183</v>
      </c>
      <c r="I74" s="31">
        <f t="shared" si="36"/>
        <v>0.18072289156626506</v>
      </c>
      <c r="J74" s="31">
        <f t="shared" si="36"/>
        <v>4.8192771084337352E-2</v>
      </c>
      <c r="K74" s="31">
        <f t="shared" si="36"/>
        <v>4.8192771084337352E-2</v>
      </c>
      <c r="L74" s="31">
        <f t="shared" si="36"/>
        <v>0.31325301204819278</v>
      </c>
      <c r="M74" s="31">
        <f t="shared" si="36"/>
        <v>6.0240963855421686E-2</v>
      </c>
      <c r="N74" s="31">
        <f t="shared" si="36"/>
        <v>0</v>
      </c>
      <c r="O74" s="31">
        <f t="shared" si="36"/>
        <v>2.4096385542168676E-2</v>
      </c>
      <c r="P74" s="31">
        <f t="shared" si="36"/>
        <v>6.0240963855421686E-2</v>
      </c>
    </row>
    <row r="75" spans="1:16" ht="12" customHeight="1">
      <c r="A75" s="139"/>
      <c r="B75" s="139"/>
      <c r="C75" s="37"/>
      <c r="D75" s="211" t="s">
        <v>12</v>
      </c>
      <c r="E75" s="36"/>
      <c r="F75" s="76">
        <v>18</v>
      </c>
      <c r="G75" s="60">
        <v>2</v>
      </c>
      <c r="H75" s="35">
        <v>2</v>
      </c>
      <c r="I75" s="35">
        <v>3</v>
      </c>
      <c r="J75" s="35">
        <v>1</v>
      </c>
      <c r="K75" s="35">
        <v>0</v>
      </c>
      <c r="L75" s="35">
        <v>12</v>
      </c>
      <c r="M75" s="35">
        <v>0</v>
      </c>
      <c r="N75" s="35">
        <v>0</v>
      </c>
      <c r="O75" s="35">
        <v>2</v>
      </c>
      <c r="P75" s="35">
        <v>1</v>
      </c>
    </row>
    <row r="76" spans="1:16" ht="12" customHeight="1">
      <c r="A76" s="139"/>
      <c r="B76" s="139"/>
      <c r="C76" s="34"/>
      <c r="D76" s="212"/>
      <c r="E76" s="33"/>
      <c r="F76" s="77"/>
      <c r="G76" s="59">
        <f t="shared" ref="G76:P76" si="37">IF(G75=0,0,G75/$F75)</f>
        <v>0.1111111111111111</v>
      </c>
      <c r="H76" s="31">
        <f t="shared" si="37"/>
        <v>0.1111111111111111</v>
      </c>
      <c r="I76" s="31">
        <f t="shared" si="37"/>
        <v>0.16666666666666666</v>
      </c>
      <c r="J76" s="31">
        <f t="shared" si="37"/>
        <v>5.5555555555555552E-2</v>
      </c>
      <c r="K76" s="31">
        <f t="shared" si="37"/>
        <v>0</v>
      </c>
      <c r="L76" s="31">
        <f t="shared" si="37"/>
        <v>0.66666666666666663</v>
      </c>
      <c r="M76" s="31">
        <f t="shared" si="37"/>
        <v>0</v>
      </c>
      <c r="N76" s="31">
        <f t="shared" si="37"/>
        <v>0</v>
      </c>
      <c r="O76" s="31">
        <f t="shared" si="37"/>
        <v>0.1111111111111111</v>
      </c>
      <c r="P76" s="31">
        <f t="shared" si="37"/>
        <v>5.5555555555555552E-2</v>
      </c>
    </row>
    <row r="77" spans="1:16" ht="12" customHeight="1">
      <c r="A77" s="139"/>
      <c r="B77" s="139"/>
      <c r="C77" s="37"/>
      <c r="D77" s="211" t="s">
        <v>11</v>
      </c>
      <c r="E77" s="36"/>
      <c r="F77" s="76">
        <v>16</v>
      </c>
      <c r="G77" s="60">
        <v>6</v>
      </c>
      <c r="H77" s="35">
        <v>6</v>
      </c>
      <c r="I77" s="35">
        <v>0</v>
      </c>
      <c r="J77" s="35">
        <v>2</v>
      </c>
      <c r="K77" s="35">
        <v>1</v>
      </c>
      <c r="L77" s="35">
        <v>6</v>
      </c>
      <c r="M77" s="35">
        <v>1</v>
      </c>
      <c r="N77" s="35">
        <v>0</v>
      </c>
      <c r="O77" s="35">
        <v>0</v>
      </c>
      <c r="P77" s="35">
        <v>1</v>
      </c>
    </row>
    <row r="78" spans="1:16" ht="12" customHeight="1">
      <c r="A78" s="139"/>
      <c r="B78" s="139"/>
      <c r="C78" s="34"/>
      <c r="D78" s="212"/>
      <c r="E78" s="33"/>
      <c r="F78" s="77"/>
      <c r="G78" s="59">
        <f t="shared" ref="G78:P78" si="38">IF(G77=0,0,G77/$F77)</f>
        <v>0.375</v>
      </c>
      <c r="H78" s="31">
        <f t="shared" si="38"/>
        <v>0.375</v>
      </c>
      <c r="I78" s="31">
        <f t="shared" si="38"/>
        <v>0</v>
      </c>
      <c r="J78" s="31">
        <f t="shared" si="38"/>
        <v>0.125</v>
      </c>
      <c r="K78" s="31">
        <f t="shared" si="38"/>
        <v>6.25E-2</v>
      </c>
      <c r="L78" s="31">
        <f t="shared" si="38"/>
        <v>0.375</v>
      </c>
      <c r="M78" s="31">
        <f t="shared" si="38"/>
        <v>6.25E-2</v>
      </c>
      <c r="N78" s="31">
        <f t="shared" si="38"/>
        <v>0</v>
      </c>
      <c r="O78" s="31">
        <f t="shared" si="38"/>
        <v>0</v>
      </c>
      <c r="P78" s="31">
        <f t="shared" si="38"/>
        <v>6.25E-2</v>
      </c>
    </row>
    <row r="79" spans="1:16" ht="12" customHeight="1">
      <c r="A79" s="139"/>
      <c r="B79" s="139"/>
      <c r="C79" s="37"/>
      <c r="D79" s="211" t="s">
        <v>10</v>
      </c>
      <c r="E79" s="36"/>
      <c r="F79" s="76">
        <v>34</v>
      </c>
      <c r="G79" s="60">
        <v>17</v>
      </c>
      <c r="H79" s="35">
        <v>10</v>
      </c>
      <c r="I79" s="35">
        <v>3</v>
      </c>
      <c r="J79" s="35">
        <v>1</v>
      </c>
      <c r="K79" s="35">
        <v>0</v>
      </c>
      <c r="L79" s="35">
        <v>7</v>
      </c>
      <c r="M79" s="35">
        <v>2</v>
      </c>
      <c r="N79" s="35">
        <v>1</v>
      </c>
      <c r="O79" s="35">
        <v>2</v>
      </c>
      <c r="P79" s="35">
        <v>2</v>
      </c>
    </row>
    <row r="80" spans="1:16" ht="12" customHeight="1">
      <c r="A80" s="139"/>
      <c r="B80" s="139"/>
      <c r="C80" s="34"/>
      <c r="D80" s="212"/>
      <c r="E80" s="33"/>
      <c r="F80" s="77"/>
      <c r="G80" s="59">
        <f t="shared" ref="G80:P80" si="39">IF(G79=0,0,G79/$F79)</f>
        <v>0.5</v>
      </c>
      <c r="H80" s="31">
        <f t="shared" si="39"/>
        <v>0.29411764705882354</v>
      </c>
      <c r="I80" s="31">
        <f t="shared" si="39"/>
        <v>8.8235294117647065E-2</v>
      </c>
      <c r="J80" s="31">
        <f t="shared" si="39"/>
        <v>2.9411764705882353E-2</v>
      </c>
      <c r="K80" s="31">
        <f t="shared" si="39"/>
        <v>0</v>
      </c>
      <c r="L80" s="31">
        <f t="shared" si="39"/>
        <v>0.20588235294117646</v>
      </c>
      <c r="M80" s="31">
        <f t="shared" si="39"/>
        <v>5.8823529411764705E-2</v>
      </c>
      <c r="N80" s="31">
        <f t="shared" si="39"/>
        <v>2.9411764705882353E-2</v>
      </c>
      <c r="O80" s="31">
        <f t="shared" si="39"/>
        <v>5.8823529411764705E-2</v>
      </c>
      <c r="P80" s="31">
        <f t="shared" si="39"/>
        <v>5.8823529411764705E-2</v>
      </c>
    </row>
    <row r="81" spans="1:16" ht="12" customHeight="1">
      <c r="A81" s="139"/>
      <c r="B81" s="139"/>
      <c r="C81" s="37"/>
      <c r="D81" s="211" t="s">
        <v>9</v>
      </c>
      <c r="E81" s="36"/>
      <c r="F81" s="76">
        <v>180</v>
      </c>
      <c r="G81" s="60">
        <v>74</v>
      </c>
      <c r="H81" s="35">
        <v>81</v>
      </c>
      <c r="I81" s="35">
        <v>31</v>
      </c>
      <c r="J81" s="35">
        <v>12</v>
      </c>
      <c r="K81" s="35">
        <v>22</v>
      </c>
      <c r="L81" s="35">
        <v>45</v>
      </c>
      <c r="M81" s="35">
        <v>16</v>
      </c>
      <c r="N81" s="35">
        <v>1</v>
      </c>
      <c r="O81" s="35">
        <v>3</v>
      </c>
      <c r="P81" s="35">
        <v>9</v>
      </c>
    </row>
    <row r="82" spans="1:16" ht="12" customHeight="1">
      <c r="A82" s="139"/>
      <c r="B82" s="139"/>
      <c r="C82" s="34"/>
      <c r="D82" s="212"/>
      <c r="E82" s="33"/>
      <c r="F82" s="77"/>
      <c r="G82" s="59">
        <f t="shared" ref="G82:P82" si="40">IF(G81=0,0,G81/$F81)</f>
        <v>0.41111111111111109</v>
      </c>
      <c r="H82" s="31">
        <f t="shared" si="40"/>
        <v>0.45</v>
      </c>
      <c r="I82" s="31">
        <f t="shared" si="40"/>
        <v>0.17222222222222222</v>
      </c>
      <c r="J82" s="31">
        <f t="shared" si="40"/>
        <v>6.6666666666666666E-2</v>
      </c>
      <c r="K82" s="31">
        <f t="shared" si="40"/>
        <v>0.12222222222222222</v>
      </c>
      <c r="L82" s="31">
        <f t="shared" si="40"/>
        <v>0.25</v>
      </c>
      <c r="M82" s="31">
        <f t="shared" si="40"/>
        <v>8.8888888888888892E-2</v>
      </c>
      <c r="N82" s="31">
        <f t="shared" si="40"/>
        <v>5.5555555555555558E-3</v>
      </c>
      <c r="O82" s="31">
        <f t="shared" si="40"/>
        <v>1.6666666666666666E-2</v>
      </c>
      <c r="P82" s="31">
        <f t="shared" si="40"/>
        <v>0.05</v>
      </c>
    </row>
    <row r="83" spans="1:16" ht="12" customHeight="1">
      <c r="A83" s="139"/>
      <c r="B83" s="139"/>
      <c r="C83" s="37"/>
      <c r="D83" s="211" t="s">
        <v>8</v>
      </c>
      <c r="E83" s="36"/>
      <c r="F83" s="76">
        <v>21</v>
      </c>
      <c r="G83" s="60">
        <v>11</v>
      </c>
      <c r="H83" s="35">
        <v>9</v>
      </c>
      <c r="I83" s="35">
        <v>9</v>
      </c>
      <c r="J83" s="35">
        <v>0</v>
      </c>
      <c r="K83" s="35">
        <v>0</v>
      </c>
      <c r="L83" s="35">
        <v>5</v>
      </c>
      <c r="M83" s="35">
        <v>0</v>
      </c>
      <c r="N83" s="35">
        <v>1</v>
      </c>
      <c r="O83" s="35">
        <v>1</v>
      </c>
      <c r="P83" s="35">
        <v>0</v>
      </c>
    </row>
    <row r="84" spans="1:16" ht="12" customHeight="1">
      <c r="A84" s="139"/>
      <c r="B84" s="139"/>
      <c r="C84" s="34"/>
      <c r="D84" s="212"/>
      <c r="E84" s="33"/>
      <c r="F84" s="77"/>
      <c r="G84" s="59">
        <f t="shared" ref="G84:P84" si="41">IF(G83=0,0,G83/$F83)</f>
        <v>0.52380952380952384</v>
      </c>
      <c r="H84" s="31">
        <f t="shared" si="41"/>
        <v>0.42857142857142855</v>
      </c>
      <c r="I84" s="31">
        <f t="shared" si="41"/>
        <v>0.42857142857142855</v>
      </c>
      <c r="J84" s="31">
        <f t="shared" si="41"/>
        <v>0</v>
      </c>
      <c r="K84" s="31">
        <f t="shared" si="41"/>
        <v>0</v>
      </c>
      <c r="L84" s="31">
        <f t="shared" si="41"/>
        <v>0.23809523809523808</v>
      </c>
      <c r="M84" s="31">
        <f t="shared" si="41"/>
        <v>0</v>
      </c>
      <c r="N84" s="31">
        <f t="shared" si="41"/>
        <v>4.7619047619047616E-2</v>
      </c>
      <c r="O84" s="31">
        <f t="shared" si="41"/>
        <v>4.7619047619047616E-2</v>
      </c>
      <c r="P84" s="31">
        <f t="shared" si="41"/>
        <v>0</v>
      </c>
    </row>
    <row r="85" spans="1:16" ht="12" customHeight="1">
      <c r="A85" s="139"/>
      <c r="B85" s="139"/>
      <c r="C85" s="37"/>
      <c r="D85" s="211" t="s">
        <v>7</v>
      </c>
      <c r="E85" s="36"/>
      <c r="F85" s="76">
        <v>14</v>
      </c>
      <c r="G85" s="60">
        <v>7</v>
      </c>
      <c r="H85" s="35">
        <v>6</v>
      </c>
      <c r="I85" s="35">
        <v>4</v>
      </c>
      <c r="J85" s="35">
        <v>2</v>
      </c>
      <c r="K85" s="35">
        <v>1</v>
      </c>
      <c r="L85" s="35">
        <v>5</v>
      </c>
      <c r="M85" s="35">
        <v>0</v>
      </c>
      <c r="N85" s="35">
        <v>0</v>
      </c>
      <c r="O85" s="35">
        <v>0</v>
      </c>
      <c r="P85" s="35">
        <v>1</v>
      </c>
    </row>
    <row r="86" spans="1:16" ht="12" customHeight="1">
      <c r="A86" s="139"/>
      <c r="B86" s="139"/>
      <c r="C86" s="34"/>
      <c r="D86" s="212"/>
      <c r="E86" s="33"/>
      <c r="F86" s="77"/>
      <c r="G86" s="59">
        <f t="shared" ref="G86:P86" si="42">IF(G85=0,0,G85/$F85)</f>
        <v>0.5</v>
      </c>
      <c r="H86" s="31">
        <f t="shared" si="42"/>
        <v>0.42857142857142855</v>
      </c>
      <c r="I86" s="31">
        <f t="shared" si="42"/>
        <v>0.2857142857142857</v>
      </c>
      <c r="J86" s="31">
        <f t="shared" si="42"/>
        <v>0.14285714285714285</v>
      </c>
      <c r="K86" s="31">
        <f t="shared" si="42"/>
        <v>7.1428571428571425E-2</v>
      </c>
      <c r="L86" s="31">
        <f t="shared" si="42"/>
        <v>0.35714285714285715</v>
      </c>
      <c r="M86" s="31">
        <f t="shared" si="42"/>
        <v>0</v>
      </c>
      <c r="N86" s="31">
        <f t="shared" si="42"/>
        <v>0</v>
      </c>
      <c r="O86" s="31">
        <f t="shared" si="42"/>
        <v>0</v>
      </c>
      <c r="P86" s="31">
        <f t="shared" si="42"/>
        <v>7.1428571428571425E-2</v>
      </c>
    </row>
    <row r="87" spans="1:16" ht="13.5" customHeight="1">
      <c r="A87" s="139"/>
      <c r="B87" s="139"/>
      <c r="C87" s="37"/>
      <c r="D87" s="228" t="s">
        <v>116</v>
      </c>
      <c r="E87" s="36"/>
      <c r="F87" s="76">
        <v>13</v>
      </c>
      <c r="G87" s="60">
        <v>1</v>
      </c>
      <c r="H87" s="35">
        <v>3</v>
      </c>
      <c r="I87" s="35">
        <v>0</v>
      </c>
      <c r="J87" s="35">
        <v>1</v>
      </c>
      <c r="K87" s="35">
        <v>1</v>
      </c>
      <c r="L87" s="35">
        <v>4</v>
      </c>
      <c r="M87" s="35">
        <v>1</v>
      </c>
      <c r="N87" s="35">
        <v>0</v>
      </c>
      <c r="O87" s="35">
        <v>1</v>
      </c>
      <c r="P87" s="35">
        <v>3</v>
      </c>
    </row>
    <row r="88" spans="1:16" ht="13.5" customHeight="1">
      <c r="A88" s="139"/>
      <c r="B88" s="139"/>
      <c r="C88" s="34"/>
      <c r="D88" s="212"/>
      <c r="E88" s="33"/>
      <c r="F88" s="77"/>
      <c r="G88" s="59">
        <f t="shared" ref="G88:P88" si="43">IF(G87=0,0,G87/$F87)</f>
        <v>7.6923076923076927E-2</v>
      </c>
      <c r="H88" s="31">
        <f t="shared" si="43"/>
        <v>0.23076923076923078</v>
      </c>
      <c r="I88" s="31">
        <f t="shared" si="43"/>
        <v>0</v>
      </c>
      <c r="J88" s="31">
        <f t="shared" si="43"/>
        <v>7.6923076923076927E-2</v>
      </c>
      <c r="K88" s="31">
        <f t="shared" si="43"/>
        <v>7.6923076923076927E-2</v>
      </c>
      <c r="L88" s="31">
        <f t="shared" si="43"/>
        <v>0.30769230769230771</v>
      </c>
      <c r="M88" s="31">
        <f t="shared" si="43"/>
        <v>7.6923076923076927E-2</v>
      </c>
      <c r="N88" s="31">
        <f t="shared" si="43"/>
        <v>0</v>
      </c>
      <c r="O88" s="31">
        <f t="shared" si="43"/>
        <v>7.6923076923076927E-2</v>
      </c>
      <c r="P88" s="31">
        <f t="shared" si="43"/>
        <v>0.23076923076923078</v>
      </c>
    </row>
    <row r="89" spans="1:16" ht="12" customHeight="1">
      <c r="A89" s="139"/>
      <c r="B89" s="139"/>
      <c r="C89" s="37"/>
      <c r="D89" s="211" t="s">
        <v>5</v>
      </c>
      <c r="E89" s="36"/>
      <c r="F89" s="76">
        <v>41</v>
      </c>
      <c r="G89" s="60">
        <v>17</v>
      </c>
      <c r="H89" s="35">
        <v>7</v>
      </c>
      <c r="I89" s="35">
        <v>4</v>
      </c>
      <c r="J89" s="35">
        <v>3</v>
      </c>
      <c r="K89" s="35">
        <v>4</v>
      </c>
      <c r="L89" s="35">
        <v>13</v>
      </c>
      <c r="M89" s="35">
        <v>1</v>
      </c>
      <c r="N89" s="35">
        <v>0</v>
      </c>
      <c r="O89" s="35">
        <v>1</v>
      </c>
      <c r="P89" s="35">
        <v>5</v>
      </c>
    </row>
    <row r="90" spans="1:16" ht="12" customHeight="1">
      <c r="A90" s="139"/>
      <c r="B90" s="139"/>
      <c r="C90" s="34"/>
      <c r="D90" s="212"/>
      <c r="E90" s="33"/>
      <c r="F90" s="77"/>
      <c r="G90" s="59">
        <f t="shared" ref="G90:P90" si="44">IF(G89=0,0,G89/$F89)</f>
        <v>0.41463414634146339</v>
      </c>
      <c r="H90" s="31">
        <f t="shared" si="44"/>
        <v>0.17073170731707318</v>
      </c>
      <c r="I90" s="31">
        <f t="shared" si="44"/>
        <v>9.7560975609756101E-2</v>
      </c>
      <c r="J90" s="31">
        <f t="shared" si="44"/>
        <v>7.3170731707317069E-2</v>
      </c>
      <c r="K90" s="31">
        <f t="shared" si="44"/>
        <v>9.7560975609756101E-2</v>
      </c>
      <c r="L90" s="31">
        <f t="shared" si="44"/>
        <v>0.31707317073170732</v>
      </c>
      <c r="M90" s="31">
        <f t="shared" si="44"/>
        <v>2.4390243902439025E-2</v>
      </c>
      <c r="N90" s="31">
        <f t="shared" si="44"/>
        <v>0</v>
      </c>
      <c r="O90" s="31">
        <f t="shared" si="44"/>
        <v>2.4390243902439025E-2</v>
      </c>
      <c r="P90" s="31">
        <f t="shared" si="44"/>
        <v>0.12195121951219512</v>
      </c>
    </row>
    <row r="91" spans="1:16" ht="12" customHeight="1">
      <c r="A91" s="139"/>
      <c r="B91" s="139"/>
      <c r="C91" s="37"/>
      <c r="D91" s="211" t="s">
        <v>4</v>
      </c>
      <c r="E91" s="36"/>
      <c r="F91" s="76">
        <v>22</v>
      </c>
      <c r="G91" s="60">
        <v>13</v>
      </c>
      <c r="H91" s="35">
        <v>9</v>
      </c>
      <c r="I91" s="35">
        <v>6</v>
      </c>
      <c r="J91" s="35">
        <v>1</v>
      </c>
      <c r="K91" s="35">
        <v>3</v>
      </c>
      <c r="L91" s="35">
        <v>10</v>
      </c>
      <c r="M91" s="35">
        <v>1</v>
      </c>
      <c r="N91" s="35">
        <v>0</v>
      </c>
      <c r="O91" s="35">
        <v>0</v>
      </c>
      <c r="P91" s="35">
        <v>0</v>
      </c>
    </row>
    <row r="92" spans="1:16" ht="12" customHeight="1">
      <c r="A92" s="139"/>
      <c r="B92" s="139"/>
      <c r="C92" s="34"/>
      <c r="D92" s="212"/>
      <c r="E92" s="33"/>
      <c r="F92" s="77"/>
      <c r="G92" s="59">
        <f t="shared" ref="G92:P92" si="45">IF(G91=0,0,G91/$F91)</f>
        <v>0.59090909090909094</v>
      </c>
      <c r="H92" s="31">
        <f t="shared" si="45"/>
        <v>0.40909090909090912</v>
      </c>
      <c r="I92" s="31">
        <f t="shared" si="45"/>
        <v>0.27272727272727271</v>
      </c>
      <c r="J92" s="31">
        <f t="shared" si="45"/>
        <v>4.5454545454545456E-2</v>
      </c>
      <c r="K92" s="31">
        <f t="shared" si="45"/>
        <v>0.13636363636363635</v>
      </c>
      <c r="L92" s="31">
        <f t="shared" si="45"/>
        <v>0.45454545454545453</v>
      </c>
      <c r="M92" s="31">
        <f t="shared" si="45"/>
        <v>4.5454545454545456E-2</v>
      </c>
      <c r="N92" s="31">
        <f t="shared" si="45"/>
        <v>0</v>
      </c>
      <c r="O92" s="31">
        <f t="shared" si="45"/>
        <v>0</v>
      </c>
      <c r="P92" s="31">
        <f t="shared" si="45"/>
        <v>0</v>
      </c>
    </row>
    <row r="93" spans="1:16" ht="12" customHeight="1">
      <c r="A93" s="139"/>
      <c r="B93" s="139"/>
      <c r="C93" s="37"/>
      <c r="D93" s="211" t="s">
        <v>3</v>
      </c>
      <c r="E93" s="36"/>
      <c r="F93" s="76">
        <v>20</v>
      </c>
      <c r="G93" s="60">
        <v>9</v>
      </c>
      <c r="H93" s="35">
        <v>6</v>
      </c>
      <c r="I93" s="35">
        <v>0</v>
      </c>
      <c r="J93" s="35">
        <v>2</v>
      </c>
      <c r="K93" s="35">
        <v>0</v>
      </c>
      <c r="L93" s="35">
        <v>2</v>
      </c>
      <c r="M93" s="35">
        <v>2</v>
      </c>
      <c r="N93" s="35">
        <v>0</v>
      </c>
      <c r="O93" s="35">
        <v>4</v>
      </c>
      <c r="P93" s="35">
        <v>1</v>
      </c>
    </row>
    <row r="94" spans="1:16" ht="12" customHeight="1">
      <c r="A94" s="139"/>
      <c r="B94" s="139"/>
      <c r="C94" s="34"/>
      <c r="D94" s="212"/>
      <c r="E94" s="33"/>
      <c r="F94" s="77"/>
      <c r="G94" s="59">
        <f t="shared" ref="G94:P94" si="46">IF(G93=0,0,G93/$F93)</f>
        <v>0.45</v>
      </c>
      <c r="H94" s="31">
        <f t="shared" si="46"/>
        <v>0.3</v>
      </c>
      <c r="I94" s="31">
        <f t="shared" si="46"/>
        <v>0</v>
      </c>
      <c r="J94" s="31">
        <f t="shared" si="46"/>
        <v>0.1</v>
      </c>
      <c r="K94" s="31">
        <f t="shared" si="46"/>
        <v>0</v>
      </c>
      <c r="L94" s="31">
        <f t="shared" si="46"/>
        <v>0.1</v>
      </c>
      <c r="M94" s="31">
        <f t="shared" si="46"/>
        <v>0.1</v>
      </c>
      <c r="N94" s="31">
        <f t="shared" si="46"/>
        <v>0</v>
      </c>
      <c r="O94" s="31">
        <f t="shared" si="46"/>
        <v>0.2</v>
      </c>
      <c r="P94" s="31">
        <f t="shared" si="46"/>
        <v>0.05</v>
      </c>
    </row>
    <row r="95" spans="1:16" ht="12" customHeight="1">
      <c r="A95" s="139"/>
      <c r="B95" s="139"/>
      <c r="C95" s="37"/>
      <c r="D95" s="211" t="s">
        <v>2</v>
      </c>
      <c r="E95" s="36"/>
      <c r="F95" s="76">
        <v>150</v>
      </c>
      <c r="G95" s="60">
        <v>46</v>
      </c>
      <c r="H95" s="35">
        <v>49</v>
      </c>
      <c r="I95" s="35">
        <v>18</v>
      </c>
      <c r="J95" s="35">
        <v>17</v>
      </c>
      <c r="K95" s="35">
        <v>6</v>
      </c>
      <c r="L95" s="35">
        <v>64</v>
      </c>
      <c r="M95" s="35">
        <v>1</v>
      </c>
      <c r="N95" s="35">
        <v>1</v>
      </c>
      <c r="O95" s="35">
        <v>11</v>
      </c>
      <c r="P95" s="35">
        <v>9</v>
      </c>
    </row>
    <row r="96" spans="1:16" ht="12" customHeight="1">
      <c r="A96" s="139"/>
      <c r="B96" s="139"/>
      <c r="C96" s="34"/>
      <c r="D96" s="212"/>
      <c r="E96" s="33"/>
      <c r="F96" s="77"/>
      <c r="G96" s="59">
        <f t="shared" ref="G96:P96" si="47">IF(G95=0,0,G95/$F95)</f>
        <v>0.30666666666666664</v>
      </c>
      <c r="H96" s="31">
        <f t="shared" si="47"/>
        <v>0.32666666666666666</v>
      </c>
      <c r="I96" s="31">
        <f t="shared" si="47"/>
        <v>0.12</v>
      </c>
      <c r="J96" s="31">
        <f t="shared" si="47"/>
        <v>0.11333333333333333</v>
      </c>
      <c r="K96" s="31">
        <f t="shared" si="47"/>
        <v>0.04</v>
      </c>
      <c r="L96" s="31">
        <f t="shared" si="47"/>
        <v>0.42666666666666669</v>
      </c>
      <c r="M96" s="31">
        <f t="shared" si="47"/>
        <v>6.6666666666666671E-3</v>
      </c>
      <c r="N96" s="31">
        <f t="shared" si="47"/>
        <v>6.6666666666666671E-3</v>
      </c>
      <c r="O96" s="31">
        <f t="shared" si="47"/>
        <v>7.3333333333333334E-2</v>
      </c>
      <c r="P96" s="31">
        <f t="shared" si="47"/>
        <v>0.06</v>
      </c>
    </row>
    <row r="97" spans="1:16" ht="12" customHeight="1">
      <c r="A97" s="139"/>
      <c r="B97" s="139"/>
      <c r="C97" s="37"/>
      <c r="D97" s="211" t="s">
        <v>1</v>
      </c>
      <c r="E97" s="36"/>
      <c r="F97" s="76">
        <v>20</v>
      </c>
      <c r="G97" s="60">
        <v>9</v>
      </c>
      <c r="H97" s="35">
        <v>12</v>
      </c>
      <c r="I97" s="35">
        <v>3</v>
      </c>
      <c r="J97" s="35">
        <v>0</v>
      </c>
      <c r="K97" s="35">
        <v>0</v>
      </c>
      <c r="L97" s="35">
        <v>1</v>
      </c>
      <c r="M97" s="35">
        <v>0</v>
      </c>
      <c r="N97" s="35">
        <v>0</v>
      </c>
      <c r="O97" s="35">
        <v>0</v>
      </c>
      <c r="P97" s="35">
        <v>2</v>
      </c>
    </row>
    <row r="98" spans="1:16" ht="12" customHeight="1">
      <c r="A98" s="139"/>
      <c r="B98" s="139"/>
      <c r="C98" s="34"/>
      <c r="D98" s="212"/>
      <c r="E98" s="33"/>
      <c r="F98" s="77"/>
      <c r="G98" s="59">
        <f t="shared" ref="G98:P98" si="48">IF(G97=0,0,G97/$F97)</f>
        <v>0.45</v>
      </c>
      <c r="H98" s="31">
        <f t="shared" si="48"/>
        <v>0.6</v>
      </c>
      <c r="I98" s="31">
        <f t="shared" si="48"/>
        <v>0.15</v>
      </c>
      <c r="J98" s="31">
        <f t="shared" si="48"/>
        <v>0</v>
      </c>
      <c r="K98" s="31">
        <f t="shared" si="48"/>
        <v>0</v>
      </c>
      <c r="L98" s="31">
        <f t="shared" si="48"/>
        <v>0.05</v>
      </c>
      <c r="M98" s="31">
        <f t="shared" si="48"/>
        <v>0</v>
      </c>
      <c r="N98" s="31">
        <f t="shared" si="48"/>
        <v>0</v>
      </c>
      <c r="O98" s="31">
        <f t="shared" si="48"/>
        <v>0</v>
      </c>
      <c r="P98" s="31">
        <f t="shared" si="48"/>
        <v>0.1</v>
      </c>
    </row>
    <row r="99" spans="1:16" ht="12.75" customHeight="1">
      <c r="A99" s="139"/>
      <c r="B99" s="139"/>
      <c r="C99" s="37"/>
      <c r="D99" s="211" t="s">
        <v>0</v>
      </c>
      <c r="E99" s="36"/>
      <c r="F99" s="76">
        <v>55</v>
      </c>
      <c r="G99" s="60">
        <v>16</v>
      </c>
      <c r="H99" s="35">
        <v>17</v>
      </c>
      <c r="I99" s="35">
        <v>8</v>
      </c>
      <c r="J99" s="35">
        <v>6</v>
      </c>
      <c r="K99" s="35">
        <v>2</v>
      </c>
      <c r="L99" s="35">
        <v>19</v>
      </c>
      <c r="M99" s="35">
        <v>3</v>
      </c>
      <c r="N99" s="35">
        <v>0</v>
      </c>
      <c r="O99" s="35">
        <v>3</v>
      </c>
      <c r="P99" s="35">
        <v>2</v>
      </c>
    </row>
    <row r="100" spans="1:16" ht="12.75" customHeight="1">
      <c r="A100" s="140"/>
      <c r="B100" s="140"/>
      <c r="C100" s="34"/>
      <c r="D100" s="212"/>
      <c r="E100" s="33"/>
      <c r="F100" s="136"/>
      <c r="G100" s="59">
        <f t="shared" ref="G100:P100" si="49">IF(G99=0,0,G99/$F99)</f>
        <v>0.29090909090909089</v>
      </c>
      <c r="H100" s="31">
        <f t="shared" si="49"/>
        <v>0.30909090909090908</v>
      </c>
      <c r="I100" s="31">
        <f t="shared" si="49"/>
        <v>0.14545454545454545</v>
      </c>
      <c r="J100" s="31">
        <f t="shared" si="49"/>
        <v>0.10909090909090909</v>
      </c>
      <c r="K100" s="31">
        <f t="shared" si="49"/>
        <v>3.6363636363636362E-2</v>
      </c>
      <c r="L100" s="31">
        <f t="shared" si="49"/>
        <v>0.34545454545454546</v>
      </c>
      <c r="M100" s="31">
        <f t="shared" si="49"/>
        <v>5.4545454545454543E-2</v>
      </c>
      <c r="N100" s="31">
        <f t="shared" si="49"/>
        <v>0</v>
      </c>
      <c r="O100" s="31">
        <f t="shared" si="49"/>
        <v>5.4545454545454543E-2</v>
      </c>
      <c r="P100" s="31">
        <f t="shared" si="49"/>
        <v>3.6363636363636362E-2</v>
      </c>
    </row>
  </sheetData>
  <mergeCells count="63">
    <mergeCell ref="D95:D96"/>
    <mergeCell ref="D97:D98"/>
    <mergeCell ref="D85:D86"/>
    <mergeCell ref="D87:D88"/>
    <mergeCell ref="D89:D90"/>
    <mergeCell ref="D91:D92"/>
    <mergeCell ref="D93:D9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45:D46"/>
    <mergeCell ref="D47:D48"/>
    <mergeCell ref="D49:D50"/>
    <mergeCell ref="D51:D52"/>
    <mergeCell ref="D53:D54"/>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A7:E8"/>
    <mergeCell ref="A9:A18"/>
    <mergeCell ref="B9:E10"/>
    <mergeCell ref="B11:E12"/>
    <mergeCell ref="B13:E14"/>
    <mergeCell ref="B15:E16"/>
    <mergeCell ref="B17:E18"/>
    <mergeCell ref="P3:P6"/>
    <mergeCell ref="A3:E6"/>
    <mergeCell ref="F3:F6"/>
    <mergeCell ref="G3:G6"/>
    <mergeCell ref="H3:H6"/>
    <mergeCell ref="I3:I6"/>
    <mergeCell ref="J3:J6"/>
    <mergeCell ref="K3:K6"/>
    <mergeCell ref="L3:L6"/>
    <mergeCell ref="M3:M6"/>
    <mergeCell ref="N3:N6"/>
    <mergeCell ref="O3:O6"/>
  </mergeCells>
  <phoneticPr fontId="4"/>
  <pageMargins left="0.59055118110236227" right="0.19685039370078741" top="0.39370078740157483" bottom="0.39370078740157483" header="0.51181102362204722" footer="0.51181102362204722"/>
  <pageSetup paperSize="9" scale="68" firstPageNumber="40" orientation="portrait" useFirstPageNumber="1"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W100"/>
  <sheetViews>
    <sheetView showGridLines="0" view="pageBreakPreview" topLeftCell="A82"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6" width="11.625" style="3" customWidth="1"/>
    <col min="7" max="12" width="15.125" style="3" customWidth="1"/>
    <col min="13" max="14" width="11.625" style="3" customWidth="1"/>
    <col min="15" max="16384" width="9" style="3"/>
  </cols>
  <sheetData>
    <row r="1" spans="1:23" ht="14.25">
      <c r="A1" s="18" t="s">
        <v>620</v>
      </c>
    </row>
    <row r="2" spans="1:23">
      <c r="G2" s="48"/>
      <c r="H2" s="48"/>
      <c r="I2" s="48"/>
      <c r="J2" s="48"/>
      <c r="K2" s="48"/>
      <c r="L2" s="40" t="s">
        <v>514</v>
      </c>
    </row>
    <row r="3" spans="1:23" ht="14.25" customHeight="1">
      <c r="A3" s="213" t="s">
        <v>63</v>
      </c>
      <c r="B3" s="214"/>
      <c r="C3" s="214"/>
      <c r="D3" s="214"/>
      <c r="E3" s="215"/>
      <c r="F3" s="161" t="s">
        <v>126</v>
      </c>
      <c r="G3" s="197" t="s">
        <v>409</v>
      </c>
      <c r="H3" s="197" t="s">
        <v>406</v>
      </c>
      <c r="I3" s="197" t="s">
        <v>410</v>
      </c>
      <c r="J3" s="197" t="s">
        <v>407</v>
      </c>
      <c r="K3" s="197" t="s">
        <v>408</v>
      </c>
      <c r="L3" s="197" t="s">
        <v>355</v>
      </c>
    </row>
    <row r="4" spans="1:23" ht="14.25" customHeight="1">
      <c r="A4" s="216"/>
      <c r="B4" s="217"/>
      <c r="C4" s="217"/>
      <c r="D4" s="217"/>
      <c r="E4" s="218"/>
      <c r="F4" s="162"/>
      <c r="G4" s="198"/>
      <c r="H4" s="198"/>
      <c r="I4" s="198"/>
      <c r="J4" s="198"/>
      <c r="K4" s="198"/>
      <c r="L4" s="198"/>
    </row>
    <row r="5" spans="1:23" ht="14.25" customHeight="1">
      <c r="A5" s="216"/>
      <c r="B5" s="217"/>
      <c r="C5" s="217"/>
      <c r="D5" s="217"/>
      <c r="E5" s="218"/>
      <c r="F5" s="162"/>
      <c r="G5" s="198"/>
      <c r="H5" s="198"/>
      <c r="I5" s="198"/>
      <c r="J5" s="198"/>
      <c r="K5" s="198"/>
      <c r="L5" s="198"/>
    </row>
    <row r="6" spans="1:23" ht="14.25" customHeight="1">
      <c r="A6" s="219"/>
      <c r="B6" s="220"/>
      <c r="C6" s="220"/>
      <c r="D6" s="220"/>
      <c r="E6" s="221"/>
      <c r="F6" s="162"/>
      <c r="G6" s="199"/>
      <c r="H6" s="199"/>
      <c r="I6" s="199"/>
      <c r="J6" s="199"/>
      <c r="K6" s="199"/>
      <c r="L6" s="199"/>
    </row>
    <row r="7" spans="1:23" ht="12" customHeight="1">
      <c r="A7" s="152" t="s">
        <v>49</v>
      </c>
      <c r="B7" s="153"/>
      <c r="C7" s="153"/>
      <c r="D7" s="153"/>
      <c r="E7" s="154"/>
      <c r="F7" s="83">
        <f>SUM(F9,F11,F13,F15,F17)</f>
        <v>916</v>
      </c>
      <c r="G7" s="83">
        <f>SUM(G9,G11,G13,G15,G17)</f>
        <v>134</v>
      </c>
      <c r="H7" s="83">
        <f t="shared" ref="H7:K7" si="0">SUM(H9,H11,H13,H15,H17)</f>
        <v>51</v>
      </c>
      <c r="I7" s="83">
        <f t="shared" si="0"/>
        <v>9</v>
      </c>
      <c r="J7" s="83">
        <f t="shared" si="0"/>
        <v>7</v>
      </c>
      <c r="K7" s="83">
        <f t="shared" si="0"/>
        <v>734</v>
      </c>
      <c r="L7" s="83">
        <f t="shared" ref="L7" si="1">SUM(L9,L11,L13,L15,L17)</f>
        <v>20</v>
      </c>
      <c r="M7" s="48"/>
      <c r="N7" s="48"/>
      <c r="O7" s="48"/>
      <c r="P7" s="48"/>
      <c r="Q7" s="48"/>
      <c r="R7" s="48"/>
      <c r="S7" s="48"/>
      <c r="T7" s="48"/>
      <c r="U7" s="48"/>
      <c r="V7" s="48"/>
      <c r="W7" s="48"/>
    </row>
    <row r="8" spans="1:23" ht="12" customHeight="1">
      <c r="A8" s="155"/>
      <c r="B8" s="156"/>
      <c r="C8" s="156"/>
      <c r="D8" s="156"/>
      <c r="E8" s="157"/>
      <c r="F8" s="85"/>
      <c r="G8" s="31">
        <f t="shared" ref="G8:J8" si="2">IF(G7=0,0,G7/$F7)</f>
        <v>0.14628820960698691</v>
      </c>
      <c r="H8" s="31">
        <f t="shared" si="2"/>
        <v>5.5676855895196505E-2</v>
      </c>
      <c r="I8" s="31">
        <f t="shared" si="2"/>
        <v>9.8253275109170309E-3</v>
      </c>
      <c r="J8" s="31">
        <f t="shared" si="2"/>
        <v>7.6419213973799123E-3</v>
      </c>
      <c r="K8" s="31">
        <f>IF(K7=0,0,K7/$F7)</f>
        <v>0.80131004366812231</v>
      </c>
      <c r="L8" s="31">
        <f t="shared" ref="L8" si="3">IF(L7=0,0,L7/$F7)</f>
        <v>2.1834061135371178E-2</v>
      </c>
    </row>
    <row r="9" spans="1:23" ht="12" customHeight="1">
      <c r="A9" s="141" t="s">
        <v>48</v>
      </c>
      <c r="B9" s="222" t="s">
        <v>47</v>
      </c>
      <c r="C9" s="223"/>
      <c r="D9" s="223"/>
      <c r="E9" s="224"/>
      <c r="F9" s="83">
        <v>289</v>
      </c>
      <c r="G9" s="83">
        <v>14</v>
      </c>
      <c r="H9" s="83">
        <v>8</v>
      </c>
      <c r="I9" s="83">
        <v>0</v>
      </c>
      <c r="J9" s="83">
        <v>1</v>
      </c>
      <c r="K9" s="83">
        <v>258</v>
      </c>
      <c r="L9" s="83">
        <v>9</v>
      </c>
    </row>
    <row r="10" spans="1:23" ht="12" customHeight="1">
      <c r="A10" s="142"/>
      <c r="B10" s="225"/>
      <c r="C10" s="226"/>
      <c r="D10" s="226"/>
      <c r="E10" s="227"/>
      <c r="F10" s="85"/>
      <c r="G10" s="31">
        <f t="shared" ref="G10:K10" si="4">IF(G9=0,0,G9/$F9)</f>
        <v>4.8442906574394463E-2</v>
      </c>
      <c r="H10" s="31">
        <f t="shared" si="4"/>
        <v>2.768166089965398E-2</v>
      </c>
      <c r="I10" s="31">
        <f t="shared" si="4"/>
        <v>0</v>
      </c>
      <c r="J10" s="31">
        <f t="shared" si="4"/>
        <v>3.4602076124567475E-3</v>
      </c>
      <c r="K10" s="31">
        <f t="shared" si="4"/>
        <v>0.89273356401384085</v>
      </c>
      <c r="L10" s="31">
        <f t="shared" ref="L10:L18" si="5">IF(L9=0,0,L9/$F9)</f>
        <v>3.1141868512110725E-2</v>
      </c>
    </row>
    <row r="11" spans="1:23" ht="12" customHeight="1">
      <c r="A11" s="142"/>
      <c r="B11" s="222" t="s">
        <v>46</v>
      </c>
      <c r="C11" s="223"/>
      <c r="D11" s="223"/>
      <c r="E11" s="224"/>
      <c r="F11" s="83">
        <v>129</v>
      </c>
      <c r="G11" s="83">
        <v>18</v>
      </c>
      <c r="H11" s="83">
        <v>6</v>
      </c>
      <c r="I11" s="83">
        <v>2</v>
      </c>
      <c r="J11" s="83">
        <v>1</v>
      </c>
      <c r="K11" s="83">
        <v>104</v>
      </c>
      <c r="L11" s="83">
        <v>2</v>
      </c>
    </row>
    <row r="12" spans="1:23" ht="12" customHeight="1">
      <c r="A12" s="142"/>
      <c r="B12" s="225"/>
      <c r="C12" s="226"/>
      <c r="D12" s="226"/>
      <c r="E12" s="227"/>
      <c r="F12" s="85"/>
      <c r="G12" s="31">
        <f t="shared" ref="G12:K12" si="6">IF(G11=0,0,G11/$F11)</f>
        <v>0.13953488372093023</v>
      </c>
      <c r="H12" s="31">
        <f t="shared" si="6"/>
        <v>4.6511627906976744E-2</v>
      </c>
      <c r="I12" s="31">
        <f t="shared" si="6"/>
        <v>1.5503875968992248E-2</v>
      </c>
      <c r="J12" s="31">
        <f t="shared" si="6"/>
        <v>7.7519379844961239E-3</v>
      </c>
      <c r="K12" s="31">
        <f t="shared" si="6"/>
        <v>0.80620155038759689</v>
      </c>
      <c r="L12" s="31">
        <f t="shared" si="5"/>
        <v>1.5503875968992248E-2</v>
      </c>
    </row>
    <row r="13" spans="1:23" ht="12" customHeight="1">
      <c r="A13" s="142"/>
      <c r="B13" s="222" t="s">
        <v>45</v>
      </c>
      <c r="C13" s="223"/>
      <c r="D13" s="223"/>
      <c r="E13" s="224"/>
      <c r="F13" s="83">
        <v>220</v>
      </c>
      <c r="G13" s="83">
        <v>36</v>
      </c>
      <c r="H13" s="83">
        <v>8</v>
      </c>
      <c r="I13" s="83">
        <v>3</v>
      </c>
      <c r="J13" s="83">
        <v>2</v>
      </c>
      <c r="K13" s="83">
        <v>175</v>
      </c>
      <c r="L13" s="83">
        <v>4</v>
      </c>
    </row>
    <row r="14" spans="1:23" ht="12" customHeight="1">
      <c r="A14" s="142"/>
      <c r="B14" s="225"/>
      <c r="C14" s="226"/>
      <c r="D14" s="226"/>
      <c r="E14" s="227"/>
      <c r="F14" s="85"/>
      <c r="G14" s="31">
        <f t="shared" ref="G14:K14" si="7">IF(G13=0,0,G13/$F13)</f>
        <v>0.16363636363636364</v>
      </c>
      <c r="H14" s="31">
        <f t="shared" si="7"/>
        <v>3.6363636363636362E-2</v>
      </c>
      <c r="I14" s="31">
        <f t="shared" si="7"/>
        <v>1.3636363636363636E-2</v>
      </c>
      <c r="J14" s="31">
        <f t="shared" si="7"/>
        <v>9.0909090909090905E-3</v>
      </c>
      <c r="K14" s="31">
        <f t="shared" si="7"/>
        <v>0.79545454545454541</v>
      </c>
      <c r="L14" s="31">
        <f t="shared" si="5"/>
        <v>1.8181818181818181E-2</v>
      </c>
    </row>
    <row r="15" spans="1:23" ht="12" customHeight="1">
      <c r="A15" s="142"/>
      <c r="B15" s="222" t="s">
        <v>44</v>
      </c>
      <c r="C15" s="223"/>
      <c r="D15" s="223"/>
      <c r="E15" s="224"/>
      <c r="F15" s="83">
        <v>57</v>
      </c>
      <c r="G15" s="83">
        <v>19</v>
      </c>
      <c r="H15" s="83">
        <v>4</v>
      </c>
      <c r="I15" s="83">
        <v>1</v>
      </c>
      <c r="J15" s="83">
        <v>1</v>
      </c>
      <c r="K15" s="83">
        <v>35</v>
      </c>
      <c r="L15" s="83">
        <v>1</v>
      </c>
    </row>
    <row r="16" spans="1:23" ht="12" customHeight="1">
      <c r="A16" s="142"/>
      <c r="B16" s="225"/>
      <c r="C16" s="226"/>
      <c r="D16" s="226"/>
      <c r="E16" s="227"/>
      <c r="F16" s="85"/>
      <c r="G16" s="31">
        <f t="shared" ref="G16:K16" si="8">IF(G15=0,0,G15/$F15)</f>
        <v>0.33333333333333331</v>
      </c>
      <c r="H16" s="31">
        <f t="shared" si="8"/>
        <v>7.0175438596491224E-2</v>
      </c>
      <c r="I16" s="31">
        <f t="shared" si="8"/>
        <v>1.7543859649122806E-2</v>
      </c>
      <c r="J16" s="31">
        <f t="shared" si="8"/>
        <v>1.7543859649122806E-2</v>
      </c>
      <c r="K16" s="31">
        <f t="shared" si="8"/>
        <v>0.61403508771929827</v>
      </c>
      <c r="L16" s="31">
        <f t="shared" si="5"/>
        <v>1.7543859649122806E-2</v>
      </c>
    </row>
    <row r="17" spans="1:12" ht="12" customHeight="1">
      <c r="A17" s="142"/>
      <c r="B17" s="222" t="s">
        <v>43</v>
      </c>
      <c r="C17" s="223"/>
      <c r="D17" s="223"/>
      <c r="E17" s="224"/>
      <c r="F17" s="83">
        <v>221</v>
      </c>
      <c r="G17" s="83">
        <v>47</v>
      </c>
      <c r="H17" s="83">
        <v>25</v>
      </c>
      <c r="I17" s="83">
        <v>3</v>
      </c>
      <c r="J17" s="83">
        <v>2</v>
      </c>
      <c r="K17" s="83">
        <v>162</v>
      </c>
      <c r="L17" s="83">
        <v>4</v>
      </c>
    </row>
    <row r="18" spans="1:12" ht="12" customHeight="1">
      <c r="A18" s="143"/>
      <c r="B18" s="225"/>
      <c r="C18" s="226"/>
      <c r="D18" s="226"/>
      <c r="E18" s="227"/>
      <c r="F18" s="85"/>
      <c r="G18" s="31">
        <f t="shared" ref="G18:K18" si="9">IF(G17=0,0,G17/$F17)</f>
        <v>0.21266968325791855</v>
      </c>
      <c r="H18" s="31">
        <f t="shared" si="9"/>
        <v>0.11312217194570136</v>
      </c>
      <c r="I18" s="31">
        <f t="shared" si="9"/>
        <v>1.3574660633484163E-2</v>
      </c>
      <c r="J18" s="31">
        <f t="shared" si="9"/>
        <v>9.0497737556561094E-3</v>
      </c>
      <c r="K18" s="31">
        <f t="shared" si="9"/>
        <v>0.73303167420814475</v>
      </c>
      <c r="L18" s="31">
        <f t="shared" si="5"/>
        <v>1.8099547511312219E-2</v>
      </c>
    </row>
    <row r="19" spans="1:12" ht="12" customHeight="1">
      <c r="A19" s="138" t="s">
        <v>42</v>
      </c>
      <c r="B19" s="138" t="s">
        <v>41</v>
      </c>
      <c r="C19" s="37"/>
      <c r="D19" s="211" t="s">
        <v>15</v>
      </c>
      <c r="E19" s="36"/>
      <c r="F19" s="83">
        <f t="shared" ref="F19:K19" si="10">SUM(F21,F23,F25,F27,F29,F31,F33,F35,F37,F39,F41,F43,F45,F47,F49,F51,F53,F55,F57,F59,F61,F63,F65,F67)</f>
        <v>224</v>
      </c>
      <c r="G19" s="83">
        <f t="shared" si="10"/>
        <v>50</v>
      </c>
      <c r="H19" s="83">
        <f>SUM(H21,H23,H25,H27,H29,H31,H33,H35,H37,H39,H41,H43,H45,H47,H49,H51,H53,H55,H57,H59,H61,H63,H65,H67)</f>
        <v>13</v>
      </c>
      <c r="I19" s="83">
        <f>SUM(I21,I23,I25,I27,I29,I31,I33,I35,I37,I39,I41,I43,I45,I47,I49,I51,I53,I55,I57,I59,I61,I63,I65,I67)</f>
        <v>3</v>
      </c>
      <c r="J19" s="83">
        <f t="shared" si="10"/>
        <v>4</v>
      </c>
      <c r="K19" s="83">
        <f t="shared" si="10"/>
        <v>155</v>
      </c>
      <c r="L19" s="83">
        <f t="shared" ref="L19" si="11">SUM(L21,L23,L25,L27,L29,L31,L33,L35,L37,L39,L41,L43,L45,L47,L49,L51,L53,L55,L57,L59,L61,L63,L65,L67)</f>
        <v>6</v>
      </c>
    </row>
    <row r="20" spans="1:12" ht="12" customHeight="1">
      <c r="A20" s="139"/>
      <c r="B20" s="139"/>
      <c r="C20" s="34"/>
      <c r="D20" s="212"/>
      <c r="E20" s="33"/>
      <c r="F20" s="85"/>
      <c r="G20" s="31">
        <f t="shared" ref="G20:K20" si="12">IF(G19=0,0,G19/$F19)</f>
        <v>0.22321428571428573</v>
      </c>
      <c r="H20" s="31">
        <f t="shared" si="12"/>
        <v>5.8035714285714288E-2</v>
      </c>
      <c r="I20" s="31">
        <f t="shared" si="12"/>
        <v>1.3392857142857142E-2</v>
      </c>
      <c r="J20" s="31">
        <f t="shared" si="12"/>
        <v>1.7857142857142856E-2</v>
      </c>
      <c r="K20" s="31">
        <f t="shared" si="12"/>
        <v>0.6919642857142857</v>
      </c>
      <c r="L20" s="31">
        <f t="shared" ref="L20" si="13">IF(L19=0,0,L19/$F19)</f>
        <v>2.6785714285714284E-2</v>
      </c>
    </row>
    <row r="21" spans="1:12" ht="12" customHeight="1">
      <c r="A21" s="139"/>
      <c r="B21" s="139"/>
      <c r="C21" s="37"/>
      <c r="D21" s="211" t="s">
        <v>40</v>
      </c>
      <c r="E21" s="36"/>
      <c r="F21" s="83">
        <v>38</v>
      </c>
      <c r="G21" s="83">
        <v>4</v>
      </c>
      <c r="H21" s="83">
        <v>2</v>
      </c>
      <c r="I21" s="83">
        <v>0</v>
      </c>
      <c r="J21" s="83">
        <v>1</v>
      </c>
      <c r="K21" s="83">
        <v>29</v>
      </c>
      <c r="L21" s="83">
        <v>2</v>
      </c>
    </row>
    <row r="22" spans="1:12" ht="12" customHeight="1">
      <c r="A22" s="139"/>
      <c r="B22" s="139"/>
      <c r="C22" s="34"/>
      <c r="D22" s="212"/>
      <c r="E22" s="33"/>
      <c r="F22" s="85"/>
      <c r="G22" s="31">
        <f t="shared" ref="G22:L36" si="14">IF(G21=0,0,G21/$F21)</f>
        <v>0.10526315789473684</v>
      </c>
      <c r="H22" s="31">
        <f t="shared" si="14"/>
        <v>5.2631578947368418E-2</v>
      </c>
      <c r="I22" s="31">
        <f t="shared" si="14"/>
        <v>0</v>
      </c>
      <c r="J22" s="31">
        <f t="shared" si="14"/>
        <v>2.6315789473684209E-2</v>
      </c>
      <c r="K22" s="31">
        <f t="shared" si="14"/>
        <v>0.76315789473684215</v>
      </c>
      <c r="L22" s="31">
        <f t="shared" si="14"/>
        <v>5.2631578947368418E-2</v>
      </c>
    </row>
    <row r="23" spans="1:12" ht="12" customHeight="1">
      <c r="A23" s="139"/>
      <c r="B23" s="139"/>
      <c r="C23" s="37"/>
      <c r="D23" s="211" t="s">
        <v>39</v>
      </c>
      <c r="E23" s="36"/>
      <c r="F23" s="83">
        <v>5</v>
      </c>
      <c r="G23" s="83">
        <v>2</v>
      </c>
      <c r="H23" s="83">
        <v>0</v>
      </c>
      <c r="I23" s="83">
        <v>0</v>
      </c>
      <c r="J23" s="83">
        <v>0</v>
      </c>
      <c r="K23" s="83">
        <v>3</v>
      </c>
      <c r="L23" s="83">
        <v>0</v>
      </c>
    </row>
    <row r="24" spans="1:12" ht="12" customHeight="1">
      <c r="A24" s="139"/>
      <c r="B24" s="139"/>
      <c r="C24" s="34"/>
      <c r="D24" s="212"/>
      <c r="E24" s="33"/>
      <c r="F24" s="85"/>
      <c r="G24" s="31">
        <f t="shared" ref="G24:K24" si="15">IF(G23=0,0,G23/$F23)</f>
        <v>0.4</v>
      </c>
      <c r="H24" s="31">
        <f t="shared" si="15"/>
        <v>0</v>
      </c>
      <c r="I24" s="31">
        <f t="shared" si="15"/>
        <v>0</v>
      </c>
      <c r="J24" s="31">
        <f t="shared" si="15"/>
        <v>0</v>
      </c>
      <c r="K24" s="31">
        <f t="shared" si="15"/>
        <v>0.6</v>
      </c>
      <c r="L24" s="31">
        <f t="shared" si="14"/>
        <v>0</v>
      </c>
    </row>
    <row r="25" spans="1:12" ht="12" customHeight="1">
      <c r="A25" s="139"/>
      <c r="B25" s="139"/>
      <c r="C25" s="37"/>
      <c r="D25" s="211" t="s">
        <v>38</v>
      </c>
      <c r="E25" s="36"/>
      <c r="F25" s="83">
        <v>14</v>
      </c>
      <c r="G25" s="83">
        <v>0</v>
      </c>
      <c r="H25" s="83">
        <v>0</v>
      </c>
      <c r="I25" s="83">
        <v>0</v>
      </c>
      <c r="J25" s="83">
        <v>0</v>
      </c>
      <c r="K25" s="83">
        <v>14</v>
      </c>
      <c r="L25" s="83">
        <v>0</v>
      </c>
    </row>
    <row r="26" spans="1:12" ht="12" customHeight="1">
      <c r="A26" s="139"/>
      <c r="B26" s="139"/>
      <c r="C26" s="34"/>
      <c r="D26" s="212"/>
      <c r="E26" s="33"/>
      <c r="F26" s="85"/>
      <c r="G26" s="31">
        <f t="shared" ref="G26:K26" si="16">IF(G25=0,0,G25/$F25)</f>
        <v>0</v>
      </c>
      <c r="H26" s="31">
        <f t="shared" si="16"/>
        <v>0</v>
      </c>
      <c r="I26" s="31">
        <f t="shared" si="16"/>
        <v>0</v>
      </c>
      <c r="J26" s="31">
        <f t="shared" si="16"/>
        <v>0</v>
      </c>
      <c r="K26" s="31">
        <f t="shared" si="16"/>
        <v>1</v>
      </c>
      <c r="L26" s="31">
        <f t="shared" si="14"/>
        <v>0</v>
      </c>
    </row>
    <row r="27" spans="1:12" ht="12" customHeight="1">
      <c r="A27" s="139"/>
      <c r="B27" s="139"/>
      <c r="C27" s="37"/>
      <c r="D27" s="211" t="s">
        <v>37</v>
      </c>
      <c r="E27" s="36"/>
      <c r="F27" s="83">
        <v>1</v>
      </c>
      <c r="G27" s="83">
        <v>0</v>
      </c>
      <c r="H27" s="83">
        <v>0</v>
      </c>
      <c r="I27" s="83">
        <v>0</v>
      </c>
      <c r="J27" s="83">
        <v>0</v>
      </c>
      <c r="K27" s="83">
        <v>1</v>
      </c>
      <c r="L27" s="83">
        <v>0</v>
      </c>
    </row>
    <row r="28" spans="1:12" ht="12" customHeight="1">
      <c r="A28" s="139"/>
      <c r="B28" s="139"/>
      <c r="C28" s="34"/>
      <c r="D28" s="212"/>
      <c r="E28" s="33"/>
      <c r="F28" s="85"/>
      <c r="G28" s="31">
        <f t="shared" ref="G28:K28" si="17">IF(G27=0,0,G27/$F27)</f>
        <v>0</v>
      </c>
      <c r="H28" s="31">
        <f t="shared" si="17"/>
        <v>0</v>
      </c>
      <c r="I28" s="31">
        <f t="shared" si="17"/>
        <v>0</v>
      </c>
      <c r="J28" s="31">
        <f t="shared" si="17"/>
        <v>0</v>
      </c>
      <c r="K28" s="31">
        <f t="shared" si="17"/>
        <v>1</v>
      </c>
      <c r="L28" s="31">
        <f t="shared" si="14"/>
        <v>0</v>
      </c>
    </row>
    <row r="29" spans="1:12" ht="12" customHeight="1">
      <c r="A29" s="139"/>
      <c r="B29" s="139"/>
      <c r="C29" s="37"/>
      <c r="D29" s="211" t="s">
        <v>36</v>
      </c>
      <c r="E29" s="36"/>
      <c r="F29" s="83">
        <v>6</v>
      </c>
      <c r="G29" s="83">
        <v>2</v>
      </c>
      <c r="H29" s="83">
        <v>0</v>
      </c>
      <c r="I29" s="83">
        <v>0</v>
      </c>
      <c r="J29" s="83">
        <v>0</v>
      </c>
      <c r="K29" s="83">
        <v>4</v>
      </c>
      <c r="L29" s="83">
        <v>0</v>
      </c>
    </row>
    <row r="30" spans="1:12" ht="12" customHeight="1">
      <c r="A30" s="139"/>
      <c r="B30" s="139"/>
      <c r="C30" s="34"/>
      <c r="D30" s="212"/>
      <c r="E30" s="33"/>
      <c r="F30" s="85"/>
      <c r="G30" s="31">
        <f t="shared" ref="G30:K30" si="18">IF(G29=0,0,G29/$F29)</f>
        <v>0.33333333333333331</v>
      </c>
      <c r="H30" s="31">
        <f t="shared" si="18"/>
        <v>0</v>
      </c>
      <c r="I30" s="31">
        <f t="shared" si="18"/>
        <v>0</v>
      </c>
      <c r="J30" s="31">
        <f t="shared" si="18"/>
        <v>0</v>
      </c>
      <c r="K30" s="31">
        <f t="shared" si="18"/>
        <v>0.66666666666666663</v>
      </c>
      <c r="L30" s="31">
        <f t="shared" si="14"/>
        <v>0</v>
      </c>
    </row>
    <row r="31" spans="1:12" ht="12" customHeight="1">
      <c r="A31" s="139"/>
      <c r="B31" s="139"/>
      <c r="C31" s="37"/>
      <c r="D31" s="211" t="s">
        <v>35</v>
      </c>
      <c r="E31" s="36"/>
      <c r="F31" s="83">
        <v>3</v>
      </c>
      <c r="G31" s="83">
        <v>0</v>
      </c>
      <c r="H31" s="83">
        <v>0</v>
      </c>
      <c r="I31" s="83">
        <v>0</v>
      </c>
      <c r="J31" s="83">
        <v>0</v>
      </c>
      <c r="K31" s="83">
        <v>3</v>
      </c>
      <c r="L31" s="83">
        <v>0</v>
      </c>
    </row>
    <row r="32" spans="1:12" ht="12" customHeight="1">
      <c r="A32" s="139"/>
      <c r="B32" s="139"/>
      <c r="C32" s="34"/>
      <c r="D32" s="212"/>
      <c r="E32" s="33"/>
      <c r="F32" s="85"/>
      <c r="G32" s="31">
        <f t="shared" ref="G32:K32" si="19">IF(G31=0,0,G31/$F31)</f>
        <v>0</v>
      </c>
      <c r="H32" s="31">
        <f t="shared" si="19"/>
        <v>0</v>
      </c>
      <c r="I32" s="31">
        <f t="shared" si="19"/>
        <v>0</v>
      </c>
      <c r="J32" s="31">
        <f t="shared" si="19"/>
        <v>0</v>
      </c>
      <c r="K32" s="31">
        <f t="shared" si="19"/>
        <v>1</v>
      </c>
      <c r="L32" s="31">
        <f t="shared" si="14"/>
        <v>0</v>
      </c>
    </row>
    <row r="33" spans="1:12" ht="12" customHeight="1">
      <c r="A33" s="139"/>
      <c r="B33" s="139"/>
      <c r="C33" s="37"/>
      <c r="D33" s="211" t="s">
        <v>34</v>
      </c>
      <c r="E33" s="36"/>
      <c r="F33" s="83">
        <v>3</v>
      </c>
      <c r="G33" s="83">
        <v>1</v>
      </c>
      <c r="H33" s="83">
        <v>1</v>
      </c>
      <c r="I33" s="83">
        <v>0</v>
      </c>
      <c r="J33" s="83">
        <v>0</v>
      </c>
      <c r="K33" s="83">
        <v>1</v>
      </c>
      <c r="L33" s="83">
        <v>0</v>
      </c>
    </row>
    <row r="34" spans="1:12" ht="12" customHeight="1">
      <c r="A34" s="139"/>
      <c r="B34" s="139"/>
      <c r="C34" s="34"/>
      <c r="D34" s="212"/>
      <c r="E34" s="33"/>
      <c r="F34" s="85"/>
      <c r="G34" s="31">
        <f t="shared" ref="G34:K34" si="20">IF(G33=0,0,G33/$F33)</f>
        <v>0.33333333333333331</v>
      </c>
      <c r="H34" s="31">
        <f t="shared" si="20"/>
        <v>0.33333333333333331</v>
      </c>
      <c r="I34" s="31">
        <f t="shared" si="20"/>
        <v>0</v>
      </c>
      <c r="J34" s="31">
        <f t="shared" si="20"/>
        <v>0</v>
      </c>
      <c r="K34" s="31">
        <f t="shared" si="20"/>
        <v>0.33333333333333331</v>
      </c>
      <c r="L34" s="31">
        <f t="shared" si="14"/>
        <v>0</v>
      </c>
    </row>
    <row r="35" spans="1:12" ht="12" customHeight="1">
      <c r="A35" s="139"/>
      <c r="B35" s="139"/>
      <c r="C35" s="37"/>
      <c r="D35" s="211" t="s">
        <v>33</v>
      </c>
      <c r="E35" s="36"/>
      <c r="F35" s="83">
        <v>10</v>
      </c>
      <c r="G35" s="83">
        <v>1</v>
      </c>
      <c r="H35" s="83">
        <v>0</v>
      </c>
      <c r="I35" s="83">
        <v>0</v>
      </c>
      <c r="J35" s="83">
        <v>0</v>
      </c>
      <c r="K35" s="83">
        <v>9</v>
      </c>
      <c r="L35" s="83">
        <v>0</v>
      </c>
    </row>
    <row r="36" spans="1:12" ht="12" customHeight="1">
      <c r="A36" s="139"/>
      <c r="B36" s="139"/>
      <c r="C36" s="34"/>
      <c r="D36" s="212"/>
      <c r="E36" s="33"/>
      <c r="F36" s="85"/>
      <c r="G36" s="31">
        <f t="shared" ref="G36:K36" si="21">IF(G35=0,0,G35/$F35)</f>
        <v>0.1</v>
      </c>
      <c r="H36" s="31">
        <f t="shared" si="21"/>
        <v>0</v>
      </c>
      <c r="I36" s="31">
        <f t="shared" si="21"/>
        <v>0</v>
      </c>
      <c r="J36" s="31">
        <f t="shared" si="21"/>
        <v>0</v>
      </c>
      <c r="K36" s="31">
        <f t="shared" si="21"/>
        <v>0.9</v>
      </c>
      <c r="L36" s="31">
        <f t="shared" si="14"/>
        <v>0</v>
      </c>
    </row>
    <row r="37" spans="1:12" ht="12" customHeight="1">
      <c r="A37" s="139"/>
      <c r="B37" s="139"/>
      <c r="C37" s="37"/>
      <c r="D37" s="211" t="s">
        <v>32</v>
      </c>
      <c r="E37" s="36"/>
      <c r="F37" s="83">
        <v>1</v>
      </c>
      <c r="G37" s="83">
        <v>0</v>
      </c>
      <c r="H37" s="83">
        <v>1</v>
      </c>
      <c r="I37" s="83">
        <v>0</v>
      </c>
      <c r="J37" s="83">
        <v>0</v>
      </c>
      <c r="K37" s="83">
        <v>0</v>
      </c>
      <c r="L37" s="83">
        <v>0</v>
      </c>
    </row>
    <row r="38" spans="1:12" ht="12" customHeight="1">
      <c r="A38" s="139"/>
      <c r="B38" s="139"/>
      <c r="C38" s="34"/>
      <c r="D38" s="212"/>
      <c r="E38" s="33"/>
      <c r="F38" s="85"/>
      <c r="G38" s="31">
        <f t="shared" ref="G38:L52" si="22">IF(G37=0,0,G37/$F37)</f>
        <v>0</v>
      </c>
      <c r="H38" s="31">
        <f t="shared" si="22"/>
        <v>1</v>
      </c>
      <c r="I38" s="31">
        <f t="shared" si="22"/>
        <v>0</v>
      </c>
      <c r="J38" s="31">
        <f t="shared" si="22"/>
        <v>0</v>
      </c>
      <c r="K38" s="31">
        <f t="shared" si="22"/>
        <v>0</v>
      </c>
      <c r="L38" s="31">
        <f t="shared" si="22"/>
        <v>0</v>
      </c>
    </row>
    <row r="39" spans="1:12" ht="12" customHeight="1">
      <c r="A39" s="139"/>
      <c r="B39" s="139"/>
      <c r="C39" s="37"/>
      <c r="D39" s="211" t="s">
        <v>31</v>
      </c>
      <c r="E39" s="36"/>
      <c r="F39" s="83">
        <v>6</v>
      </c>
      <c r="G39" s="83">
        <v>0</v>
      </c>
      <c r="H39" s="83">
        <v>0</v>
      </c>
      <c r="I39" s="83">
        <v>0</v>
      </c>
      <c r="J39" s="83">
        <v>0</v>
      </c>
      <c r="K39" s="83">
        <v>6</v>
      </c>
      <c r="L39" s="83">
        <v>0</v>
      </c>
    </row>
    <row r="40" spans="1:12" ht="12" customHeight="1">
      <c r="A40" s="139"/>
      <c r="B40" s="139"/>
      <c r="C40" s="34"/>
      <c r="D40" s="212"/>
      <c r="E40" s="33"/>
      <c r="F40" s="85"/>
      <c r="G40" s="31">
        <f t="shared" ref="G40:K40" si="23">IF(G39=0,0,G39/$F39)</f>
        <v>0</v>
      </c>
      <c r="H40" s="31">
        <f t="shared" si="23"/>
        <v>0</v>
      </c>
      <c r="I40" s="31">
        <f t="shared" si="23"/>
        <v>0</v>
      </c>
      <c r="J40" s="31">
        <f t="shared" si="23"/>
        <v>0</v>
      </c>
      <c r="K40" s="31">
        <f t="shared" si="23"/>
        <v>1</v>
      </c>
      <c r="L40" s="31">
        <f t="shared" si="22"/>
        <v>0</v>
      </c>
    </row>
    <row r="41" spans="1:12" ht="12" customHeight="1">
      <c r="A41" s="139"/>
      <c r="B41" s="139"/>
      <c r="C41" s="37"/>
      <c r="D41" s="211" t="s">
        <v>30</v>
      </c>
      <c r="E41" s="36"/>
      <c r="F41" s="83">
        <v>1</v>
      </c>
      <c r="G41" s="83">
        <v>0</v>
      </c>
      <c r="H41" s="83">
        <v>0</v>
      </c>
      <c r="I41" s="83">
        <v>0</v>
      </c>
      <c r="J41" s="83">
        <v>0</v>
      </c>
      <c r="K41" s="83">
        <v>1</v>
      </c>
      <c r="L41" s="83">
        <v>0</v>
      </c>
    </row>
    <row r="42" spans="1:12" ht="12" customHeight="1">
      <c r="A42" s="139"/>
      <c r="B42" s="139"/>
      <c r="C42" s="34"/>
      <c r="D42" s="212"/>
      <c r="E42" s="33"/>
      <c r="F42" s="85"/>
      <c r="G42" s="31">
        <f t="shared" ref="G42:K42" si="24">IF(G41=0,0,G41/$F41)</f>
        <v>0</v>
      </c>
      <c r="H42" s="31">
        <f t="shared" si="24"/>
        <v>0</v>
      </c>
      <c r="I42" s="31">
        <f t="shared" si="24"/>
        <v>0</v>
      </c>
      <c r="J42" s="31">
        <f t="shared" si="24"/>
        <v>0</v>
      </c>
      <c r="K42" s="31">
        <f t="shared" si="24"/>
        <v>1</v>
      </c>
      <c r="L42" s="31">
        <f t="shared" si="22"/>
        <v>0</v>
      </c>
    </row>
    <row r="43" spans="1:12" ht="12" customHeight="1">
      <c r="A43" s="139"/>
      <c r="B43" s="139"/>
      <c r="C43" s="37"/>
      <c r="D43" s="211" t="s">
        <v>29</v>
      </c>
      <c r="E43" s="36"/>
      <c r="F43" s="83">
        <v>3</v>
      </c>
      <c r="G43" s="83">
        <v>0</v>
      </c>
      <c r="H43" s="83">
        <v>0</v>
      </c>
      <c r="I43" s="83">
        <v>0</v>
      </c>
      <c r="J43" s="83">
        <v>0</v>
      </c>
      <c r="K43" s="83">
        <v>3</v>
      </c>
      <c r="L43" s="83">
        <v>0</v>
      </c>
    </row>
    <row r="44" spans="1:12" ht="12" customHeight="1">
      <c r="A44" s="139"/>
      <c r="B44" s="139"/>
      <c r="C44" s="34"/>
      <c r="D44" s="212"/>
      <c r="E44" s="33"/>
      <c r="F44" s="85"/>
      <c r="G44" s="31">
        <f t="shared" ref="G44:K44" si="25">IF(G43=0,0,G43/$F43)</f>
        <v>0</v>
      </c>
      <c r="H44" s="31">
        <f t="shared" si="25"/>
        <v>0</v>
      </c>
      <c r="I44" s="31">
        <f t="shared" si="25"/>
        <v>0</v>
      </c>
      <c r="J44" s="31">
        <f t="shared" si="25"/>
        <v>0</v>
      </c>
      <c r="K44" s="31">
        <f t="shared" si="25"/>
        <v>1</v>
      </c>
      <c r="L44" s="31">
        <f t="shared" si="22"/>
        <v>0</v>
      </c>
    </row>
    <row r="45" spans="1:12" ht="12" customHeight="1">
      <c r="A45" s="139"/>
      <c r="B45" s="139"/>
      <c r="C45" s="37"/>
      <c r="D45" s="211" t="s">
        <v>28</v>
      </c>
      <c r="E45" s="36"/>
      <c r="F45" s="83">
        <v>8</v>
      </c>
      <c r="G45" s="83">
        <v>3</v>
      </c>
      <c r="H45" s="83">
        <v>0</v>
      </c>
      <c r="I45" s="83">
        <v>0</v>
      </c>
      <c r="J45" s="83">
        <v>0</v>
      </c>
      <c r="K45" s="83">
        <v>5</v>
      </c>
      <c r="L45" s="83">
        <v>0</v>
      </c>
    </row>
    <row r="46" spans="1:12" ht="12" customHeight="1">
      <c r="A46" s="139"/>
      <c r="B46" s="139"/>
      <c r="C46" s="34"/>
      <c r="D46" s="212"/>
      <c r="E46" s="33"/>
      <c r="F46" s="85"/>
      <c r="G46" s="31">
        <f t="shared" ref="G46:K46" si="26">IF(G45=0,0,G45/$F45)</f>
        <v>0.375</v>
      </c>
      <c r="H46" s="31">
        <f t="shared" si="26"/>
        <v>0</v>
      </c>
      <c r="I46" s="31">
        <f t="shared" si="26"/>
        <v>0</v>
      </c>
      <c r="J46" s="31">
        <f t="shared" si="26"/>
        <v>0</v>
      </c>
      <c r="K46" s="31">
        <f t="shared" si="26"/>
        <v>0.625</v>
      </c>
      <c r="L46" s="31">
        <f t="shared" si="22"/>
        <v>0</v>
      </c>
    </row>
    <row r="47" spans="1:12" ht="12" customHeight="1">
      <c r="A47" s="139"/>
      <c r="B47" s="139"/>
      <c r="C47" s="37"/>
      <c r="D47" s="211" t="s">
        <v>27</v>
      </c>
      <c r="E47" s="36"/>
      <c r="F47" s="83">
        <v>3</v>
      </c>
      <c r="G47" s="83">
        <v>0</v>
      </c>
      <c r="H47" s="83">
        <v>0</v>
      </c>
      <c r="I47" s="83">
        <v>0</v>
      </c>
      <c r="J47" s="83">
        <v>0</v>
      </c>
      <c r="K47" s="83">
        <v>3</v>
      </c>
      <c r="L47" s="83">
        <v>0</v>
      </c>
    </row>
    <row r="48" spans="1:12" ht="12" customHeight="1">
      <c r="A48" s="139"/>
      <c r="B48" s="139"/>
      <c r="C48" s="34"/>
      <c r="D48" s="212"/>
      <c r="E48" s="33"/>
      <c r="F48" s="85"/>
      <c r="G48" s="31">
        <f t="shared" ref="G48:K48" si="27">IF(G47=0,0,G47/$F47)</f>
        <v>0</v>
      </c>
      <c r="H48" s="31">
        <f t="shared" si="27"/>
        <v>0</v>
      </c>
      <c r="I48" s="31">
        <f t="shared" si="27"/>
        <v>0</v>
      </c>
      <c r="J48" s="31">
        <f t="shared" si="27"/>
        <v>0</v>
      </c>
      <c r="K48" s="31">
        <f t="shared" si="27"/>
        <v>1</v>
      </c>
      <c r="L48" s="31">
        <f t="shared" si="22"/>
        <v>0</v>
      </c>
    </row>
    <row r="49" spans="1:12" ht="12" customHeight="1">
      <c r="A49" s="139"/>
      <c r="B49" s="139"/>
      <c r="C49" s="37"/>
      <c r="D49" s="211" t="s">
        <v>26</v>
      </c>
      <c r="E49" s="36"/>
      <c r="F49" s="83">
        <v>2</v>
      </c>
      <c r="G49" s="83">
        <v>1</v>
      </c>
      <c r="H49" s="83">
        <v>0</v>
      </c>
      <c r="I49" s="83">
        <v>0</v>
      </c>
      <c r="J49" s="83">
        <v>0</v>
      </c>
      <c r="K49" s="83">
        <v>1</v>
      </c>
      <c r="L49" s="83">
        <v>0</v>
      </c>
    </row>
    <row r="50" spans="1:12" ht="12" customHeight="1">
      <c r="A50" s="139"/>
      <c r="B50" s="139"/>
      <c r="C50" s="34"/>
      <c r="D50" s="212"/>
      <c r="E50" s="33"/>
      <c r="F50" s="85"/>
      <c r="G50" s="31">
        <f t="shared" ref="G50:K50" si="28">IF(G49=0,0,G49/$F49)</f>
        <v>0.5</v>
      </c>
      <c r="H50" s="31">
        <f t="shared" si="28"/>
        <v>0</v>
      </c>
      <c r="I50" s="31">
        <f t="shared" si="28"/>
        <v>0</v>
      </c>
      <c r="J50" s="31">
        <f t="shared" si="28"/>
        <v>0</v>
      </c>
      <c r="K50" s="31">
        <f t="shared" si="28"/>
        <v>0.5</v>
      </c>
      <c r="L50" s="31">
        <f t="shared" si="22"/>
        <v>0</v>
      </c>
    </row>
    <row r="51" spans="1:12" ht="12" customHeight="1">
      <c r="A51" s="139"/>
      <c r="B51" s="139"/>
      <c r="C51" s="37"/>
      <c r="D51" s="211" t="s">
        <v>25</v>
      </c>
      <c r="E51" s="36"/>
      <c r="F51" s="83">
        <v>15</v>
      </c>
      <c r="G51" s="83">
        <v>2</v>
      </c>
      <c r="H51" s="83">
        <v>1</v>
      </c>
      <c r="I51" s="83">
        <v>0</v>
      </c>
      <c r="J51" s="83">
        <v>1</v>
      </c>
      <c r="K51" s="83">
        <v>11</v>
      </c>
      <c r="L51" s="83">
        <v>0</v>
      </c>
    </row>
    <row r="52" spans="1:12" ht="12" customHeight="1">
      <c r="A52" s="139"/>
      <c r="B52" s="139"/>
      <c r="C52" s="34"/>
      <c r="D52" s="212"/>
      <c r="E52" s="33"/>
      <c r="F52" s="85"/>
      <c r="G52" s="31">
        <f t="shared" ref="G52:K52" si="29">IF(G51=0,0,G51/$F51)</f>
        <v>0.13333333333333333</v>
      </c>
      <c r="H52" s="31">
        <f t="shared" si="29"/>
        <v>6.6666666666666666E-2</v>
      </c>
      <c r="I52" s="31">
        <f t="shared" si="29"/>
        <v>0</v>
      </c>
      <c r="J52" s="31">
        <f t="shared" si="29"/>
        <v>6.6666666666666666E-2</v>
      </c>
      <c r="K52" s="31">
        <f t="shared" si="29"/>
        <v>0.73333333333333328</v>
      </c>
      <c r="L52" s="31">
        <f t="shared" si="22"/>
        <v>0</v>
      </c>
    </row>
    <row r="53" spans="1:12" ht="12" customHeight="1">
      <c r="A53" s="139"/>
      <c r="B53" s="139"/>
      <c r="C53" s="37"/>
      <c r="D53" s="211" t="s">
        <v>24</v>
      </c>
      <c r="E53" s="36"/>
      <c r="F53" s="83">
        <v>4</v>
      </c>
      <c r="G53" s="83">
        <v>1</v>
      </c>
      <c r="H53" s="83">
        <v>2</v>
      </c>
      <c r="I53" s="83">
        <v>0</v>
      </c>
      <c r="J53" s="83">
        <v>0</v>
      </c>
      <c r="K53" s="83">
        <v>2</v>
      </c>
      <c r="L53" s="83">
        <v>0</v>
      </c>
    </row>
    <row r="54" spans="1:12" ht="12" customHeight="1">
      <c r="A54" s="139"/>
      <c r="B54" s="139"/>
      <c r="C54" s="34"/>
      <c r="D54" s="212"/>
      <c r="E54" s="33"/>
      <c r="F54" s="85"/>
      <c r="G54" s="31">
        <f t="shared" ref="G54:L68" si="30">IF(G53=0,0,G53/$F53)</f>
        <v>0.25</v>
      </c>
      <c r="H54" s="31">
        <f t="shared" si="30"/>
        <v>0.5</v>
      </c>
      <c r="I54" s="31">
        <f t="shared" si="30"/>
        <v>0</v>
      </c>
      <c r="J54" s="31">
        <f t="shared" si="30"/>
        <v>0</v>
      </c>
      <c r="K54" s="31">
        <f t="shared" si="30"/>
        <v>0.5</v>
      </c>
      <c r="L54" s="31">
        <f t="shared" si="30"/>
        <v>0</v>
      </c>
    </row>
    <row r="55" spans="1:12" ht="12" customHeight="1">
      <c r="A55" s="139"/>
      <c r="B55" s="139"/>
      <c r="C55" s="37"/>
      <c r="D55" s="211" t="s">
        <v>23</v>
      </c>
      <c r="E55" s="36"/>
      <c r="F55" s="83">
        <v>26</v>
      </c>
      <c r="G55" s="83">
        <v>6</v>
      </c>
      <c r="H55" s="83">
        <v>2</v>
      </c>
      <c r="I55" s="83">
        <v>1</v>
      </c>
      <c r="J55" s="83">
        <v>0</v>
      </c>
      <c r="K55" s="83">
        <v>17</v>
      </c>
      <c r="L55" s="83">
        <v>2</v>
      </c>
    </row>
    <row r="56" spans="1:12" ht="12" customHeight="1">
      <c r="A56" s="139"/>
      <c r="B56" s="139"/>
      <c r="C56" s="34"/>
      <c r="D56" s="212"/>
      <c r="E56" s="33"/>
      <c r="F56" s="85"/>
      <c r="G56" s="31">
        <f t="shared" ref="G56:K56" si="31">IF(G55=0,0,G55/$F55)</f>
        <v>0.23076923076923078</v>
      </c>
      <c r="H56" s="31">
        <f t="shared" si="31"/>
        <v>7.6923076923076927E-2</v>
      </c>
      <c r="I56" s="31">
        <f t="shared" si="31"/>
        <v>3.8461538461538464E-2</v>
      </c>
      <c r="J56" s="31">
        <f t="shared" si="31"/>
        <v>0</v>
      </c>
      <c r="K56" s="31">
        <f t="shared" si="31"/>
        <v>0.65384615384615385</v>
      </c>
      <c r="L56" s="31">
        <f t="shared" si="30"/>
        <v>7.6923076923076927E-2</v>
      </c>
    </row>
    <row r="57" spans="1:12" ht="12" customHeight="1">
      <c r="A57" s="139"/>
      <c r="B57" s="139"/>
      <c r="C57" s="37"/>
      <c r="D57" s="211" t="s">
        <v>22</v>
      </c>
      <c r="E57" s="36"/>
      <c r="F57" s="83">
        <v>5</v>
      </c>
      <c r="G57" s="83">
        <v>0</v>
      </c>
      <c r="H57" s="83">
        <v>0</v>
      </c>
      <c r="I57" s="83">
        <v>0</v>
      </c>
      <c r="J57" s="83">
        <v>0</v>
      </c>
      <c r="K57" s="83">
        <v>5</v>
      </c>
      <c r="L57" s="83">
        <v>0</v>
      </c>
    </row>
    <row r="58" spans="1:12" ht="12" customHeight="1">
      <c r="A58" s="139"/>
      <c r="B58" s="139"/>
      <c r="C58" s="34"/>
      <c r="D58" s="212"/>
      <c r="E58" s="33"/>
      <c r="F58" s="85"/>
      <c r="G58" s="31">
        <f t="shared" ref="G58:K58" si="32">IF(G57=0,0,G57/$F57)</f>
        <v>0</v>
      </c>
      <c r="H58" s="31">
        <f t="shared" si="32"/>
        <v>0</v>
      </c>
      <c r="I58" s="31">
        <f t="shared" si="32"/>
        <v>0</v>
      </c>
      <c r="J58" s="31">
        <f t="shared" si="32"/>
        <v>0</v>
      </c>
      <c r="K58" s="31">
        <f t="shared" si="32"/>
        <v>1</v>
      </c>
      <c r="L58" s="31">
        <f t="shared" si="30"/>
        <v>0</v>
      </c>
    </row>
    <row r="59" spans="1:12" ht="12.75" customHeight="1">
      <c r="A59" s="139"/>
      <c r="B59" s="139"/>
      <c r="C59" s="37"/>
      <c r="D59" s="211" t="s">
        <v>21</v>
      </c>
      <c r="E59" s="36"/>
      <c r="F59" s="83">
        <v>23</v>
      </c>
      <c r="G59" s="83">
        <v>10</v>
      </c>
      <c r="H59" s="83">
        <v>3</v>
      </c>
      <c r="I59" s="83">
        <v>0</v>
      </c>
      <c r="J59" s="83">
        <v>1</v>
      </c>
      <c r="K59" s="83">
        <v>11</v>
      </c>
      <c r="L59" s="83">
        <v>0</v>
      </c>
    </row>
    <row r="60" spans="1:12" ht="12.75" customHeight="1">
      <c r="A60" s="139"/>
      <c r="B60" s="139"/>
      <c r="C60" s="34"/>
      <c r="D60" s="212"/>
      <c r="E60" s="33"/>
      <c r="F60" s="85"/>
      <c r="G60" s="31">
        <f t="shared" ref="G60:K60" si="33">IF(G59=0,0,G59/$F59)</f>
        <v>0.43478260869565216</v>
      </c>
      <c r="H60" s="31">
        <f t="shared" si="33"/>
        <v>0.13043478260869565</v>
      </c>
      <c r="I60" s="31">
        <f t="shared" si="33"/>
        <v>0</v>
      </c>
      <c r="J60" s="31">
        <f t="shared" si="33"/>
        <v>4.3478260869565216E-2</v>
      </c>
      <c r="K60" s="31">
        <f t="shared" si="33"/>
        <v>0.47826086956521741</v>
      </c>
      <c r="L60" s="31">
        <f t="shared" si="30"/>
        <v>0</v>
      </c>
    </row>
    <row r="61" spans="1:12" ht="12" customHeight="1">
      <c r="A61" s="139"/>
      <c r="B61" s="139"/>
      <c r="C61" s="37"/>
      <c r="D61" s="211" t="s">
        <v>20</v>
      </c>
      <c r="E61" s="36"/>
      <c r="F61" s="83">
        <v>14</v>
      </c>
      <c r="G61" s="83">
        <v>5</v>
      </c>
      <c r="H61" s="83">
        <v>0</v>
      </c>
      <c r="I61" s="83">
        <v>0</v>
      </c>
      <c r="J61" s="83">
        <v>0</v>
      </c>
      <c r="K61" s="83">
        <v>8</v>
      </c>
      <c r="L61" s="83">
        <v>1</v>
      </c>
    </row>
    <row r="62" spans="1:12" ht="12" customHeight="1">
      <c r="A62" s="139"/>
      <c r="B62" s="139"/>
      <c r="C62" s="34"/>
      <c r="D62" s="212"/>
      <c r="E62" s="33"/>
      <c r="F62" s="85"/>
      <c r="G62" s="31">
        <f t="shared" ref="G62:K62" si="34">IF(G61=0,0,G61/$F61)</f>
        <v>0.35714285714285715</v>
      </c>
      <c r="H62" s="31">
        <f t="shared" si="34"/>
        <v>0</v>
      </c>
      <c r="I62" s="31">
        <f t="shared" si="34"/>
        <v>0</v>
      </c>
      <c r="J62" s="31">
        <f t="shared" si="34"/>
        <v>0</v>
      </c>
      <c r="K62" s="31">
        <f t="shared" si="34"/>
        <v>0.5714285714285714</v>
      </c>
      <c r="L62" s="31">
        <f t="shared" si="30"/>
        <v>7.1428571428571425E-2</v>
      </c>
    </row>
    <row r="63" spans="1:12" ht="12" customHeight="1">
      <c r="A63" s="139"/>
      <c r="B63" s="139"/>
      <c r="C63" s="37"/>
      <c r="D63" s="211" t="s">
        <v>19</v>
      </c>
      <c r="E63" s="36"/>
      <c r="F63" s="83">
        <v>10</v>
      </c>
      <c r="G63" s="83">
        <v>6</v>
      </c>
      <c r="H63" s="83">
        <v>1</v>
      </c>
      <c r="I63" s="83">
        <v>1</v>
      </c>
      <c r="J63" s="83">
        <v>0</v>
      </c>
      <c r="K63" s="83">
        <v>4</v>
      </c>
      <c r="L63" s="83">
        <v>0</v>
      </c>
    </row>
    <row r="64" spans="1:12" ht="12" customHeight="1">
      <c r="A64" s="139"/>
      <c r="B64" s="139"/>
      <c r="C64" s="34"/>
      <c r="D64" s="212"/>
      <c r="E64" s="33"/>
      <c r="F64" s="85"/>
      <c r="G64" s="31">
        <f t="shared" ref="G64:K64" si="35">IF(G63=0,0,G63/$F63)</f>
        <v>0.6</v>
      </c>
      <c r="H64" s="31">
        <f t="shared" si="35"/>
        <v>0.1</v>
      </c>
      <c r="I64" s="31">
        <f t="shared" si="35"/>
        <v>0.1</v>
      </c>
      <c r="J64" s="31">
        <f t="shared" si="35"/>
        <v>0</v>
      </c>
      <c r="K64" s="31">
        <f t="shared" si="35"/>
        <v>0.4</v>
      </c>
      <c r="L64" s="31">
        <f t="shared" si="30"/>
        <v>0</v>
      </c>
    </row>
    <row r="65" spans="1:12" ht="12" customHeight="1">
      <c r="A65" s="139"/>
      <c r="B65" s="139"/>
      <c r="C65" s="37"/>
      <c r="D65" s="211" t="s">
        <v>18</v>
      </c>
      <c r="E65" s="36"/>
      <c r="F65" s="83">
        <v>19</v>
      </c>
      <c r="G65" s="83">
        <v>6</v>
      </c>
      <c r="H65" s="83">
        <v>0</v>
      </c>
      <c r="I65" s="83">
        <v>1</v>
      </c>
      <c r="J65" s="83">
        <v>0</v>
      </c>
      <c r="K65" s="83">
        <v>11</v>
      </c>
      <c r="L65" s="83">
        <v>1</v>
      </c>
    </row>
    <row r="66" spans="1:12" ht="12" customHeight="1">
      <c r="A66" s="139"/>
      <c r="B66" s="139"/>
      <c r="C66" s="34"/>
      <c r="D66" s="212"/>
      <c r="E66" s="33"/>
      <c r="F66" s="85"/>
      <c r="G66" s="31">
        <f t="shared" ref="G66:K66" si="36">IF(G65=0,0,G65/$F65)</f>
        <v>0.31578947368421051</v>
      </c>
      <c r="H66" s="31">
        <f t="shared" si="36"/>
        <v>0</v>
      </c>
      <c r="I66" s="31">
        <f t="shared" si="36"/>
        <v>5.2631578947368418E-2</v>
      </c>
      <c r="J66" s="31">
        <f t="shared" si="36"/>
        <v>0</v>
      </c>
      <c r="K66" s="31">
        <f t="shared" si="36"/>
        <v>0.57894736842105265</v>
      </c>
      <c r="L66" s="31">
        <f t="shared" si="30"/>
        <v>5.2631578947368418E-2</v>
      </c>
    </row>
    <row r="67" spans="1:12" ht="12" customHeight="1">
      <c r="A67" s="139"/>
      <c r="B67" s="139"/>
      <c r="C67" s="37"/>
      <c r="D67" s="211" t="s">
        <v>17</v>
      </c>
      <c r="E67" s="36"/>
      <c r="F67" s="83">
        <v>4</v>
      </c>
      <c r="G67" s="83">
        <v>0</v>
      </c>
      <c r="H67" s="83">
        <v>0</v>
      </c>
      <c r="I67" s="83">
        <v>0</v>
      </c>
      <c r="J67" s="83">
        <v>1</v>
      </c>
      <c r="K67" s="83">
        <v>3</v>
      </c>
      <c r="L67" s="83">
        <v>0</v>
      </c>
    </row>
    <row r="68" spans="1:12" ht="12" customHeight="1">
      <c r="A68" s="139"/>
      <c r="B68" s="140"/>
      <c r="C68" s="34"/>
      <c r="D68" s="212"/>
      <c r="E68" s="33"/>
      <c r="F68" s="85"/>
      <c r="G68" s="31">
        <f t="shared" ref="G68:K68" si="37">IF(G67=0,0,G67/$F67)</f>
        <v>0</v>
      </c>
      <c r="H68" s="31">
        <f t="shared" si="37"/>
        <v>0</v>
      </c>
      <c r="I68" s="31">
        <f t="shared" si="37"/>
        <v>0</v>
      </c>
      <c r="J68" s="31">
        <f t="shared" si="37"/>
        <v>0.25</v>
      </c>
      <c r="K68" s="31">
        <f t="shared" si="37"/>
        <v>0.75</v>
      </c>
      <c r="L68" s="31">
        <f t="shared" si="30"/>
        <v>0</v>
      </c>
    </row>
    <row r="69" spans="1:12" ht="12" customHeight="1">
      <c r="A69" s="139"/>
      <c r="B69" s="138" t="s">
        <v>16</v>
      </c>
      <c r="C69" s="37"/>
      <c r="D69" s="211" t="s">
        <v>15</v>
      </c>
      <c r="E69" s="36"/>
      <c r="F69" s="83">
        <f>SUM(F71,F73,F75,F77,F79,F81,F83,F85,F87,F89,F91,F93,F95,F97,F99)</f>
        <v>692</v>
      </c>
      <c r="G69" s="83">
        <f>SUM(G71,G73,G75,G77,G79,G81,G83,G85,G87,G89,G91,G93,G95,G97,G99)</f>
        <v>84</v>
      </c>
      <c r="H69" s="83">
        <f t="shared" ref="H69:K69" si="38">SUM(H71,H73,H75,H77,H79,H81,H83,H85,H87,H89,H91,H93,H95,H97,H99)</f>
        <v>38</v>
      </c>
      <c r="I69" s="83">
        <f t="shared" si="38"/>
        <v>6</v>
      </c>
      <c r="J69" s="83">
        <f t="shared" si="38"/>
        <v>3</v>
      </c>
      <c r="K69" s="83">
        <f t="shared" si="38"/>
        <v>579</v>
      </c>
      <c r="L69" s="83">
        <f t="shared" ref="L69" si="39">SUM(L71,L73,L75,L77,L79,L81,L83,L85,L87,L89,L91,L93,L95,L97,L99)</f>
        <v>14</v>
      </c>
    </row>
    <row r="70" spans="1:12" ht="12" customHeight="1">
      <c r="A70" s="139"/>
      <c r="B70" s="139"/>
      <c r="C70" s="34"/>
      <c r="D70" s="212"/>
      <c r="E70" s="33"/>
      <c r="F70" s="85"/>
      <c r="G70" s="31">
        <f t="shared" ref="G70:K70" si="40">IF(G69=0,0,G69/$F69)</f>
        <v>0.12138728323699421</v>
      </c>
      <c r="H70" s="31">
        <f t="shared" si="40"/>
        <v>5.4913294797687862E-2</v>
      </c>
      <c r="I70" s="31">
        <f t="shared" si="40"/>
        <v>8.670520231213872E-3</v>
      </c>
      <c r="J70" s="31">
        <f t="shared" si="40"/>
        <v>4.335260115606936E-3</v>
      </c>
      <c r="K70" s="31">
        <f t="shared" si="40"/>
        <v>0.83670520231213874</v>
      </c>
      <c r="L70" s="31">
        <f t="shared" ref="L70" si="41">IF(L69=0,0,L69/$F69)</f>
        <v>2.023121387283237E-2</v>
      </c>
    </row>
    <row r="71" spans="1:12" ht="12" customHeight="1">
      <c r="A71" s="139"/>
      <c r="B71" s="139"/>
      <c r="C71" s="37"/>
      <c r="D71" s="211" t="s">
        <v>117</v>
      </c>
      <c r="E71" s="36"/>
      <c r="F71" s="83">
        <v>5</v>
      </c>
      <c r="G71" s="83">
        <v>1</v>
      </c>
      <c r="H71" s="83">
        <v>1</v>
      </c>
      <c r="I71" s="83">
        <v>0</v>
      </c>
      <c r="J71" s="83">
        <v>0</v>
      </c>
      <c r="K71" s="83">
        <v>3</v>
      </c>
      <c r="L71" s="83">
        <v>0</v>
      </c>
    </row>
    <row r="72" spans="1:12" ht="12" customHeight="1">
      <c r="A72" s="139"/>
      <c r="B72" s="139"/>
      <c r="C72" s="34"/>
      <c r="D72" s="212"/>
      <c r="E72" s="33"/>
      <c r="F72" s="85"/>
      <c r="G72" s="31">
        <f t="shared" ref="G72:L86" si="42">IF(G71=0,0,G71/$F71)</f>
        <v>0.2</v>
      </c>
      <c r="H72" s="31">
        <f t="shared" si="42"/>
        <v>0.2</v>
      </c>
      <c r="I72" s="31">
        <f t="shared" si="42"/>
        <v>0</v>
      </c>
      <c r="J72" s="31">
        <f t="shared" si="42"/>
        <v>0</v>
      </c>
      <c r="K72" s="31">
        <f t="shared" si="42"/>
        <v>0.6</v>
      </c>
      <c r="L72" s="31">
        <f t="shared" si="42"/>
        <v>0</v>
      </c>
    </row>
    <row r="73" spans="1:12" ht="12" customHeight="1">
      <c r="A73" s="139"/>
      <c r="B73" s="139"/>
      <c r="C73" s="37"/>
      <c r="D73" s="211" t="s">
        <v>13</v>
      </c>
      <c r="E73" s="36"/>
      <c r="F73" s="83">
        <v>83</v>
      </c>
      <c r="G73" s="83">
        <v>11</v>
      </c>
      <c r="H73" s="83">
        <v>5</v>
      </c>
      <c r="I73" s="83">
        <v>1</v>
      </c>
      <c r="J73" s="83">
        <v>1</v>
      </c>
      <c r="K73" s="83">
        <v>67</v>
      </c>
      <c r="L73" s="83">
        <v>2</v>
      </c>
    </row>
    <row r="74" spans="1:12" ht="12" customHeight="1">
      <c r="A74" s="139"/>
      <c r="B74" s="139"/>
      <c r="C74" s="34"/>
      <c r="D74" s="212"/>
      <c r="E74" s="33"/>
      <c r="F74" s="85"/>
      <c r="G74" s="31">
        <f t="shared" ref="G74:K74" si="43">IF(G73=0,0,G73/$F73)</f>
        <v>0.13253012048192772</v>
      </c>
      <c r="H74" s="31">
        <f t="shared" si="43"/>
        <v>6.0240963855421686E-2</v>
      </c>
      <c r="I74" s="31">
        <f t="shared" si="43"/>
        <v>1.2048192771084338E-2</v>
      </c>
      <c r="J74" s="31">
        <f t="shared" si="43"/>
        <v>1.2048192771084338E-2</v>
      </c>
      <c r="K74" s="31">
        <f t="shared" si="43"/>
        <v>0.80722891566265065</v>
      </c>
      <c r="L74" s="31">
        <f t="shared" si="42"/>
        <v>2.4096385542168676E-2</v>
      </c>
    </row>
    <row r="75" spans="1:12" ht="12" customHeight="1">
      <c r="A75" s="139"/>
      <c r="B75" s="139"/>
      <c r="C75" s="37"/>
      <c r="D75" s="211" t="s">
        <v>12</v>
      </c>
      <c r="E75" s="36"/>
      <c r="F75" s="83">
        <v>18</v>
      </c>
      <c r="G75" s="83">
        <v>8</v>
      </c>
      <c r="H75" s="83">
        <v>5</v>
      </c>
      <c r="I75" s="83">
        <v>0</v>
      </c>
      <c r="J75" s="83">
        <v>0</v>
      </c>
      <c r="K75" s="83">
        <v>10</v>
      </c>
      <c r="L75" s="83">
        <v>0</v>
      </c>
    </row>
    <row r="76" spans="1:12" ht="12" customHeight="1">
      <c r="A76" s="139"/>
      <c r="B76" s="139"/>
      <c r="C76" s="34"/>
      <c r="D76" s="212"/>
      <c r="E76" s="33"/>
      <c r="F76" s="85"/>
      <c r="G76" s="31">
        <f t="shared" ref="G76:K76" si="44">IF(G75=0,0,G75/$F75)</f>
        <v>0.44444444444444442</v>
      </c>
      <c r="H76" s="31">
        <f t="shared" si="44"/>
        <v>0.27777777777777779</v>
      </c>
      <c r="I76" s="31">
        <f t="shared" si="44"/>
        <v>0</v>
      </c>
      <c r="J76" s="31">
        <f t="shared" si="44"/>
        <v>0</v>
      </c>
      <c r="K76" s="31">
        <f t="shared" si="44"/>
        <v>0.55555555555555558</v>
      </c>
      <c r="L76" s="31">
        <f t="shared" si="42"/>
        <v>0</v>
      </c>
    </row>
    <row r="77" spans="1:12" ht="12" customHeight="1">
      <c r="A77" s="139"/>
      <c r="B77" s="139"/>
      <c r="C77" s="37"/>
      <c r="D77" s="211" t="s">
        <v>11</v>
      </c>
      <c r="E77" s="36"/>
      <c r="F77" s="83">
        <v>16</v>
      </c>
      <c r="G77" s="83">
        <v>10</v>
      </c>
      <c r="H77" s="83">
        <v>2</v>
      </c>
      <c r="I77" s="83">
        <v>0</v>
      </c>
      <c r="J77" s="83">
        <v>0</v>
      </c>
      <c r="K77" s="83">
        <v>6</v>
      </c>
      <c r="L77" s="83">
        <v>0</v>
      </c>
    </row>
    <row r="78" spans="1:12" ht="12" customHeight="1">
      <c r="A78" s="139"/>
      <c r="B78" s="139"/>
      <c r="C78" s="34"/>
      <c r="D78" s="212"/>
      <c r="E78" s="33"/>
      <c r="F78" s="85"/>
      <c r="G78" s="31">
        <f t="shared" ref="G78:K78" si="45">IF(G77=0,0,G77/$F77)</f>
        <v>0.625</v>
      </c>
      <c r="H78" s="31">
        <f t="shared" si="45"/>
        <v>0.125</v>
      </c>
      <c r="I78" s="31">
        <f t="shared" si="45"/>
        <v>0</v>
      </c>
      <c r="J78" s="31">
        <f t="shared" si="45"/>
        <v>0</v>
      </c>
      <c r="K78" s="31">
        <f t="shared" si="45"/>
        <v>0.375</v>
      </c>
      <c r="L78" s="31">
        <f t="shared" si="42"/>
        <v>0</v>
      </c>
    </row>
    <row r="79" spans="1:12" ht="12" customHeight="1">
      <c r="A79" s="139"/>
      <c r="B79" s="139"/>
      <c r="C79" s="37"/>
      <c r="D79" s="211" t="s">
        <v>10</v>
      </c>
      <c r="E79" s="36"/>
      <c r="F79" s="83">
        <v>34</v>
      </c>
      <c r="G79" s="83">
        <v>2</v>
      </c>
      <c r="H79" s="83">
        <v>1</v>
      </c>
      <c r="I79" s="83">
        <v>0</v>
      </c>
      <c r="J79" s="83">
        <v>0</v>
      </c>
      <c r="K79" s="83">
        <v>31</v>
      </c>
      <c r="L79" s="83">
        <v>0</v>
      </c>
    </row>
    <row r="80" spans="1:12" ht="12" customHeight="1">
      <c r="A80" s="139"/>
      <c r="B80" s="139"/>
      <c r="C80" s="34"/>
      <c r="D80" s="212"/>
      <c r="E80" s="33"/>
      <c r="F80" s="85"/>
      <c r="G80" s="31">
        <f t="shared" ref="G80:K80" si="46">IF(G79=0,0,G79/$F79)</f>
        <v>5.8823529411764705E-2</v>
      </c>
      <c r="H80" s="31">
        <f t="shared" si="46"/>
        <v>2.9411764705882353E-2</v>
      </c>
      <c r="I80" s="31">
        <f t="shared" si="46"/>
        <v>0</v>
      </c>
      <c r="J80" s="31">
        <f t="shared" si="46"/>
        <v>0</v>
      </c>
      <c r="K80" s="31">
        <f t="shared" si="46"/>
        <v>0.91176470588235292</v>
      </c>
      <c r="L80" s="31">
        <f t="shared" si="42"/>
        <v>0</v>
      </c>
    </row>
    <row r="81" spans="1:12" ht="12" customHeight="1">
      <c r="A81" s="139"/>
      <c r="B81" s="139"/>
      <c r="C81" s="37"/>
      <c r="D81" s="211" t="s">
        <v>9</v>
      </c>
      <c r="E81" s="36"/>
      <c r="F81" s="83">
        <v>180</v>
      </c>
      <c r="G81" s="83">
        <v>20</v>
      </c>
      <c r="H81" s="83">
        <v>8</v>
      </c>
      <c r="I81" s="83">
        <v>1</v>
      </c>
      <c r="J81" s="83">
        <v>0</v>
      </c>
      <c r="K81" s="83">
        <v>154</v>
      </c>
      <c r="L81" s="83">
        <v>3</v>
      </c>
    </row>
    <row r="82" spans="1:12" ht="12" customHeight="1">
      <c r="A82" s="139"/>
      <c r="B82" s="139"/>
      <c r="C82" s="34"/>
      <c r="D82" s="212"/>
      <c r="E82" s="33"/>
      <c r="F82" s="85"/>
      <c r="G82" s="31">
        <f t="shared" ref="G82:K82" si="47">IF(G81=0,0,G81/$F81)</f>
        <v>0.1111111111111111</v>
      </c>
      <c r="H82" s="31">
        <f t="shared" si="47"/>
        <v>4.4444444444444446E-2</v>
      </c>
      <c r="I82" s="31">
        <f t="shared" si="47"/>
        <v>5.5555555555555558E-3</v>
      </c>
      <c r="J82" s="31">
        <f t="shared" si="47"/>
        <v>0</v>
      </c>
      <c r="K82" s="31">
        <f t="shared" si="47"/>
        <v>0.85555555555555551</v>
      </c>
      <c r="L82" s="31">
        <f t="shared" si="42"/>
        <v>1.6666666666666666E-2</v>
      </c>
    </row>
    <row r="83" spans="1:12" ht="12" customHeight="1">
      <c r="A83" s="139"/>
      <c r="B83" s="139"/>
      <c r="C83" s="37"/>
      <c r="D83" s="211" t="s">
        <v>8</v>
      </c>
      <c r="E83" s="36"/>
      <c r="F83" s="83">
        <v>21</v>
      </c>
      <c r="G83" s="83">
        <v>8</v>
      </c>
      <c r="H83" s="83">
        <v>9</v>
      </c>
      <c r="I83" s="83">
        <v>0</v>
      </c>
      <c r="J83" s="83">
        <v>1</v>
      </c>
      <c r="K83" s="83">
        <v>9</v>
      </c>
      <c r="L83" s="83">
        <v>1</v>
      </c>
    </row>
    <row r="84" spans="1:12" ht="12" customHeight="1">
      <c r="A84" s="139"/>
      <c r="B84" s="139"/>
      <c r="C84" s="34"/>
      <c r="D84" s="212"/>
      <c r="E84" s="33"/>
      <c r="F84" s="85"/>
      <c r="G84" s="31">
        <f t="shared" ref="G84:K84" si="48">IF(G83=0,0,G83/$F83)</f>
        <v>0.38095238095238093</v>
      </c>
      <c r="H84" s="31">
        <f t="shared" si="48"/>
        <v>0.42857142857142855</v>
      </c>
      <c r="I84" s="31">
        <f t="shared" si="48"/>
        <v>0</v>
      </c>
      <c r="J84" s="31">
        <f t="shared" si="48"/>
        <v>4.7619047619047616E-2</v>
      </c>
      <c r="K84" s="31">
        <f t="shared" si="48"/>
        <v>0.42857142857142855</v>
      </c>
      <c r="L84" s="31">
        <f t="shared" si="42"/>
        <v>4.7619047619047616E-2</v>
      </c>
    </row>
    <row r="85" spans="1:12" ht="12" customHeight="1">
      <c r="A85" s="139"/>
      <c r="B85" s="139"/>
      <c r="C85" s="37"/>
      <c r="D85" s="211" t="s">
        <v>7</v>
      </c>
      <c r="E85" s="36"/>
      <c r="F85" s="83">
        <v>14</v>
      </c>
      <c r="G85" s="83">
        <v>3</v>
      </c>
      <c r="H85" s="83">
        <v>1</v>
      </c>
      <c r="I85" s="83">
        <v>0</v>
      </c>
      <c r="J85" s="83">
        <v>0</v>
      </c>
      <c r="K85" s="83">
        <v>10</v>
      </c>
      <c r="L85" s="83">
        <v>1</v>
      </c>
    </row>
    <row r="86" spans="1:12" ht="12" customHeight="1">
      <c r="A86" s="139"/>
      <c r="B86" s="139"/>
      <c r="C86" s="34"/>
      <c r="D86" s="212"/>
      <c r="E86" s="33"/>
      <c r="F86" s="85"/>
      <c r="G86" s="31">
        <f t="shared" ref="G86:K86" si="49">IF(G85=0,0,G85/$F85)</f>
        <v>0.21428571428571427</v>
      </c>
      <c r="H86" s="31">
        <f t="shared" si="49"/>
        <v>7.1428571428571425E-2</v>
      </c>
      <c r="I86" s="31">
        <f t="shared" si="49"/>
        <v>0</v>
      </c>
      <c r="J86" s="31">
        <f t="shared" si="49"/>
        <v>0</v>
      </c>
      <c r="K86" s="31">
        <f t="shared" si="49"/>
        <v>0.7142857142857143</v>
      </c>
      <c r="L86" s="31">
        <f t="shared" si="42"/>
        <v>7.1428571428571425E-2</v>
      </c>
    </row>
    <row r="87" spans="1:12" ht="13.5" customHeight="1">
      <c r="A87" s="139"/>
      <c r="B87" s="139"/>
      <c r="C87" s="37"/>
      <c r="D87" s="228" t="s">
        <v>116</v>
      </c>
      <c r="E87" s="36"/>
      <c r="F87" s="83">
        <v>13</v>
      </c>
      <c r="G87" s="83">
        <v>2</v>
      </c>
      <c r="H87" s="83">
        <v>0</v>
      </c>
      <c r="I87" s="83">
        <v>0</v>
      </c>
      <c r="J87" s="83">
        <v>0</v>
      </c>
      <c r="K87" s="83">
        <v>10</v>
      </c>
      <c r="L87" s="83">
        <v>1</v>
      </c>
    </row>
    <row r="88" spans="1:12" ht="13.5" customHeight="1">
      <c r="A88" s="139"/>
      <c r="B88" s="139"/>
      <c r="C88" s="34"/>
      <c r="D88" s="212"/>
      <c r="E88" s="33"/>
      <c r="F88" s="85"/>
      <c r="G88" s="31">
        <f t="shared" ref="G88:L100" si="50">IF(G87=0,0,G87/$F87)</f>
        <v>0.15384615384615385</v>
      </c>
      <c r="H88" s="31">
        <f t="shared" si="50"/>
        <v>0</v>
      </c>
      <c r="I88" s="31">
        <f t="shared" si="50"/>
        <v>0</v>
      </c>
      <c r="J88" s="31">
        <f t="shared" si="50"/>
        <v>0</v>
      </c>
      <c r="K88" s="31">
        <f t="shared" si="50"/>
        <v>0.76923076923076927</v>
      </c>
      <c r="L88" s="31">
        <f t="shared" si="50"/>
        <v>7.6923076923076927E-2</v>
      </c>
    </row>
    <row r="89" spans="1:12" ht="12" customHeight="1">
      <c r="A89" s="139"/>
      <c r="B89" s="139"/>
      <c r="C89" s="37"/>
      <c r="D89" s="211" t="s">
        <v>5</v>
      </c>
      <c r="E89" s="36"/>
      <c r="F89" s="83">
        <v>41</v>
      </c>
      <c r="G89" s="83">
        <v>0</v>
      </c>
      <c r="H89" s="83">
        <v>0</v>
      </c>
      <c r="I89" s="83">
        <v>0</v>
      </c>
      <c r="J89" s="83">
        <v>0</v>
      </c>
      <c r="K89" s="83">
        <v>41</v>
      </c>
      <c r="L89" s="83">
        <v>0</v>
      </c>
    </row>
    <row r="90" spans="1:12" ht="12" customHeight="1">
      <c r="A90" s="139"/>
      <c r="B90" s="139"/>
      <c r="C90" s="34"/>
      <c r="D90" s="212"/>
      <c r="E90" s="33"/>
      <c r="F90" s="85"/>
      <c r="G90" s="31">
        <f t="shared" ref="G90:K90" si="51">IF(G89=0,0,G89/$F89)</f>
        <v>0</v>
      </c>
      <c r="H90" s="31">
        <f t="shared" si="51"/>
        <v>0</v>
      </c>
      <c r="I90" s="31">
        <f t="shared" si="51"/>
        <v>0</v>
      </c>
      <c r="J90" s="31">
        <f t="shared" si="51"/>
        <v>0</v>
      </c>
      <c r="K90" s="31">
        <f t="shared" si="51"/>
        <v>1</v>
      </c>
      <c r="L90" s="31">
        <f t="shared" si="50"/>
        <v>0</v>
      </c>
    </row>
    <row r="91" spans="1:12" ht="12" customHeight="1">
      <c r="A91" s="139"/>
      <c r="B91" s="139"/>
      <c r="C91" s="37"/>
      <c r="D91" s="211" t="s">
        <v>4</v>
      </c>
      <c r="E91" s="36"/>
      <c r="F91" s="83">
        <v>22</v>
      </c>
      <c r="G91" s="83">
        <v>2</v>
      </c>
      <c r="H91" s="83">
        <v>0</v>
      </c>
      <c r="I91" s="83">
        <v>0</v>
      </c>
      <c r="J91" s="83">
        <v>0</v>
      </c>
      <c r="K91" s="83">
        <v>20</v>
      </c>
      <c r="L91" s="83">
        <v>0</v>
      </c>
    </row>
    <row r="92" spans="1:12" ht="12" customHeight="1">
      <c r="A92" s="139"/>
      <c r="B92" s="139"/>
      <c r="C92" s="34"/>
      <c r="D92" s="212"/>
      <c r="E92" s="33"/>
      <c r="F92" s="85"/>
      <c r="G92" s="31">
        <f t="shared" ref="G92:K92" si="52">IF(G91=0,0,G91/$F91)</f>
        <v>9.0909090909090912E-2</v>
      </c>
      <c r="H92" s="31">
        <f t="shared" si="52"/>
        <v>0</v>
      </c>
      <c r="I92" s="31">
        <f t="shared" si="52"/>
        <v>0</v>
      </c>
      <c r="J92" s="31">
        <f t="shared" si="52"/>
        <v>0</v>
      </c>
      <c r="K92" s="31">
        <f t="shared" si="52"/>
        <v>0.90909090909090906</v>
      </c>
      <c r="L92" s="31">
        <f t="shared" si="50"/>
        <v>0</v>
      </c>
    </row>
    <row r="93" spans="1:12" ht="12" customHeight="1">
      <c r="A93" s="139"/>
      <c r="B93" s="139"/>
      <c r="C93" s="37"/>
      <c r="D93" s="211" t="s">
        <v>3</v>
      </c>
      <c r="E93" s="36"/>
      <c r="F93" s="83">
        <v>20</v>
      </c>
      <c r="G93" s="83">
        <v>4</v>
      </c>
      <c r="H93" s="83">
        <v>1</v>
      </c>
      <c r="I93" s="83">
        <v>3</v>
      </c>
      <c r="J93" s="83">
        <v>0</v>
      </c>
      <c r="K93" s="83">
        <v>15</v>
      </c>
      <c r="L93" s="83">
        <v>0</v>
      </c>
    </row>
    <row r="94" spans="1:12" ht="12" customHeight="1">
      <c r="A94" s="139"/>
      <c r="B94" s="139"/>
      <c r="C94" s="34"/>
      <c r="D94" s="212"/>
      <c r="E94" s="33"/>
      <c r="F94" s="85"/>
      <c r="G94" s="31">
        <f t="shared" ref="G94:K94" si="53">IF(G93=0,0,G93/$F93)</f>
        <v>0.2</v>
      </c>
      <c r="H94" s="31">
        <f t="shared" si="53"/>
        <v>0.05</v>
      </c>
      <c r="I94" s="31">
        <f t="shared" si="53"/>
        <v>0.15</v>
      </c>
      <c r="J94" s="31">
        <f t="shared" si="53"/>
        <v>0</v>
      </c>
      <c r="K94" s="31">
        <f t="shared" si="53"/>
        <v>0.75</v>
      </c>
      <c r="L94" s="31">
        <f t="shared" si="50"/>
        <v>0</v>
      </c>
    </row>
    <row r="95" spans="1:12" ht="12" customHeight="1">
      <c r="A95" s="139"/>
      <c r="B95" s="139"/>
      <c r="C95" s="37"/>
      <c r="D95" s="211" t="s">
        <v>2</v>
      </c>
      <c r="E95" s="36"/>
      <c r="F95" s="83">
        <v>150</v>
      </c>
      <c r="G95" s="83">
        <v>6</v>
      </c>
      <c r="H95" s="83">
        <v>2</v>
      </c>
      <c r="I95" s="83">
        <v>0</v>
      </c>
      <c r="J95" s="83">
        <v>1</v>
      </c>
      <c r="K95" s="83">
        <v>139</v>
      </c>
      <c r="L95" s="83">
        <v>3</v>
      </c>
    </row>
    <row r="96" spans="1:12" ht="12" customHeight="1">
      <c r="A96" s="139"/>
      <c r="B96" s="139"/>
      <c r="C96" s="34"/>
      <c r="D96" s="212"/>
      <c r="E96" s="33"/>
      <c r="F96" s="85"/>
      <c r="G96" s="31">
        <f t="shared" ref="G96:K96" si="54">IF(G95=0,0,G95/$F95)</f>
        <v>0.04</v>
      </c>
      <c r="H96" s="31">
        <f t="shared" si="54"/>
        <v>1.3333333333333334E-2</v>
      </c>
      <c r="I96" s="31">
        <f t="shared" si="54"/>
        <v>0</v>
      </c>
      <c r="J96" s="31">
        <f t="shared" si="54"/>
        <v>6.6666666666666671E-3</v>
      </c>
      <c r="K96" s="31">
        <f t="shared" si="54"/>
        <v>0.92666666666666664</v>
      </c>
      <c r="L96" s="31">
        <f t="shared" si="50"/>
        <v>0.02</v>
      </c>
    </row>
    <row r="97" spans="1:12" ht="12" customHeight="1">
      <c r="A97" s="139"/>
      <c r="B97" s="139"/>
      <c r="C97" s="37"/>
      <c r="D97" s="211" t="s">
        <v>1</v>
      </c>
      <c r="E97" s="36"/>
      <c r="F97" s="83">
        <v>20</v>
      </c>
      <c r="G97" s="83">
        <v>0</v>
      </c>
      <c r="H97" s="83">
        <v>0</v>
      </c>
      <c r="I97" s="83">
        <v>0</v>
      </c>
      <c r="J97" s="83">
        <v>0</v>
      </c>
      <c r="K97" s="83">
        <v>19</v>
      </c>
      <c r="L97" s="83">
        <v>1</v>
      </c>
    </row>
    <row r="98" spans="1:12" ht="12" customHeight="1">
      <c r="A98" s="139"/>
      <c r="B98" s="139"/>
      <c r="C98" s="34"/>
      <c r="D98" s="212"/>
      <c r="E98" s="33"/>
      <c r="F98" s="85"/>
      <c r="G98" s="31">
        <f t="shared" ref="G98:K98" si="55">IF(G97=0,0,G97/$F97)</f>
        <v>0</v>
      </c>
      <c r="H98" s="31">
        <f t="shared" si="55"/>
        <v>0</v>
      </c>
      <c r="I98" s="31">
        <f t="shared" si="55"/>
        <v>0</v>
      </c>
      <c r="J98" s="31">
        <f t="shared" si="55"/>
        <v>0</v>
      </c>
      <c r="K98" s="31">
        <f t="shared" si="55"/>
        <v>0.95</v>
      </c>
      <c r="L98" s="31">
        <f t="shared" si="50"/>
        <v>0.05</v>
      </c>
    </row>
    <row r="99" spans="1:12" ht="12.75" customHeight="1">
      <c r="A99" s="139"/>
      <c r="B99" s="139"/>
      <c r="C99" s="37"/>
      <c r="D99" s="211" t="s">
        <v>0</v>
      </c>
      <c r="E99" s="36"/>
      <c r="F99" s="83">
        <v>55</v>
      </c>
      <c r="G99" s="83">
        <v>7</v>
      </c>
      <c r="H99" s="83">
        <v>3</v>
      </c>
      <c r="I99" s="83">
        <v>1</v>
      </c>
      <c r="J99" s="83">
        <v>0</v>
      </c>
      <c r="K99" s="83">
        <v>45</v>
      </c>
      <c r="L99" s="83">
        <v>2</v>
      </c>
    </row>
    <row r="100" spans="1:12" ht="12.75" customHeight="1">
      <c r="A100" s="140"/>
      <c r="B100" s="140"/>
      <c r="C100" s="34"/>
      <c r="D100" s="212"/>
      <c r="E100" s="33"/>
      <c r="F100" s="118"/>
      <c r="G100" s="31">
        <f t="shared" ref="G100:K100" si="56">IF(G99=0,0,G99/$F99)</f>
        <v>0.12727272727272726</v>
      </c>
      <c r="H100" s="31">
        <f t="shared" si="56"/>
        <v>5.4545454545454543E-2</v>
      </c>
      <c r="I100" s="31">
        <f t="shared" si="56"/>
        <v>1.8181818181818181E-2</v>
      </c>
      <c r="J100" s="31">
        <f t="shared" si="56"/>
        <v>0</v>
      </c>
      <c r="K100" s="31">
        <f t="shared" si="56"/>
        <v>0.81818181818181823</v>
      </c>
      <c r="L100" s="31">
        <f t="shared" si="50"/>
        <v>3.6363636363636362E-2</v>
      </c>
    </row>
  </sheetData>
  <mergeCells count="59">
    <mergeCell ref="D97:D98"/>
    <mergeCell ref="B69:B100"/>
    <mergeCell ref="D69:D70"/>
    <mergeCell ref="D71:D72"/>
    <mergeCell ref="D73:D74"/>
    <mergeCell ref="D75:D76"/>
    <mergeCell ref="D77:D78"/>
    <mergeCell ref="D79:D80"/>
    <mergeCell ref="D81:D82"/>
    <mergeCell ref="D83:D84"/>
    <mergeCell ref="D85:D86"/>
    <mergeCell ref="D99:D100"/>
    <mergeCell ref="D87:D88"/>
    <mergeCell ref="D89:D90"/>
    <mergeCell ref="D91:D92"/>
    <mergeCell ref="D93:D94"/>
    <mergeCell ref="D95:D96"/>
    <mergeCell ref="D67:D68"/>
    <mergeCell ref="D45:D46"/>
    <mergeCell ref="D47:D48"/>
    <mergeCell ref="D49:D50"/>
    <mergeCell ref="D51:D52"/>
    <mergeCell ref="D53:D54"/>
    <mergeCell ref="D55:D56"/>
    <mergeCell ref="D57:D58"/>
    <mergeCell ref="D59:D60"/>
    <mergeCell ref="D61:D62"/>
    <mergeCell ref="D63:D64"/>
    <mergeCell ref="D65:D66"/>
    <mergeCell ref="D43:D44"/>
    <mergeCell ref="B17:E18"/>
    <mergeCell ref="A19:A100"/>
    <mergeCell ref="B19:B68"/>
    <mergeCell ref="D19:D20"/>
    <mergeCell ref="D21:D22"/>
    <mergeCell ref="D23:D24"/>
    <mergeCell ref="D25:D26"/>
    <mergeCell ref="D27:D28"/>
    <mergeCell ref="D29:D30"/>
    <mergeCell ref="D31:D32"/>
    <mergeCell ref="D33:D34"/>
    <mergeCell ref="D35:D36"/>
    <mergeCell ref="D37:D38"/>
    <mergeCell ref="D39:D40"/>
    <mergeCell ref="D41:D42"/>
    <mergeCell ref="K3:K6"/>
    <mergeCell ref="L3:L6"/>
    <mergeCell ref="A7:E8"/>
    <mergeCell ref="A9:A18"/>
    <mergeCell ref="B9:E10"/>
    <mergeCell ref="B11:E12"/>
    <mergeCell ref="B13:E14"/>
    <mergeCell ref="B15:E16"/>
    <mergeCell ref="A3:E6"/>
    <mergeCell ref="F3:F6"/>
    <mergeCell ref="G3:G6"/>
    <mergeCell ref="H3:H6"/>
    <mergeCell ref="I3:I6"/>
    <mergeCell ref="J3:J6"/>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Q100"/>
  <sheetViews>
    <sheetView showGridLines="0" view="pageBreakPreview" topLeftCell="A82"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6" width="7.75" style="3" customWidth="1"/>
    <col min="7" max="17" width="9.125" style="3" customWidth="1"/>
    <col min="18" max="19" width="7.75" style="3" customWidth="1"/>
    <col min="20" max="16384" width="9" style="3"/>
  </cols>
  <sheetData>
    <row r="1" spans="1:17" ht="14.25">
      <c r="A1" s="18" t="s">
        <v>621</v>
      </c>
    </row>
    <row r="2" spans="1:17">
      <c r="Q2" s="40" t="s">
        <v>514</v>
      </c>
    </row>
    <row r="3" spans="1:17" ht="17.25" customHeight="1">
      <c r="A3" s="213" t="s">
        <v>63</v>
      </c>
      <c r="B3" s="214"/>
      <c r="C3" s="214"/>
      <c r="D3" s="214"/>
      <c r="E3" s="215"/>
      <c r="F3" s="254" t="s">
        <v>126</v>
      </c>
      <c r="G3" s="339" t="s">
        <v>413</v>
      </c>
      <c r="H3" s="247" t="s">
        <v>416</v>
      </c>
      <c r="I3" s="247" t="s">
        <v>414</v>
      </c>
      <c r="J3" s="247" t="s">
        <v>417</v>
      </c>
      <c r="K3" s="247" t="s">
        <v>418</v>
      </c>
      <c r="L3" s="247" t="s">
        <v>419</v>
      </c>
      <c r="M3" s="247" t="s">
        <v>420</v>
      </c>
      <c r="N3" s="247" t="s">
        <v>421</v>
      </c>
      <c r="O3" s="247" t="s">
        <v>422</v>
      </c>
      <c r="P3" s="247" t="s">
        <v>415</v>
      </c>
      <c r="Q3" s="247" t="s">
        <v>411</v>
      </c>
    </row>
    <row r="4" spans="1:17" ht="17.25" customHeight="1">
      <c r="A4" s="216"/>
      <c r="B4" s="217"/>
      <c r="C4" s="217"/>
      <c r="D4" s="217"/>
      <c r="E4" s="218"/>
      <c r="F4" s="256"/>
      <c r="G4" s="340"/>
      <c r="H4" s="338"/>
      <c r="I4" s="338"/>
      <c r="J4" s="338"/>
      <c r="K4" s="338"/>
      <c r="L4" s="338"/>
      <c r="M4" s="338"/>
      <c r="N4" s="338"/>
      <c r="O4" s="338"/>
      <c r="P4" s="338"/>
      <c r="Q4" s="338"/>
    </row>
    <row r="5" spans="1:17" ht="17.25" customHeight="1">
      <c r="A5" s="216"/>
      <c r="B5" s="217"/>
      <c r="C5" s="217"/>
      <c r="D5" s="217"/>
      <c r="E5" s="218"/>
      <c r="F5" s="256"/>
      <c r="G5" s="340"/>
      <c r="H5" s="338"/>
      <c r="I5" s="338"/>
      <c r="J5" s="338"/>
      <c r="K5" s="338"/>
      <c r="L5" s="338"/>
      <c r="M5" s="338"/>
      <c r="N5" s="338"/>
      <c r="O5" s="338"/>
      <c r="P5" s="338"/>
      <c r="Q5" s="338"/>
    </row>
    <row r="6" spans="1:17" ht="41.25" customHeight="1">
      <c r="A6" s="219"/>
      <c r="B6" s="220"/>
      <c r="C6" s="220"/>
      <c r="D6" s="220"/>
      <c r="E6" s="221"/>
      <c r="F6" s="256"/>
      <c r="G6" s="341"/>
      <c r="H6" s="248"/>
      <c r="I6" s="248"/>
      <c r="J6" s="248"/>
      <c r="K6" s="248"/>
      <c r="L6" s="248"/>
      <c r="M6" s="248"/>
      <c r="N6" s="248"/>
      <c r="O6" s="248"/>
      <c r="P6" s="248"/>
      <c r="Q6" s="248"/>
    </row>
    <row r="7" spans="1:17" ht="12" customHeight="1">
      <c r="A7" s="152" t="s">
        <v>49</v>
      </c>
      <c r="B7" s="153"/>
      <c r="C7" s="153"/>
      <c r="D7" s="153"/>
      <c r="E7" s="154"/>
      <c r="F7" s="76">
        <f t="shared" ref="F7:P7" si="0">SUM(F9,F11,F13,F15,F17)</f>
        <v>155</v>
      </c>
      <c r="G7" s="60">
        <f t="shared" si="0"/>
        <v>32</v>
      </c>
      <c r="H7" s="35">
        <f t="shared" si="0"/>
        <v>9</v>
      </c>
      <c r="I7" s="35">
        <f t="shared" si="0"/>
        <v>42</v>
      </c>
      <c r="J7" s="35">
        <f t="shared" si="0"/>
        <v>6</v>
      </c>
      <c r="K7" s="35">
        <f t="shared" si="0"/>
        <v>36</v>
      </c>
      <c r="L7" s="35">
        <f t="shared" si="0"/>
        <v>1</v>
      </c>
      <c r="M7" s="35">
        <f t="shared" si="0"/>
        <v>9</v>
      </c>
      <c r="N7" s="35">
        <f t="shared" si="0"/>
        <v>19</v>
      </c>
      <c r="O7" s="35">
        <f t="shared" si="0"/>
        <v>135</v>
      </c>
      <c r="P7" s="35">
        <f t="shared" si="0"/>
        <v>5</v>
      </c>
      <c r="Q7" s="35">
        <f t="shared" ref="Q7" si="1">SUM(Q9,Q11,Q13,Q15,Q17)</f>
        <v>1</v>
      </c>
    </row>
    <row r="8" spans="1:17" ht="12" customHeight="1">
      <c r="A8" s="155"/>
      <c r="B8" s="156"/>
      <c r="C8" s="156"/>
      <c r="D8" s="156"/>
      <c r="E8" s="157"/>
      <c r="F8" s="77"/>
      <c r="G8" s="59">
        <f t="shared" ref="G8:P8" si="2">IF(G7=0,0,G7/$F7)</f>
        <v>0.20645161290322581</v>
      </c>
      <c r="H8" s="31">
        <f t="shared" si="2"/>
        <v>5.8064516129032261E-2</v>
      </c>
      <c r="I8" s="31">
        <f t="shared" si="2"/>
        <v>0.2709677419354839</v>
      </c>
      <c r="J8" s="31">
        <f t="shared" si="2"/>
        <v>3.870967741935484E-2</v>
      </c>
      <c r="K8" s="31">
        <f t="shared" si="2"/>
        <v>0.23225806451612904</v>
      </c>
      <c r="L8" s="31">
        <f t="shared" si="2"/>
        <v>6.4516129032258064E-3</v>
      </c>
      <c r="M8" s="31">
        <f t="shared" si="2"/>
        <v>5.8064516129032261E-2</v>
      </c>
      <c r="N8" s="31">
        <f t="shared" si="2"/>
        <v>0.12258064516129032</v>
      </c>
      <c r="O8" s="31">
        <f t="shared" si="2"/>
        <v>0.87096774193548387</v>
      </c>
      <c r="P8" s="31">
        <f t="shared" si="2"/>
        <v>3.2258064516129031E-2</v>
      </c>
      <c r="Q8" s="31">
        <f t="shared" ref="Q8" si="3">IF(Q7=0,0,Q7/$F7)</f>
        <v>6.4516129032258064E-3</v>
      </c>
    </row>
    <row r="9" spans="1:17" ht="12" customHeight="1">
      <c r="A9" s="141" t="s">
        <v>48</v>
      </c>
      <c r="B9" s="222" t="s">
        <v>47</v>
      </c>
      <c r="C9" s="223"/>
      <c r="D9" s="223"/>
      <c r="E9" s="224"/>
      <c r="F9" s="76">
        <v>21</v>
      </c>
      <c r="G9" s="60">
        <v>4</v>
      </c>
      <c r="H9" s="35">
        <v>1</v>
      </c>
      <c r="I9" s="35">
        <v>4</v>
      </c>
      <c r="J9" s="35">
        <v>2</v>
      </c>
      <c r="K9" s="35">
        <v>4</v>
      </c>
      <c r="L9" s="35">
        <v>0</v>
      </c>
      <c r="M9" s="35">
        <v>2</v>
      </c>
      <c r="N9" s="35">
        <v>3</v>
      </c>
      <c r="O9" s="35">
        <v>16</v>
      </c>
      <c r="P9" s="35">
        <v>0</v>
      </c>
      <c r="Q9" s="35">
        <v>0</v>
      </c>
    </row>
    <row r="10" spans="1:17" ht="12" customHeight="1">
      <c r="A10" s="142"/>
      <c r="B10" s="225"/>
      <c r="C10" s="226"/>
      <c r="D10" s="226"/>
      <c r="E10" s="227"/>
      <c r="F10" s="77"/>
      <c r="G10" s="59">
        <f t="shared" ref="G10:P10" si="4">IF(G9=0,0,G9/$F9)</f>
        <v>0.19047619047619047</v>
      </c>
      <c r="H10" s="31">
        <f t="shared" si="4"/>
        <v>4.7619047619047616E-2</v>
      </c>
      <c r="I10" s="31">
        <f t="shared" si="4"/>
        <v>0.19047619047619047</v>
      </c>
      <c r="J10" s="31">
        <f t="shared" si="4"/>
        <v>9.5238095238095233E-2</v>
      </c>
      <c r="K10" s="31">
        <f t="shared" si="4"/>
        <v>0.19047619047619047</v>
      </c>
      <c r="L10" s="31">
        <f t="shared" si="4"/>
        <v>0</v>
      </c>
      <c r="M10" s="31">
        <f t="shared" si="4"/>
        <v>9.5238095238095233E-2</v>
      </c>
      <c r="N10" s="31">
        <f t="shared" si="4"/>
        <v>0.14285714285714285</v>
      </c>
      <c r="O10" s="31">
        <f t="shared" si="4"/>
        <v>0.76190476190476186</v>
      </c>
      <c r="P10" s="31">
        <f t="shared" si="4"/>
        <v>0</v>
      </c>
      <c r="Q10" s="31">
        <f t="shared" ref="Q10:Q18" si="5">IF(Q9=0,0,Q9/$F9)</f>
        <v>0</v>
      </c>
    </row>
    <row r="11" spans="1:17" ht="12" customHeight="1">
      <c r="A11" s="142"/>
      <c r="B11" s="222" t="s">
        <v>46</v>
      </c>
      <c r="C11" s="223"/>
      <c r="D11" s="223"/>
      <c r="E11" s="224"/>
      <c r="F11" s="76">
        <v>22</v>
      </c>
      <c r="G11" s="60">
        <v>6</v>
      </c>
      <c r="H11" s="35">
        <v>2</v>
      </c>
      <c r="I11" s="35">
        <v>5</v>
      </c>
      <c r="J11" s="35">
        <v>0</v>
      </c>
      <c r="K11" s="35">
        <v>5</v>
      </c>
      <c r="L11" s="35">
        <v>1</v>
      </c>
      <c r="M11" s="35">
        <v>1</v>
      </c>
      <c r="N11" s="35">
        <v>0</v>
      </c>
      <c r="O11" s="35">
        <v>19</v>
      </c>
      <c r="P11" s="35">
        <v>1</v>
      </c>
      <c r="Q11" s="35">
        <v>0</v>
      </c>
    </row>
    <row r="12" spans="1:17" ht="12" customHeight="1">
      <c r="A12" s="142"/>
      <c r="B12" s="225"/>
      <c r="C12" s="226"/>
      <c r="D12" s="226"/>
      <c r="E12" s="227"/>
      <c r="F12" s="77"/>
      <c r="G12" s="59">
        <f t="shared" ref="G12:P12" si="6">IF(G11=0,0,G11/$F11)</f>
        <v>0.27272727272727271</v>
      </c>
      <c r="H12" s="31">
        <f t="shared" si="6"/>
        <v>9.0909090909090912E-2</v>
      </c>
      <c r="I12" s="31">
        <f t="shared" si="6"/>
        <v>0.22727272727272727</v>
      </c>
      <c r="J12" s="31">
        <f t="shared" si="6"/>
        <v>0</v>
      </c>
      <c r="K12" s="31">
        <f t="shared" si="6"/>
        <v>0.22727272727272727</v>
      </c>
      <c r="L12" s="31">
        <f t="shared" si="6"/>
        <v>4.5454545454545456E-2</v>
      </c>
      <c r="M12" s="31">
        <f t="shared" si="6"/>
        <v>4.5454545454545456E-2</v>
      </c>
      <c r="N12" s="31">
        <f t="shared" si="6"/>
        <v>0</v>
      </c>
      <c r="O12" s="31">
        <f t="shared" si="6"/>
        <v>0.86363636363636365</v>
      </c>
      <c r="P12" s="31">
        <f t="shared" si="6"/>
        <v>4.5454545454545456E-2</v>
      </c>
      <c r="Q12" s="31">
        <f t="shared" si="5"/>
        <v>0</v>
      </c>
    </row>
    <row r="13" spans="1:17" ht="12" customHeight="1">
      <c r="A13" s="142"/>
      <c r="B13" s="222" t="s">
        <v>45</v>
      </c>
      <c r="C13" s="223"/>
      <c r="D13" s="223"/>
      <c r="E13" s="224"/>
      <c r="F13" s="76">
        <v>39</v>
      </c>
      <c r="G13" s="60">
        <v>4</v>
      </c>
      <c r="H13" s="35">
        <v>1</v>
      </c>
      <c r="I13" s="35">
        <v>6</v>
      </c>
      <c r="J13" s="35">
        <v>0</v>
      </c>
      <c r="K13" s="35">
        <v>5</v>
      </c>
      <c r="L13" s="35">
        <v>0</v>
      </c>
      <c r="M13" s="35">
        <v>5</v>
      </c>
      <c r="N13" s="35">
        <v>4</v>
      </c>
      <c r="O13" s="35">
        <v>34</v>
      </c>
      <c r="P13" s="35">
        <v>2</v>
      </c>
      <c r="Q13" s="35">
        <v>1</v>
      </c>
    </row>
    <row r="14" spans="1:17" ht="12" customHeight="1">
      <c r="A14" s="142"/>
      <c r="B14" s="225"/>
      <c r="C14" s="226"/>
      <c r="D14" s="226"/>
      <c r="E14" s="227"/>
      <c r="F14" s="77"/>
      <c r="G14" s="59">
        <f t="shared" ref="G14:P14" si="7">IF(G13=0,0,G13/$F13)</f>
        <v>0.10256410256410256</v>
      </c>
      <c r="H14" s="31">
        <f t="shared" si="7"/>
        <v>2.564102564102564E-2</v>
      </c>
      <c r="I14" s="31">
        <f t="shared" si="7"/>
        <v>0.15384615384615385</v>
      </c>
      <c r="J14" s="31">
        <f t="shared" si="7"/>
        <v>0</v>
      </c>
      <c r="K14" s="31">
        <f t="shared" si="7"/>
        <v>0.12820512820512819</v>
      </c>
      <c r="L14" s="31">
        <f t="shared" si="7"/>
        <v>0</v>
      </c>
      <c r="M14" s="31">
        <f t="shared" si="7"/>
        <v>0.12820512820512819</v>
      </c>
      <c r="N14" s="31">
        <f t="shared" si="7"/>
        <v>0.10256410256410256</v>
      </c>
      <c r="O14" s="31">
        <f t="shared" si="7"/>
        <v>0.87179487179487181</v>
      </c>
      <c r="P14" s="31">
        <f t="shared" si="7"/>
        <v>5.128205128205128E-2</v>
      </c>
      <c r="Q14" s="31">
        <f t="shared" si="5"/>
        <v>2.564102564102564E-2</v>
      </c>
    </row>
    <row r="15" spans="1:17" ht="12" customHeight="1">
      <c r="A15" s="142"/>
      <c r="B15" s="222" t="s">
        <v>44</v>
      </c>
      <c r="C15" s="223"/>
      <c r="D15" s="223"/>
      <c r="E15" s="224"/>
      <c r="F15" s="76">
        <v>20</v>
      </c>
      <c r="G15" s="60">
        <v>4</v>
      </c>
      <c r="H15" s="35">
        <v>0</v>
      </c>
      <c r="I15" s="35">
        <v>5</v>
      </c>
      <c r="J15" s="35">
        <v>0</v>
      </c>
      <c r="K15" s="35">
        <v>2</v>
      </c>
      <c r="L15" s="35">
        <v>0</v>
      </c>
      <c r="M15" s="35">
        <v>0</v>
      </c>
      <c r="N15" s="35">
        <v>4</v>
      </c>
      <c r="O15" s="35">
        <v>17</v>
      </c>
      <c r="P15" s="35">
        <v>1</v>
      </c>
      <c r="Q15" s="35">
        <v>0</v>
      </c>
    </row>
    <row r="16" spans="1:17" ht="12" customHeight="1">
      <c r="A16" s="142"/>
      <c r="B16" s="225"/>
      <c r="C16" s="226"/>
      <c r="D16" s="226"/>
      <c r="E16" s="227"/>
      <c r="F16" s="77"/>
      <c r="G16" s="59">
        <f t="shared" ref="G16:P16" si="8">IF(G15=0,0,G15/$F15)</f>
        <v>0.2</v>
      </c>
      <c r="H16" s="31">
        <f t="shared" si="8"/>
        <v>0</v>
      </c>
      <c r="I16" s="31">
        <f t="shared" si="8"/>
        <v>0.25</v>
      </c>
      <c r="J16" s="31">
        <f t="shared" si="8"/>
        <v>0</v>
      </c>
      <c r="K16" s="31">
        <f t="shared" si="8"/>
        <v>0.1</v>
      </c>
      <c r="L16" s="31">
        <f t="shared" si="8"/>
        <v>0</v>
      </c>
      <c r="M16" s="31">
        <f t="shared" si="8"/>
        <v>0</v>
      </c>
      <c r="N16" s="31">
        <f t="shared" si="8"/>
        <v>0.2</v>
      </c>
      <c r="O16" s="31">
        <f t="shared" si="8"/>
        <v>0.85</v>
      </c>
      <c r="P16" s="31">
        <f t="shared" si="8"/>
        <v>0.05</v>
      </c>
      <c r="Q16" s="31">
        <f t="shared" si="5"/>
        <v>0</v>
      </c>
    </row>
    <row r="17" spans="1:17" ht="12" customHeight="1">
      <c r="A17" s="142"/>
      <c r="B17" s="222" t="s">
        <v>43</v>
      </c>
      <c r="C17" s="223"/>
      <c r="D17" s="223"/>
      <c r="E17" s="224"/>
      <c r="F17" s="76">
        <v>53</v>
      </c>
      <c r="G17" s="60">
        <v>14</v>
      </c>
      <c r="H17" s="35">
        <v>5</v>
      </c>
      <c r="I17" s="35">
        <v>22</v>
      </c>
      <c r="J17" s="35">
        <v>4</v>
      </c>
      <c r="K17" s="35">
        <v>20</v>
      </c>
      <c r="L17" s="35">
        <v>0</v>
      </c>
      <c r="M17" s="35">
        <v>1</v>
      </c>
      <c r="N17" s="35">
        <v>8</v>
      </c>
      <c r="O17" s="35">
        <v>49</v>
      </c>
      <c r="P17" s="35">
        <v>1</v>
      </c>
      <c r="Q17" s="35">
        <v>0</v>
      </c>
    </row>
    <row r="18" spans="1:17" ht="12" customHeight="1">
      <c r="A18" s="143"/>
      <c r="B18" s="225"/>
      <c r="C18" s="226"/>
      <c r="D18" s="226"/>
      <c r="E18" s="227"/>
      <c r="F18" s="77"/>
      <c r="G18" s="59">
        <f t="shared" ref="G18:P18" si="9">IF(G17=0,0,G17/$F17)</f>
        <v>0.26415094339622641</v>
      </c>
      <c r="H18" s="31">
        <f t="shared" si="9"/>
        <v>9.4339622641509441E-2</v>
      </c>
      <c r="I18" s="31">
        <f t="shared" si="9"/>
        <v>0.41509433962264153</v>
      </c>
      <c r="J18" s="31">
        <f t="shared" si="9"/>
        <v>7.5471698113207544E-2</v>
      </c>
      <c r="K18" s="31">
        <f t="shared" si="9"/>
        <v>0.37735849056603776</v>
      </c>
      <c r="L18" s="31">
        <f t="shared" si="9"/>
        <v>0</v>
      </c>
      <c r="M18" s="31">
        <f t="shared" si="9"/>
        <v>1.8867924528301886E-2</v>
      </c>
      <c r="N18" s="31">
        <f t="shared" si="9"/>
        <v>0.15094339622641509</v>
      </c>
      <c r="O18" s="31">
        <f t="shared" si="9"/>
        <v>0.92452830188679247</v>
      </c>
      <c r="P18" s="31">
        <f t="shared" si="9"/>
        <v>1.8867924528301886E-2</v>
      </c>
      <c r="Q18" s="31">
        <f t="shared" si="5"/>
        <v>0</v>
      </c>
    </row>
    <row r="19" spans="1:17" ht="12" customHeight="1">
      <c r="A19" s="138" t="s">
        <v>42</v>
      </c>
      <c r="B19" s="138" t="s">
        <v>41</v>
      </c>
      <c r="C19" s="37"/>
      <c r="D19" s="211" t="s">
        <v>15</v>
      </c>
      <c r="E19" s="36"/>
      <c r="F19" s="76">
        <f t="shared" ref="F19:P19" si="10">SUM(F21,F23,F25,F27,F29,F31,F33,F35,F37,F39,F41,F43,F45,F47,F49,F51,F53,F55,F57,F59,F61,F63,F65,F67)</f>
        <v>59</v>
      </c>
      <c r="G19" s="60">
        <f t="shared" si="10"/>
        <v>5</v>
      </c>
      <c r="H19" s="35">
        <f t="shared" si="10"/>
        <v>1</v>
      </c>
      <c r="I19" s="35">
        <f t="shared" si="10"/>
        <v>9</v>
      </c>
      <c r="J19" s="35">
        <f t="shared" si="10"/>
        <v>2</v>
      </c>
      <c r="K19" s="35">
        <f t="shared" si="10"/>
        <v>9</v>
      </c>
      <c r="L19" s="35">
        <f t="shared" si="10"/>
        <v>1</v>
      </c>
      <c r="M19" s="35">
        <f t="shared" si="10"/>
        <v>4</v>
      </c>
      <c r="N19" s="35">
        <f t="shared" si="10"/>
        <v>7</v>
      </c>
      <c r="O19" s="35">
        <f t="shared" si="10"/>
        <v>47</v>
      </c>
      <c r="P19" s="35">
        <f t="shared" si="10"/>
        <v>3</v>
      </c>
      <c r="Q19" s="35">
        <f t="shared" ref="Q19" si="11">SUM(Q21,Q23,Q25,Q27,Q29,Q31,Q33,Q35,Q37,Q39,Q41,Q43,Q45,Q47,Q49,Q51,Q53,Q55,Q57,Q59,Q61,Q63,Q65,Q67)</f>
        <v>1</v>
      </c>
    </row>
    <row r="20" spans="1:17" ht="12" customHeight="1">
      <c r="A20" s="139"/>
      <c r="B20" s="139"/>
      <c r="C20" s="34"/>
      <c r="D20" s="212"/>
      <c r="E20" s="33"/>
      <c r="F20" s="77"/>
      <c r="G20" s="59">
        <f t="shared" ref="G20:P20" si="12">IF(G19=0,0,G19/$F19)</f>
        <v>8.4745762711864403E-2</v>
      </c>
      <c r="H20" s="31">
        <f t="shared" si="12"/>
        <v>1.6949152542372881E-2</v>
      </c>
      <c r="I20" s="31">
        <f t="shared" si="12"/>
        <v>0.15254237288135594</v>
      </c>
      <c r="J20" s="31">
        <f t="shared" si="12"/>
        <v>3.3898305084745763E-2</v>
      </c>
      <c r="K20" s="31">
        <f t="shared" si="12"/>
        <v>0.15254237288135594</v>
      </c>
      <c r="L20" s="31">
        <f t="shared" si="12"/>
        <v>1.6949152542372881E-2</v>
      </c>
      <c r="M20" s="31">
        <f t="shared" si="12"/>
        <v>6.7796610169491525E-2</v>
      </c>
      <c r="N20" s="31">
        <f t="shared" si="12"/>
        <v>0.11864406779661017</v>
      </c>
      <c r="O20" s="31">
        <f t="shared" si="12"/>
        <v>0.79661016949152541</v>
      </c>
      <c r="P20" s="31">
        <f t="shared" si="12"/>
        <v>5.0847457627118647E-2</v>
      </c>
      <c r="Q20" s="31">
        <f t="shared" ref="Q20" si="13">IF(Q19=0,0,Q19/$F19)</f>
        <v>1.6949152542372881E-2</v>
      </c>
    </row>
    <row r="21" spans="1:17" ht="12" customHeight="1">
      <c r="A21" s="139"/>
      <c r="B21" s="139"/>
      <c r="C21" s="37"/>
      <c r="D21" s="211" t="s">
        <v>40</v>
      </c>
      <c r="E21" s="36"/>
      <c r="F21" s="76">
        <v>6</v>
      </c>
      <c r="G21" s="60">
        <v>0</v>
      </c>
      <c r="H21" s="35">
        <v>0</v>
      </c>
      <c r="I21" s="35">
        <v>0</v>
      </c>
      <c r="J21" s="35">
        <v>0</v>
      </c>
      <c r="K21" s="35">
        <v>0</v>
      </c>
      <c r="L21" s="35">
        <v>0</v>
      </c>
      <c r="M21" s="35">
        <v>0</v>
      </c>
      <c r="N21" s="35">
        <v>2</v>
      </c>
      <c r="O21" s="35">
        <v>4</v>
      </c>
      <c r="P21" s="35">
        <v>0</v>
      </c>
      <c r="Q21" s="35">
        <v>0</v>
      </c>
    </row>
    <row r="22" spans="1:17" ht="12" customHeight="1">
      <c r="A22" s="139"/>
      <c r="B22" s="139"/>
      <c r="C22" s="34"/>
      <c r="D22" s="212"/>
      <c r="E22" s="33"/>
      <c r="F22" s="77"/>
      <c r="G22" s="59">
        <f t="shared" ref="G22:Q36" si="14">IF(G21=0,0,G21/$F21)</f>
        <v>0</v>
      </c>
      <c r="H22" s="31">
        <f t="shared" si="14"/>
        <v>0</v>
      </c>
      <c r="I22" s="31">
        <f t="shared" si="14"/>
        <v>0</v>
      </c>
      <c r="J22" s="31">
        <f t="shared" si="14"/>
        <v>0</v>
      </c>
      <c r="K22" s="31">
        <f t="shared" si="14"/>
        <v>0</v>
      </c>
      <c r="L22" s="31">
        <f t="shared" si="14"/>
        <v>0</v>
      </c>
      <c r="M22" s="31">
        <f t="shared" si="14"/>
        <v>0</v>
      </c>
      <c r="N22" s="31">
        <f t="shared" si="14"/>
        <v>0.33333333333333331</v>
      </c>
      <c r="O22" s="31">
        <f t="shared" si="14"/>
        <v>0.66666666666666663</v>
      </c>
      <c r="P22" s="31">
        <f t="shared" si="14"/>
        <v>0</v>
      </c>
      <c r="Q22" s="31">
        <f t="shared" si="14"/>
        <v>0</v>
      </c>
    </row>
    <row r="23" spans="1:17" ht="12" customHeight="1">
      <c r="A23" s="139"/>
      <c r="B23" s="139"/>
      <c r="C23" s="37"/>
      <c r="D23" s="211" t="s">
        <v>39</v>
      </c>
      <c r="E23" s="36"/>
      <c r="F23" s="76">
        <v>2</v>
      </c>
      <c r="G23" s="60">
        <v>0</v>
      </c>
      <c r="H23" s="35">
        <v>0</v>
      </c>
      <c r="I23" s="35">
        <v>1</v>
      </c>
      <c r="J23" s="35">
        <v>0</v>
      </c>
      <c r="K23" s="35">
        <v>0</v>
      </c>
      <c r="L23" s="35">
        <v>0</v>
      </c>
      <c r="M23" s="35">
        <v>2</v>
      </c>
      <c r="N23" s="35">
        <v>1</v>
      </c>
      <c r="O23" s="35">
        <v>0</v>
      </c>
      <c r="P23" s="35">
        <v>0</v>
      </c>
      <c r="Q23" s="35">
        <v>0</v>
      </c>
    </row>
    <row r="24" spans="1:17" ht="12" customHeight="1">
      <c r="A24" s="139"/>
      <c r="B24" s="139"/>
      <c r="C24" s="34"/>
      <c r="D24" s="212"/>
      <c r="E24" s="33"/>
      <c r="F24" s="77"/>
      <c r="G24" s="59">
        <f t="shared" ref="G24:P24" si="15">IF(G23=0,0,G23/$F23)</f>
        <v>0</v>
      </c>
      <c r="H24" s="31">
        <f t="shared" si="15"/>
        <v>0</v>
      </c>
      <c r="I24" s="31">
        <f t="shared" si="15"/>
        <v>0.5</v>
      </c>
      <c r="J24" s="31">
        <f t="shared" si="15"/>
        <v>0</v>
      </c>
      <c r="K24" s="31">
        <f t="shared" si="15"/>
        <v>0</v>
      </c>
      <c r="L24" s="31">
        <f t="shared" si="15"/>
        <v>0</v>
      </c>
      <c r="M24" s="31">
        <f t="shared" si="15"/>
        <v>1</v>
      </c>
      <c r="N24" s="31">
        <f t="shared" si="15"/>
        <v>0.5</v>
      </c>
      <c r="O24" s="31">
        <f t="shared" si="15"/>
        <v>0</v>
      </c>
      <c r="P24" s="31">
        <f t="shared" si="15"/>
        <v>0</v>
      </c>
      <c r="Q24" s="31">
        <f t="shared" si="14"/>
        <v>0</v>
      </c>
    </row>
    <row r="25" spans="1:17" ht="12" customHeight="1">
      <c r="A25" s="139"/>
      <c r="B25" s="139"/>
      <c r="C25" s="37"/>
      <c r="D25" s="211" t="s">
        <v>38</v>
      </c>
      <c r="E25" s="36"/>
      <c r="F25" s="76">
        <v>0</v>
      </c>
      <c r="G25" s="60">
        <v>0</v>
      </c>
      <c r="H25" s="35">
        <v>0</v>
      </c>
      <c r="I25" s="35">
        <v>0</v>
      </c>
      <c r="J25" s="35">
        <v>0</v>
      </c>
      <c r="K25" s="35">
        <v>0</v>
      </c>
      <c r="L25" s="35">
        <v>0</v>
      </c>
      <c r="M25" s="35">
        <v>0</v>
      </c>
      <c r="N25" s="35">
        <v>0</v>
      </c>
      <c r="O25" s="35">
        <v>0</v>
      </c>
      <c r="P25" s="35">
        <v>0</v>
      </c>
      <c r="Q25" s="35">
        <v>0</v>
      </c>
    </row>
    <row r="26" spans="1:17" ht="12" customHeight="1">
      <c r="A26" s="139"/>
      <c r="B26" s="139"/>
      <c r="C26" s="34"/>
      <c r="D26" s="212"/>
      <c r="E26" s="33"/>
      <c r="F26" s="77"/>
      <c r="G26" s="59">
        <f t="shared" ref="G26:P26" si="16">IF(G25=0,0,G25/$F25)</f>
        <v>0</v>
      </c>
      <c r="H26" s="31">
        <f t="shared" si="16"/>
        <v>0</v>
      </c>
      <c r="I26" s="31">
        <f t="shared" si="16"/>
        <v>0</v>
      </c>
      <c r="J26" s="31">
        <f t="shared" si="16"/>
        <v>0</v>
      </c>
      <c r="K26" s="31">
        <f t="shared" si="16"/>
        <v>0</v>
      </c>
      <c r="L26" s="31">
        <f t="shared" si="16"/>
        <v>0</v>
      </c>
      <c r="M26" s="31">
        <f t="shared" si="16"/>
        <v>0</v>
      </c>
      <c r="N26" s="31">
        <f t="shared" si="16"/>
        <v>0</v>
      </c>
      <c r="O26" s="31">
        <f t="shared" si="16"/>
        <v>0</v>
      </c>
      <c r="P26" s="31">
        <f t="shared" si="16"/>
        <v>0</v>
      </c>
      <c r="Q26" s="31">
        <f t="shared" si="14"/>
        <v>0</v>
      </c>
    </row>
    <row r="27" spans="1:17" ht="12" customHeight="1">
      <c r="A27" s="139"/>
      <c r="B27" s="139"/>
      <c r="C27" s="37"/>
      <c r="D27" s="211" t="s">
        <v>37</v>
      </c>
      <c r="E27" s="36"/>
      <c r="F27" s="76">
        <v>0</v>
      </c>
      <c r="G27" s="60">
        <v>0</v>
      </c>
      <c r="H27" s="35">
        <v>0</v>
      </c>
      <c r="I27" s="35">
        <v>0</v>
      </c>
      <c r="J27" s="35">
        <v>0</v>
      </c>
      <c r="K27" s="35">
        <v>0</v>
      </c>
      <c r="L27" s="35">
        <v>0</v>
      </c>
      <c r="M27" s="35">
        <v>0</v>
      </c>
      <c r="N27" s="35">
        <v>0</v>
      </c>
      <c r="O27" s="35">
        <v>0</v>
      </c>
      <c r="P27" s="35">
        <v>0</v>
      </c>
      <c r="Q27" s="35">
        <v>0</v>
      </c>
    </row>
    <row r="28" spans="1:17" ht="12" customHeight="1">
      <c r="A28" s="139"/>
      <c r="B28" s="139"/>
      <c r="C28" s="34"/>
      <c r="D28" s="212"/>
      <c r="E28" s="33"/>
      <c r="F28" s="77"/>
      <c r="G28" s="59">
        <f t="shared" ref="G28:P28" si="17">IF(G27=0,0,G27/$F27)</f>
        <v>0</v>
      </c>
      <c r="H28" s="31">
        <f t="shared" si="17"/>
        <v>0</v>
      </c>
      <c r="I28" s="31">
        <f t="shared" si="17"/>
        <v>0</v>
      </c>
      <c r="J28" s="31">
        <f t="shared" si="17"/>
        <v>0</v>
      </c>
      <c r="K28" s="31">
        <f t="shared" si="17"/>
        <v>0</v>
      </c>
      <c r="L28" s="31">
        <f t="shared" si="17"/>
        <v>0</v>
      </c>
      <c r="M28" s="31">
        <f t="shared" si="17"/>
        <v>0</v>
      </c>
      <c r="N28" s="31">
        <f t="shared" si="17"/>
        <v>0</v>
      </c>
      <c r="O28" s="31">
        <f t="shared" si="17"/>
        <v>0</v>
      </c>
      <c r="P28" s="31">
        <f t="shared" si="17"/>
        <v>0</v>
      </c>
      <c r="Q28" s="31">
        <f t="shared" si="14"/>
        <v>0</v>
      </c>
    </row>
    <row r="29" spans="1:17" ht="12" customHeight="1">
      <c r="A29" s="139"/>
      <c r="B29" s="139"/>
      <c r="C29" s="37"/>
      <c r="D29" s="211" t="s">
        <v>36</v>
      </c>
      <c r="E29" s="36"/>
      <c r="F29" s="76">
        <v>2</v>
      </c>
      <c r="G29" s="60">
        <v>1</v>
      </c>
      <c r="H29" s="35">
        <v>0</v>
      </c>
      <c r="I29" s="35">
        <v>1</v>
      </c>
      <c r="J29" s="35">
        <v>0</v>
      </c>
      <c r="K29" s="35">
        <v>1</v>
      </c>
      <c r="L29" s="35">
        <v>0</v>
      </c>
      <c r="M29" s="35">
        <v>0</v>
      </c>
      <c r="N29" s="35">
        <v>0</v>
      </c>
      <c r="O29" s="35">
        <v>1</v>
      </c>
      <c r="P29" s="35">
        <v>0</v>
      </c>
      <c r="Q29" s="35">
        <v>0</v>
      </c>
    </row>
    <row r="30" spans="1:17" ht="12" customHeight="1">
      <c r="A30" s="139"/>
      <c r="B30" s="139"/>
      <c r="C30" s="34"/>
      <c r="D30" s="212"/>
      <c r="E30" s="33"/>
      <c r="F30" s="77"/>
      <c r="G30" s="59">
        <f t="shared" ref="G30:P30" si="18">IF(G29=0,0,G29/$F29)</f>
        <v>0.5</v>
      </c>
      <c r="H30" s="31">
        <f t="shared" si="18"/>
        <v>0</v>
      </c>
      <c r="I30" s="31">
        <f t="shared" si="18"/>
        <v>0.5</v>
      </c>
      <c r="J30" s="31">
        <f t="shared" si="18"/>
        <v>0</v>
      </c>
      <c r="K30" s="31">
        <f t="shared" si="18"/>
        <v>0.5</v>
      </c>
      <c r="L30" s="31">
        <f t="shared" si="18"/>
        <v>0</v>
      </c>
      <c r="M30" s="31">
        <f t="shared" si="18"/>
        <v>0</v>
      </c>
      <c r="N30" s="31">
        <f t="shared" si="18"/>
        <v>0</v>
      </c>
      <c r="O30" s="31">
        <f t="shared" si="18"/>
        <v>0.5</v>
      </c>
      <c r="P30" s="31">
        <f t="shared" si="18"/>
        <v>0</v>
      </c>
      <c r="Q30" s="31">
        <f t="shared" si="14"/>
        <v>0</v>
      </c>
    </row>
    <row r="31" spans="1:17" ht="12" customHeight="1">
      <c r="A31" s="139"/>
      <c r="B31" s="139"/>
      <c r="C31" s="37"/>
      <c r="D31" s="211" t="s">
        <v>35</v>
      </c>
      <c r="E31" s="36"/>
      <c r="F31" s="76">
        <v>0</v>
      </c>
      <c r="G31" s="60">
        <v>0</v>
      </c>
      <c r="H31" s="35">
        <v>0</v>
      </c>
      <c r="I31" s="35">
        <v>0</v>
      </c>
      <c r="J31" s="35">
        <v>0</v>
      </c>
      <c r="K31" s="35">
        <v>0</v>
      </c>
      <c r="L31" s="35">
        <v>0</v>
      </c>
      <c r="M31" s="35">
        <v>0</v>
      </c>
      <c r="N31" s="35">
        <v>0</v>
      </c>
      <c r="O31" s="35">
        <v>0</v>
      </c>
      <c r="P31" s="35">
        <v>0</v>
      </c>
      <c r="Q31" s="35">
        <v>0</v>
      </c>
    </row>
    <row r="32" spans="1:17" ht="12" customHeight="1">
      <c r="A32" s="139"/>
      <c r="B32" s="139"/>
      <c r="C32" s="34"/>
      <c r="D32" s="212"/>
      <c r="E32" s="33"/>
      <c r="F32" s="77"/>
      <c r="G32" s="59">
        <f t="shared" ref="G32:P32" si="19">IF(G31=0,0,G31/$F31)</f>
        <v>0</v>
      </c>
      <c r="H32" s="31">
        <f t="shared" si="19"/>
        <v>0</v>
      </c>
      <c r="I32" s="31">
        <f t="shared" si="19"/>
        <v>0</v>
      </c>
      <c r="J32" s="31">
        <f t="shared" si="19"/>
        <v>0</v>
      </c>
      <c r="K32" s="31">
        <f t="shared" si="19"/>
        <v>0</v>
      </c>
      <c r="L32" s="31">
        <f t="shared" si="19"/>
        <v>0</v>
      </c>
      <c r="M32" s="31">
        <f t="shared" si="19"/>
        <v>0</v>
      </c>
      <c r="N32" s="31">
        <f t="shared" si="19"/>
        <v>0</v>
      </c>
      <c r="O32" s="31">
        <f t="shared" si="19"/>
        <v>0</v>
      </c>
      <c r="P32" s="31">
        <f t="shared" si="19"/>
        <v>0</v>
      </c>
      <c r="Q32" s="31">
        <f t="shared" si="14"/>
        <v>0</v>
      </c>
    </row>
    <row r="33" spans="1:17" ht="12" customHeight="1">
      <c r="A33" s="139"/>
      <c r="B33" s="139"/>
      <c r="C33" s="37"/>
      <c r="D33" s="211" t="s">
        <v>34</v>
      </c>
      <c r="E33" s="36"/>
      <c r="F33" s="76">
        <v>2</v>
      </c>
      <c r="G33" s="60">
        <v>0</v>
      </c>
      <c r="H33" s="35">
        <v>0</v>
      </c>
      <c r="I33" s="35">
        <v>0</v>
      </c>
      <c r="J33" s="35">
        <v>0</v>
      </c>
      <c r="K33" s="35">
        <v>0</v>
      </c>
      <c r="L33" s="35">
        <v>0</v>
      </c>
      <c r="M33" s="35">
        <v>0</v>
      </c>
      <c r="N33" s="35">
        <v>0</v>
      </c>
      <c r="O33" s="35">
        <v>1</v>
      </c>
      <c r="P33" s="35">
        <v>1</v>
      </c>
      <c r="Q33" s="35">
        <v>0</v>
      </c>
    </row>
    <row r="34" spans="1:17" ht="12" customHeight="1">
      <c r="A34" s="139"/>
      <c r="B34" s="139"/>
      <c r="C34" s="34"/>
      <c r="D34" s="212"/>
      <c r="E34" s="33"/>
      <c r="F34" s="77"/>
      <c r="G34" s="59">
        <f t="shared" ref="G34:P34" si="20">IF(G33=0,0,G33/$F33)</f>
        <v>0</v>
      </c>
      <c r="H34" s="31">
        <f t="shared" si="20"/>
        <v>0</v>
      </c>
      <c r="I34" s="31">
        <f t="shared" si="20"/>
        <v>0</v>
      </c>
      <c r="J34" s="31">
        <f t="shared" si="20"/>
        <v>0</v>
      </c>
      <c r="K34" s="31">
        <f t="shared" si="20"/>
        <v>0</v>
      </c>
      <c r="L34" s="31">
        <f t="shared" si="20"/>
        <v>0</v>
      </c>
      <c r="M34" s="31">
        <f t="shared" si="20"/>
        <v>0</v>
      </c>
      <c r="N34" s="31">
        <f t="shared" si="20"/>
        <v>0</v>
      </c>
      <c r="O34" s="31">
        <f t="shared" si="20"/>
        <v>0.5</v>
      </c>
      <c r="P34" s="31">
        <f t="shared" si="20"/>
        <v>0.5</v>
      </c>
      <c r="Q34" s="31">
        <f t="shared" si="14"/>
        <v>0</v>
      </c>
    </row>
    <row r="35" spans="1:17" ht="12" customHeight="1">
      <c r="A35" s="139"/>
      <c r="B35" s="139"/>
      <c r="C35" s="37"/>
      <c r="D35" s="211" t="s">
        <v>33</v>
      </c>
      <c r="E35" s="36"/>
      <c r="F35" s="76">
        <v>1</v>
      </c>
      <c r="G35" s="60">
        <v>0</v>
      </c>
      <c r="H35" s="35">
        <v>0</v>
      </c>
      <c r="I35" s="35">
        <v>0</v>
      </c>
      <c r="J35" s="35">
        <v>0</v>
      </c>
      <c r="K35" s="35">
        <v>0</v>
      </c>
      <c r="L35" s="35">
        <v>0</v>
      </c>
      <c r="M35" s="35">
        <v>0</v>
      </c>
      <c r="N35" s="35">
        <v>0</v>
      </c>
      <c r="O35" s="35">
        <v>1</v>
      </c>
      <c r="P35" s="35">
        <v>0</v>
      </c>
      <c r="Q35" s="35">
        <v>0</v>
      </c>
    </row>
    <row r="36" spans="1:17" ht="12" customHeight="1">
      <c r="A36" s="139"/>
      <c r="B36" s="139"/>
      <c r="C36" s="34"/>
      <c r="D36" s="212"/>
      <c r="E36" s="33"/>
      <c r="F36" s="77"/>
      <c r="G36" s="59">
        <f t="shared" ref="G36:P36" si="21">IF(G35=0,0,G35/$F35)</f>
        <v>0</v>
      </c>
      <c r="H36" s="31">
        <f t="shared" si="21"/>
        <v>0</v>
      </c>
      <c r="I36" s="31">
        <f t="shared" si="21"/>
        <v>0</v>
      </c>
      <c r="J36" s="31">
        <f t="shared" si="21"/>
        <v>0</v>
      </c>
      <c r="K36" s="31">
        <f t="shared" si="21"/>
        <v>0</v>
      </c>
      <c r="L36" s="31">
        <f t="shared" si="21"/>
        <v>0</v>
      </c>
      <c r="M36" s="31">
        <f t="shared" si="21"/>
        <v>0</v>
      </c>
      <c r="N36" s="31">
        <f t="shared" si="21"/>
        <v>0</v>
      </c>
      <c r="O36" s="31">
        <f t="shared" si="21"/>
        <v>1</v>
      </c>
      <c r="P36" s="31">
        <f t="shared" si="21"/>
        <v>0</v>
      </c>
      <c r="Q36" s="31">
        <f t="shared" si="14"/>
        <v>0</v>
      </c>
    </row>
    <row r="37" spans="1:17" ht="12" customHeight="1">
      <c r="A37" s="139"/>
      <c r="B37" s="139"/>
      <c r="C37" s="37"/>
      <c r="D37" s="211" t="s">
        <v>32</v>
      </c>
      <c r="E37" s="36"/>
      <c r="F37" s="76">
        <v>1</v>
      </c>
      <c r="G37" s="60">
        <v>0</v>
      </c>
      <c r="H37" s="35">
        <v>0</v>
      </c>
      <c r="I37" s="35">
        <v>0</v>
      </c>
      <c r="J37" s="35">
        <v>0</v>
      </c>
      <c r="K37" s="35">
        <v>0</v>
      </c>
      <c r="L37" s="35">
        <v>0</v>
      </c>
      <c r="M37" s="35">
        <v>0</v>
      </c>
      <c r="N37" s="35">
        <v>0</v>
      </c>
      <c r="O37" s="35">
        <v>1</v>
      </c>
      <c r="P37" s="35">
        <v>0</v>
      </c>
      <c r="Q37" s="35">
        <v>0</v>
      </c>
    </row>
    <row r="38" spans="1:17" ht="12" customHeight="1">
      <c r="A38" s="139"/>
      <c r="B38" s="139"/>
      <c r="C38" s="34"/>
      <c r="D38" s="212"/>
      <c r="E38" s="33"/>
      <c r="F38" s="77"/>
      <c r="G38" s="59">
        <f t="shared" ref="G38:Q52" si="22">IF(G37=0,0,G37/$F37)</f>
        <v>0</v>
      </c>
      <c r="H38" s="31">
        <f t="shared" si="22"/>
        <v>0</v>
      </c>
      <c r="I38" s="31">
        <f t="shared" si="22"/>
        <v>0</v>
      </c>
      <c r="J38" s="31">
        <f t="shared" si="22"/>
        <v>0</v>
      </c>
      <c r="K38" s="31">
        <f t="shared" si="22"/>
        <v>0</v>
      </c>
      <c r="L38" s="31">
        <f t="shared" si="22"/>
        <v>0</v>
      </c>
      <c r="M38" s="31">
        <f t="shared" si="22"/>
        <v>0</v>
      </c>
      <c r="N38" s="31">
        <f t="shared" si="22"/>
        <v>0</v>
      </c>
      <c r="O38" s="31">
        <f t="shared" si="22"/>
        <v>1</v>
      </c>
      <c r="P38" s="31">
        <f t="shared" si="22"/>
        <v>0</v>
      </c>
      <c r="Q38" s="31">
        <f t="shared" si="22"/>
        <v>0</v>
      </c>
    </row>
    <row r="39" spans="1:17" ht="12" customHeight="1">
      <c r="A39" s="139"/>
      <c r="B39" s="139"/>
      <c r="C39" s="37"/>
      <c r="D39" s="211" t="s">
        <v>31</v>
      </c>
      <c r="E39" s="36"/>
      <c r="F39" s="76">
        <v>0</v>
      </c>
      <c r="G39" s="60">
        <v>0</v>
      </c>
      <c r="H39" s="35">
        <v>0</v>
      </c>
      <c r="I39" s="35">
        <v>0</v>
      </c>
      <c r="J39" s="35">
        <v>0</v>
      </c>
      <c r="K39" s="35">
        <v>0</v>
      </c>
      <c r="L39" s="35">
        <v>0</v>
      </c>
      <c r="M39" s="35">
        <v>0</v>
      </c>
      <c r="N39" s="35">
        <v>0</v>
      </c>
      <c r="O39" s="35">
        <v>0</v>
      </c>
      <c r="P39" s="35">
        <v>0</v>
      </c>
      <c r="Q39" s="35">
        <v>0</v>
      </c>
    </row>
    <row r="40" spans="1:17" ht="12" customHeight="1">
      <c r="A40" s="139"/>
      <c r="B40" s="139"/>
      <c r="C40" s="34"/>
      <c r="D40" s="212"/>
      <c r="E40" s="33"/>
      <c r="F40" s="77"/>
      <c r="G40" s="59">
        <f t="shared" ref="G40:P40" si="23">IF(G39=0,0,G39/$F39)</f>
        <v>0</v>
      </c>
      <c r="H40" s="31">
        <f t="shared" si="23"/>
        <v>0</v>
      </c>
      <c r="I40" s="31">
        <f t="shared" si="23"/>
        <v>0</v>
      </c>
      <c r="J40" s="31">
        <f t="shared" si="23"/>
        <v>0</v>
      </c>
      <c r="K40" s="31">
        <f t="shared" si="23"/>
        <v>0</v>
      </c>
      <c r="L40" s="31">
        <f t="shared" si="23"/>
        <v>0</v>
      </c>
      <c r="M40" s="31">
        <f t="shared" si="23"/>
        <v>0</v>
      </c>
      <c r="N40" s="31">
        <f t="shared" si="23"/>
        <v>0</v>
      </c>
      <c r="O40" s="31">
        <f t="shared" si="23"/>
        <v>0</v>
      </c>
      <c r="P40" s="31">
        <f t="shared" si="23"/>
        <v>0</v>
      </c>
      <c r="Q40" s="31">
        <f t="shared" si="22"/>
        <v>0</v>
      </c>
    </row>
    <row r="41" spans="1:17" ht="12" customHeight="1">
      <c r="A41" s="139"/>
      <c r="B41" s="139"/>
      <c r="C41" s="37"/>
      <c r="D41" s="211" t="s">
        <v>30</v>
      </c>
      <c r="E41" s="36"/>
      <c r="F41" s="76">
        <v>0</v>
      </c>
      <c r="G41" s="60">
        <v>0</v>
      </c>
      <c r="H41" s="35">
        <v>0</v>
      </c>
      <c r="I41" s="35">
        <v>0</v>
      </c>
      <c r="J41" s="35">
        <v>0</v>
      </c>
      <c r="K41" s="35">
        <v>0</v>
      </c>
      <c r="L41" s="35">
        <v>0</v>
      </c>
      <c r="M41" s="35">
        <v>0</v>
      </c>
      <c r="N41" s="35">
        <v>0</v>
      </c>
      <c r="O41" s="35">
        <v>0</v>
      </c>
      <c r="P41" s="35">
        <v>0</v>
      </c>
      <c r="Q41" s="35">
        <v>0</v>
      </c>
    </row>
    <row r="42" spans="1:17" ht="12" customHeight="1">
      <c r="A42" s="139"/>
      <c r="B42" s="139"/>
      <c r="C42" s="34"/>
      <c r="D42" s="212"/>
      <c r="E42" s="33"/>
      <c r="F42" s="77"/>
      <c r="G42" s="59">
        <f t="shared" ref="G42:P42" si="24">IF(G41=0,0,G41/$F41)</f>
        <v>0</v>
      </c>
      <c r="H42" s="31">
        <f t="shared" si="24"/>
        <v>0</v>
      </c>
      <c r="I42" s="31">
        <f t="shared" si="24"/>
        <v>0</v>
      </c>
      <c r="J42" s="31">
        <f t="shared" si="24"/>
        <v>0</v>
      </c>
      <c r="K42" s="31">
        <f t="shared" si="24"/>
        <v>0</v>
      </c>
      <c r="L42" s="31">
        <f t="shared" si="24"/>
        <v>0</v>
      </c>
      <c r="M42" s="31">
        <f t="shared" si="24"/>
        <v>0</v>
      </c>
      <c r="N42" s="31">
        <f t="shared" si="24"/>
        <v>0</v>
      </c>
      <c r="O42" s="31">
        <f t="shared" si="24"/>
        <v>0</v>
      </c>
      <c r="P42" s="31">
        <f t="shared" si="24"/>
        <v>0</v>
      </c>
      <c r="Q42" s="31">
        <f t="shared" si="22"/>
        <v>0</v>
      </c>
    </row>
    <row r="43" spans="1:17" ht="12" customHeight="1">
      <c r="A43" s="139"/>
      <c r="B43" s="139"/>
      <c r="C43" s="37"/>
      <c r="D43" s="211" t="s">
        <v>29</v>
      </c>
      <c r="E43" s="36"/>
      <c r="F43" s="76">
        <v>0</v>
      </c>
      <c r="G43" s="60">
        <v>0</v>
      </c>
      <c r="H43" s="35">
        <v>0</v>
      </c>
      <c r="I43" s="35">
        <v>0</v>
      </c>
      <c r="J43" s="35">
        <v>0</v>
      </c>
      <c r="K43" s="35">
        <v>0</v>
      </c>
      <c r="L43" s="35">
        <v>0</v>
      </c>
      <c r="M43" s="35">
        <v>0</v>
      </c>
      <c r="N43" s="35">
        <v>0</v>
      </c>
      <c r="O43" s="35">
        <v>0</v>
      </c>
      <c r="P43" s="35">
        <v>0</v>
      </c>
      <c r="Q43" s="35">
        <v>0</v>
      </c>
    </row>
    <row r="44" spans="1:17" ht="12" customHeight="1">
      <c r="A44" s="139"/>
      <c r="B44" s="139"/>
      <c r="C44" s="34"/>
      <c r="D44" s="212"/>
      <c r="E44" s="33"/>
      <c r="F44" s="77"/>
      <c r="G44" s="59">
        <f t="shared" ref="G44:P44" si="25">IF(G43=0,0,G43/$F43)</f>
        <v>0</v>
      </c>
      <c r="H44" s="31">
        <f t="shared" si="25"/>
        <v>0</v>
      </c>
      <c r="I44" s="31">
        <f t="shared" si="25"/>
        <v>0</v>
      </c>
      <c r="J44" s="31">
        <f t="shared" si="25"/>
        <v>0</v>
      </c>
      <c r="K44" s="31">
        <f t="shared" si="25"/>
        <v>0</v>
      </c>
      <c r="L44" s="31">
        <f t="shared" si="25"/>
        <v>0</v>
      </c>
      <c r="M44" s="31">
        <f t="shared" si="25"/>
        <v>0</v>
      </c>
      <c r="N44" s="31">
        <f t="shared" si="25"/>
        <v>0</v>
      </c>
      <c r="O44" s="31">
        <f t="shared" si="25"/>
        <v>0</v>
      </c>
      <c r="P44" s="31">
        <f t="shared" si="25"/>
        <v>0</v>
      </c>
      <c r="Q44" s="31">
        <f t="shared" si="22"/>
        <v>0</v>
      </c>
    </row>
    <row r="45" spans="1:17" ht="12" customHeight="1">
      <c r="A45" s="139"/>
      <c r="B45" s="139"/>
      <c r="C45" s="37"/>
      <c r="D45" s="211" t="s">
        <v>28</v>
      </c>
      <c r="E45" s="36"/>
      <c r="F45" s="76">
        <v>3</v>
      </c>
      <c r="G45" s="60">
        <v>1</v>
      </c>
      <c r="H45" s="35">
        <v>0</v>
      </c>
      <c r="I45" s="35">
        <v>1</v>
      </c>
      <c r="J45" s="35">
        <v>0</v>
      </c>
      <c r="K45" s="35">
        <v>0</v>
      </c>
      <c r="L45" s="35">
        <v>0</v>
      </c>
      <c r="M45" s="35">
        <v>0</v>
      </c>
      <c r="N45" s="35">
        <v>0</v>
      </c>
      <c r="O45" s="35">
        <v>2</v>
      </c>
      <c r="P45" s="35">
        <v>1</v>
      </c>
      <c r="Q45" s="35">
        <v>0</v>
      </c>
    </row>
    <row r="46" spans="1:17" ht="12" customHeight="1">
      <c r="A46" s="139"/>
      <c r="B46" s="139"/>
      <c r="C46" s="34"/>
      <c r="D46" s="212"/>
      <c r="E46" s="33"/>
      <c r="F46" s="77"/>
      <c r="G46" s="59">
        <f t="shared" ref="G46:P46" si="26">IF(G45=0,0,G45/$F45)</f>
        <v>0.33333333333333331</v>
      </c>
      <c r="H46" s="31">
        <f t="shared" si="26"/>
        <v>0</v>
      </c>
      <c r="I46" s="31">
        <f t="shared" si="26"/>
        <v>0.33333333333333331</v>
      </c>
      <c r="J46" s="31">
        <f t="shared" si="26"/>
        <v>0</v>
      </c>
      <c r="K46" s="31">
        <f t="shared" si="26"/>
        <v>0</v>
      </c>
      <c r="L46" s="31">
        <f t="shared" si="26"/>
        <v>0</v>
      </c>
      <c r="M46" s="31">
        <f t="shared" si="26"/>
        <v>0</v>
      </c>
      <c r="N46" s="31">
        <f t="shared" si="26"/>
        <v>0</v>
      </c>
      <c r="O46" s="31">
        <f t="shared" si="26"/>
        <v>0.66666666666666663</v>
      </c>
      <c r="P46" s="31">
        <f t="shared" si="26"/>
        <v>0.33333333333333331</v>
      </c>
      <c r="Q46" s="31">
        <f t="shared" si="22"/>
        <v>0</v>
      </c>
    </row>
    <row r="47" spans="1:17" ht="12" customHeight="1">
      <c r="A47" s="139"/>
      <c r="B47" s="139"/>
      <c r="C47" s="37"/>
      <c r="D47" s="211" t="s">
        <v>27</v>
      </c>
      <c r="E47" s="36"/>
      <c r="F47" s="76">
        <v>0</v>
      </c>
      <c r="G47" s="60">
        <v>0</v>
      </c>
      <c r="H47" s="35">
        <v>0</v>
      </c>
      <c r="I47" s="35">
        <v>0</v>
      </c>
      <c r="J47" s="35">
        <v>0</v>
      </c>
      <c r="K47" s="35">
        <v>0</v>
      </c>
      <c r="L47" s="35">
        <v>0</v>
      </c>
      <c r="M47" s="35">
        <v>0</v>
      </c>
      <c r="N47" s="35">
        <v>0</v>
      </c>
      <c r="O47" s="35">
        <v>0</v>
      </c>
      <c r="P47" s="35">
        <v>0</v>
      </c>
      <c r="Q47" s="35">
        <v>0</v>
      </c>
    </row>
    <row r="48" spans="1:17" ht="12" customHeight="1">
      <c r="A48" s="139"/>
      <c r="B48" s="139"/>
      <c r="C48" s="34"/>
      <c r="D48" s="212"/>
      <c r="E48" s="33"/>
      <c r="F48" s="77"/>
      <c r="G48" s="59">
        <f t="shared" ref="G48:P48" si="27">IF(G47=0,0,G47/$F47)</f>
        <v>0</v>
      </c>
      <c r="H48" s="31">
        <f t="shared" si="27"/>
        <v>0</v>
      </c>
      <c r="I48" s="31">
        <f t="shared" si="27"/>
        <v>0</v>
      </c>
      <c r="J48" s="31">
        <f t="shared" si="27"/>
        <v>0</v>
      </c>
      <c r="K48" s="31">
        <f t="shared" si="27"/>
        <v>0</v>
      </c>
      <c r="L48" s="31">
        <f t="shared" si="27"/>
        <v>0</v>
      </c>
      <c r="M48" s="31">
        <f t="shared" si="27"/>
        <v>0</v>
      </c>
      <c r="N48" s="31">
        <f t="shared" si="27"/>
        <v>0</v>
      </c>
      <c r="O48" s="31">
        <f t="shared" si="27"/>
        <v>0</v>
      </c>
      <c r="P48" s="31">
        <f t="shared" si="27"/>
        <v>0</v>
      </c>
      <c r="Q48" s="31">
        <f t="shared" si="22"/>
        <v>0</v>
      </c>
    </row>
    <row r="49" spans="1:17" ht="12" customHeight="1">
      <c r="A49" s="139"/>
      <c r="B49" s="139"/>
      <c r="C49" s="37"/>
      <c r="D49" s="211" t="s">
        <v>26</v>
      </c>
      <c r="E49" s="36"/>
      <c r="F49" s="76">
        <v>1</v>
      </c>
      <c r="G49" s="60">
        <v>0</v>
      </c>
      <c r="H49" s="35">
        <v>0</v>
      </c>
      <c r="I49" s="35">
        <v>0</v>
      </c>
      <c r="J49" s="35">
        <v>0</v>
      </c>
      <c r="K49" s="35">
        <v>0</v>
      </c>
      <c r="L49" s="35">
        <v>0</v>
      </c>
      <c r="M49" s="35">
        <v>0</v>
      </c>
      <c r="N49" s="35">
        <v>0</v>
      </c>
      <c r="O49" s="35">
        <v>1</v>
      </c>
      <c r="P49" s="35">
        <v>0</v>
      </c>
      <c r="Q49" s="35">
        <v>0</v>
      </c>
    </row>
    <row r="50" spans="1:17" ht="12" customHeight="1">
      <c r="A50" s="139"/>
      <c r="B50" s="139"/>
      <c r="C50" s="34"/>
      <c r="D50" s="212"/>
      <c r="E50" s="33"/>
      <c r="F50" s="77"/>
      <c r="G50" s="59">
        <f t="shared" ref="G50:P50" si="28">IF(G49=0,0,G49/$F49)</f>
        <v>0</v>
      </c>
      <c r="H50" s="31">
        <f t="shared" si="28"/>
        <v>0</v>
      </c>
      <c r="I50" s="31">
        <f t="shared" si="28"/>
        <v>0</v>
      </c>
      <c r="J50" s="31">
        <f t="shared" si="28"/>
        <v>0</v>
      </c>
      <c r="K50" s="31">
        <f t="shared" si="28"/>
        <v>0</v>
      </c>
      <c r="L50" s="31">
        <f t="shared" si="28"/>
        <v>0</v>
      </c>
      <c r="M50" s="31">
        <f t="shared" si="28"/>
        <v>0</v>
      </c>
      <c r="N50" s="31">
        <f t="shared" si="28"/>
        <v>0</v>
      </c>
      <c r="O50" s="31">
        <f t="shared" si="28"/>
        <v>1</v>
      </c>
      <c r="P50" s="31">
        <f t="shared" si="28"/>
        <v>0</v>
      </c>
      <c r="Q50" s="31">
        <f t="shared" si="22"/>
        <v>0</v>
      </c>
    </row>
    <row r="51" spans="1:17" ht="12" customHeight="1">
      <c r="A51" s="139"/>
      <c r="B51" s="139"/>
      <c r="C51" s="37"/>
      <c r="D51" s="211" t="s">
        <v>25</v>
      </c>
      <c r="E51" s="36"/>
      <c r="F51" s="76">
        <v>3</v>
      </c>
      <c r="G51" s="60">
        <v>0</v>
      </c>
      <c r="H51" s="35">
        <v>0</v>
      </c>
      <c r="I51" s="35">
        <v>1</v>
      </c>
      <c r="J51" s="35">
        <v>0</v>
      </c>
      <c r="K51" s="35">
        <v>1</v>
      </c>
      <c r="L51" s="35">
        <v>0</v>
      </c>
      <c r="M51" s="35">
        <v>0</v>
      </c>
      <c r="N51" s="35">
        <v>1</v>
      </c>
      <c r="O51" s="35">
        <v>1</v>
      </c>
      <c r="P51" s="35">
        <v>0</v>
      </c>
      <c r="Q51" s="35">
        <v>1</v>
      </c>
    </row>
    <row r="52" spans="1:17" ht="12" customHeight="1">
      <c r="A52" s="139"/>
      <c r="B52" s="139"/>
      <c r="C52" s="34"/>
      <c r="D52" s="212"/>
      <c r="E52" s="33"/>
      <c r="F52" s="77"/>
      <c r="G52" s="59">
        <f t="shared" ref="G52:P52" si="29">IF(G51=0,0,G51/$F51)</f>
        <v>0</v>
      </c>
      <c r="H52" s="31">
        <f t="shared" si="29"/>
        <v>0</v>
      </c>
      <c r="I52" s="31">
        <f t="shared" si="29"/>
        <v>0.33333333333333331</v>
      </c>
      <c r="J52" s="31">
        <f t="shared" si="29"/>
        <v>0</v>
      </c>
      <c r="K52" s="31">
        <f t="shared" si="29"/>
        <v>0.33333333333333331</v>
      </c>
      <c r="L52" s="31">
        <f t="shared" si="29"/>
        <v>0</v>
      </c>
      <c r="M52" s="31">
        <f t="shared" si="29"/>
        <v>0</v>
      </c>
      <c r="N52" s="31">
        <f t="shared" si="29"/>
        <v>0.33333333333333331</v>
      </c>
      <c r="O52" s="31">
        <f t="shared" si="29"/>
        <v>0.33333333333333331</v>
      </c>
      <c r="P52" s="31">
        <f t="shared" si="29"/>
        <v>0</v>
      </c>
      <c r="Q52" s="31">
        <f t="shared" si="22"/>
        <v>0.33333333333333331</v>
      </c>
    </row>
    <row r="53" spans="1:17" ht="12" customHeight="1">
      <c r="A53" s="139"/>
      <c r="B53" s="139"/>
      <c r="C53" s="37"/>
      <c r="D53" s="211" t="s">
        <v>24</v>
      </c>
      <c r="E53" s="36"/>
      <c r="F53" s="76">
        <v>2</v>
      </c>
      <c r="G53" s="60">
        <v>0</v>
      </c>
      <c r="H53" s="35">
        <v>0</v>
      </c>
      <c r="I53" s="35">
        <v>0</v>
      </c>
      <c r="J53" s="35">
        <v>0</v>
      </c>
      <c r="K53" s="35">
        <v>0</v>
      </c>
      <c r="L53" s="35">
        <v>0</v>
      </c>
      <c r="M53" s="35">
        <v>0</v>
      </c>
      <c r="N53" s="35">
        <v>0</v>
      </c>
      <c r="O53" s="35">
        <v>2</v>
      </c>
      <c r="P53" s="35">
        <v>0</v>
      </c>
      <c r="Q53" s="35">
        <v>0</v>
      </c>
    </row>
    <row r="54" spans="1:17" ht="12" customHeight="1">
      <c r="A54" s="139"/>
      <c r="B54" s="139"/>
      <c r="C54" s="34"/>
      <c r="D54" s="212"/>
      <c r="E54" s="33"/>
      <c r="F54" s="77"/>
      <c r="G54" s="59">
        <f t="shared" ref="G54:Q68" si="30">IF(G53=0,0,G53/$F53)</f>
        <v>0</v>
      </c>
      <c r="H54" s="31">
        <f t="shared" si="30"/>
        <v>0</v>
      </c>
      <c r="I54" s="31">
        <f t="shared" si="30"/>
        <v>0</v>
      </c>
      <c r="J54" s="31">
        <f t="shared" si="30"/>
        <v>0</v>
      </c>
      <c r="K54" s="31">
        <f t="shared" si="30"/>
        <v>0</v>
      </c>
      <c r="L54" s="31">
        <f t="shared" si="30"/>
        <v>0</v>
      </c>
      <c r="M54" s="31">
        <f t="shared" si="30"/>
        <v>0</v>
      </c>
      <c r="N54" s="31">
        <f t="shared" si="30"/>
        <v>0</v>
      </c>
      <c r="O54" s="31">
        <f t="shared" si="30"/>
        <v>1</v>
      </c>
      <c r="P54" s="31">
        <f t="shared" si="30"/>
        <v>0</v>
      </c>
      <c r="Q54" s="31">
        <f t="shared" si="30"/>
        <v>0</v>
      </c>
    </row>
    <row r="55" spans="1:17" ht="12" customHeight="1">
      <c r="A55" s="139"/>
      <c r="B55" s="139"/>
      <c r="C55" s="37"/>
      <c r="D55" s="211" t="s">
        <v>23</v>
      </c>
      <c r="E55" s="36"/>
      <c r="F55" s="76">
        <v>7</v>
      </c>
      <c r="G55" s="60">
        <v>1</v>
      </c>
      <c r="H55" s="35">
        <v>0</v>
      </c>
      <c r="I55" s="35">
        <v>2</v>
      </c>
      <c r="J55" s="35">
        <v>1</v>
      </c>
      <c r="K55" s="35">
        <v>2</v>
      </c>
      <c r="L55" s="35">
        <v>0</v>
      </c>
      <c r="M55" s="35">
        <v>1</v>
      </c>
      <c r="N55" s="35">
        <v>0</v>
      </c>
      <c r="O55" s="35">
        <v>6</v>
      </c>
      <c r="P55" s="35">
        <v>1</v>
      </c>
      <c r="Q55" s="35">
        <v>0</v>
      </c>
    </row>
    <row r="56" spans="1:17" ht="12" customHeight="1">
      <c r="A56" s="139"/>
      <c r="B56" s="139"/>
      <c r="C56" s="34"/>
      <c r="D56" s="212"/>
      <c r="E56" s="33"/>
      <c r="F56" s="77"/>
      <c r="G56" s="59">
        <f t="shared" ref="G56:P56" si="31">IF(G55=0,0,G55/$F55)</f>
        <v>0.14285714285714285</v>
      </c>
      <c r="H56" s="31">
        <f t="shared" si="31"/>
        <v>0</v>
      </c>
      <c r="I56" s="31">
        <f t="shared" si="31"/>
        <v>0.2857142857142857</v>
      </c>
      <c r="J56" s="31">
        <f t="shared" si="31"/>
        <v>0.14285714285714285</v>
      </c>
      <c r="K56" s="31">
        <f t="shared" si="31"/>
        <v>0.2857142857142857</v>
      </c>
      <c r="L56" s="31">
        <f t="shared" si="31"/>
        <v>0</v>
      </c>
      <c r="M56" s="31">
        <f t="shared" si="31"/>
        <v>0.14285714285714285</v>
      </c>
      <c r="N56" s="31">
        <f t="shared" si="31"/>
        <v>0</v>
      </c>
      <c r="O56" s="31">
        <f t="shared" si="31"/>
        <v>0.8571428571428571</v>
      </c>
      <c r="P56" s="31">
        <f t="shared" si="31"/>
        <v>0.14285714285714285</v>
      </c>
      <c r="Q56" s="31">
        <f t="shared" si="30"/>
        <v>0</v>
      </c>
    </row>
    <row r="57" spans="1:17" ht="12" customHeight="1">
      <c r="A57" s="139"/>
      <c r="B57" s="139"/>
      <c r="C57" s="37"/>
      <c r="D57" s="211" t="s">
        <v>22</v>
      </c>
      <c r="E57" s="36"/>
      <c r="F57" s="76">
        <v>0</v>
      </c>
      <c r="G57" s="60">
        <v>0</v>
      </c>
      <c r="H57" s="35">
        <v>0</v>
      </c>
      <c r="I57" s="35">
        <v>0</v>
      </c>
      <c r="J57" s="35">
        <v>0</v>
      </c>
      <c r="K57" s="35">
        <v>0</v>
      </c>
      <c r="L57" s="35">
        <v>0</v>
      </c>
      <c r="M57" s="35">
        <v>0</v>
      </c>
      <c r="N57" s="35">
        <v>0</v>
      </c>
      <c r="O57" s="35">
        <v>0</v>
      </c>
      <c r="P57" s="35">
        <v>0</v>
      </c>
      <c r="Q57" s="35">
        <v>0</v>
      </c>
    </row>
    <row r="58" spans="1:17" ht="12" customHeight="1">
      <c r="A58" s="139"/>
      <c r="B58" s="139"/>
      <c r="C58" s="34"/>
      <c r="D58" s="212"/>
      <c r="E58" s="33"/>
      <c r="F58" s="77"/>
      <c r="G58" s="59">
        <f t="shared" ref="G58:P58" si="32">IF(G57=0,0,G57/$F57)</f>
        <v>0</v>
      </c>
      <c r="H58" s="31">
        <f t="shared" si="32"/>
        <v>0</v>
      </c>
      <c r="I58" s="31">
        <f t="shared" si="32"/>
        <v>0</v>
      </c>
      <c r="J58" s="31">
        <f t="shared" si="32"/>
        <v>0</v>
      </c>
      <c r="K58" s="31">
        <f t="shared" si="32"/>
        <v>0</v>
      </c>
      <c r="L58" s="31">
        <f t="shared" si="32"/>
        <v>0</v>
      </c>
      <c r="M58" s="31">
        <f t="shared" si="32"/>
        <v>0</v>
      </c>
      <c r="N58" s="31">
        <f t="shared" si="32"/>
        <v>0</v>
      </c>
      <c r="O58" s="31">
        <f t="shared" si="32"/>
        <v>0</v>
      </c>
      <c r="P58" s="31">
        <f t="shared" si="32"/>
        <v>0</v>
      </c>
      <c r="Q58" s="31">
        <f t="shared" si="30"/>
        <v>0</v>
      </c>
    </row>
    <row r="59" spans="1:17" ht="12.75" customHeight="1">
      <c r="A59" s="139"/>
      <c r="B59" s="139"/>
      <c r="C59" s="37"/>
      <c r="D59" s="211" t="s">
        <v>21</v>
      </c>
      <c r="E59" s="36"/>
      <c r="F59" s="76">
        <v>11</v>
      </c>
      <c r="G59" s="60">
        <v>1</v>
      </c>
      <c r="H59" s="35">
        <v>1</v>
      </c>
      <c r="I59" s="35">
        <v>2</v>
      </c>
      <c r="J59" s="35">
        <v>0</v>
      </c>
      <c r="K59" s="35">
        <v>3</v>
      </c>
      <c r="L59" s="35">
        <v>0</v>
      </c>
      <c r="M59" s="35">
        <v>0</v>
      </c>
      <c r="N59" s="35">
        <v>1</v>
      </c>
      <c r="O59" s="35">
        <v>11</v>
      </c>
      <c r="P59" s="35">
        <v>0</v>
      </c>
      <c r="Q59" s="35">
        <v>0</v>
      </c>
    </row>
    <row r="60" spans="1:17" ht="12.75" customHeight="1">
      <c r="A60" s="139"/>
      <c r="B60" s="139"/>
      <c r="C60" s="34"/>
      <c r="D60" s="212"/>
      <c r="E60" s="33"/>
      <c r="F60" s="77"/>
      <c r="G60" s="59">
        <f t="shared" ref="G60:P60" si="33">IF(G59=0,0,G59/$F59)</f>
        <v>9.0909090909090912E-2</v>
      </c>
      <c r="H60" s="31">
        <f t="shared" si="33"/>
        <v>9.0909090909090912E-2</v>
      </c>
      <c r="I60" s="31">
        <f t="shared" si="33"/>
        <v>0.18181818181818182</v>
      </c>
      <c r="J60" s="31">
        <f t="shared" si="33"/>
        <v>0</v>
      </c>
      <c r="K60" s="31">
        <f t="shared" si="33"/>
        <v>0.27272727272727271</v>
      </c>
      <c r="L60" s="31">
        <f t="shared" si="33"/>
        <v>0</v>
      </c>
      <c r="M60" s="31">
        <f t="shared" si="33"/>
        <v>0</v>
      </c>
      <c r="N60" s="31">
        <f t="shared" si="33"/>
        <v>9.0909090909090912E-2</v>
      </c>
      <c r="O60" s="31">
        <f t="shared" si="33"/>
        <v>1</v>
      </c>
      <c r="P60" s="31">
        <f t="shared" si="33"/>
        <v>0</v>
      </c>
      <c r="Q60" s="31">
        <f t="shared" si="30"/>
        <v>0</v>
      </c>
    </row>
    <row r="61" spans="1:17" ht="12" customHeight="1">
      <c r="A61" s="139"/>
      <c r="B61" s="139"/>
      <c r="C61" s="37"/>
      <c r="D61" s="211" t="s">
        <v>20</v>
      </c>
      <c r="E61" s="36"/>
      <c r="F61" s="76">
        <v>5</v>
      </c>
      <c r="G61" s="60">
        <v>0</v>
      </c>
      <c r="H61" s="35">
        <v>0</v>
      </c>
      <c r="I61" s="35">
        <v>0</v>
      </c>
      <c r="J61" s="35">
        <v>0</v>
      </c>
      <c r="K61" s="35">
        <v>1</v>
      </c>
      <c r="L61" s="35">
        <v>0</v>
      </c>
      <c r="M61" s="35">
        <v>0</v>
      </c>
      <c r="N61" s="35">
        <v>0</v>
      </c>
      <c r="O61" s="35">
        <v>5</v>
      </c>
      <c r="P61" s="35">
        <v>0</v>
      </c>
      <c r="Q61" s="35">
        <v>0</v>
      </c>
    </row>
    <row r="62" spans="1:17" ht="12" customHeight="1">
      <c r="A62" s="139"/>
      <c r="B62" s="139"/>
      <c r="C62" s="34"/>
      <c r="D62" s="212"/>
      <c r="E62" s="33"/>
      <c r="F62" s="77"/>
      <c r="G62" s="59">
        <f t="shared" ref="G62:P62" si="34">IF(G61=0,0,G61/$F61)</f>
        <v>0</v>
      </c>
      <c r="H62" s="31">
        <f t="shared" si="34"/>
        <v>0</v>
      </c>
      <c r="I62" s="31">
        <f t="shared" si="34"/>
        <v>0</v>
      </c>
      <c r="J62" s="31">
        <f t="shared" si="34"/>
        <v>0</v>
      </c>
      <c r="K62" s="31">
        <f t="shared" si="34"/>
        <v>0.2</v>
      </c>
      <c r="L62" s="31">
        <f t="shared" si="34"/>
        <v>0</v>
      </c>
      <c r="M62" s="31">
        <f t="shared" si="34"/>
        <v>0</v>
      </c>
      <c r="N62" s="31">
        <f t="shared" si="34"/>
        <v>0</v>
      </c>
      <c r="O62" s="31">
        <f t="shared" si="34"/>
        <v>1</v>
      </c>
      <c r="P62" s="31">
        <f t="shared" si="34"/>
        <v>0</v>
      </c>
      <c r="Q62" s="31">
        <f t="shared" si="30"/>
        <v>0</v>
      </c>
    </row>
    <row r="63" spans="1:17" ht="12" customHeight="1">
      <c r="A63" s="139"/>
      <c r="B63" s="139"/>
      <c r="C63" s="37"/>
      <c r="D63" s="211" t="s">
        <v>19</v>
      </c>
      <c r="E63" s="36"/>
      <c r="F63" s="76">
        <v>6</v>
      </c>
      <c r="G63" s="60">
        <v>1</v>
      </c>
      <c r="H63" s="35">
        <v>0</v>
      </c>
      <c r="I63" s="35">
        <v>0</v>
      </c>
      <c r="J63" s="35">
        <v>1</v>
      </c>
      <c r="K63" s="35">
        <v>0</v>
      </c>
      <c r="L63" s="35">
        <v>0</v>
      </c>
      <c r="M63" s="35">
        <v>0</v>
      </c>
      <c r="N63" s="35">
        <v>1</v>
      </c>
      <c r="O63" s="35">
        <v>6</v>
      </c>
      <c r="P63" s="35">
        <v>0</v>
      </c>
      <c r="Q63" s="35">
        <v>0</v>
      </c>
    </row>
    <row r="64" spans="1:17" ht="12" customHeight="1">
      <c r="A64" s="139"/>
      <c r="B64" s="139"/>
      <c r="C64" s="34"/>
      <c r="D64" s="212"/>
      <c r="E64" s="33"/>
      <c r="F64" s="77"/>
      <c r="G64" s="59">
        <f t="shared" ref="G64:P64" si="35">IF(G63=0,0,G63/$F63)</f>
        <v>0.16666666666666666</v>
      </c>
      <c r="H64" s="31">
        <f t="shared" si="35"/>
        <v>0</v>
      </c>
      <c r="I64" s="31">
        <f t="shared" si="35"/>
        <v>0</v>
      </c>
      <c r="J64" s="31">
        <f t="shared" si="35"/>
        <v>0.16666666666666666</v>
      </c>
      <c r="K64" s="31">
        <f t="shared" si="35"/>
        <v>0</v>
      </c>
      <c r="L64" s="31">
        <f t="shared" si="35"/>
        <v>0</v>
      </c>
      <c r="M64" s="31">
        <f t="shared" si="35"/>
        <v>0</v>
      </c>
      <c r="N64" s="31">
        <f t="shared" si="35"/>
        <v>0.16666666666666666</v>
      </c>
      <c r="O64" s="31">
        <f t="shared" si="35"/>
        <v>1</v>
      </c>
      <c r="P64" s="31">
        <f t="shared" si="35"/>
        <v>0</v>
      </c>
      <c r="Q64" s="31">
        <f t="shared" si="30"/>
        <v>0</v>
      </c>
    </row>
    <row r="65" spans="1:17" ht="12" customHeight="1">
      <c r="A65" s="139"/>
      <c r="B65" s="139"/>
      <c r="C65" s="37"/>
      <c r="D65" s="211" t="s">
        <v>18</v>
      </c>
      <c r="E65" s="36"/>
      <c r="F65" s="76">
        <v>7</v>
      </c>
      <c r="G65" s="60">
        <v>0</v>
      </c>
      <c r="H65" s="35">
        <v>0</v>
      </c>
      <c r="I65" s="35">
        <v>1</v>
      </c>
      <c r="J65" s="35">
        <v>0</v>
      </c>
      <c r="K65" s="35">
        <v>1</v>
      </c>
      <c r="L65" s="35">
        <v>1</v>
      </c>
      <c r="M65" s="35">
        <v>1</v>
      </c>
      <c r="N65" s="35">
        <v>1</v>
      </c>
      <c r="O65" s="35">
        <v>5</v>
      </c>
      <c r="P65" s="35">
        <v>0</v>
      </c>
      <c r="Q65" s="35">
        <v>0</v>
      </c>
    </row>
    <row r="66" spans="1:17" ht="12" customHeight="1">
      <c r="A66" s="139"/>
      <c r="B66" s="139"/>
      <c r="C66" s="34"/>
      <c r="D66" s="212"/>
      <c r="E66" s="33"/>
      <c r="F66" s="77"/>
      <c r="G66" s="59">
        <f t="shared" ref="G66:P66" si="36">IF(G65=0,0,G65/$F65)</f>
        <v>0</v>
      </c>
      <c r="H66" s="31">
        <f t="shared" si="36"/>
        <v>0</v>
      </c>
      <c r="I66" s="31">
        <f t="shared" si="36"/>
        <v>0.14285714285714285</v>
      </c>
      <c r="J66" s="31">
        <f t="shared" si="36"/>
        <v>0</v>
      </c>
      <c r="K66" s="31">
        <f t="shared" si="36"/>
        <v>0.14285714285714285</v>
      </c>
      <c r="L66" s="31">
        <f t="shared" si="36"/>
        <v>0.14285714285714285</v>
      </c>
      <c r="M66" s="31">
        <f t="shared" si="36"/>
        <v>0.14285714285714285</v>
      </c>
      <c r="N66" s="31">
        <f t="shared" si="36"/>
        <v>0.14285714285714285</v>
      </c>
      <c r="O66" s="31">
        <f t="shared" si="36"/>
        <v>0.7142857142857143</v>
      </c>
      <c r="P66" s="31">
        <f t="shared" si="36"/>
        <v>0</v>
      </c>
      <c r="Q66" s="31">
        <f t="shared" si="30"/>
        <v>0</v>
      </c>
    </row>
    <row r="67" spans="1:17" ht="12" customHeight="1">
      <c r="A67" s="139"/>
      <c r="B67" s="139"/>
      <c r="C67" s="37"/>
      <c r="D67" s="211" t="s">
        <v>17</v>
      </c>
      <c r="E67" s="36"/>
      <c r="F67" s="76">
        <v>0</v>
      </c>
      <c r="G67" s="60">
        <v>0</v>
      </c>
      <c r="H67" s="35">
        <v>0</v>
      </c>
      <c r="I67" s="35">
        <v>0</v>
      </c>
      <c r="J67" s="35">
        <v>0</v>
      </c>
      <c r="K67" s="35">
        <v>0</v>
      </c>
      <c r="L67" s="35">
        <v>0</v>
      </c>
      <c r="M67" s="35">
        <v>0</v>
      </c>
      <c r="N67" s="35">
        <v>0</v>
      </c>
      <c r="O67" s="35">
        <v>0</v>
      </c>
      <c r="P67" s="35">
        <v>0</v>
      </c>
      <c r="Q67" s="35">
        <v>0</v>
      </c>
    </row>
    <row r="68" spans="1:17" ht="12" customHeight="1">
      <c r="A68" s="139"/>
      <c r="B68" s="140"/>
      <c r="C68" s="34"/>
      <c r="D68" s="212"/>
      <c r="E68" s="33"/>
      <c r="F68" s="77"/>
      <c r="G68" s="59">
        <f t="shared" ref="G68:P68" si="37">IF(G67=0,0,G67/$F67)</f>
        <v>0</v>
      </c>
      <c r="H68" s="31">
        <f t="shared" si="37"/>
        <v>0</v>
      </c>
      <c r="I68" s="31">
        <f t="shared" si="37"/>
        <v>0</v>
      </c>
      <c r="J68" s="31">
        <f t="shared" si="37"/>
        <v>0</v>
      </c>
      <c r="K68" s="31">
        <f t="shared" si="37"/>
        <v>0</v>
      </c>
      <c r="L68" s="31">
        <f t="shared" si="37"/>
        <v>0</v>
      </c>
      <c r="M68" s="31">
        <f t="shared" si="37"/>
        <v>0</v>
      </c>
      <c r="N68" s="31">
        <f t="shared" si="37"/>
        <v>0</v>
      </c>
      <c r="O68" s="31">
        <f t="shared" si="37"/>
        <v>0</v>
      </c>
      <c r="P68" s="31">
        <f t="shared" si="37"/>
        <v>0</v>
      </c>
      <c r="Q68" s="31">
        <f t="shared" si="30"/>
        <v>0</v>
      </c>
    </row>
    <row r="69" spans="1:17" ht="12" customHeight="1">
      <c r="A69" s="139"/>
      <c r="B69" s="138" t="s">
        <v>16</v>
      </c>
      <c r="C69" s="37"/>
      <c r="D69" s="211" t="s">
        <v>15</v>
      </c>
      <c r="E69" s="36"/>
      <c r="F69" s="76">
        <f t="shared" ref="F69:P69" si="38">SUM(F71,F73,F75,F77,F79,F81,F83,F85,F87,F89,F91,F93,F95,F97,F99)</f>
        <v>96</v>
      </c>
      <c r="G69" s="60">
        <f t="shared" si="38"/>
        <v>27</v>
      </c>
      <c r="H69" s="35">
        <f t="shared" si="38"/>
        <v>8</v>
      </c>
      <c r="I69" s="35">
        <f t="shared" si="38"/>
        <v>33</v>
      </c>
      <c r="J69" s="35">
        <f t="shared" si="38"/>
        <v>4</v>
      </c>
      <c r="K69" s="35">
        <f t="shared" si="38"/>
        <v>27</v>
      </c>
      <c r="L69" s="35">
        <f t="shared" si="38"/>
        <v>0</v>
      </c>
      <c r="M69" s="35">
        <f t="shared" si="38"/>
        <v>5</v>
      </c>
      <c r="N69" s="35">
        <f t="shared" si="38"/>
        <v>12</v>
      </c>
      <c r="O69" s="35">
        <f t="shared" si="38"/>
        <v>88</v>
      </c>
      <c r="P69" s="35">
        <f t="shared" si="38"/>
        <v>2</v>
      </c>
      <c r="Q69" s="35">
        <f t="shared" ref="Q69" si="39">SUM(Q71,Q73,Q75,Q77,Q79,Q81,Q83,Q85,Q87,Q89,Q91,Q93,Q95,Q97,Q99)</f>
        <v>0</v>
      </c>
    </row>
    <row r="70" spans="1:17" ht="12" customHeight="1">
      <c r="A70" s="139"/>
      <c r="B70" s="139"/>
      <c r="C70" s="34"/>
      <c r="D70" s="212"/>
      <c r="E70" s="33"/>
      <c r="F70" s="77"/>
      <c r="G70" s="59">
        <f t="shared" ref="G70:P70" si="40">IF(G69=0,0,G69/$F69)</f>
        <v>0.28125</v>
      </c>
      <c r="H70" s="31">
        <f t="shared" si="40"/>
        <v>8.3333333333333329E-2</v>
      </c>
      <c r="I70" s="31">
        <f t="shared" si="40"/>
        <v>0.34375</v>
      </c>
      <c r="J70" s="31">
        <f t="shared" si="40"/>
        <v>4.1666666666666664E-2</v>
      </c>
      <c r="K70" s="31">
        <f t="shared" si="40"/>
        <v>0.28125</v>
      </c>
      <c r="L70" s="31">
        <f t="shared" si="40"/>
        <v>0</v>
      </c>
      <c r="M70" s="31">
        <f t="shared" si="40"/>
        <v>5.2083333333333336E-2</v>
      </c>
      <c r="N70" s="31">
        <f t="shared" si="40"/>
        <v>0.125</v>
      </c>
      <c r="O70" s="31">
        <f t="shared" si="40"/>
        <v>0.91666666666666663</v>
      </c>
      <c r="P70" s="31">
        <f t="shared" si="40"/>
        <v>2.0833333333333332E-2</v>
      </c>
      <c r="Q70" s="31">
        <f t="shared" ref="Q70" si="41">IF(Q69=0,0,Q69/$F69)</f>
        <v>0</v>
      </c>
    </row>
    <row r="71" spans="1:17" ht="12" customHeight="1">
      <c r="A71" s="139"/>
      <c r="B71" s="139"/>
      <c r="C71" s="37"/>
      <c r="D71" s="211" t="s">
        <v>117</v>
      </c>
      <c r="E71" s="36"/>
      <c r="F71" s="76">
        <v>2</v>
      </c>
      <c r="G71" s="60">
        <v>0</v>
      </c>
      <c r="H71" s="35">
        <v>0</v>
      </c>
      <c r="I71" s="35">
        <v>1</v>
      </c>
      <c r="J71" s="35">
        <v>0</v>
      </c>
      <c r="K71" s="35">
        <v>0</v>
      </c>
      <c r="L71" s="35">
        <v>0</v>
      </c>
      <c r="M71" s="35">
        <v>0</v>
      </c>
      <c r="N71" s="35">
        <v>1</v>
      </c>
      <c r="O71" s="35">
        <v>1</v>
      </c>
      <c r="P71" s="35">
        <v>0</v>
      </c>
      <c r="Q71" s="35">
        <v>0</v>
      </c>
    </row>
    <row r="72" spans="1:17" ht="12" customHeight="1">
      <c r="A72" s="139"/>
      <c r="B72" s="139"/>
      <c r="C72" s="34"/>
      <c r="D72" s="212"/>
      <c r="E72" s="33"/>
      <c r="F72" s="77"/>
      <c r="G72" s="59">
        <f t="shared" ref="G72:Q86" si="42">IF(G71=0,0,G71/$F71)</f>
        <v>0</v>
      </c>
      <c r="H72" s="31">
        <f t="shared" si="42"/>
        <v>0</v>
      </c>
      <c r="I72" s="31">
        <f t="shared" si="42"/>
        <v>0.5</v>
      </c>
      <c r="J72" s="31">
        <f t="shared" si="42"/>
        <v>0</v>
      </c>
      <c r="K72" s="31">
        <f t="shared" si="42"/>
        <v>0</v>
      </c>
      <c r="L72" s="31">
        <f t="shared" si="42"/>
        <v>0</v>
      </c>
      <c r="M72" s="31">
        <f t="shared" si="42"/>
        <v>0</v>
      </c>
      <c r="N72" s="31">
        <f t="shared" si="42"/>
        <v>0.5</v>
      </c>
      <c r="O72" s="31">
        <f t="shared" si="42"/>
        <v>0.5</v>
      </c>
      <c r="P72" s="31">
        <f t="shared" si="42"/>
        <v>0</v>
      </c>
      <c r="Q72" s="31">
        <f t="shared" si="42"/>
        <v>0</v>
      </c>
    </row>
    <row r="73" spans="1:17" ht="12" customHeight="1">
      <c r="A73" s="139"/>
      <c r="B73" s="139"/>
      <c r="C73" s="37"/>
      <c r="D73" s="211" t="s">
        <v>13</v>
      </c>
      <c r="E73" s="36"/>
      <c r="F73" s="76">
        <v>13</v>
      </c>
      <c r="G73" s="60">
        <v>6</v>
      </c>
      <c r="H73" s="35">
        <v>1</v>
      </c>
      <c r="I73" s="35">
        <v>5</v>
      </c>
      <c r="J73" s="35">
        <v>1</v>
      </c>
      <c r="K73" s="35">
        <v>3</v>
      </c>
      <c r="L73" s="35">
        <v>0</v>
      </c>
      <c r="M73" s="35">
        <v>0</v>
      </c>
      <c r="N73" s="35">
        <v>0</v>
      </c>
      <c r="O73" s="35">
        <v>12</v>
      </c>
      <c r="P73" s="35">
        <v>0</v>
      </c>
      <c r="Q73" s="35">
        <v>0</v>
      </c>
    </row>
    <row r="74" spans="1:17" ht="12" customHeight="1">
      <c r="A74" s="139"/>
      <c r="B74" s="139"/>
      <c r="C74" s="34"/>
      <c r="D74" s="212"/>
      <c r="E74" s="33"/>
      <c r="F74" s="77"/>
      <c r="G74" s="59">
        <f t="shared" ref="G74:P74" si="43">IF(G73=0,0,G73/$F73)</f>
        <v>0.46153846153846156</v>
      </c>
      <c r="H74" s="31">
        <f t="shared" si="43"/>
        <v>7.6923076923076927E-2</v>
      </c>
      <c r="I74" s="31">
        <f t="shared" si="43"/>
        <v>0.38461538461538464</v>
      </c>
      <c r="J74" s="31">
        <f t="shared" si="43"/>
        <v>7.6923076923076927E-2</v>
      </c>
      <c r="K74" s="31">
        <f t="shared" si="43"/>
        <v>0.23076923076923078</v>
      </c>
      <c r="L74" s="31">
        <f t="shared" si="43"/>
        <v>0</v>
      </c>
      <c r="M74" s="31">
        <f t="shared" si="43"/>
        <v>0</v>
      </c>
      <c r="N74" s="31">
        <f t="shared" si="43"/>
        <v>0</v>
      </c>
      <c r="O74" s="31">
        <f t="shared" si="43"/>
        <v>0.92307692307692313</v>
      </c>
      <c r="P74" s="31">
        <f t="shared" si="43"/>
        <v>0</v>
      </c>
      <c r="Q74" s="31">
        <f t="shared" si="42"/>
        <v>0</v>
      </c>
    </row>
    <row r="75" spans="1:17" ht="12" customHeight="1">
      <c r="A75" s="139"/>
      <c r="B75" s="139"/>
      <c r="C75" s="37"/>
      <c r="D75" s="211" t="s">
        <v>12</v>
      </c>
      <c r="E75" s="36"/>
      <c r="F75" s="76">
        <v>8</v>
      </c>
      <c r="G75" s="60">
        <v>5</v>
      </c>
      <c r="H75" s="35">
        <v>0</v>
      </c>
      <c r="I75" s="35">
        <v>6</v>
      </c>
      <c r="J75" s="35">
        <v>0</v>
      </c>
      <c r="K75" s="35">
        <v>5</v>
      </c>
      <c r="L75" s="35">
        <v>0</v>
      </c>
      <c r="M75" s="35">
        <v>0</v>
      </c>
      <c r="N75" s="35">
        <v>0</v>
      </c>
      <c r="O75" s="35">
        <v>8</v>
      </c>
      <c r="P75" s="35">
        <v>0</v>
      </c>
      <c r="Q75" s="35">
        <v>0</v>
      </c>
    </row>
    <row r="76" spans="1:17" ht="12" customHeight="1">
      <c r="A76" s="139"/>
      <c r="B76" s="139"/>
      <c r="C76" s="34"/>
      <c r="D76" s="212"/>
      <c r="E76" s="33"/>
      <c r="F76" s="77"/>
      <c r="G76" s="59">
        <f t="shared" ref="G76:P76" si="44">IF(G75=0,0,G75/$F75)</f>
        <v>0.625</v>
      </c>
      <c r="H76" s="31">
        <f t="shared" si="44"/>
        <v>0</v>
      </c>
      <c r="I76" s="31">
        <f t="shared" si="44"/>
        <v>0.75</v>
      </c>
      <c r="J76" s="31">
        <f t="shared" si="44"/>
        <v>0</v>
      </c>
      <c r="K76" s="31">
        <f t="shared" si="44"/>
        <v>0.625</v>
      </c>
      <c r="L76" s="31">
        <f t="shared" si="44"/>
        <v>0</v>
      </c>
      <c r="M76" s="31">
        <f t="shared" si="44"/>
        <v>0</v>
      </c>
      <c r="N76" s="31">
        <f t="shared" si="44"/>
        <v>0</v>
      </c>
      <c r="O76" s="31">
        <f t="shared" si="44"/>
        <v>1</v>
      </c>
      <c r="P76" s="31">
        <f t="shared" si="44"/>
        <v>0</v>
      </c>
      <c r="Q76" s="31">
        <f t="shared" si="42"/>
        <v>0</v>
      </c>
    </row>
    <row r="77" spans="1:17" ht="12" customHeight="1">
      <c r="A77" s="139"/>
      <c r="B77" s="139"/>
      <c r="C77" s="37"/>
      <c r="D77" s="211" t="s">
        <v>11</v>
      </c>
      <c r="E77" s="36"/>
      <c r="F77" s="76">
        <v>10</v>
      </c>
      <c r="G77" s="60">
        <v>2</v>
      </c>
      <c r="H77" s="35">
        <v>1</v>
      </c>
      <c r="I77" s="35">
        <v>2</v>
      </c>
      <c r="J77" s="35">
        <v>0</v>
      </c>
      <c r="K77" s="35">
        <v>1</v>
      </c>
      <c r="L77" s="35">
        <v>0</v>
      </c>
      <c r="M77" s="35">
        <v>0</v>
      </c>
      <c r="N77" s="35">
        <v>1</v>
      </c>
      <c r="O77" s="35">
        <v>10</v>
      </c>
      <c r="P77" s="35">
        <v>0</v>
      </c>
      <c r="Q77" s="35">
        <v>0</v>
      </c>
    </row>
    <row r="78" spans="1:17" ht="12" customHeight="1">
      <c r="A78" s="139"/>
      <c r="B78" s="139"/>
      <c r="C78" s="34"/>
      <c r="D78" s="212"/>
      <c r="E78" s="33"/>
      <c r="F78" s="77"/>
      <c r="G78" s="59">
        <f t="shared" ref="G78:P78" si="45">IF(G77=0,0,G77/$F77)</f>
        <v>0.2</v>
      </c>
      <c r="H78" s="31">
        <f t="shared" si="45"/>
        <v>0.1</v>
      </c>
      <c r="I78" s="31">
        <f t="shared" si="45"/>
        <v>0.2</v>
      </c>
      <c r="J78" s="31">
        <f t="shared" si="45"/>
        <v>0</v>
      </c>
      <c r="K78" s="31">
        <f t="shared" si="45"/>
        <v>0.1</v>
      </c>
      <c r="L78" s="31">
        <f t="shared" si="45"/>
        <v>0</v>
      </c>
      <c r="M78" s="31">
        <f t="shared" si="45"/>
        <v>0</v>
      </c>
      <c r="N78" s="31">
        <f t="shared" si="45"/>
        <v>0.1</v>
      </c>
      <c r="O78" s="31">
        <f t="shared" si="45"/>
        <v>1</v>
      </c>
      <c r="P78" s="31">
        <f t="shared" si="45"/>
        <v>0</v>
      </c>
      <c r="Q78" s="31">
        <f t="shared" si="42"/>
        <v>0</v>
      </c>
    </row>
    <row r="79" spans="1:17" ht="12" customHeight="1">
      <c r="A79" s="139"/>
      <c r="B79" s="139"/>
      <c r="C79" s="37"/>
      <c r="D79" s="211" t="s">
        <v>10</v>
      </c>
      <c r="E79" s="36"/>
      <c r="F79" s="76">
        <v>3</v>
      </c>
      <c r="G79" s="60">
        <v>0</v>
      </c>
      <c r="H79" s="35">
        <v>0</v>
      </c>
      <c r="I79" s="35">
        <v>1</v>
      </c>
      <c r="J79" s="35">
        <v>0</v>
      </c>
      <c r="K79" s="35">
        <v>0</v>
      </c>
      <c r="L79" s="35">
        <v>0</v>
      </c>
      <c r="M79" s="35">
        <v>0</v>
      </c>
      <c r="N79" s="35">
        <v>0</v>
      </c>
      <c r="O79" s="35">
        <v>3</v>
      </c>
      <c r="P79" s="35">
        <v>0</v>
      </c>
      <c r="Q79" s="35">
        <v>0</v>
      </c>
    </row>
    <row r="80" spans="1:17" ht="12" customHeight="1">
      <c r="A80" s="139"/>
      <c r="B80" s="139"/>
      <c r="C80" s="34"/>
      <c r="D80" s="212"/>
      <c r="E80" s="33"/>
      <c r="F80" s="77"/>
      <c r="G80" s="59">
        <f t="shared" ref="G80:P80" si="46">IF(G79=0,0,G79/$F79)</f>
        <v>0</v>
      </c>
      <c r="H80" s="31">
        <f t="shared" si="46"/>
        <v>0</v>
      </c>
      <c r="I80" s="31">
        <f t="shared" si="46"/>
        <v>0.33333333333333331</v>
      </c>
      <c r="J80" s="31">
        <f t="shared" si="46"/>
        <v>0</v>
      </c>
      <c r="K80" s="31">
        <f t="shared" si="46"/>
        <v>0</v>
      </c>
      <c r="L80" s="31">
        <f t="shared" si="46"/>
        <v>0</v>
      </c>
      <c r="M80" s="31">
        <f t="shared" si="46"/>
        <v>0</v>
      </c>
      <c r="N80" s="31">
        <f t="shared" si="46"/>
        <v>0</v>
      </c>
      <c r="O80" s="31">
        <f t="shared" si="46"/>
        <v>1</v>
      </c>
      <c r="P80" s="31">
        <f t="shared" si="46"/>
        <v>0</v>
      </c>
      <c r="Q80" s="31">
        <f t="shared" si="42"/>
        <v>0</v>
      </c>
    </row>
    <row r="81" spans="1:17" ht="12" customHeight="1">
      <c r="A81" s="139"/>
      <c r="B81" s="139"/>
      <c r="C81" s="37"/>
      <c r="D81" s="211" t="s">
        <v>9</v>
      </c>
      <c r="E81" s="36"/>
      <c r="F81" s="76">
        <v>23</v>
      </c>
      <c r="G81" s="60">
        <v>5</v>
      </c>
      <c r="H81" s="35">
        <v>1</v>
      </c>
      <c r="I81" s="35">
        <v>6</v>
      </c>
      <c r="J81" s="35">
        <v>1</v>
      </c>
      <c r="K81" s="35">
        <v>7</v>
      </c>
      <c r="L81" s="35">
        <v>0</v>
      </c>
      <c r="M81" s="35">
        <v>0</v>
      </c>
      <c r="N81" s="35">
        <v>5</v>
      </c>
      <c r="O81" s="35">
        <v>21</v>
      </c>
      <c r="P81" s="35">
        <v>1</v>
      </c>
      <c r="Q81" s="35">
        <v>0</v>
      </c>
    </row>
    <row r="82" spans="1:17" ht="12" customHeight="1">
      <c r="A82" s="139"/>
      <c r="B82" s="139"/>
      <c r="C82" s="34"/>
      <c r="D82" s="212"/>
      <c r="E82" s="33"/>
      <c r="F82" s="77"/>
      <c r="G82" s="59">
        <f t="shared" ref="G82:P82" si="47">IF(G81=0,0,G81/$F81)</f>
        <v>0.21739130434782608</v>
      </c>
      <c r="H82" s="31">
        <f t="shared" si="47"/>
        <v>4.3478260869565216E-2</v>
      </c>
      <c r="I82" s="31">
        <f t="shared" si="47"/>
        <v>0.2608695652173913</v>
      </c>
      <c r="J82" s="31">
        <f t="shared" si="47"/>
        <v>4.3478260869565216E-2</v>
      </c>
      <c r="K82" s="31">
        <f t="shared" si="47"/>
        <v>0.30434782608695654</v>
      </c>
      <c r="L82" s="31">
        <f t="shared" si="47"/>
        <v>0</v>
      </c>
      <c r="M82" s="31">
        <f t="shared" si="47"/>
        <v>0</v>
      </c>
      <c r="N82" s="31">
        <f t="shared" si="47"/>
        <v>0.21739130434782608</v>
      </c>
      <c r="O82" s="31">
        <f t="shared" si="47"/>
        <v>0.91304347826086951</v>
      </c>
      <c r="P82" s="31">
        <f t="shared" si="47"/>
        <v>4.3478260869565216E-2</v>
      </c>
      <c r="Q82" s="31">
        <f t="shared" si="42"/>
        <v>0</v>
      </c>
    </row>
    <row r="83" spans="1:17" ht="12" customHeight="1">
      <c r="A83" s="139"/>
      <c r="B83" s="139"/>
      <c r="C83" s="37"/>
      <c r="D83" s="211" t="s">
        <v>8</v>
      </c>
      <c r="E83" s="36"/>
      <c r="F83" s="76">
        <v>10</v>
      </c>
      <c r="G83" s="60">
        <v>2</v>
      </c>
      <c r="H83" s="35">
        <v>2</v>
      </c>
      <c r="I83" s="35">
        <v>5</v>
      </c>
      <c r="J83" s="35">
        <v>0</v>
      </c>
      <c r="K83" s="35">
        <v>5</v>
      </c>
      <c r="L83" s="35">
        <v>0</v>
      </c>
      <c r="M83" s="35">
        <v>0</v>
      </c>
      <c r="N83" s="35">
        <v>4</v>
      </c>
      <c r="O83" s="35">
        <v>10</v>
      </c>
      <c r="P83" s="35">
        <v>0</v>
      </c>
      <c r="Q83" s="35">
        <v>0</v>
      </c>
    </row>
    <row r="84" spans="1:17" ht="12" customHeight="1">
      <c r="A84" s="139"/>
      <c r="B84" s="139"/>
      <c r="C84" s="34"/>
      <c r="D84" s="212"/>
      <c r="E84" s="33"/>
      <c r="F84" s="77"/>
      <c r="G84" s="59">
        <f t="shared" ref="G84:P84" si="48">IF(G83=0,0,G83/$F83)</f>
        <v>0.2</v>
      </c>
      <c r="H84" s="31">
        <f t="shared" si="48"/>
        <v>0.2</v>
      </c>
      <c r="I84" s="31">
        <f t="shared" si="48"/>
        <v>0.5</v>
      </c>
      <c r="J84" s="31">
        <f t="shared" si="48"/>
        <v>0</v>
      </c>
      <c r="K84" s="31">
        <f t="shared" si="48"/>
        <v>0.5</v>
      </c>
      <c r="L84" s="31">
        <f t="shared" si="48"/>
        <v>0</v>
      </c>
      <c r="M84" s="31">
        <f t="shared" si="48"/>
        <v>0</v>
      </c>
      <c r="N84" s="31">
        <f t="shared" si="48"/>
        <v>0.4</v>
      </c>
      <c r="O84" s="31">
        <f t="shared" si="48"/>
        <v>1</v>
      </c>
      <c r="P84" s="31">
        <f t="shared" si="48"/>
        <v>0</v>
      </c>
      <c r="Q84" s="31">
        <f t="shared" si="42"/>
        <v>0</v>
      </c>
    </row>
    <row r="85" spans="1:17" ht="12" customHeight="1">
      <c r="A85" s="139"/>
      <c r="B85" s="139"/>
      <c r="C85" s="37"/>
      <c r="D85" s="211" t="s">
        <v>7</v>
      </c>
      <c r="E85" s="36"/>
      <c r="F85" s="76">
        <v>3</v>
      </c>
      <c r="G85" s="60">
        <v>1</v>
      </c>
      <c r="H85" s="35">
        <v>1</v>
      </c>
      <c r="I85" s="35">
        <v>1</v>
      </c>
      <c r="J85" s="35">
        <v>0</v>
      </c>
      <c r="K85" s="35">
        <v>2</v>
      </c>
      <c r="L85" s="35">
        <v>0</v>
      </c>
      <c r="M85" s="35">
        <v>0</v>
      </c>
      <c r="N85" s="35">
        <v>0</v>
      </c>
      <c r="O85" s="35">
        <v>2</v>
      </c>
      <c r="P85" s="35">
        <v>0</v>
      </c>
      <c r="Q85" s="35">
        <v>0</v>
      </c>
    </row>
    <row r="86" spans="1:17" ht="12" customHeight="1">
      <c r="A86" s="139"/>
      <c r="B86" s="139"/>
      <c r="C86" s="34"/>
      <c r="D86" s="212"/>
      <c r="E86" s="33"/>
      <c r="F86" s="77"/>
      <c r="G86" s="59">
        <f t="shared" ref="G86:P86" si="49">IF(G85=0,0,G85/$F85)</f>
        <v>0.33333333333333331</v>
      </c>
      <c r="H86" s="31">
        <f t="shared" si="49"/>
        <v>0.33333333333333331</v>
      </c>
      <c r="I86" s="31">
        <f t="shared" si="49"/>
        <v>0.33333333333333331</v>
      </c>
      <c r="J86" s="31">
        <f t="shared" si="49"/>
        <v>0</v>
      </c>
      <c r="K86" s="31">
        <f t="shared" si="49"/>
        <v>0.66666666666666663</v>
      </c>
      <c r="L86" s="31">
        <f t="shared" si="49"/>
        <v>0</v>
      </c>
      <c r="M86" s="31">
        <f t="shared" si="49"/>
        <v>0</v>
      </c>
      <c r="N86" s="31">
        <f t="shared" si="49"/>
        <v>0</v>
      </c>
      <c r="O86" s="31">
        <f t="shared" si="49"/>
        <v>0.66666666666666663</v>
      </c>
      <c r="P86" s="31">
        <f t="shared" si="49"/>
        <v>0</v>
      </c>
      <c r="Q86" s="31">
        <f t="shared" si="42"/>
        <v>0</v>
      </c>
    </row>
    <row r="87" spans="1:17" ht="13.5" customHeight="1">
      <c r="A87" s="139"/>
      <c r="B87" s="139"/>
      <c r="C87" s="37"/>
      <c r="D87" s="228" t="s">
        <v>116</v>
      </c>
      <c r="E87" s="36"/>
      <c r="F87" s="76">
        <v>2</v>
      </c>
      <c r="G87" s="60">
        <v>0</v>
      </c>
      <c r="H87" s="35">
        <v>0</v>
      </c>
      <c r="I87" s="35">
        <v>1</v>
      </c>
      <c r="J87" s="35">
        <v>0</v>
      </c>
      <c r="K87" s="35">
        <v>0</v>
      </c>
      <c r="L87" s="35">
        <v>0</v>
      </c>
      <c r="M87" s="35">
        <v>1</v>
      </c>
      <c r="N87" s="35">
        <v>0</v>
      </c>
      <c r="O87" s="35">
        <v>2</v>
      </c>
      <c r="P87" s="35">
        <v>0</v>
      </c>
      <c r="Q87" s="35">
        <v>0</v>
      </c>
    </row>
    <row r="88" spans="1:17" ht="13.5" customHeight="1">
      <c r="A88" s="139"/>
      <c r="B88" s="139"/>
      <c r="C88" s="34"/>
      <c r="D88" s="212"/>
      <c r="E88" s="33"/>
      <c r="F88" s="77"/>
      <c r="G88" s="59">
        <f t="shared" ref="G88:Q100" si="50">IF(G87=0,0,G87/$F87)</f>
        <v>0</v>
      </c>
      <c r="H88" s="31">
        <f t="shared" si="50"/>
        <v>0</v>
      </c>
      <c r="I88" s="31">
        <f t="shared" si="50"/>
        <v>0.5</v>
      </c>
      <c r="J88" s="31">
        <f t="shared" si="50"/>
        <v>0</v>
      </c>
      <c r="K88" s="31">
        <f t="shared" si="50"/>
        <v>0</v>
      </c>
      <c r="L88" s="31">
        <f t="shared" si="50"/>
        <v>0</v>
      </c>
      <c r="M88" s="31">
        <f t="shared" si="50"/>
        <v>0.5</v>
      </c>
      <c r="N88" s="31">
        <f t="shared" si="50"/>
        <v>0</v>
      </c>
      <c r="O88" s="31">
        <f t="shared" si="50"/>
        <v>1</v>
      </c>
      <c r="P88" s="31">
        <f t="shared" si="50"/>
        <v>0</v>
      </c>
      <c r="Q88" s="31">
        <f t="shared" si="50"/>
        <v>0</v>
      </c>
    </row>
    <row r="89" spans="1:17" ht="12" customHeight="1">
      <c r="A89" s="139"/>
      <c r="B89" s="139"/>
      <c r="C89" s="37"/>
      <c r="D89" s="211" t="s">
        <v>5</v>
      </c>
      <c r="E89" s="36"/>
      <c r="F89" s="76">
        <v>0</v>
      </c>
      <c r="G89" s="60">
        <v>0</v>
      </c>
      <c r="H89" s="35">
        <v>0</v>
      </c>
      <c r="I89" s="35">
        <v>0</v>
      </c>
      <c r="J89" s="35">
        <v>0</v>
      </c>
      <c r="K89" s="35">
        <v>0</v>
      </c>
      <c r="L89" s="35">
        <v>0</v>
      </c>
      <c r="M89" s="35">
        <v>0</v>
      </c>
      <c r="N89" s="35">
        <v>0</v>
      </c>
      <c r="O89" s="35">
        <v>0</v>
      </c>
      <c r="P89" s="35">
        <v>0</v>
      </c>
      <c r="Q89" s="35">
        <v>0</v>
      </c>
    </row>
    <row r="90" spans="1:17" ht="12" customHeight="1">
      <c r="A90" s="139"/>
      <c r="B90" s="139"/>
      <c r="C90" s="34"/>
      <c r="D90" s="212"/>
      <c r="E90" s="33"/>
      <c r="F90" s="77"/>
      <c r="G90" s="59">
        <f t="shared" ref="G90:P90" si="51">IF(G89=0,0,G89/$F89)</f>
        <v>0</v>
      </c>
      <c r="H90" s="31">
        <f t="shared" si="51"/>
        <v>0</v>
      </c>
      <c r="I90" s="31">
        <f t="shared" si="51"/>
        <v>0</v>
      </c>
      <c r="J90" s="31">
        <f t="shared" si="51"/>
        <v>0</v>
      </c>
      <c r="K90" s="31">
        <f t="shared" si="51"/>
        <v>0</v>
      </c>
      <c r="L90" s="31">
        <f t="shared" si="51"/>
        <v>0</v>
      </c>
      <c r="M90" s="31">
        <f t="shared" si="51"/>
        <v>0</v>
      </c>
      <c r="N90" s="31">
        <f t="shared" si="51"/>
        <v>0</v>
      </c>
      <c r="O90" s="31">
        <f t="shared" si="51"/>
        <v>0</v>
      </c>
      <c r="P90" s="31">
        <f t="shared" si="51"/>
        <v>0</v>
      </c>
      <c r="Q90" s="31">
        <f t="shared" si="50"/>
        <v>0</v>
      </c>
    </row>
    <row r="91" spans="1:17" ht="12" customHeight="1">
      <c r="A91" s="139"/>
      <c r="B91" s="139"/>
      <c r="C91" s="37"/>
      <c r="D91" s="211" t="s">
        <v>4</v>
      </c>
      <c r="E91" s="36"/>
      <c r="F91" s="76">
        <v>2</v>
      </c>
      <c r="G91" s="60">
        <v>2</v>
      </c>
      <c r="H91" s="35">
        <v>0</v>
      </c>
      <c r="I91" s="35">
        <v>1</v>
      </c>
      <c r="J91" s="35">
        <v>1</v>
      </c>
      <c r="K91" s="35">
        <v>1</v>
      </c>
      <c r="L91" s="35">
        <v>0</v>
      </c>
      <c r="M91" s="35">
        <v>1</v>
      </c>
      <c r="N91" s="35">
        <v>0</v>
      </c>
      <c r="O91" s="35">
        <v>2</v>
      </c>
      <c r="P91" s="35">
        <v>0</v>
      </c>
      <c r="Q91" s="35">
        <v>0</v>
      </c>
    </row>
    <row r="92" spans="1:17" ht="12" customHeight="1">
      <c r="A92" s="139"/>
      <c r="B92" s="139"/>
      <c r="C92" s="34"/>
      <c r="D92" s="212"/>
      <c r="E92" s="33"/>
      <c r="F92" s="77"/>
      <c r="G92" s="59">
        <f t="shared" ref="G92:P92" si="52">IF(G91=0,0,G91/$F91)</f>
        <v>1</v>
      </c>
      <c r="H92" s="31">
        <f t="shared" si="52"/>
        <v>0</v>
      </c>
      <c r="I92" s="31">
        <f t="shared" si="52"/>
        <v>0.5</v>
      </c>
      <c r="J92" s="31">
        <f t="shared" si="52"/>
        <v>0.5</v>
      </c>
      <c r="K92" s="31">
        <f t="shared" si="52"/>
        <v>0.5</v>
      </c>
      <c r="L92" s="31">
        <f t="shared" si="52"/>
        <v>0</v>
      </c>
      <c r="M92" s="31">
        <f t="shared" si="52"/>
        <v>0.5</v>
      </c>
      <c r="N92" s="31">
        <f t="shared" si="52"/>
        <v>0</v>
      </c>
      <c r="O92" s="31">
        <f t="shared" si="52"/>
        <v>1</v>
      </c>
      <c r="P92" s="31">
        <f t="shared" si="52"/>
        <v>0</v>
      </c>
      <c r="Q92" s="31">
        <f t="shared" si="50"/>
        <v>0</v>
      </c>
    </row>
    <row r="93" spans="1:17" ht="12" customHeight="1">
      <c r="A93" s="139"/>
      <c r="B93" s="139"/>
      <c r="C93" s="37"/>
      <c r="D93" s="211" t="s">
        <v>3</v>
      </c>
      <c r="E93" s="36"/>
      <c r="F93" s="76">
        <v>5</v>
      </c>
      <c r="G93" s="60">
        <v>1</v>
      </c>
      <c r="H93" s="35">
        <v>0</v>
      </c>
      <c r="I93" s="35">
        <v>2</v>
      </c>
      <c r="J93" s="35">
        <v>0</v>
      </c>
      <c r="K93" s="35">
        <v>1</v>
      </c>
      <c r="L93" s="35">
        <v>0</v>
      </c>
      <c r="M93" s="35">
        <v>0</v>
      </c>
      <c r="N93" s="35">
        <v>0</v>
      </c>
      <c r="O93" s="35">
        <v>4</v>
      </c>
      <c r="P93" s="35">
        <v>0</v>
      </c>
      <c r="Q93" s="35">
        <v>0</v>
      </c>
    </row>
    <row r="94" spans="1:17" ht="12" customHeight="1">
      <c r="A94" s="139"/>
      <c r="B94" s="139"/>
      <c r="C94" s="34"/>
      <c r="D94" s="212"/>
      <c r="E94" s="33"/>
      <c r="F94" s="77"/>
      <c r="G94" s="59">
        <f t="shared" ref="G94:P94" si="53">IF(G93=0,0,G93/$F93)</f>
        <v>0.2</v>
      </c>
      <c r="H94" s="31">
        <f t="shared" si="53"/>
        <v>0</v>
      </c>
      <c r="I94" s="31">
        <f t="shared" si="53"/>
        <v>0.4</v>
      </c>
      <c r="J94" s="31">
        <f t="shared" si="53"/>
        <v>0</v>
      </c>
      <c r="K94" s="31">
        <f t="shared" si="53"/>
        <v>0.2</v>
      </c>
      <c r="L94" s="31">
        <f t="shared" si="53"/>
        <v>0</v>
      </c>
      <c r="M94" s="31">
        <f t="shared" si="53"/>
        <v>0</v>
      </c>
      <c r="N94" s="31">
        <f t="shared" si="53"/>
        <v>0</v>
      </c>
      <c r="O94" s="31">
        <f t="shared" si="53"/>
        <v>0.8</v>
      </c>
      <c r="P94" s="31">
        <f t="shared" si="53"/>
        <v>0</v>
      </c>
      <c r="Q94" s="31">
        <f t="shared" si="50"/>
        <v>0</v>
      </c>
    </row>
    <row r="95" spans="1:17" ht="12" customHeight="1">
      <c r="A95" s="139"/>
      <c r="B95" s="139"/>
      <c r="C95" s="37"/>
      <c r="D95" s="211" t="s">
        <v>2</v>
      </c>
      <c r="E95" s="36"/>
      <c r="F95" s="76">
        <v>7</v>
      </c>
      <c r="G95" s="60">
        <v>2</v>
      </c>
      <c r="H95" s="35">
        <v>0</v>
      </c>
      <c r="I95" s="35">
        <v>0</v>
      </c>
      <c r="J95" s="35">
        <v>0</v>
      </c>
      <c r="K95" s="35">
        <v>1</v>
      </c>
      <c r="L95" s="35">
        <v>0</v>
      </c>
      <c r="M95" s="35">
        <v>2</v>
      </c>
      <c r="N95" s="35">
        <v>0</v>
      </c>
      <c r="O95" s="35">
        <v>6</v>
      </c>
      <c r="P95" s="35">
        <v>0</v>
      </c>
      <c r="Q95" s="35">
        <v>0</v>
      </c>
    </row>
    <row r="96" spans="1:17" ht="12" customHeight="1">
      <c r="A96" s="139"/>
      <c r="B96" s="139"/>
      <c r="C96" s="34"/>
      <c r="D96" s="212"/>
      <c r="E96" s="33"/>
      <c r="F96" s="77"/>
      <c r="G96" s="59">
        <f t="shared" ref="G96:P96" si="54">IF(G95=0,0,G95/$F95)</f>
        <v>0.2857142857142857</v>
      </c>
      <c r="H96" s="31">
        <f t="shared" si="54"/>
        <v>0</v>
      </c>
      <c r="I96" s="31">
        <f t="shared" si="54"/>
        <v>0</v>
      </c>
      <c r="J96" s="31">
        <f t="shared" si="54"/>
        <v>0</v>
      </c>
      <c r="K96" s="31">
        <f t="shared" si="54"/>
        <v>0.14285714285714285</v>
      </c>
      <c r="L96" s="31">
        <f t="shared" si="54"/>
        <v>0</v>
      </c>
      <c r="M96" s="31">
        <f t="shared" si="54"/>
        <v>0.2857142857142857</v>
      </c>
      <c r="N96" s="31">
        <f t="shared" si="54"/>
        <v>0</v>
      </c>
      <c r="O96" s="31">
        <f t="shared" si="54"/>
        <v>0.8571428571428571</v>
      </c>
      <c r="P96" s="31">
        <f t="shared" si="54"/>
        <v>0</v>
      </c>
      <c r="Q96" s="31">
        <f t="shared" si="50"/>
        <v>0</v>
      </c>
    </row>
    <row r="97" spans="1:17" ht="12" customHeight="1">
      <c r="A97" s="139"/>
      <c r="B97" s="139"/>
      <c r="C97" s="37"/>
      <c r="D97" s="211" t="s">
        <v>1</v>
      </c>
      <c r="E97" s="36"/>
      <c r="F97" s="76">
        <v>0</v>
      </c>
      <c r="G97" s="60">
        <v>0</v>
      </c>
      <c r="H97" s="35">
        <v>0</v>
      </c>
      <c r="I97" s="35">
        <v>0</v>
      </c>
      <c r="J97" s="35">
        <v>0</v>
      </c>
      <c r="K97" s="35">
        <v>0</v>
      </c>
      <c r="L97" s="35">
        <v>0</v>
      </c>
      <c r="M97" s="35">
        <v>0</v>
      </c>
      <c r="N97" s="35">
        <v>0</v>
      </c>
      <c r="O97" s="35">
        <v>0</v>
      </c>
      <c r="P97" s="35">
        <v>0</v>
      </c>
      <c r="Q97" s="35">
        <v>0</v>
      </c>
    </row>
    <row r="98" spans="1:17" ht="12" customHeight="1">
      <c r="A98" s="139"/>
      <c r="B98" s="139"/>
      <c r="C98" s="34"/>
      <c r="D98" s="212"/>
      <c r="E98" s="33"/>
      <c r="F98" s="77"/>
      <c r="G98" s="59">
        <f t="shared" ref="G98:P98" si="55">IF(G97=0,0,G97/$F97)</f>
        <v>0</v>
      </c>
      <c r="H98" s="31">
        <f t="shared" si="55"/>
        <v>0</v>
      </c>
      <c r="I98" s="31">
        <f t="shared" si="55"/>
        <v>0</v>
      </c>
      <c r="J98" s="31">
        <f t="shared" si="55"/>
        <v>0</v>
      </c>
      <c r="K98" s="31">
        <f t="shared" si="55"/>
        <v>0</v>
      </c>
      <c r="L98" s="31">
        <f t="shared" si="55"/>
        <v>0</v>
      </c>
      <c r="M98" s="31">
        <f t="shared" si="55"/>
        <v>0</v>
      </c>
      <c r="N98" s="31">
        <f t="shared" si="55"/>
        <v>0</v>
      </c>
      <c r="O98" s="31">
        <f t="shared" si="55"/>
        <v>0</v>
      </c>
      <c r="P98" s="31">
        <f t="shared" si="55"/>
        <v>0</v>
      </c>
      <c r="Q98" s="31">
        <f t="shared" si="50"/>
        <v>0</v>
      </c>
    </row>
    <row r="99" spans="1:17" ht="12.75" customHeight="1">
      <c r="A99" s="139"/>
      <c r="B99" s="139"/>
      <c r="C99" s="37"/>
      <c r="D99" s="211" t="s">
        <v>0</v>
      </c>
      <c r="E99" s="36"/>
      <c r="F99" s="76">
        <v>8</v>
      </c>
      <c r="G99" s="60">
        <v>1</v>
      </c>
      <c r="H99" s="35">
        <v>2</v>
      </c>
      <c r="I99" s="35">
        <v>2</v>
      </c>
      <c r="J99" s="35">
        <v>1</v>
      </c>
      <c r="K99" s="35">
        <v>1</v>
      </c>
      <c r="L99" s="35">
        <v>0</v>
      </c>
      <c r="M99" s="35">
        <v>1</v>
      </c>
      <c r="N99" s="35">
        <v>1</v>
      </c>
      <c r="O99" s="35">
        <v>7</v>
      </c>
      <c r="P99" s="35">
        <v>1</v>
      </c>
      <c r="Q99" s="35">
        <v>0</v>
      </c>
    </row>
    <row r="100" spans="1:17" ht="12.75" customHeight="1">
      <c r="A100" s="140"/>
      <c r="B100" s="140"/>
      <c r="C100" s="34"/>
      <c r="D100" s="212"/>
      <c r="E100" s="33"/>
      <c r="F100" s="136"/>
      <c r="G100" s="59">
        <f t="shared" ref="G100:P100" si="56">IF(G99=0,0,G99/$F99)</f>
        <v>0.125</v>
      </c>
      <c r="H100" s="31">
        <f t="shared" si="56"/>
        <v>0.25</v>
      </c>
      <c r="I100" s="31">
        <f t="shared" si="56"/>
        <v>0.25</v>
      </c>
      <c r="J100" s="31">
        <f t="shared" si="56"/>
        <v>0.125</v>
      </c>
      <c r="K100" s="31">
        <f t="shared" si="56"/>
        <v>0.125</v>
      </c>
      <c r="L100" s="31">
        <f t="shared" si="56"/>
        <v>0</v>
      </c>
      <c r="M100" s="31">
        <f t="shared" si="56"/>
        <v>0.125</v>
      </c>
      <c r="N100" s="31">
        <f t="shared" si="56"/>
        <v>0.125</v>
      </c>
      <c r="O100" s="31">
        <f t="shared" si="56"/>
        <v>0.875</v>
      </c>
      <c r="P100" s="31">
        <f t="shared" si="56"/>
        <v>0.125</v>
      </c>
      <c r="Q100" s="31">
        <f t="shared" si="50"/>
        <v>0</v>
      </c>
    </row>
  </sheetData>
  <mergeCells count="64">
    <mergeCell ref="D91:D92"/>
    <mergeCell ref="D93:D94"/>
    <mergeCell ref="D95:D96"/>
    <mergeCell ref="D97:D98"/>
    <mergeCell ref="D81:D82"/>
    <mergeCell ref="D83:D84"/>
    <mergeCell ref="D85:D86"/>
    <mergeCell ref="D87:D88"/>
    <mergeCell ref="D89:D9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41:D42"/>
    <mergeCell ref="D43:D44"/>
    <mergeCell ref="D45:D46"/>
    <mergeCell ref="D47:D48"/>
    <mergeCell ref="D49:D50"/>
    <mergeCell ref="A3:E6"/>
    <mergeCell ref="F3:F6"/>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A7:E8"/>
    <mergeCell ref="A9:A18"/>
    <mergeCell ref="B9:E10"/>
    <mergeCell ref="B11:E12"/>
    <mergeCell ref="B13:E14"/>
    <mergeCell ref="B15:E16"/>
    <mergeCell ref="B17:E18"/>
    <mergeCell ref="G3:G6"/>
    <mergeCell ref="H3:H6"/>
    <mergeCell ref="I3:I6"/>
    <mergeCell ref="J3:J6"/>
    <mergeCell ref="Q3:Q6"/>
    <mergeCell ref="K3:K6"/>
    <mergeCell ref="L3:L6"/>
    <mergeCell ref="M3:M6"/>
    <mergeCell ref="N3:N6"/>
    <mergeCell ref="O3:O6"/>
    <mergeCell ref="P3:P6"/>
  </mergeCells>
  <phoneticPr fontId="4"/>
  <pageMargins left="0.59055118110236227" right="0.19685039370078741" top="0.39370078740157483" bottom="0.39370078740157483" header="0.51181102362204722" footer="0.51181102362204722"/>
  <pageSetup paperSize="9" scale="67" firstPageNumber="40" orientation="portrait" useFirstPageNumber="1"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R100"/>
  <sheetViews>
    <sheetView showGridLines="0" tabSelected="1" view="pageBreakPreview" topLeftCell="A79" zoomScaleNormal="100" zoomScaleSheetLayoutView="100" workbookViewId="0">
      <selection activeCell="J3" sqref="J3:J6"/>
    </sheetView>
  </sheetViews>
  <sheetFormatPr defaultRowHeight="13.5"/>
  <cols>
    <col min="1" max="2" width="2.625" style="4" customWidth="1"/>
    <col min="3" max="3" width="1.375" style="4" customWidth="1"/>
    <col min="4" max="4" width="27.625" style="4" customWidth="1"/>
    <col min="5" max="5" width="1.375" style="4" customWidth="1"/>
    <col min="6" max="6" width="7.75" style="3" customWidth="1"/>
    <col min="7" max="18" width="8.375" style="3" customWidth="1"/>
    <col min="19" max="19" width="7.75" style="3" customWidth="1"/>
    <col min="20" max="16384" width="9" style="3"/>
  </cols>
  <sheetData>
    <row r="1" spans="1:18" ht="14.25">
      <c r="A1" s="18" t="s">
        <v>666</v>
      </c>
    </row>
    <row r="2" spans="1:18">
      <c r="R2" s="40" t="s">
        <v>514</v>
      </c>
    </row>
    <row r="3" spans="1:18" ht="60" customHeight="1">
      <c r="A3" s="213" t="s">
        <v>63</v>
      </c>
      <c r="B3" s="214"/>
      <c r="C3" s="214"/>
      <c r="D3" s="214"/>
      <c r="E3" s="215"/>
      <c r="F3" s="254" t="s">
        <v>126</v>
      </c>
      <c r="G3" s="339" t="s">
        <v>427</v>
      </c>
      <c r="H3" s="247" t="s">
        <v>428</v>
      </c>
      <c r="I3" s="247" t="s">
        <v>561</v>
      </c>
      <c r="J3" s="247" t="s">
        <v>423</v>
      </c>
      <c r="K3" s="247" t="s">
        <v>429</v>
      </c>
      <c r="L3" s="247" t="s">
        <v>430</v>
      </c>
      <c r="M3" s="247" t="s">
        <v>562</v>
      </c>
      <c r="N3" s="247" t="s">
        <v>424</v>
      </c>
      <c r="O3" s="247" t="s">
        <v>431</v>
      </c>
      <c r="P3" s="247" t="s">
        <v>425</v>
      </c>
      <c r="Q3" s="247" t="s">
        <v>426</v>
      </c>
      <c r="R3" s="247" t="s">
        <v>432</v>
      </c>
    </row>
    <row r="4" spans="1:18" ht="17.25" customHeight="1">
      <c r="A4" s="216"/>
      <c r="B4" s="217"/>
      <c r="C4" s="217"/>
      <c r="D4" s="217"/>
      <c r="E4" s="218"/>
      <c r="F4" s="256"/>
      <c r="G4" s="340"/>
      <c r="H4" s="338"/>
      <c r="I4" s="338"/>
      <c r="J4" s="338"/>
      <c r="K4" s="338"/>
      <c r="L4" s="338"/>
      <c r="M4" s="338"/>
      <c r="N4" s="338"/>
      <c r="O4" s="338"/>
      <c r="P4" s="338"/>
      <c r="Q4" s="338"/>
      <c r="R4" s="338"/>
    </row>
    <row r="5" spans="1:18" ht="17.25" customHeight="1">
      <c r="A5" s="216"/>
      <c r="B5" s="217"/>
      <c r="C5" s="217"/>
      <c r="D5" s="217"/>
      <c r="E5" s="218"/>
      <c r="F5" s="256"/>
      <c r="G5" s="340"/>
      <c r="H5" s="338"/>
      <c r="I5" s="338"/>
      <c r="J5" s="338"/>
      <c r="K5" s="338"/>
      <c r="L5" s="338"/>
      <c r="M5" s="338"/>
      <c r="N5" s="338"/>
      <c r="O5" s="338"/>
      <c r="P5" s="338"/>
      <c r="Q5" s="338"/>
      <c r="R5" s="338"/>
    </row>
    <row r="6" spans="1:18" ht="46.5" customHeight="1">
      <c r="A6" s="219"/>
      <c r="B6" s="220"/>
      <c r="C6" s="220"/>
      <c r="D6" s="220"/>
      <c r="E6" s="221"/>
      <c r="F6" s="256"/>
      <c r="G6" s="341"/>
      <c r="H6" s="248"/>
      <c r="I6" s="248"/>
      <c r="J6" s="248"/>
      <c r="K6" s="248"/>
      <c r="L6" s="248"/>
      <c r="M6" s="248"/>
      <c r="N6" s="248"/>
      <c r="O6" s="248"/>
      <c r="P6" s="248"/>
      <c r="Q6" s="248"/>
      <c r="R6" s="248"/>
    </row>
    <row r="7" spans="1:18" ht="11.85" customHeight="1">
      <c r="A7" s="152" t="s">
        <v>49</v>
      </c>
      <c r="B7" s="153"/>
      <c r="C7" s="153"/>
      <c r="D7" s="153"/>
      <c r="E7" s="154"/>
      <c r="F7" s="76">
        <f t="shared" ref="F7:R7" si="0">SUM(F9,F11,F13,F15,F17)</f>
        <v>916</v>
      </c>
      <c r="G7" s="60">
        <f t="shared" si="0"/>
        <v>133</v>
      </c>
      <c r="H7" s="35">
        <f t="shared" si="0"/>
        <v>253</v>
      </c>
      <c r="I7" s="35">
        <f t="shared" si="0"/>
        <v>80</v>
      </c>
      <c r="J7" s="35">
        <f t="shared" si="0"/>
        <v>19</v>
      </c>
      <c r="K7" s="35">
        <f t="shared" si="0"/>
        <v>354</v>
      </c>
      <c r="L7" s="35">
        <f t="shared" si="0"/>
        <v>14</v>
      </c>
      <c r="M7" s="35">
        <f t="shared" si="0"/>
        <v>17</v>
      </c>
      <c r="N7" s="35">
        <f t="shared" si="0"/>
        <v>36</v>
      </c>
      <c r="O7" s="35">
        <f t="shared" si="0"/>
        <v>41</v>
      </c>
      <c r="P7" s="35">
        <f t="shared" si="0"/>
        <v>94</v>
      </c>
      <c r="Q7" s="35">
        <f t="shared" si="0"/>
        <v>260</v>
      </c>
      <c r="R7" s="35">
        <f t="shared" si="0"/>
        <v>28</v>
      </c>
    </row>
    <row r="8" spans="1:18" ht="11.85" customHeight="1">
      <c r="A8" s="155"/>
      <c r="B8" s="156"/>
      <c r="C8" s="156"/>
      <c r="D8" s="156"/>
      <c r="E8" s="157"/>
      <c r="F8" s="77"/>
      <c r="G8" s="59">
        <f t="shared" ref="G8:R8" si="1">IF(G7=0,0,G7/$F7)</f>
        <v>0.14519650655021835</v>
      </c>
      <c r="H8" s="31">
        <f t="shared" si="1"/>
        <v>0.27620087336244542</v>
      </c>
      <c r="I8" s="31">
        <f t="shared" si="1"/>
        <v>8.7336244541484712E-2</v>
      </c>
      <c r="J8" s="31">
        <f t="shared" si="1"/>
        <v>2.074235807860262E-2</v>
      </c>
      <c r="K8" s="31">
        <f t="shared" si="1"/>
        <v>0.38646288209606988</v>
      </c>
      <c r="L8" s="31">
        <f t="shared" si="1"/>
        <v>1.5283842794759825E-2</v>
      </c>
      <c r="M8" s="31">
        <f t="shared" si="1"/>
        <v>1.8558951965065504E-2</v>
      </c>
      <c r="N8" s="31">
        <f t="shared" si="1"/>
        <v>3.9301310043668124E-2</v>
      </c>
      <c r="O8" s="31">
        <f t="shared" si="1"/>
        <v>4.4759825327510917E-2</v>
      </c>
      <c r="P8" s="31">
        <f t="shared" si="1"/>
        <v>0.10262008733624454</v>
      </c>
      <c r="Q8" s="31">
        <f t="shared" si="1"/>
        <v>0.28384279475982532</v>
      </c>
      <c r="R8" s="31">
        <f t="shared" si="1"/>
        <v>3.0567685589519649E-2</v>
      </c>
    </row>
    <row r="9" spans="1:18" ht="11.85" customHeight="1">
      <c r="A9" s="141" t="s">
        <v>48</v>
      </c>
      <c r="B9" s="222" t="s">
        <v>47</v>
      </c>
      <c r="C9" s="223"/>
      <c r="D9" s="223"/>
      <c r="E9" s="224"/>
      <c r="F9" s="76">
        <v>289</v>
      </c>
      <c r="G9" s="60">
        <v>55</v>
      </c>
      <c r="H9" s="35">
        <v>87</v>
      </c>
      <c r="I9" s="35">
        <v>31</v>
      </c>
      <c r="J9" s="35">
        <v>6</v>
      </c>
      <c r="K9" s="35">
        <v>61</v>
      </c>
      <c r="L9" s="35">
        <v>5</v>
      </c>
      <c r="M9" s="35">
        <v>3</v>
      </c>
      <c r="N9" s="35">
        <v>8</v>
      </c>
      <c r="O9" s="35">
        <v>4</v>
      </c>
      <c r="P9" s="35">
        <v>27</v>
      </c>
      <c r="Q9" s="35">
        <v>99</v>
      </c>
      <c r="R9" s="35">
        <v>11</v>
      </c>
    </row>
    <row r="10" spans="1:18" ht="11.85" customHeight="1">
      <c r="A10" s="142"/>
      <c r="B10" s="225"/>
      <c r="C10" s="226"/>
      <c r="D10" s="226"/>
      <c r="E10" s="227"/>
      <c r="F10" s="77"/>
      <c r="G10" s="59">
        <f t="shared" ref="G10:R10" si="2">IF(G9=0,0,G9/$F9)</f>
        <v>0.19031141868512111</v>
      </c>
      <c r="H10" s="31">
        <f t="shared" si="2"/>
        <v>0.30103806228373703</v>
      </c>
      <c r="I10" s="31">
        <f t="shared" si="2"/>
        <v>0.10726643598615918</v>
      </c>
      <c r="J10" s="31">
        <f t="shared" si="2"/>
        <v>2.0761245674740483E-2</v>
      </c>
      <c r="K10" s="31">
        <f t="shared" si="2"/>
        <v>0.21107266435986158</v>
      </c>
      <c r="L10" s="31">
        <f t="shared" si="2"/>
        <v>1.7301038062283738E-2</v>
      </c>
      <c r="M10" s="31">
        <f t="shared" si="2"/>
        <v>1.0380622837370242E-2</v>
      </c>
      <c r="N10" s="31">
        <f t="shared" si="2"/>
        <v>2.768166089965398E-2</v>
      </c>
      <c r="O10" s="31">
        <f t="shared" si="2"/>
        <v>1.384083044982699E-2</v>
      </c>
      <c r="P10" s="31">
        <f t="shared" si="2"/>
        <v>9.3425605536332182E-2</v>
      </c>
      <c r="Q10" s="31">
        <f t="shared" si="2"/>
        <v>0.34256055363321797</v>
      </c>
      <c r="R10" s="31">
        <f t="shared" si="2"/>
        <v>3.8062283737024222E-2</v>
      </c>
    </row>
    <row r="11" spans="1:18" ht="11.85" customHeight="1">
      <c r="A11" s="142"/>
      <c r="B11" s="222" t="s">
        <v>46</v>
      </c>
      <c r="C11" s="223"/>
      <c r="D11" s="223"/>
      <c r="E11" s="224"/>
      <c r="F11" s="76">
        <v>129</v>
      </c>
      <c r="G11" s="60">
        <v>16</v>
      </c>
      <c r="H11" s="35">
        <v>38</v>
      </c>
      <c r="I11" s="35">
        <v>16</v>
      </c>
      <c r="J11" s="35">
        <v>5</v>
      </c>
      <c r="K11" s="35">
        <v>46</v>
      </c>
      <c r="L11" s="35">
        <v>2</v>
      </c>
      <c r="M11" s="35">
        <v>2</v>
      </c>
      <c r="N11" s="35">
        <v>2</v>
      </c>
      <c r="O11" s="35">
        <v>4</v>
      </c>
      <c r="P11" s="35">
        <v>10</v>
      </c>
      <c r="Q11" s="35">
        <v>42</v>
      </c>
      <c r="R11" s="35">
        <v>1</v>
      </c>
    </row>
    <row r="12" spans="1:18" ht="11.85" customHeight="1">
      <c r="A12" s="142"/>
      <c r="B12" s="225"/>
      <c r="C12" s="226"/>
      <c r="D12" s="226"/>
      <c r="E12" s="227"/>
      <c r="F12" s="77"/>
      <c r="G12" s="59">
        <f t="shared" ref="G12:R12" si="3">IF(G11=0,0,G11/$F11)</f>
        <v>0.12403100775193798</v>
      </c>
      <c r="H12" s="31">
        <f t="shared" si="3"/>
        <v>0.29457364341085274</v>
      </c>
      <c r="I12" s="31">
        <f t="shared" si="3"/>
        <v>0.12403100775193798</v>
      </c>
      <c r="J12" s="31">
        <f t="shared" si="3"/>
        <v>3.875968992248062E-2</v>
      </c>
      <c r="K12" s="31">
        <f t="shared" si="3"/>
        <v>0.35658914728682173</v>
      </c>
      <c r="L12" s="31">
        <f t="shared" si="3"/>
        <v>1.5503875968992248E-2</v>
      </c>
      <c r="M12" s="31">
        <f t="shared" si="3"/>
        <v>1.5503875968992248E-2</v>
      </c>
      <c r="N12" s="31">
        <f t="shared" si="3"/>
        <v>1.5503875968992248E-2</v>
      </c>
      <c r="O12" s="31">
        <f t="shared" si="3"/>
        <v>3.1007751937984496E-2</v>
      </c>
      <c r="P12" s="31">
        <f t="shared" si="3"/>
        <v>7.7519379844961239E-2</v>
      </c>
      <c r="Q12" s="31">
        <f t="shared" si="3"/>
        <v>0.32558139534883723</v>
      </c>
      <c r="R12" s="31">
        <f t="shared" si="3"/>
        <v>7.7519379844961239E-3</v>
      </c>
    </row>
    <row r="13" spans="1:18" ht="11.85" customHeight="1">
      <c r="A13" s="142"/>
      <c r="B13" s="222" t="s">
        <v>45</v>
      </c>
      <c r="C13" s="223"/>
      <c r="D13" s="223"/>
      <c r="E13" s="224"/>
      <c r="F13" s="76">
        <v>220</v>
      </c>
      <c r="G13" s="60">
        <v>30</v>
      </c>
      <c r="H13" s="35">
        <v>72</v>
      </c>
      <c r="I13" s="35">
        <v>15</v>
      </c>
      <c r="J13" s="35">
        <v>3</v>
      </c>
      <c r="K13" s="35">
        <v>98</v>
      </c>
      <c r="L13" s="35">
        <v>5</v>
      </c>
      <c r="M13" s="35">
        <v>8</v>
      </c>
      <c r="N13" s="35">
        <v>13</v>
      </c>
      <c r="O13" s="35">
        <v>13</v>
      </c>
      <c r="P13" s="35">
        <v>27</v>
      </c>
      <c r="Q13" s="35">
        <v>57</v>
      </c>
      <c r="R13" s="35">
        <v>7</v>
      </c>
    </row>
    <row r="14" spans="1:18" ht="11.85" customHeight="1">
      <c r="A14" s="142"/>
      <c r="B14" s="225"/>
      <c r="C14" s="226"/>
      <c r="D14" s="226"/>
      <c r="E14" s="227"/>
      <c r="F14" s="77"/>
      <c r="G14" s="59">
        <f t="shared" ref="G14:R14" si="4">IF(G13=0,0,G13/$F13)</f>
        <v>0.13636363636363635</v>
      </c>
      <c r="H14" s="31">
        <f t="shared" si="4"/>
        <v>0.32727272727272727</v>
      </c>
      <c r="I14" s="31">
        <f t="shared" si="4"/>
        <v>6.8181818181818177E-2</v>
      </c>
      <c r="J14" s="31">
        <f t="shared" si="4"/>
        <v>1.3636363636363636E-2</v>
      </c>
      <c r="K14" s="31">
        <f t="shared" si="4"/>
        <v>0.44545454545454544</v>
      </c>
      <c r="L14" s="31">
        <f t="shared" si="4"/>
        <v>2.2727272727272728E-2</v>
      </c>
      <c r="M14" s="31">
        <f t="shared" si="4"/>
        <v>3.6363636363636362E-2</v>
      </c>
      <c r="N14" s="31">
        <f t="shared" si="4"/>
        <v>5.909090909090909E-2</v>
      </c>
      <c r="O14" s="31">
        <f t="shared" si="4"/>
        <v>5.909090909090909E-2</v>
      </c>
      <c r="P14" s="31">
        <f t="shared" si="4"/>
        <v>0.12272727272727273</v>
      </c>
      <c r="Q14" s="31">
        <f t="shared" si="4"/>
        <v>0.25909090909090909</v>
      </c>
      <c r="R14" s="31">
        <f t="shared" si="4"/>
        <v>3.1818181818181815E-2</v>
      </c>
    </row>
    <row r="15" spans="1:18" ht="11.85" customHeight="1">
      <c r="A15" s="142"/>
      <c r="B15" s="222" t="s">
        <v>44</v>
      </c>
      <c r="C15" s="223"/>
      <c r="D15" s="223"/>
      <c r="E15" s="224"/>
      <c r="F15" s="76">
        <v>57</v>
      </c>
      <c r="G15" s="60">
        <v>8</v>
      </c>
      <c r="H15" s="35">
        <v>16</v>
      </c>
      <c r="I15" s="35">
        <v>3</v>
      </c>
      <c r="J15" s="35">
        <v>0</v>
      </c>
      <c r="K15" s="35">
        <v>33</v>
      </c>
      <c r="L15" s="35">
        <v>2</v>
      </c>
      <c r="M15" s="35">
        <v>1</v>
      </c>
      <c r="N15" s="35">
        <v>4</v>
      </c>
      <c r="O15" s="35">
        <v>5</v>
      </c>
      <c r="P15" s="35">
        <v>11</v>
      </c>
      <c r="Q15" s="35">
        <v>6</v>
      </c>
      <c r="R15" s="35">
        <v>1</v>
      </c>
    </row>
    <row r="16" spans="1:18" ht="11.85" customHeight="1">
      <c r="A16" s="142"/>
      <c r="B16" s="225"/>
      <c r="C16" s="226"/>
      <c r="D16" s="226"/>
      <c r="E16" s="227"/>
      <c r="F16" s="77"/>
      <c r="G16" s="59">
        <f t="shared" ref="G16:R16" si="5">IF(G15=0,0,G15/$F15)</f>
        <v>0.14035087719298245</v>
      </c>
      <c r="H16" s="31">
        <f t="shared" si="5"/>
        <v>0.2807017543859649</v>
      </c>
      <c r="I16" s="31">
        <f t="shared" si="5"/>
        <v>5.2631578947368418E-2</v>
      </c>
      <c r="J16" s="31">
        <f t="shared" si="5"/>
        <v>0</v>
      </c>
      <c r="K16" s="31">
        <f t="shared" si="5"/>
        <v>0.57894736842105265</v>
      </c>
      <c r="L16" s="31">
        <f t="shared" si="5"/>
        <v>3.5087719298245612E-2</v>
      </c>
      <c r="M16" s="31">
        <f t="shared" si="5"/>
        <v>1.7543859649122806E-2</v>
      </c>
      <c r="N16" s="31">
        <f t="shared" si="5"/>
        <v>7.0175438596491224E-2</v>
      </c>
      <c r="O16" s="31">
        <f t="shared" si="5"/>
        <v>8.771929824561403E-2</v>
      </c>
      <c r="P16" s="31">
        <f t="shared" si="5"/>
        <v>0.19298245614035087</v>
      </c>
      <c r="Q16" s="31">
        <f t="shared" si="5"/>
        <v>0.10526315789473684</v>
      </c>
      <c r="R16" s="31">
        <f t="shared" si="5"/>
        <v>1.7543859649122806E-2</v>
      </c>
    </row>
    <row r="17" spans="1:18" ht="11.85" customHeight="1">
      <c r="A17" s="142"/>
      <c r="B17" s="222" t="s">
        <v>43</v>
      </c>
      <c r="C17" s="223"/>
      <c r="D17" s="223"/>
      <c r="E17" s="224"/>
      <c r="F17" s="76">
        <v>221</v>
      </c>
      <c r="G17" s="60">
        <v>24</v>
      </c>
      <c r="H17" s="35">
        <v>40</v>
      </c>
      <c r="I17" s="35">
        <v>15</v>
      </c>
      <c r="J17" s="35">
        <v>5</v>
      </c>
      <c r="K17" s="35">
        <v>116</v>
      </c>
      <c r="L17" s="35">
        <v>0</v>
      </c>
      <c r="M17" s="35">
        <v>3</v>
      </c>
      <c r="N17" s="35">
        <v>9</v>
      </c>
      <c r="O17" s="35">
        <v>15</v>
      </c>
      <c r="P17" s="35">
        <v>19</v>
      </c>
      <c r="Q17" s="35">
        <v>56</v>
      </c>
      <c r="R17" s="35">
        <v>8</v>
      </c>
    </row>
    <row r="18" spans="1:18" ht="11.85" customHeight="1">
      <c r="A18" s="143"/>
      <c r="B18" s="225"/>
      <c r="C18" s="226"/>
      <c r="D18" s="226"/>
      <c r="E18" s="227"/>
      <c r="F18" s="77"/>
      <c r="G18" s="59">
        <f t="shared" ref="G18:R18" si="6">IF(G17=0,0,G17/$F17)</f>
        <v>0.10859728506787331</v>
      </c>
      <c r="H18" s="31">
        <f t="shared" si="6"/>
        <v>0.18099547511312217</v>
      </c>
      <c r="I18" s="31">
        <f t="shared" si="6"/>
        <v>6.7873303167420809E-2</v>
      </c>
      <c r="J18" s="31">
        <f t="shared" si="6"/>
        <v>2.2624434389140271E-2</v>
      </c>
      <c r="K18" s="31">
        <f t="shared" si="6"/>
        <v>0.52488687782805432</v>
      </c>
      <c r="L18" s="31">
        <f t="shared" si="6"/>
        <v>0</v>
      </c>
      <c r="M18" s="31">
        <f t="shared" si="6"/>
        <v>1.3574660633484163E-2</v>
      </c>
      <c r="N18" s="31">
        <f t="shared" si="6"/>
        <v>4.072398190045249E-2</v>
      </c>
      <c r="O18" s="31">
        <f t="shared" si="6"/>
        <v>6.7873303167420809E-2</v>
      </c>
      <c r="P18" s="31">
        <f t="shared" si="6"/>
        <v>8.5972850678733032E-2</v>
      </c>
      <c r="Q18" s="31">
        <f t="shared" si="6"/>
        <v>0.25339366515837103</v>
      </c>
      <c r="R18" s="31">
        <f t="shared" si="6"/>
        <v>3.6199095022624438E-2</v>
      </c>
    </row>
    <row r="19" spans="1:18" ht="11.85" customHeight="1">
      <c r="A19" s="138" t="s">
        <v>42</v>
      </c>
      <c r="B19" s="138" t="s">
        <v>41</v>
      </c>
      <c r="C19" s="37"/>
      <c r="D19" s="211" t="s">
        <v>15</v>
      </c>
      <c r="E19" s="36"/>
      <c r="F19" s="76">
        <f t="shared" ref="F19:R19" si="7">SUM(F21,F23,F25,F27,F29,F31,F33,F35,F37,F39,F41,F43,F45,F47,F49,F51,F53,F55,F57,F59,F61,F63,F65,F67)</f>
        <v>224</v>
      </c>
      <c r="G19" s="60">
        <f t="shared" si="7"/>
        <v>49</v>
      </c>
      <c r="H19" s="35">
        <f t="shared" si="7"/>
        <v>105</v>
      </c>
      <c r="I19" s="35">
        <f t="shared" si="7"/>
        <v>7</v>
      </c>
      <c r="J19" s="35">
        <f t="shared" si="7"/>
        <v>6</v>
      </c>
      <c r="K19" s="35">
        <f t="shared" si="7"/>
        <v>100</v>
      </c>
      <c r="L19" s="35">
        <f t="shared" si="7"/>
        <v>2</v>
      </c>
      <c r="M19" s="35">
        <f t="shared" si="7"/>
        <v>4</v>
      </c>
      <c r="N19" s="35">
        <f t="shared" si="7"/>
        <v>18</v>
      </c>
      <c r="O19" s="35">
        <f t="shared" si="7"/>
        <v>15</v>
      </c>
      <c r="P19" s="35">
        <f t="shared" si="7"/>
        <v>26</v>
      </c>
      <c r="Q19" s="35">
        <f t="shared" si="7"/>
        <v>40</v>
      </c>
      <c r="R19" s="35">
        <f t="shared" si="7"/>
        <v>6</v>
      </c>
    </row>
    <row r="20" spans="1:18" ht="11.85" customHeight="1">
      <c r="A20" s="139"/>
      <c r="B20" s="139"/>
      <c r="C20" s="34"/>
      <c r="D20" s="212"/>
      <c r="E20" s="33"/>
      <c r="F20" s="77"/>
      <c r="G20" s="59">
        <f t="shared" ref="G20:R20" si="8">IF(G19=0,0,G19/$F19)</f>
        <v>0.21875</v>
      </c>
      <c r="H20" s="31">
        <f t="shared" si="8"/>
        <v>0.46875</v>
      </c>
      <c r="I20" s="31">
        <f t="shared" si="8"/>
        <v>3.125E-2</v>
      </c>
      <c r="J20" s="31">
        <f t="shared" si="8"/>
        <v>2.6785714285714284E-2</v>
      </c>
      <c r="K20" s="31">
        <f t="shared" si="8"/>
        <v>0.44642857142857145</v>
      </c>
      <c r="L20" s="31">
        <f t="shared" si="8"/>
        <v>8.9285714285714281E-3</v>
      </c>
      <c r="M20" s="31">
        <f t="shared" si="8"/>
        <v>1.7857142857142856E-2</v>
      </c>
      <c r="N20" s="31">
        <f t="shared" si="8"/>
        <v>8.0357142857142863E-2</v>
      </c>
      <c r="O20" s="31">
        <f t="shared" si="8"/>
        <v>6.6964285714285712E-2</v>
      </c>
      <c r="P20" s="31">
        <f t="shared" si="8"/>
        <v>0.11607142857142858</v>
      </c>
      <c r="Q20" s="31">
        <f t="shared" si="8"/>
        <v>0.17857142857142858</v>
      </c>
      <c r="R20" s="31">
        <f t="shared" si="8"/>
        <v>2.6785714285714284E-2</v>
      </c>
    </row>
    <row r="21" spans="1:18" ht="11.85" customHeight="1">
      <c r="A21" s="139"/>
      <c r="B21" s="139"/>
      <c r="C21" s="37"/>
      <c r="D21" s="211" t="s">
        <v>40</v>
      </c>
      <c r="E21" s="36"/>
      <c r="F21" s="76">
        <v>38</v>
      </c>
      <c r="G21" s="60">
        <v>7</v>
      </c>
      <c r="H21" s="35">
        <v>12</v>
      </c>
      <c r="I21" s="35">
        <v>2</v>
      </c>
      <c r="J21" s="35">
        <v>1</v>
      </c>
      <c r="K21" s="35">
        <v>15</v>
      </c>
      <c r="L21" s="35">
        <v>0</v>
      </c>
      <c r="M21" s="35">
        <v>1</v>
      </c>
      <c r="N21" s="35">
        <v>2</v>
      </c>
      <c r="O21" s="35">
        <v>2</v>
      </c>
      <c r="P21" s="35">
        <v>3</v>
      </c>
      <c r="Q21" s="35">
        <v>9</v>
      </c>
      <c r="R21" s="35">
        <v>2</v>
      </c>
    </row>
    <row r="22" spans="1:18" ht="11.85" customHeight="1">
      <c r="A22" s="139"/>
      <c r="B22" s="139"/>
      <c r="C22" s="34"/>
      <c r="D22" s="212"/>
      <c r="E22" s="33"/>
      <c r="F22" s="77"/>
      <c r="G22" s="59">
        <f t="shared" ref="G22:R22" si="9">IF(G21=0,0,G21/$F21)</f>
        <v>0.18421052631578946</v>
      </c>
      <c r="H22" s="31">
        <f t="shared" si="9"/>
        <v>0.31578947368421051</v>
      </c>
      <c r="I22" s="31">
        <f t="shared" si="9"/>
        <v>5.2631578947368418E-2</v>
      </c>
      <c r="J22" s="31">
        <f t="shared" si="9"/>
        <v>2.6315789473684209E-2</v>
      </c>
      <c r="K22" s="31">
        <f t="shared" si="9"/>
        <v>0.39473684210526316</v>
      </c>
      <c r="L22" s="31">
        <f t="shared" si="9"/>
        <v>0</v>
      </c>
      <c r="M22" s="31">
        <f t="shared" si="9"/>
        <v>2.6315789473684209E-2</v>
      </c>
      <c r="N22" s="31">
        <f t="shared" si="9"/>
        <v>5.2631578947368418E-2</v>
      </c>
      <c r="O22" s="31">
        <f t="shared" si="9"/>
        <v>5.2631578947368418E-2</v>
      </c>
      <c r="P22" s="31">
        <f t="shared" si="9"/>
        <v>7.8947368421052627E-2</v>
      </c>
      <c r="Q22" s="31">
        <f t="shared" si="9"/>
        <v>0.23684210526315788</v>
      </c>
      <c r="R22" s="31">
        <f t="shared" si="9"/>
        <v>5.2631578947368418E-2</v>
      </c>
    </row>
    <row r="23" spans="1:18" ht="11.85" customHeight="1">
      <c r="A23" s="139"/>
      <c r="B23" s="139"/>
      <c r="C23" s="37"/>
      <c r="D23" s="211" t="s">
        <v>39</v>
      </c>
      <c r="E23" s="36"/>
      <c r="F23" s="76">
        <v>5</v>
      </c>
      <c r="G23" s="60">
        <v>2</v>
      </c>
      <c r="H23" s="35">
        <v>4</v>
      </c>
      <c r="I23" s="35">
        <v>0</v>
      </c>
      <c r="J23" s="35">
        <v>0</v>
      </c>
      <c r="K23" s="35">
        <v>1</v>
      </c>
      <c r="L23" s="35">
        <v>0</v>
      </c>
      <c r="M23" s="35">
        <v>0</v>
      </c>
      <c r="N23" s="35">
        <v>0</v>
      </c>
      <c r="O23" s="35">
        <v>0</v>
      </c>
      <c r="P23" s="35">
        <v>0</v>
      </c>
      <c r="Q23" s="35">
        <v>1</v>
      </c>
      <c r="R23" s="35">
        <v>0</v>
      </c>
    </row>
    <row r="24" spans="1:18" ht="11.85" customHeight="1">
      <c r="A24" s="139"/>
      <c r="B24" s="139"/>
      <c r="C24" s="34"/>
      <c r="D24" s="212"/>
      <c r="E24" s="33"/>
      <c r="F24" s="77"/>
      <c r="G24" s="59">
        <f t="shared" ref="G24:R24" si="10">IF(G23=0,0,G23/$F23)</f>
        <v>0.4</v>
      </c>
      <c r="H24" s="31">
        <f t="shared" si="10"/>
        <v>0.8</v>
      </c>
      <c r="I24" s="31">
        <f t="shared" si="10"/>
        <v>0</v>
      </c>
      <c r="J24" s="31">
        <f t="shared" si="10"/>
        <v>0</v>
      </c>
      <c r="K24" s="31">
        <f t="shared" si="10"/>
        <v>0.2</v>
      </c>
      <c r="L24" s="31">
        <f t="shared" si="10"/>
        <v>0</v>
      </c>
      <c r="M24" s="31">
        <f t="shared" si="10"/>
        <v>0</v>
      </c>
      <c r="N24" s="31">
        <f t="shared" si="10"/>
        <v>0</v>
      </c>
      <c r="O24" s="31">
        <f t="shared" si="10"/>
        <v>0</v>
      </c>
      <c r="P24" s="31">
        <f t="shared" si="10"/>
        <v>0</v>
      </c>
      <c r="Q24" s="31">
        <f t="shared" si="10"/>
        <v>0.2</v>
      </c>
      <c r="R24" s="31">
        <f t="shared" si="10"/>
        <v>0</v>
      </c>
    </row>
    <row r="25" spans="1:18" ht="11.85" customHeight="1">
      <c r="A25" s="139"/>
      <c r="B25" s="139"/>
      <c r="C25" s="37"/>
      <c r="D25" s="211" t="s">
        <v>38</v>
      </c>
      <c r="E25" s="36"/>
      <c r="F25" s="76">
        <v>14</v>
      </c>
      <c r="G25" s="60">
        <v>6</v>
      </c>
      <c r="H25" s="35">
        <v>10</v>
      </c>
      <c r="I25" s="35">
        <v>1</v>
      </c>
      <c r="J25" s="35">
        <v>0</v>
      </c>
      <c r="K25" s="35">
        <v>10</v>
      </c>
      <c r="L25" s="35">
        <v>1</v>
      </c>
      <c r="M25" s="35">
        <v>0</v>
      </c>
      <c r="N25" s="35">
        <v>0</v>
      </c>
      <c r="O25" s="35">
        <v>0</v>
      </c>
      <c r="P25" s="35">
        <v>1</v>
      </c>
      <c r="Q25" s="35">
        <v>1</v>
      </c>
      <c r="R25" s="35">
        <v>0</v>
      </c>
    </row>
    <row r="26" spans="1:18" ht="11.85" customHeight="1">
      <c r="A26" s="139"/>
      <c r="B26" s="139"/>
      <c r="C26" s="34"/>
      <c r="D26" s="212"/>
      <c r="E26" s="33"/>
      <c r="F26" s="77"/>
      <c r="G26" s="59">
        <f t="shared" ref="G26:R26" si="11">IF(G25=0,0,G25/$F25)</f>
        <v>0.42857142857142855</v>
      </c>
      <c r="H26" s="31">
        <f t="shared" si="11"/>
        <v>0.7142857142857143</v>
      </c>
      <c r="I26" s="31">
        <f t="shared" si="11"/>
        <v>7.1428571428571425E-2</v>
      </c>
      <c r="J26" s="31">
        <f t="shared" si="11"/>
        <v>0</v>
      </c>
      <c r="K26" s="31">
        <f t="shared" si="11"/>
        <v>0.7142857142857143</v>
      </c>
      <c r="L26" s="31">
        <f t="shared" si="11"/>
        <v>7.1428571428571425E-2</v>
      </c>
      <c r="M26" s="31">
        <f t="shared" si="11"/>
        <v>0</v>
      </c>
      <c r="N26" s="31">
        <f t="shared" si="11"/>
        <v>0</v>
      </c>
      <c r="O26" s="31">
        <f t="shared" si="11"/>
        <v>0</v>
      </c>
      <c r="P26" s="31">
        <f t="shared" si="11"/>
        <v>7.1428571428571425E-2</v>
      </c>
      <c r="Q26" s="31">
        <f t="shared" si="11"/>
        <v>7.1428571428571425E-2</v>
      </c>
      <c r="R26" s="31">
        <f t="shared" si="11"/>
        <v>0</v>
      </c>
    </row>
    <row r="27" spans="1:18" ht="11.85" customHeight="1">
      <c r="A27" s="139"/>
      <c r="B27" s="139"/>
      <c r="C27" s="37"/>
      <c r="D27" s="211" t="s">
        <v>37</v>
      </c>
      <c r="E27" s="36"/>
      <c r="F27" s="76">
        <v>1</v>
      </c>
      <c r="G27" s="60">
        <v>0</v>
      </c>
      <c r="H27" s="35">
        <v>0</v>
      </c>
      <c r="I27" s="35">
        <v>0</v>
      </c>
      <c r="J27" s="35">
        <v>0</v>
      </c>
      <c r="K27" s="35">
        <v>1</v>
      </c>
      <c r="L27" s="35">
        <v>0</v>
      </c>
      <c r="M27" s="35">
        <v>0</v>
      </c>
      <c r="N27" s="35">
        <v>0</v>
      </c>
      <c r="O27" s="35">
        <v>0</v>
      </c>
      <c r="P27" s="35">
        <v>0</v>
      </c>
      <c r="Q27" s="35">
        <v>0</v>
      </c>
      <c r="R27" s="35">
        <v>0</v>
      </c>
    </row>
    <row r="28" spans="1:18" ht="11.85" customHeight="1">
      <c r="A28" s="139"/>
      <c r="B28" s="139"/>
      <c r="C28" s="34"/>
      <c r="D28" s="212"/>
      <c r="E28" s="33"/>
      <c r="F28" s="77"/>
      <c r="G28" s="59">
        <f t="shared" ref="G28:R28" si="12">IF(G27=0,0,G27/$F27)</f>
        <v>0</v>
      </c>
      <c r="H28" s="31">
        <f t="shared" si="12"/>
        <v>0</v>
      </c>
      <c r="I28" s="31">
        <f t="shared" si="12"/>
        <v>0</v>
      </c>
      <c r="J28" s="31">
        <f t="shared" si="12"/>
        <v>0</v>
      </c>
      <c r="K28" s="31">
        <f t="shared" si="12"/>
        <v>1</v>
      </c>
      <c r="L28" s="31">
        <f t="shared" si="12"/>
        <v>0</v>
      </c>
      <c r="M28" s="31">
        <f t="shared" si="12"/>
        <v>0</v>
      </c>
      <c r="N28" s="31">
        <f t="shared" si="12"/>
        <v>0</v>
      </c>
      <c r="O28" s="31">
        <f t="shared" si="12"/>
        <v>0</v>
      </c>
      <c r="P28" s="31">
        <f t="shared" si="12"/>
        <v>0</v>
      </c>
      <c r="Q28" s="31">
        <f t="shared" si="12"/>
        <v>0</v>
      </c>
      <c r="R28" s="31">
        <f t="shared" si="12"/>
        <v>0</v>
      </c>
    </row>
    <row r="29" spans="1:18" ht="11.85" customHeight="1">
      <c r="A29" s="139"/>
      <c r="B29" s="139"/>
      <c r="C29" s="37"/>
      <c r="D29" s="211" t="s">
        <v>36</v>
      </c>
      <c r="E29" s="36"/>
      <c r="F29" s="76">
        <v>6</v>
      </c>
      <c r="G29" s="60">
        <v>1</v>
      </c>
      <c r="H29" s="35">
        <v>4</v>
      </c>
      <c r="I29" s="35">
        <v>0</v>
      </c>
      <c r="J29" s="35">
        <v>0</v>
      </c>
      <c r="K29" s="35">
        <v>3</v>
      </c>
      <c r="L29" s="35">
        <v>0</v>
      </c>
      <c r="M29" s="35">
        <v>0</v>
      </c>
      <c r="N29" s="35">
        <v>0</v>
      </c>
      <c r="O29" s="35">
        <v>0</v>
      </c>
      <c r="P29" s="35">
        <v>1</v>
      </c>
      <c r="Q29" s="35">
        <v>1</v>
      </c>
      <c r="R29" s="35">
        <v>0</v>
      </c>
    </row>
    <row r="30" spans="1:18" ht="11.85" customHeight="1">
      <c r="A30" s="139"/>
      <c r="B30" s="139"/>
      <c r="C30" s="34"/>
      <c r="D30" s="212"/>
      <c r="E30" s="33"/>
      <c r="F30" s="77"/>
      <c r="G30" s="59">
        <f t="shared" ref="G30:R30" si="13">IF(G29=0,0,G29/$F29)</f>
        <v>0.16666666666666666</v>
      </c>
      <c r="H30" s="31">
        <f t="shared" si="13"/>
        <v>0.66666666666666663</v>
      </c>
      <c r="I30" s="31">
        <f t="shared" si="13"/>
        <v>0</v>
      </c>
      <c r="J30" s="31">
        <f t="shared" si="13"/>
        <v>0</v>
      </c>
      <c r="K30" s="31">
        <f t="shared" si="13"/>
        <v>0.5</v>
      </c>
      <c r="L30" s="31">
        <f t="shared" si="13"/>
        <v>0</v>
      </c>
      <c r="M30" s="31">
        <f t="shared" si="13"/>
        <v>0</v>
      </c>
      <c r="N30" s="31">
        <f t="shared" si="13"/>
        <v>0</v>
      </c>
      <c r="O30" s="31">
        <f t="shared" si="13"/>
        <v>0</v>
      </c>
      <c r="P30" s="31">
        <f t="shared" si="13"/>
        <v>0.16666666666666666</v>
      </c>
      <c r="Q30" s="31">
        <f t="shared" si="13"/>
        <v>0.16666666666666666</v>
      </c>
      <c r="R30" s="31">
        <f t="shared" si="13"/>
        <v>0</v>
      </c>
    </row>
    <row r="31" spans="1:18" ht="11.85" customHeight="1">
      <c r="A31" s="139"/>
      <c r="B31" s="139"/>
      <c r="C31" s="37"/>
      <c r="D31" s="211" t="s">
        <v>35</v>
      </c>
      <c r="E31" s="36"/>
      <c r="F31" s="76">
        <v>3</v>
      </c>
      <c r="G31" s="60">
        <v>0</v>
      </c>
      <c r="H31" s="35">
        <v>2</v>
      </c>
      <c r="I31" s="35">
        <v>0</v>
      </c>
      <c r="J31" s="35">
        <v>0</v>
      </c>
      <c r="K31" s="35">
        <v>0</v>
      </c>
      <c r="L31" s="35">
        <v>0</v>
      </c>
      <c r="M31" s="35">
        <v>0</v>
      </c>
      <c r="N31" s="35">
        <v>0</v>
      </c>
      <c r="O31" s="35">
        <v>0</v>
      </c>
      <c r="P31" s="35">
        <v>0</v>
      </c>
      <c r="Q31" s="35">
        <v>1</v>
      </c>
      <c r="R31" s="35">
        <v>0</v>
      </c>
    </row>
    <row r="32" spans="1:18" ht="11.85" customHeight="1">
      <c r="A32" s="139"/>
      <c r="B32" s="139"/>
      <c r="C32" s="34"/>
      <c r="D32" s="212"/>
      <c r="E32" s="33"/>
      <c r="F32" s="77"/>
      <c r="G32" s="59">
        <f t="shared" ref="G32:R32" si="14">IF(G31=0,0,G31/$F31)</f>
        <v>0</v>
      </c>
      <c r="H32" s="31">
        <f t="shared" si="14"/>
        <v>0.66666666666666663</v>
      </c>
      <c r="I32" s="31">
        <f t="shared" si="14"/>
        <v>0</v>
      </c>
      <c r="J32" s="31">
        <f t="shared" si="14"/>
        <v>0</v>
      </c>
      <c r="K32" s="31">
        <f t="shared" si="14"/>
        <v>0</v>
      </c>
      <c r="L32" s="31">
        <f t="shared" si="14"/>
        <v>0</v>
      </c>
      <c r="M32" s="31">
        <f t="shared" si="14"/>
        <v>0</v>
      </c>
      <c r="N32" s="31">
        <f t="shared" si="14"/>
        <v>0</v>
      </c>
      <c r="O32" s="31">
        <f t="shared" si="14"/>
        <v>0</v>
      </c>
      <c r="P32" s="31">
        <f t="shared" si="14"/>
        <v>0</v>
      </c>
      <c r="Q32" s="31">
        <f t="shared" si="14"/>
        <v>0.33333333333333331</v>
      </c>
      <c r="R32" s="31">
        <f t="shared" si="14"/>
        <v>0</v>
      </c>
    </row>
    <row r="33" spans="1:18" ht="11.85" customHeight="1">
      <c r="A33" s="139"/>
      <c r="B33" s="139"/>
      <c r="C33" s="37"/>
      <c r="D33" s="211" t="s">
        <v>34</v>
      </c>
      <c r="E33" s="36"/>
      <c r="F33" s="76">
        <v>3</v>
      </c>
      <c r="G33" s="60">
        <v>1</v>
      </c>
      <c r="H33" s="35">
        <v>2</v>
      </c>
      <c r="I33" s="35">
        <v>0</v>
      </c>
      <c r="J33" s="35">
        <v>0</v>
      </c>
      <c r="K33" s="35">
        <v>1</v>
      </c>
      <c r="L33" s="35">
        <v>0</v>
      </c>
      <c r="M33" s="35">
        <v>0</v>
      </c>
      <c r="N33" s="35">
        <v>0</v>
      </c>
      <c r="O33" s="35">
        <v>0</v>
      </c>
      <c r="P33" s="35">
        <v>0</v>
      </c>
      <c r="Q33" s="35">
        <v>0</v>
      </c>
      <c r="R33" s="35">
        <v>0</v>
      </c>
    </row>
    <row r="34" spans="1:18" ht="11.85" customHeight="1">
      <c r="A34" s="139"/>
      <c r="B34" s="139"/>
      <c r="C34" s="34"/>
      <c r="D34" s="212"/>
      <c r="E34" s="33"/>
      <c r="F34" s="77"/>
      <c r="G34" s="59">
        <f t="shared" ref="G34:R34" si="15">IF(G33=0,0,G33/$F33)</f>
        <v>0.33333333333333331</v>
      </c>
      <c r="H34" s="31">
        <f t="shared" si="15"/>
        <v>0.66666666666666663</v>
      </c>
      <c r="I34" s="31">
        <f t="shared" si="15"/>
        <v>0</v>
      </c>
      <c r="J34" s="31">
        <f t="shared" si="15"/>
        <v>0</v>
      </c>
      <c r="K34" s="31">
        <f t="shared" si="15"/>
        <v>0.33333333333333331</v>
      </c>
      <c r="L34" s="31">
        <f t="shared" si="15"/>
        <v>0</v>
      </c>
      <c r="M34" s="31">
        <f t="shared" si="15"/>
        <v>0</v>
      </c>
      <c r="N34" s="31">
        <f t="shared" si="15"/>
        <v>0</v>
      </c>
      <c r="O34" s="31">
        <f t="shared" si="15"/>
        <v>0</v>
      </c>
      <c r="P34" s="31">
        <f t="shared" si="15"/>
        <v>0</v>
      </c>
      <c r="Q34" s="31">
        <f t="shared" si="15"/>
        <v>0</v>
      </c>
      <c r="R34" s="31">
        <f t="shared" si="15"/>
        <v>0</v>
      </c>
    </row>
    <row r="35" spans="1:18" ht="11.85" customHeight="1">
      <c r="A35" s="139"/>
      <c r="B35" s="139"/>
      <c r="C35" s="37"/>
      <c r="D35" s="211" t="s">
        <v>33</v>
      </c>
      <c r="E35" s="36"/>
      <c r="F35" s="76">
        <v>10</v>
      </c>
      <c r="G35" s="60">
        <v>0</v>
      </c>
      <c r="H35" s="35">
        <v>1</v>
      </c>
      <c r="I35" s="35">
        <v>0</v>
      </c>
      <c r="J35" s="35">
        <v>0</v>
      </c>
      <c r="K35" s="35">
        <v>3</v>
      </c>
      <c r="L35" s="35">
        <v>0</v>
      </c>
      <c r="M35" s="35">
        <v>0</v>
      </c>
      <c r="N35" s="35">
        <v>0</v>
      </c>
      <c r="O35" s="35">
        <v>0</v>
      </c>
      <c r="P35" s="35">
        <v>3</v>
      </c>
      <c r="Q35" s="35">
        <v>3</v>
      </c>
      <c r="R35" s="35">
        <v>0</v>
      </c>
    </row>
    <row r="36" spans="1:18" ht="11.85" customHeight="1">
      <c r="A36" s="139"/>
      <c r="B36" s="139"/>
      <c r="C36" s="34"/>
      <c r="D36" s="212"/>
      <c r="E36" s="33"/>
      <c r="F36" s="77"/>
      <c r="G36" s="59">
        <f t="shared" ref="G36:R36" si="16">IF(G35=0,0,G35/$F35)</f>
        <v>0</v>
      </c>
      <c r="H36" s="31">
        <f t="shared" si="16"/>
        <v>0.1</v>
      </c>
      <c r="I36" s="31">
        <f t="shared" si="16"/>
        <v>0</v>
      </c>
      <c r="J36" s="31">
        <f t="shared" si="16"/>
        <v>0</v>
      </c>
      <c r="K36" s="31">
        <f t="shared" si="16"/>
        <v>0.3</v>
      </c>
      <c r="L36" s="31">
        <f t="shared" si="16"/>
        <v>0</v>
      </c>
      <c r="M36" s="31">
        <f t="shared" si="16"/>
        <v>0</v>
      </c>
      <c r="N36" s="31">
        <f t="shared" si="16"/>
        <v>0</v>
      </c>
      <c r="O36" s="31">
        <f t="shared" si="16"/>
        <v>0</v>
      </c>
      <c r="P36" s="31">
        <f t="shared" si="16"/>
        <v>0.3</v>
      </c>
      <c r="Q36" s="31">
        <f t="shared" si="16"/>
        <v>0.3</v>
      </c>
      <c r="R36" s="31">
        <f t="shared" si="16"/>
        <v>0</v>
      </c>
    </row>
    <row r="37" spans="1:18" ht="11.85" customHeight="1">
      <c r="A37" s="139"/>
      <c r="B37" s="139"/>
      <c r="C37" s="37"/>
      <c r="D37" s="211" t="s">
        <v>32</v>
      </c>
      <c r="E37" s="36"/>
      <c r="F37" s="76">
        <v>1</v>
      </c>
      <c r="G37" s="60">
        <v>0</v>
      </c>
      <c r="H37" s="35">
        <v>0</v>
      </c>
      <c r="I37" s="35">
        <v>0</v>
      </c>
      <c r="J37" s="35">
        <v>0</v>
      </c>
      <c r="K37" s="35">
        <v>0</v>
      </c>
      <c r="L37" s="35">
        <v>0</v>
      </c>
      <c r="M37" s="35">
        <v>0</v>
      </c>
      <c r="N37" s="35">
        <v>0</v>
      </c>
      <c r="O37" s="35">
        <v>0</v>
      </c>
      <c r="P37" s="35">
        <v>0</v>
      </c>
      <c r="Q37" s="35">
        <v>1</v>
      </c>
      <c r="R37" s="35">
        <v>0</v>
      </c>
    </row>
    <row r="38" spans="1:18" ht="11.85" customHeight="1">
      <c r="A38" s="139"/>
      <c r="B38" s="139"/>
      <c r="C38" s="34"/>
      <c r="D38" s="212"/>
      <c r="E38" s="33"/>
      <c r="F38" s="77"/>
      <c r="G38" s="59">
        <f t="shared" ref="G38:R38" si="17">IF(G37=0,0,G37/$F37)</f>
        <v>0</v>
      </c>
      <c r="H38" s="31">
        <f t="shared" si="17"/>
        <v>0</v>
      </c>
      <c r="I38" s="31">
        <f t="shared" si="17"/>
        <v>0</v>
      </c>
      <c r="J38" s="31">
        <f t="shared" si="17"/>
        <v>0</v>
      </c>
      <c r="K38" s="31">
        <f t="shared" si="17"/>
        <v>0</v>
      </c>
      <c r="L38" s="31">
        <f t="shared" si="17"/>
        <v>0</v>
      </c>
      <c r="M38" s="31">
        <f t="shared" si="17"/>
        <v>0</v>
      </c>
      <c r="N38" s="31">
        <f t="shared" si="17"/>
        <v>0</v>
      </c>
      <c r="O38" s="31">
        <f t="shared" si="17"/>
        <v>0</v>
      </c>
      <c r="P38" s="31">
        <f t="shared" si="17"/>
        <v>0</v>
      </c>
      <c r="Q38" s="31">
        <f t="shared" si="17"/>
        <v>1</v>
      </c>
      <c r="R38" s="31">
        <f t="shared" si="17"/>
        <v>0</v>
      </c>
    </row>
    <row r="39" spans="1:18" ht="11.85" customHeight="1">
      <c r="A39" s="139"/>
      <c r="B39" s="139"/>
      <c r="C39" s="37"/>
      <c r="D39" s="211" t="s">
        <v>31</v>
      </c>
      <c r="E39" s="36"/>
      <c r="F39" s="76">
        <v>6</v>
      </c>
      <c r="G39" s="60">
        <v>0</v>
      </c>
      <c r="H39" s="35">
        <v>3</v>
      </c>
      <c r="I39" s="35">
        <v>1</v>
      </c>
      <c r="J39" s="35">
        <v>0</v>
      </c>
      <c r="K39" s="35">
        <v>1</v>
      </c>
      <c r="L39" s="35">
        <v>0</v>
      </c>
      <c r="M39" s="35">
        <v>0</v>
      </c>
      <c r="N39" s="35">
        <v>2</v>
      </c>
      <c r="O39" s="35">
        <v>2</v>
      </c>
      <c r="P39" s="35">
        <v>0</v>
      </c>
      <c r="Q39" s="35">
        <v>1</v>
      </c>
      <c r="R39" s="35">
        <v>0</v>
      </c>
    </row>
    <row r="40" spans="1:18" ht="11.85" customHeight="1">
      <c r="A40" s="139"/>
      <c r="B40" s="139"/>
      <c r="C40" s="34"/>
      <c r="D40" s="212"/>
      <c r="E40" s="33"/>
      <c r="F40" s="77"/>
      <c r="G40" s="59">
        <f t="shared" ref="G40:R40" si="18">IF(G39=0,0,G39/$F39)</f>
        <v>0</v>
      </c>
      <c r="H40" s="31">
        <f t="shared" si="18"/>
        <v>0.5</v>
      </c>
      <c r="I40" s="31">
        <f t="shared" si="18"/>
        <v>0.16666666666666666</v>
      </c>
      <c r="J40" s="31">
        <f t="shared" si="18"/>
        <v>0</v>
      </c>
      <c r="K40" s="31">
        <f t="shared" si="18"/>
        <v>0.16666666666666666</v>
      </c>
      <c r="L40" s="31">
        <f t="shared" si="18"/>
        <v>0</v>
      </c>
      <c r="M40" s="31">
        <f t="shared" si="18"/>
        <v>0</v>
      </c>
      <c r="N40" s="31">
        <f t="shared" si="18"/>
        <v>0.33333333333333331</v>
      </c>
      <c r="O40" s="31">
        <f t="shared" si="18"/>
        <v>0.33333333333333331</v>
      </c>
      <c r="P40" s="31">
        <f t="shared" si="18"/>
        <v>0</v>
      </c>
      <c r="Q40" s="31">
        <f t="shared" si="18"/>
        <v>0.16666666666666666</v>
      </c>
      <c r="R40" s="31">
        <f t="shared" si="18"/>
        <v>0</v>
      </c>
    </row>
    <row r="41" spans="1:18" ht="11.85" customHeight="1">
      <c r="A41" s="139"/>
      <c r="B41" s="139"/>
      <c r="C41" s="37"/>
      <c r="D41" s="211" t="s">
        <v>30</v>
      </c>
      <c r="E41" s="36"/>
      <c r="F41" s="76">
        <v>1</v>
      </c>
      <c r="G41" s="60">
        <v>1</v>
      </c>
      <c r="H41" s="35">
        <v>1</v>
      </c>
      <c r="I41" s="35">
        <v>0</v>
      </c>
      <c r="J41" s="35">
        <v>0</v>
      </c>
      <c r="K41" s="35">
        <v>0</v>
      </c>
      <c r="L41" s="35">
        <v>0</v>
      </c>
      <c r="M41" s="35">
        <v>0</v>
      </c>
      <c r="N41" s="35">
        <v>0</v>
      </c>
      <c r="O41" s="35">
        <v>0</v>
      </c>
      <c r="P41" s="35">
        <v>0</v>
      </c>
      <c r="Q41" s="35">
        <v>0</v>
      </c>
      <c r="R41" s="35">
        <v>0</v>
      </c>
    </row>
    <row r="42" spans="1:18" ht="11.85" customHeight="1">
      <c r="A42" s="139"/>
      <c r="B42" s="139"/>
      <c r="C42" s="34"/>
      <c r="D42" s="212"/>
      <c r="E42" s="33"/>
      <c r="F42" s="77"/>
      <c r="G42" s="59">
        <f t="shared" ref="G42:R42" si="19">IF(G41=0,0,G41/$F41)</f>
        <v>1</v>
      </c>
      <c r="H42" s="31">
        <f t="shared" si="19"/>
        <v>1</v>
      </c>
      <c r="I42" s="31">
        <f t="shared" si="19"/>
        <v>0</v>
      </c>
      <c r="J42" s="31">
        <f t="shared" si="19"/>
        <v>0</v>
      </c>
      <c r="K42" s="31">
        <f t="shared" si="19"/>
        <v>0</v>
      </c>
      <c r="L42" s="31">
        <f t="shared" si="19"/>
        <v>0</v>
      </c>
      <c r="M42" s="31">
        <f t="shared" si="19"/>
        <v>0</v>
      </c>
      <c r="N42" s="31">
        <f t="shared" si="19"/>
        <v>0</v>
      </c>
      <c r="O42" s="31">
        <f t="shared" si="19"/>
        <v>0</v>
      </c>
      <c r="P42" s="31">
        <f t="shared" si="19"/>
        <v>0</v>
      </c>
      <c r="Q42" s="31">
        <f t="shared" si="19"/>
        <v>0</v>
      </c>
      <c r="R42" s="31">
        <f t="shared" si="19"/>
        <v>0</v>
      </c>
    </row>
    <row r="43" spans="1:18" ht="11.85" customHeight="1">
      <c r="A43" s="139"/>
      <c r="B43" s="139"/>
      <c r="C43" s="37"/>
      <c r="D43" s="211" t="s">
        <v>29</v>
      </c>
      <c r="E43" s="36"/>
      <c r="F43" s="76">
        <v>3</v>
      </c>
      <c r="G43" s="60">
        <v>1</v>
      </c>
      <c r="H43" s="35">
        <v>3</v>
      </c>
      <c r="I43" s="35">
        <v>0</v>
      </c>
      <c r="J43" s="35">
        <v>0</v>
      </c>
      <c r="K43" s="35">
        <v>0</v>
      </c>
      <c r="L43" s="35">
        <v>0</v>
      </c>
      <c r="M43" s="35">
        <v>0</v>
      </c>
      <c r="N43" s="35">
        <v>0</v>
      </c>
      <c r="O43" s="35">
        <v>0</v>
      </c>
      <c r="P43" s="35">
        <v>2</v>
      </c>
      <c r="Q43" s="35">
        <v>0</v>
      </c>
      <c r="R43" s="35">
        <v>0</v>
      </c>
    </row>
    <row r="44" spans="1:18" ht="11.85" customHeight="1">
      <c r="A44" s="139"/>
      <c r="B44" s="139"/>
      <c r="C44" s="34"/>
      <c r="D44" s="212"/>
      <c r="E44" s="33"/>
      <c r="F44" s="77"/>
      <c r="G44" s="59">
        <f t="shared" ref="G44:R44" si="20">IF(G43=0,0,G43/$F43)</f>
        <v>0.33333333333333331</v>
      </c>
      <c r="H44" s="31">
        <f t="shared" si="20"/>
        <v>1</v>
      </c>
      <c r="I44" s="31">
        <f t="shared" si="20"/>
        <v>0</v>
      </c>
      <c r="J44" s="31">
        <f t="shared" si="20"/>
        <v>0</v>
      </c>
      <c r="K44" s="31">
        <f t="shared" si="20"/>
        <v>0</v>
      </c>
      <c r="L44" s="31">
        <f t="shared" si="20"/>
        <v>0</v>
      </c>
      <c r="M44" s="31">
        <f t="shared" si="20"/>
        <v>0</v>
      </c>
      <c r="N44" s="31">
        <f t="shared" si="20"/>
        <v>0</v>
      </c>
      <c r="O44" s="31">
        <f t="shared" si="20"/>
        <v>0</v>
      </c>
      <c r="P44" s="31">
        <f t="shared" si="20"/>
        <v>0.66666666666666663</v>
      </c>
      <c r="Q44" s="31">
        <f t="shared" si="20"/>
        <v>0</v>
      </c>
      <c r="R44" s="31">
        <f t="shared" si="20"/>
        <v>0</v>
      </c>
    </row>
    <row r="45" spans="1:18" ht="11.85" customHeight="1">
      <c r="A45" s="139"/>
      <c r="B45" s="139"/>
      <c r="C45" s="37"/>
      <c r="D45" s="211" t="s">
        <v>28</v>
      </c>
      <c r="E45" s="36"/>
      <c r="F45" s="76">
        <v>8</v>
      </c>
      <c r="G45" s="60">
        <v>1</v>
      </c>
      <c r="H45" s="35">
        <v>2</v>
      </c>
      <c r="I45" s="35">
        <v>0</v>
      </c>
      <c r="J45" s="35">
        <v>1</v>
      </c>
      <c r="K45" s="35">
        <v>4</v>
      </c>
      <c r="L45" s="35">
        <v>0</v>
      </c>
      <c r="M45" s="35">
        <v>0</v>
      </c>
      <c r="N45" s="35">
        <v>1</v>
      </c>
      <c r="O45" s="35">
        <v>0</v>
      </c>
      <c r="P45" s="35">
        <v>1</v>
      </c>
      <c r="Q45" s="35">
        <v>3</v>
      </c>
      <c r="R45" s="35">
        <v>0</v>
      </c>
    </row>
    <row r="46" spans="1:18" ht="11.85" customHeight="1">
      <c r="A46" s="139"/>
      <c r="B46" s="139"/>
      <c r="C46" s="34"/>
      <c r="D46" s="212"/>
      <c r="E46" s="33"/>
      <c r="F46" s="77"/>
      <c r="G46" s="59">
        <f t="shared" ref="G46:R46" si="21">IF(G45=0,0,G45/$F45)</f>
        <v>0.125</v>
      </c>
      <c r="H46" s="31">
        <f t="shared" si="21"/>
        <v>0.25</v>
      </c>
      <c r="I46" s="31">
        <f t="shared" si="21"/>
        <v>0</v>
      </c>
      <c r="J46" s="31">
        <f t="shared" si="21"/>
        <v>0.125</v>
      </c>
      <c r="K46" s="31">
        <f t="shared" si="21"/>
        <v>0.5</v>
      </c>
      <c r="L46" s="31">
        <f t="shared" si="21"/>
        <v>0</v>
      </c>
      <c r="M46" s="31">
        <f t="shared" si="21"/>
        <v>0</v>
      </c>
      <c r="N46" s="31">
        <f t="shared" si="21"/>
        <v>0.125</v>
      </c>
      <c r="O46" s="31">
        <f t="shared" si="21"/>
        <v>0</v>
      </c>
      <c r="P46" s="31">
        <f t="shared" si="21"/>
        <v>0.125</v>
      </c>
      <c r="Q46" s="31">
        <f t="shared" si="21"/>
        <v>0.375</v>
      </c>
      <c r="R46" s="31">
        <f t="shared" si="21"/>
        <v>0</v>
      </c>
    </row>
    <row r="47" spans="1:18" ht="11.85" customHeight="1">
      <c r="A47" s="139"/>
      <c r="B47" s="139"/>
      <c r="C47" s="37"/>
      <c r="D47" s="211" t="s">
        <v>27</v>
      </c>
      <c r="E47" s="36"/>
      <c r="F47" s="76">
        <v>3</v>
      </c>
      <c r="G47" s="60">
        <v>0</v>
      </c>
      <c r="H47" s="35">
        <v>0</v>
      </c>
      <c r="I47" s="35">
        <v>0</v>
      </c>
      <c r="J47" s="35">
        <v>0</v>
      </c>
      <c r="K47" s="35">
        <v>1</v>
      </c>
      <c r="L47" s="35">
        <v>0</v>
      </c>
      <c r="M47" s="35">
        <v>0</v>
      </c>
      <c r="N47" s="35">
        <v>0</v>
      </c>
      <c r="O47" s="35">
        <v>1</v>
      </c>
      <c r="P47" s="35">
        <v>0</v>
      </c>
      <c r="Q47" s="35">
        <v>1</v>
      </c>
      <c r="R47" s="35">
        <v>0</v>
      </c>
    </row>
    <row r="48" spans="1:18" ht="11.85" customHeight="1">
      <c r="A48" s="139"/>
      <c r="B48" s="139"/>
      <c r="C48" s="34"/>
      <c r="D48" s="212"/>
      <c r="E48" s="33"/>
      <c r="F48" s="77"/>
      <c r="G48" s="59">
        <f t="shared" ref="G48:R48" si="22">IF(G47=0,0,G47/$F47)</f>
        <v>0</v>
      </c>
      <c r="H48" s="31">
        <f t="shared" si="22"/>
        <v>0</v>
      </c>
      <c r="I48" s="31">
        <f t="shared" si="22"/>
        <v>0</v>
      </c>
      <c r="J48" s="31">
        <f t="shared" si="22"/>
        <v>0</v>
      </c>
      <c r="K48" s="31">
        <f t="shared" si="22"/>
        <v>0.33333333333333331</v>
      </c>
      <c r="L48" s="31">
        <f t="shared" si="22"/>
        <v>0</v>
      </c>
      <c r="M48" s="31">
        <f t="shared" si="22"/>
        <v>0</v>
      </c>
      <c r="N48" s="31">
        <f t="shared" si="22"/>
        <v>0</v>
      </c>
      <c r="O48" s="31">
        <f t="shared" si="22"/>
        <v>0.33333333333333331</v>
      </c>
      <c r="P48" s="31">
        <f t="shared" si="22"/>
        <v>0</v>
      </c>
      <c r="Q48" s="31">
        <f t="shared" si="22"/>
        <v>0.33333333333333331</v>
      </c>
      <c r="R48" s="31">
        <f t="shared" si="22"/>
        <v>0</v>
      </c>
    </row>
    <row r="49" spans="1:18" ht="11.85" customHeight="1">
      <c r="A49" s="139"/>
      <c r="B49" s="139"/>
      <c r="C49" s="37"/>
      <c r="D49" s="211" t="s">
        <v>26</v>
      </c>
      <c r="E49" s="36"/>
      <c r="F49" s="76">
        <v>2</v>
      </c>
      <c r="G49" s="60">
        <v>0</v>
      </c>
      <c r="H49" s="35">
        <v>1</v>
      </c>
      <c r="I49" s="35">
        <v>0</v>
      </c>
      <c r="J49" s="35">
        <v>0</v>
      </c>
      <c r="K49" s="35">
        <v>2</v>
      </c>
      <c r="L49" s="35">
        <v>0</v>
      </c>
      <c r="M49" s="35">
        <v>0</v>
      </c>
      <c r="N49" s="35">
        <v>1</v>
      </c>
      <c r="O49" s="35">
        <v>1</v>
      </c>
      <c r="P49" s="35">
        <v>0</v>
      </c>
      <c r="Q49" s="35">
        <v>0</v>
      </c>
      <c r="R49" s="35">
        <v>0</v>
      </c>
    </row>
    <row r="50" spans="1:18" ht="11.85" customHeight="1">
      <c r="A50" s="139"/>
      <c r="B50" s="139"/>
      <c r="C50" s="34"/>
      <c r="D50" s="212"/>
      <c r="E50" s="33"/>
      <c r="F50" s="77"/>
      <c r="G50" s="59">
        <f t="shared" ref="G50:R50" si="23">IF(G49=0,0,G49/$F49)</f>
        <v>0</v>
      </c>
      <c r="H50" s="31">
        <f t="shared" si="23"/>
        <v>0.5</v>
      </c>
      <c r="I50" s="31">
        <f t="shared" si="23"/>
        <v>0</v>
      </c>
      <c r="J50" s="31">
        <f t="shared" si="23"/>
        <v>0</v>
      </c>
      <c r="K50" s="31">
        <f t="shared" si="23"/>
        <v>1</v>
      </c>
      <c r="L50" s="31">
        <f t="shared" si="23"/>
        <v>0</v>
      </c>
      <c r="M50" s="31">
        <f t="shared" si="23"/>
        <v>0</v>
      </c>
      <c r="N50" s="31">
        <f t="shared" si="23"/>
        <v>0.5</v>
      </c>
      <c r="O50" s="31">
        <f t="shared" si="23"/>
        <v>0.5</v>
      </c>
      <c r="P50" s="31">
        <f t="shared" si="23"/>
        <v>0</v>
      </c>
      <c r="Q50" s="31">
        <f t="shared" si="23"/>
        <v>0</v>
      </c>
      <c r="R50" s="31">
        <f t="shared" si="23"/>
        <v>0</v>
      </c>
    </row>
    <row r="51" spans="1:18" ht="11.85" customHeight="1">
      <c r="A51" s="139"/>
      <c r="B51" s="139"/>
      <c r="C51" s="37"/>
      <c r="D51" s="211" t="s">
        <v>25</v>
      </c>
      <c r="E51" s="36"/>
      <c r="F51" s="76">
        <v>15</v>
      </c>
      <c r="G51" s="60">
        <v>3</v>
      </c>
      <c r="H51" s="35">
        <v>10</v>
      </c>
      <c r="I51" s="35">
        <v>0</v>
      </c>
      <c r="J51" s="35">
        <v>0</v>
      </c>
      <c r="K51" s="35">
        <v>9</v>
      </c>
      <c r="L51" s="35">
        <v>0</v>
      </c>
      <c r="M51" s="35">
        <v>0</v>
      </c>
      <c r="N51" s="35">
        <v>1</v>
      </c>
      <c r="O51" s="35">
        <v>1</v>
      </c>
      <c r="P51" s="35">
        <v>0</v>
      </c>
      <c r="Q51" s="35">
        <v>3</v>
      </c>
      <c r="R51" s="35">
        <v>0</v>
      </c>
    </row>
    <row r="52" spans="1:18" ht="11.85" customHeight="1">
      <c r="A52" s="139"/>
      <c r="B52" s="139"/>
      <c r="C52" s="34"/>
      <c r="D52" s="212"/>
      <c r="E52" s="33"/>
      <c r="F52" s="77"/>
      <c r="G52" s="59">
        <f t="shared" ref="G52:R52" si="24">IF(G51=0,0,G51/$F51)</f>
        <v>0.2</v>
      </c>
      <c r="H52" s="31">
        <f t="shared" si="24"/>
        <v>0.66666666666666663</v>
      </c>
      <c r="I52" s="31">
        <f t="shared" si="24"/>
        <v>0</v>
      </c>
      <c r="J52" s="31">
        <f t="shared" si="24"/>
        <v>0</v>
      </c>
      <c r="K52" s="31">
        <f t="shared" si="24"/>
        <v>0.6</v>
      </c>
      <c r="L52" s="31">
        <f t="shared" si="24"/>
        <v>0</v>
      </c>
      <c r="M52" s="31">
        <f t="shared" si="24"/>
        <v>0</v>
      </c>
      <c r="N52" s="31">
        <f t="shared" si="24"/>
        <v>6.6666666666666666E-2</v>
      </c>
      <c r="O52" s="31">
        <f t="shared" si="24"/>
        <v>6.6666666666666666E-2</v>
      </c>
      <c r="P52" s="31">
        <f t="shared" si="24"/>
        <v>0</v>
      </c>
      <c r="Q52" s="31">
        <f t="shared" si="24"/>
        <v>0.2</v>
      </c>
      <c r="R52" s="31">
        <f t="shared" si="24"/>
        <v>0</v>
      </c>
    </row>
    <row r="53" spans="1:18" ht="11.85" customHeight="1">
      <c r="A53" s="139"/>
      <c r="B53" s="139"/>
      <c r="C53" s="37"/>
      <c r="D53" s="211" t="s">
        <v>24</v>
      </c>
      <c r="E53" s="36"/>
      <c r="F53" s="76">
        <v>4</v>
      </c>
      <c r="G53" s="60">
        <v>1</v>
      </c>
      <c r="H53" s="35">
        <v>1</v>
      </c>
      <c r="I53" s="35">
        <v>0</v>
      </c>
      <c r="J53" s="35">
        <v>0</v>
      </c>
      <c r="K53" s="35">
        <v>2</v>
      </c>
      <c r="L53" s="35">
        <v>0</v>
      </c>
      <c r="M53" s="35">
        <v>0</v>
      </c>
      <c r="N53" s="35">
        <v>0</v>
      </c>
      <c r="O53" s="35">
        <v>1</v>
      </c>
      <c r="P53" s="35">
        <v>0</v>
      </c>
      <c r="Q53" s="35">
        <v>1</v>
      </c>
      <c r="R53" s="35">
        <v>0</v>
      </c>
    </row>
    <row r="54" spans="1:18" ht="11.85" customHeight="1">
      <c r="A54" s="139"/>
      <c r="B54" s="139"/>
      <c r="C54" s="34"/>
      <c r="D54" s="212"/>
      <c r="E54" s="33"/>
      <c r="F54" s="77"/>
      <c r="G54" s="59">
        <f t="shared" ref="G54:R54" si="25">IF(G53=0,0,G53/$F53)</f>
        <v>0.25</v>
      </c>
      <c r="H54" s="31">
        <f t="shared" si="25"/>
        <v>0.25</v>
      </c>
      <c r="I54" s="31">
        <f t="shared" si="25"/>
        <v>0</v>
      </c>
      <c r="J54" s="31">
        <f t="shared" si="25"/>
        <v>0</v>
      </c>
      <c r="K54" s="31">
        <f t="shared" si="25"/>
        <v>0.5</v>
      </c>
      <c r="L54" s="31">
        <f t="shared" si="25"/>
        <v>0</v>
      </c>
      <c r="M54" s="31">
        <f t="shared" si="25"/>
        <v>0</v>
      </c>
      <c r="N54" s="31">
        <f t="shared" si="25"/>
        <v>0</v>
      </c>
      <c r="O54" s="31">
        <f t="shared" si="25"/>
        <v>0.25</v>
      </c>
      <c r="P54" s="31">
        <f t="shared" si="25"/>
        <v>0</v>
      </c>
      <c r="Q54" s="31">
        <f t="shared" si="25"/>
        <v>0.25</v>
      </c>
      <c r="R54" s="31">
        <f t="shared" si="25"/>
        <v>0</v>
      </c>
    </row>
    <row r="55" spans="1:18" ht="11.85" customHeight="1">
      <c r="A55" s="139"/>
      <c r="B55" s="139"/>
      <c r="C55" s="37"/>
      <c r="D55" s="211" t="s">
        <v>23</v>
      </c>
      <c r="E55" s="36"/>
      <c r="F55" s="76">
        <v>26</v>
      </c>
      <c r="G55" s="60">
        <v>7</v>
      </c>
      <c r="H55" s="35">
        <v>15</v>
      </c>
      <c r="I55" s="35">
        <v>1</v>
      </c>
      <c r="J55" s="35">
        <v>2</v>
      </c>
      <c r="K55" s="35">
        <v>10</v>
      </c>
      <c r="L55" s="35">
        <v>1</v>
      </c>
      <c r="M55" s="35">
        <v>2</v>
      </c>
      <c r="N55" s="35">
        <v>3</v>
      </c>
      <c r="O55" s="35">
        <v>1</v>
      </c>
      <c r="P55" s="35">
        <v>3</v>
      </c>
      <c r="Q55" s="35">
        <v>4</v>
      </c>
      <c r="R55" s="35">
        <v>1</v>
      </c>
    </row>
    <row r="56" spans="1:18" ht="11.85" customHeight="1">
      <c r="A56" s="139"/>
      <c r="B56" s="139"/>
      <c r="C56" s="34"/>
      <c r="D56" s="212"/>
      <c r="E56" s="33"/>
      <c r="F56" s="77"/>
      <c r="G56" s="59">
        <f t="shared" ref="G56:R56" si="26">IF(G55=0,0,G55/$F55)</f>
        <v>0.26923076923076922</v>
      </c>
      <c r="H56" s="31">
        <f t="shared" si="26"/>
        <v>0.57692307692307687</v>
      </c>
      <c r="I56" s="31">
        <f t="shared" si="26"/>
        <v>3.8461538461538464E-2</v>
      </c>
      <c r="J56" s="31">
        <f t="shared" si="26"/>
        <v>7.6923076923076927E-2</v>
      </c>
      <c r="K56" s="31">
        <f t="shared" si="26"/>
        <v>0.38461538461538464</v>
      </c>
      <c r="L56" s="31">
        <f t="shared" si="26"/>
        <v>3.8461538461538464E-2</v>
      </c>
      <c r="M56" s="31">
        <f t="shared" si="26"/>
        <v>7.6923076923076927E-2</v>
      </c>
      <c r="N56" s="31">
        <f t="shared" si="26"/>
        <v>0.11538461538461539</v>
      </c>
      <c r="O56" s="31">
        <f t="shared" si="26"/>
        <v>3.8461538461538464E-2</v>
      </c>
      <c r="P56" s="31">
        <f t="shared" si="26"/>
        <v>0.11538461538461539</v>
      </c>
      <c r="Q56" s="31">
        <f t="shared" si="26"/>
        <v>0.15384615384615385</v>
      </c>
      <c r="R56" s="31">
        <f t="shared" si="26"/>
        <v>3.8461538461538464E-2</v>
      </c>
    </row>
    <row r="57" spans="1:18" ht="11.85" customHeight="1">
      <c r="A57" s="139"/>
      <c r="B57" s="139"/>
      <c r="C57" s="37"/>
      <c r="D57" s="211" t="s">
        <v>22</v>
      </c>
      <c r="E57" s="36"/>
      <c r="F57" s="76">
        <v>5</v>
      </c>
      <c r="G57" s="60">
        <v>2</v>
      </c>
      <c r="H57" s="35">
        <v>3</v>
      </c>
      <c r="I57" s="35">
        <v>0</v>
      </c>
      <c r="J57" s="35">
        <v>0</v>
      </c>
      <c r="K57" s="35">
        <v>1</v>
      </c>
      <c r="L57" s="35">
        <v>0</v>
      </c>
      <c r="M57" s="35">
        <v>0</v>
      </c>
      <c r="N57" s="35">
        <v>0</v>
      </c>
      <c r="O57" s="35">
        <v>0</v>
      </c>
      <c r="P57" s="35">
        <v>0</v>
      </c>
      <c r="Q57" s="35">
        <v>1</v>
      </c>
      <c r="R57" s="35">
        <v>0</v>
      </c>
    </row>
    <row r="58" spans="1:18" ht="11.85" customHeight="1">
      <c r="A58" s="139"/>
      <c r="B58" s="139"/>
      <c r="C58" s="34"/>
      <c r="D58" s="212"/>
      <c r="E58" s="33"/>
      <c r="F58" s="77"/>
      <c r="G58" s="59">
        <f t="shared" ref="G58:R58" si="27">IF(G57=0,0,G57/$F57)</f>
        <v>0.4</v>
      </c>
      <c r="H58" s="31">
        <f t="shared" si="27"/>
        <v>0.6</v>
      </c>
      <c r="I58" s="31">
        <f t="shared" si="27"/>
        <v>0</v>
      </c>
      <c r="J58" s="31">
        <f t="shared" si="27"/>
        <v>0</v>
      </c>
      <c r="K58" s="31">
        <f t="shared" si="27"/>
        <v>0.2</v>
      </c>
      <c r="L58" s="31">
        <f t="shared" si="27"/>
        <v>0</v>
      </c>
      <c r="M58" s="31">
        <f t="shared" si="27"/>
        <v>0</v>
      </c>
      <c r="N58" s="31">
        <f t="shared" si="27"/>
        <v>0</v>
      </c>
      <c r="O58" s="31">
        <f t="shared" si="27"/>
        <v>0</v>
      </c>
      <c r="P58" s="31">
        <f t="shared" si="27"/>
        <v>0</v>
      </c>
      <c r="Q58" s="31">
        <f t="shared" si="27"/>
        <v>0.2</v>
      </c>
      <c r="R58" s="31">
        <f t="shared" si="27"/>
        <v>0</v>
      </c>
    </row>
    <row r="59" spans="1:18" ht="11.85" customHeight="1">
      <c r="A59" s="139"/>
      <c r="B59" s="139"/>
      <c r="C59" s="37"/>
      <c r="D59" s="211" t="s">
        <v>21</v>
      </c>
      <c r="E59" s="36"/>
      <c r="F59" s="76">
        <v>23</v>
      </c>
      <c r="G59" s="60">
        <v>1</v>
      </c>
      <c r="H59" s="35">
        <v>6</v>
      </c>
      <c r="I59" s="35">
        <v>2</v>
      </c>
      <c r="J59" s="35">
        <v>0</v>
      </c>
      <c r="K59" s="35">
        <v>13</v>
      </c>
      <c r="L59" s="35">
        <v>0</v>
      </c>
      <c r="M59" s="35">
        <v>0</v>
      </c>
      <c r="N59" s="35">
        <v>4</v>
      </c>
      <c r="O59" s="35">
        <v>2</v>
      </c>
      <c r="P59" s="35">
        <v>7</v>
      </c>
      <c r="Q59" s="35">
        <v>3</v>
      </c>
      <c r="R59" s="35">
        <v>0</v>
      </c>
    </row>
    <row r="60" spans="1:18" ht="11.85" customHeight="1">
      <c r="A60" s="139"/>
      <c r="B60" s="139"/>
      <c r="C60" s="34"/>
      <c r="D60" s="212"/>
      <c r="E60" s="33"/>
      <c r="F60" s="77"/>
      <c r="G60" s="59">
        <f t="shared" ref="G60:R60" si="28">IF(G59=0,0,G59/$F59)</f>
        <v>4.3478260869565216E-2</v>
      </c>
      <c r="H60" s="31">
        <f t="shared" si="28"/>
        <v>0.2608695652173913</v>
      </c>
      <c r="I60" s="31">
        <f t="shared" si="28"/>
        <v>8.6956521739130432E-2</v>
      </c>
      <c r="J60" s="31">
        <f t="shared" si="28"/>
        <v>0</v>
      </c>
      <c r="K60" s="31">
        <f t="shared" si="28"/>
        <v>0.56521739130434778</v>
      </c>
      <c r="L60" s="31">
        <f t="shared" si="28"/>
        <v>0</v>
      </c>
      <c r="M60" s="31">
        <f t="shared" si="28"/>
        <v>0</v>
      </c>
      <c r="N60" s="31">
        <f t="shared" si="28"/>
        <v>0.17391304347826086</v>
      </c>
      <c r="O60" s="31">
        <f t="shared" si="28"/>
        <v>8.6956521739130432E-2</v>
      </c>
      <c r="P60" s="31">
        <f t="shared" si="28"/>
        <v>0.30434782608695654</v>
      </c>
      <c r="Q60" s="31">
        <f t="shared" si="28"/>
        <v>0.13043478260869565</v>
      </c>
      <c r="R60" s="31">
        <f t="shared" si="28"/>
        <v>0</v>
      </c>
    </row>
    <row r="61" spans="1:18" ht="11.85" customHeight="1">
      <c r="A61" s="139"/>
      <c r="B61" s="139"/>
      <c r="C61" s="37"/>
      <c r="D61" s="211" t="s">
        <v>20</v>
      </c>
      <c r="E61" s="36"/>
      <c r="F61" s="76">
        <v>14</v>
      </c>
      <c r="G61" s="60">
        <v>4</v>
      </c>
      <c r="H61" s="35">
        <v>8</v>
      </c>
      <c r="I61" s="35">
        <v>0</v>
      </c>
      <c r="J61" s="35">
        <v>0</v>
      </c>
      <c r="K61" s="35">
        <v>8</v>
      </c>
      <c r="L61" s="35">
        <v>0</v>
      </c>
      <c r="M61" s="35">
        <v>0</v>
      </c>
      <c r="N61" s="35">
        <v>1</v>
      </c>
      <c r="O61" s="35">
        <v>3</v>
      </c>
      <c r="P61" s="35">
        <v>1</v>
      </c>
      <c r="Q61" s="35">
        <v>1</v>
      </c>
      <c r="R61" s="35">
        <v>1</v>
      </c>
    </row>
    <row r="62" spans="1:18" ht="11.85" customHeight="1">
      <c r="A62" s="139"/>
      <c r="B62" s="139"/>
      <c r="C62" s="34"/>
      <c r="D62" s="212"/>
      <c r="E62" s="33"/>
      <c r="F62" s="77"/>
      <c r="G62" s="59">
        <f t="shared" ref="G62:R62" si="29">IF(G61=0,0,G61/$F61)</f>
        <v>0.2857142857142857</v>
      </c>
      <c r="H62" s="31">
        <f t="shared" si="29"/>
        <v>0.5714285714285714</v>
      </c>
      <c r="I62" s="31">
        <f t="shared" si="29"/>
        <v>0</v>
      </c>
      <c r="J62" s="31">
        <f t="shared" si="29"/>
        <v>0</v>
      </c>
      <c r="K62" s="31">
        <f t="shared" si="29"/>
        <v>0.5714285714285714</v>
      </c>
      <c r="L62" s="31">
        <f t="shared" si="29"/>
        <v>0</v>
      </c>
      <c r="M62" s="31">
        <f t="shared" si="29"/>
        <v>0</v>
      </c>
      <c r="N62" s="31">
        <f t="shared" si="29"/>
        <v>7.1428571428571425E-2</v>
      </c>
      <c r="O62" s="31">
        <f t="shared" si="29"/>
        <v>0.21428571428571427</v>
      </c>
      <c r="P62" s="31">
        <f t="shared" si="29"/>
        <v>7.1428571428571425E-2</v>
      </c>
      <c r="Q62" s="31">
        <f t="shared" si="29"/>
        <v>7.1428571428571425E-2</v>
      </c>
      <c r="R62" s="31">
        <f t="shared" si="29"/>
        <v>7.1428571428571425E-2</v>
      </c>
    </row>
    <row r="63" spans="1:18" ht="11.85" customHeight="1">
      <c r="A63" s="139"/>
      <c r="B63" s="139"/>
      <c r="C63" s="37"/>
      <c r="D63" s="211" t="s">
        <v>19</v>
      </c>
      <c r="E63" s="36"/>
      <c r="F63" s="76">
        <v>10</v>
      </c>
      <c r="G63" s="60">
        <v>1</v>
      </c>
      <c r="H63" s="35">
        <v>3</v>
      </c>
      <c r="I63" s="35">
        <v>0</v>
      </c>
      <c r="J63" s="35">
        <v>0</v>
      </c>
      <c r="K63" s="35">
        <v>6</v>
      </c>
      <c r="L63" s="35">
        <v>0</v>
      </c>
      <c r="M63" s="35">
        <v>0</v>
      </c>
      <c r="N63" s="35">
        <v>2</v>
      </c>
      <c r="O63" s="35">
        <v>1</v>
      </c>
      <c r="P63" s="35">
        <v>3</v>
      </c>
      <c r="Q63" s="35">
        <v>0</v>
      </c>
      <c r="R63" s="35">
        <v>1</v>
      </c>
    </row>
    <row r="64" spans="1:18" ht="11.85" customHeight="1">
      <c r="A64" s="139"/>
      <c r="B64" s="139"/>
      <c r="C64" s="34"/>
      <c r="D64" s="212"/>
      <c r="E64" s="33"/>
      <c r="F64" s="77"/>
      <c r="G64" s="59">
        <f t="shared" ref="G64:R64" si="30">IF(G63=0,0,G63/$F63)</f>
        <v>0.1</v>
      </c>
      <c r="H64" s="31">
        <f t="shared" si="30"/>
        <v>0.3</v>
      </c>
      <c r="I64" s="31">
        <f t="shared" si="30"/>
        <v>0</v>
      </c>
      <c r="J64" s="31">
        <f t="shared" si="30"/>
        <v>0</v>
      </c>
      <c r="K64" s="31">
        <f t="shared" si="30"/>
        <v>0.6</v>
      </c>
      <c r="L64" s="31">
        <f t="shared" si="30"/>
        <v>0</v>
      </c>
      <c r="M64" s="31">
        <f t="shared" si="30"/>
        <v>0</v>
      </c>
      <c r="N64" s="31">
        <f t="shared" si="30"/>
        <v>0.2</v>
      </c>
      <c r="O64" s="31">
        <f t="shared" si="30"/>
        <v>0.1</v>
      </c>
      <c r="P64" s="31">
        <f t="shared" si="30"/>
        <v>0.3</v>
      </c>
      <c r="Q64" s="31">
        <f t="shared" si="30"/>
        <v>0</v>
      </c>
      <c r="R64" s="31">
        <f t="shared" si="30"/>
        <v>0.1</v>
      </c>
    </row>
    <row r="65" spans="1:18" ht="11.85" customHeight="1">
      <c r="A65" s="139"/>
      <c r="B65" s="139"/>
      <c r="C65" s="37"/>
      <c r="D65" s="211" t="s">
        <v>18</v>
      </c>
      <c r="E65" s="36"/>
      <c r="F65" s="76">
        <v>19</v>
      </c>
      <c r="G65" s="60">
        <v>10</v>
      </c>
      <c r="H65" s="35">
        <v>13</v>
      </c>
      <c r="I65" s="35">
        <v>0</v>
      </c>
      <c r="J65" s="35">
        <v>2</v>
      </c>
      <c r="K65" s="35">
        <v>8</v>
      </c>
      <c r="L65" s="35">
        <v>0</v>
      </c>
      <c r="M65" s="35">
        <v>1</v>
      </c>
      <c r="N65" s="35">
        <v>1</v>
      </c>
      <c r="O65" s="35">
        <v>0</v>
      </c>
      <c r="P65" s="35">
        <v>1</v>
      </c>
      <c r="Q65" s="35">
        <v>2</v>
      </c>
      <c r="R65" s="35">
        <v>1</v>
      </c>
    </row>
    <row r="66" spans="1:18" ht="11.85" customHeight="1">
      <c r="A66" s="139"/>
      <c r="B66" s="139"/>
      <c r="C66" s="34"/>
      <c r="D66" s="212"/>
      <c r="E66" s="33"/>
      <c r="F66" s="77"/>
      <c r="G66" s="59">
        <f t="shared" ref="G66:R66" si="31">IF(G65=0,0,G65/$F65)</f>
        <v>0.52631578947368418</v>
      </c>
      <c r="H66" s="31">
        <f t="shared" si="31"/>
        <v>0.68421052631578949</v>
      </c>
      <c r="I66" s="31">
        <f t="shared" si="31"/>
        <v>0</v>
      </c>
      <c r="J66" s="31">
        <f t="shared" si="31"/>
        <v>0.10526315789473684</v>
      </c>
      <c r="K66" s="31">
        <f t="shared" si="31"/>
        <v>0.42105263157894735</v>
      </c>
      <c r="L66" s="31">
        <f t="shared" si="31"/>
        <v>0</v>
      </c>
      <c r="M66" s="31">
        <f t="shared" si="31"/>
        <v>5.2631578947368418E-2</v>
      </c>
      <c r="N66" s="31">
        <f t="shared" si="31"/>
        <v>5.2631578947368418E-2</v>
      </c>
      <c r="O66" s="31">
        <f t="shared" si="31"/>
        <v>0</v>
      </c>
      <c r="P66" s="31">
        <f t="shared" si="31"/>
        <v>5.2631578947368418E-2</v>
      </c>
      <c r="Q66" s="31">
        <f t="shared" si="31"/>
        <v>0.10526315789473684</v>
      </c>
      <c r="R66" s="31">
        <f t="shared" si="31"/>
        <v>5.2631578947368418E-2</v>
      </c>
    </row>
    <row r="67" spans="1:18" ht="11.85" customHeight="1">
      <c r="A67" s="139"/>
      <c r="B67" s="139"/>
      <c r="C67" s="37"/>
      <c r="D67" s="211" t="s">
        <v>17</v>
      </c>
      <c r="E67" s="36"/>
      <c r="F67" s="76">
        <v>4</v>
      </c>
      <c r="G67" s="60">
        <v>0</v>
      </c>
      <c r="H67" s="35">
        <v>1</v>
      </c>
      <c r="I67" s="35">
        <v>0</v>
      </c>
      <c r="J67" s="35">
        <v>0</v>
      </c>
      <c r="K67" s="35">
        <v>1</v>
      </c>
      <c r="L67" s="35">
        <v>0</v>
      </c>
      <c r="M67" s="35">
        <v>0</v>
      </c>
      <c r="N67" s="35">
        <v>0</v>
      </c>
      <c r="O67" s="35">
        <v>0</v>
      </c>
      <c r="P67" s="35">
        <v>0</v>
      </c>
      <c r="Q67" s="35">
        <v>3</v>
      </c>
      <c r="R67" s="35">
        <v>0</v>
      </c>
    </row>
    <row r="68" spans="1:18" ht="11.85" customHeight="1">
      <c r="A68" s="139"/>
      <c r="B68" s="140"/>
      <c r="C68" s="34"/>
      <c r="D68" s="212"/>
      <c r="E68" s="33"/>
      <c r="F68" s="77"/>
      <c r="G68" s="59">
        <f t="shared" ref="G68:R68" si="32">IF(G67=0,0,G67/$F67)</f>
        <v>0</v>
      </c>
      <c r="H68" s="31">
        <f t="shared" si="32"/>
        <v>0.25</v>
      </c>
      <c r="I68" s="31">
        <f t="shared" si="32"/>
        <v>0</v>
      </c>
      <c r="J68" s="31">
        <f t="shared" si="32"/>
        <v>0</v>
      </c>
      <c r="K68" s="31">
        <f t="shared" si="32"/>
        <v>0.25</v>
      </c>
      <c r="L68" s="31">
        <f t="shared" si="32"/>
        <v>0</v>
      </c>
      <c r="M68" s="31">
        <f t="shared" si="32"/>
        <v>0</v>
      </c>
      <c r="N68" s="31">
        <f t="shared" si="32"/>
        <v>0</v>
      </c>
      <c r="O68" s="31">
        <f t="shared" si="32"/>
        <v>0</v>
      </c>
      <c r="P68" s="31">
        <f t="shared" si="32"/>
        <v>0</v>
      </c>
      <c r="Q68" s="31">
        <f t="shared" si="32"/>
        <v>0.75</v>
      </c>
      <c r="R68" s="31">
        <f t="shared" si="32"/>
        <v>0</v>
      </c>
    </row>
    <row r="69" spans="1:18" ht="11.85" customHeight="1">
      <c r="A69" s="139"/>
      <c r="B69" s="138" t="s">
        <v>16</v>
      </c>
      <c r="C69" s="37"/>
      <c r="D69" s="211" t="s">
        <v>15</v>
      </c>
      <c r="E69" s="36"/>
      <c r="F69" s="76">
        <f t="shared" ref="F69:R69" si="33">SUM(F71,F73,F75,F77,F79,F81,F83,F85,F87,F89,F91,F93,F95,F97,F99)</f>
        <v>692</v>
      </c>
      <c r="G69" s="60">
        <f t="shared" si="33"/>
        <v>84</v>
      </c>
      <c r="H69" s="35">
        <f t="shared" si="33"/>
        <v>148</v>
      </c>
      <c r="I69" s="35">
        <f t="shared" si="33"/>
        <v>73</v>
      </c>
      <c r="J69" s="35">
        <f t="shared" si="33"/>
        <v>13</v>
      </c>
      <c r="K69" s="35">
        <f t="shared" si="33"/>
        <v>254</v>
      </c>
      <c r="L69" s="35">
        <f t="shared" si="33"/>
        <v>12</v>
      </c>
      <c r="M69" s="35">
        <f t="shared" si="33"/>
        <v>13</v>
      </c>
      <c r="N69" s="35">
        <f t="shared" si="33"/>
        <v>18</v>
      </c>
      <c r="O69" s="35">
        <f t="shared" si="33"/>
        <v>26</v>
      </c>
      <c r="P69" s="35">
        <f t="shared" si="33"/>
        <v>68</v>
      </c>
      <c r="Q69" s="35">
        <f t="shared" si="33"/>
        <v>220</v>
      </c>
      <c r="R69" s="35">
        <f t="shared" si="33"/>
        <v>22</v>
      </c>
    </row>
    <row r="70" spans="1:18" ht="11.85" customHeight="1">
      <c r="A70" s="139"/>
      <c r="B70" s="139"/>
      <c r="C70" s="34"/>
      <c r="D70" s="212"/>
      <c r="E70" s="33"/>
      <c r="F70" s="77"/>
      <c r="G70" s="59">
        <f t="shared" ref="G70:R70" si="34">IF(G69=0,0,G69/$F69)</f>
        <v>0.12138728323699421</v>
      </c>
      <c r="H70" s="31">
        <f t="shared" si="34"/>
        <v>0.2138728323699422</v>
      </c>
      <c r="I70" s="31">
        <f t="shared" si="34"/>
        <v>0.10549132947976879</v>
      </c>
      <c r="J70" s="31">
        <f t="shared" si="34"/>
        <v>1.8786127167630059E-2</v>
      </c>
      <c r="K70" s="31">
        <f t="shared" si="34"/>
        <v>0.36705202312138729</v>
      </c>
      <c r="L70" s="31">
        <f t="shared" si="34"/>
        <v>1.7341040462427744E-2</v>
      </c>
      <c r="M70" s="31">
        <f t="shared" si="34"/>
        <v>1.8786127167630059E-2</v>
      </c>
      <c r="N70" s="31">
        <f t="shared" si="34"/>
        <v>2.6011560693641619E-2</v>
      </c>
      <c r="O70" s="31">
        <f t="shared" si="34"/>
        <v>3.7572254335260118E-2</v>
      </c>
      <c r="P70" s="31">
        <f t="shared" si="34"/>
        <v>9.8265895953757232E-2</v>
      </c>
      <c r="Q70" s="31">
        <f t="shared" si="34"/>
        <v>0.31791907514450868</v>
      </c>
      <c r="R70" s="31">
        <f t="shared" si="34"/>
        <v>3.1791907514450865E-2</v>
      </c>
    </row>
    <row r="71" spans="1:18" ht="11.85" customHeight="1">
      <c r="A71" s="139"/>
      <c r="B71" s="139"/>
      <c r="C71" s="37"/>
      <c r="D71" s="211" t="s">
        <v>117</v>
      </c>
      <c r="E71" s="36"/>
      <c r="F71" s="76">
        <v>5</v>
      </c>
      <c r="G71" s="60">
        <v>0</v>
      </c>
      <c r="H71" s="35">
        <v>0</v>
      </c>
      <c r="I71" s="35">
        <v>0</v>
      </c>
      <c r="J71" s="35">
        <v>0</v>
      </c>
      <c r="K71" s="35">
        <v>1</v>
      </c>
      <c r="L71" s="35">
        <v>0</v>
      </c>
      <c r="M71" s="35">
        <v>0</v>
      </c>
      <c r="N71" s="35">
        <v>0</v>
      </c>
      <c r="O71" s="35">
        <v>0</v>
      </c>
      <c r="P71" s="35">
        <v>1</v>
      </c>
      <c r="Q71" s="35">
        <v>3</v>
      </c>
      <c r="R71" s="35">
        <v>0</v>
      </c>
    </row>
    <row r="72" spans="1:18" ht="11.85" customHeight="1">
      <c r="A72" s="139"/>
      <c r="B72" s="139"/>
      <c r="C72" s="34"/>
      <c r="D72" s="212"/>
      <c r="E72" s="33"/>
      <c r="F72" s="77"/>
      <c r="G72" s="59">
        <f t="shared" ref="G72:R72" si="35">IF(G71=0,0,G71/$F71)</f>
        <v>0</v>
      </c>
      <c r="H72" s="31">
        <f t="shared" si="35"/>
        <v>0</v>
      </c>
      <c r="I72" s="31">
        <f t="shared" si="35"/>
        <v>0</v>
      </c>
      <c r="J72" s="31">
        <f t="shared" si="35"/>
        <v>0</v>
      </c>
      <c r="K72" s="31">
        <f t="shared" si="35"/>
        <v>0.2</v>
      </c>
      <c r="L72" s="31">
        <f t="shared" si="35"/>
        <v>0</v>
      </c>
      <c r="M72" s="31">
        <f t="shared" si="35"/>
        <v>0</v>
      </c>
      <c r="N72" s="31">
        <f t="shared" si="35"/>
        <v>0</v>
      </c>
      <c r="O72" s="31">
        <f t="shared" si="35"/>
        <v>0</v>
      </c>
      <c r="P72" s="31">
        <f t="shared" si="35"/>
        <v>0.2</v>
      </c>
      <c r="Q72" s="31">
        <f t="shared" si="35"/>
        <v>0.6</v>
      </c>
      <c r="R72" s="31">
        <f t="shared" si="35"/>
        <v>0</v>
      </c>
    </row>
    <row r="73" spans="1:18" ht="11.85" customHeight="1">
      <c r="A73" s="139"/>
      <c r="B73" s="139"/>
      <c r="C73" s="37"/>
      <c r="D73" s="211" t="s">
        <v>13</v>
      </c>
      <c r="E73" s="36"/>
      <c r="F73" s="76">
        <v>83</v>
      </c>
      <c r="G73" s="60">
        <v>7</v>
      </c>
      <c r="H73" s="35">
        <v>16</v>
      </c>
      <c r="I73" s="35">
        <v>0</v>
      </c>
      <c r="J73" s="35">
        <v>0</v>
      </c>
      <c r="K73" s="35">
        <v>27</v>
      </c>
      <c r="L73" s="35">
        <v>0</v>
      </c>
      <c r="M73" s="35">
        <v>0</v>
      </c>
      <c r="N73" s="35">
        <v>3</v>
      </c>
      <c r="O73" s="35">
        <v>0</v>
      </c>
      <c r="P73" s="35">
        <v>8</v>
      </c>
      <c r="Q73" s="35">
        <v>33</v>
      </c>
      <c r="R73" s="35">
        <v>3</v>
      </c>
    </row>
    <row r="74" spans="1:18" ht="11.85" customHeight="1">
      <c r="A74" s="139"/>
      <c r="B74" s="139"/>
      <c r="C74" s="34"/>
      <c r="D74" s="212"/>
      <c r="E74" s="33"/>
      <c r="F74" s="77"/>
      <c r="G74" s="59">
        <f t="shared" ref="G74:R74" si="36">IF(G73=0,0,G73/$F73)</f>
        <v>8.4337349397590355E-2</v>
      </c>
      <c r="H74" s="31">
        <f t="shared" si="36"/>
        <v>0.19277108433734941</v>
      </c>
      <c r="I74" s="31">
        <f t="shared" si="36"/>
        <v>0</v>
      </c>
      <c r="J74" s="31">
        <f t="shared" si="36"/>
        <v>0</v>
      </c>
      <c r="K74" s="31">
        <f t="shared" si="36"/>
        <v>0.3253012048192771</v>
      </c>
      <c r="L74" s="31">
        <f t="shared" si="36"/>
        <v>0</v>
      </c>
      <c r="M74" s="31">
        <f t="shared" si="36"/>
        <v>0</v>
      </c>
      <c r="N74" s="31">
        <f t="shared" si="36"/>
        <v>3.614457831325301E-2</v>
      </c>
      <c r="O74" s="31">
        <f t="shared" si="36"/>
        <v>0</v>
      </c>
      <c r="P74" s="31">
        <f t="shared" si="36"/>
        <v>9.6385542168674704E-2</v>
      </c>
      <c r="Q74" s="31">
        <f t="shared" si="36"/>
        <v>0.39759036144578314</v>
      </c>
      <c r="R74" s="31">
        <f t="shared" si="36"/>
        <v>3.614457831325301E-2</v>
      </c>
    </row>
    <row r="75" spans="1:18" ht="11.85" customHeight="1">
      <c r="A75" s="139"/>
      <c r="B75" s="139"/>
      <c r="C75" s="37"/>
      <c r="D75" s="211" t="s">
        <v>12</v>
      </c>
      <c r="E75" s="36"/>
      <c r="F75" s="76">
        <v>18</v>
      </c>
      <c r="G75" s="60">
        <v>0</v>
      </c>
      <c r="H75" s="35">
        <v>0</v>
      </c>
      <c r="I75" s="35">
        <v>1</v>
      </c>
      <c r="J75" s="35">
        <v>0</v>
      </c>
      <c r="K75" s="35">
        <v>4</v>
      </c>
      <c r="L75" s="35">
        <v>0</v>
      </c>
      <c r="M75" s="35">
        <v>0</v>
      </c>
      <c r="N75" s="35">
        <v>0</v>
      </c>
      <c r="O75" s="35">
        <v>0</v>
      </c>
      <c r="P75" s="35">
        <v>4</v>
      </c>
      <c r="Q75" s="35">
        <v>9</v>
      </c>
      <c r="R75" s="35">
        <v>0</v>
      </c>
    </row>
    <row r="76" spans="1:18" ht="11.85" customHeight="1">
      <c r="A76" s="139"/>
      <c r="B76" s="139"/>
      <c r="C76" s="34"/>
      <c r="D76" s="212"/>
      <c r="E76" s="33"/>
      <c r="F76" s="77"/>
      <c r="G76" s="59">
        <f t="shared" ref="G76:R76" si="37">IF(G75=0,0,G75/$F75)</f>
        <v>0</v>
      </c>
      <c r="H76" s="31">
        <f t="shared" si="37"/>
        <v>0</v>
      </c>
      <c r="I76" s="31">
        <f t="shared" si="37"/>
        <v>5.5555555555555552E-2</v>
      </c>
      <c r="J76" s="31">
        <f t="shared" si="37"/>
        <v>0</v>
      </c>
      <c r="K76" s="31">
        <f t="shared" si="37"/>
        <v>0.22222222222222221</v>
      </c>
      <c r="L76" s="31">
        <f t="shared" si="37"/>
        <v>0</v>
      </c>
      <c r="M76" s="31">
        <f t="shared" si="37"/>
        <v>0</v>
      </c>
      <c r="N76" s="31">
        <f t="shared" si="37"/>
        <v>0</v>
      </c>
      <c r="O76" s="31">
        <f t="shared" si="37"/>
        <v>0</v>
      </c>
      <c r="P76" s="31">
        <f t="shared" si="37"/>
        <v>0.22222222222222221</v>
      </c>
      <c r="Q76" s="31">
        <f t="shared" si="37"/>
        <v>0.5</v>
      </c>
      <c r="R76" s="31">
        <f t="shared" si="37"/>
        <v>0</v>
      </c>
    </row>
    <row r="77" spans="1:18" ht="11.85" customHeight="1">
      <c r="A77" s="139"/>
      <c r="B77" s="139"/>
      <c r="C77" s="37"/>
      <c r="D77" s="211" t="s">
        <v>11</v>
      </c>
      <c r="E77" s="36"/>
      <c r="F77" s="76">
        <v>16</v>
      </c>
      <c r="G77" s="60">
        <v>1</v>
      </c>
      <c r="H77" s="35">
        <v>1</v>
      </c>
      <c r="I77" s="35">
        <v>1</v>
      </c>
      <c r="J77" s="35">
        <v>0</v>
      </c>
      <c r="K77" s="35">
        <v>6</v>
      </c>
      <c r="L77" s="35">
        <v>0</v>
      </c>
      <c r="M77" s="35">
        <v>2</v>
      </c>
      <c r="N77" s="35">
        <v>0</v>
      </c>
      <c r="O77" s="35">
        <v>0</v>
      </c>
      <c r="P77" s="35">
        <v>3</v>
      </c>
      <c r="Q77" s="35">
        <v>6</v>
      </c>
      <c r="R77" s="35">
        <v>0</v>
      </c>
    </row>
    <row r="78" spans="1:18" ht="11.85" customHeight="1">
      <c r="A78" s="139"/>
      <c r="B78" s="139"/>
      <c r="C78" s="34"/>
      <c r="D78" s="212"/>
      <c r="E78" s="33"/>
      <c r="F78" s="77"/>
      <c r="G78" s="59">
        <f t="shared" ref="G78:R78" si="38">IF(G77=0,0,G77/$F77)</f>
        <v>6.25E-2</v>
      </c>
      <c r="H78" s="31">
        <f t="shared" si="38"/>
        <v>6.25E-2</v>
      </c>
      <c r="I78" s="31">
        <f t="shared" si="38"/>
        <v>6.25E-2</v>
      </c>
      <c r="J78" s="31">
        <f t="shared" si="38"/>
        <v>0</v>
      </c>
      <c r="K78" s="31">
        <f t="shared" si="38"/>
        <v>0.375</v>
      </c>
      <c r="L78" s="31">
        <f t="shared" si="38"/>
        <v>0</v>
      </c>
      <c r="M78" s="31">
        <f t="shared" si="38"/>
        <v>0.125</v>
      </c>
      <c r="N78" s="31">
        <f t="shared" si="38"/>
        <v>0</v>
      </c>
      <c r="O78" s="31">
        <f t="shared" si="38"/>
        <v>0</v>
      </c>
      <c r="P78" s="31">
        <f t="shared" si="38"/>
        <v>0.1875</v>
      </c>
      <c r="Q78" s="31">
        <f t="shared" si="38"/>
        <v>0.375</v>
      </c>
      <c r="R78" s="31">
        <f t="shared" si="38"/>
        <v>0</v>
      </c>
    </row>
    <row r="79" spans="1:18" ht="11.85" customHeight="1">
      <c r="A79" s="139"/>
      <c r="B79" s="139"/>
      <c r="C79" s="37"/>
      <c r="D79" s="211" t="s">
        <v>10</v>
      </c>
      <c r="E79" s="36"/>
      <c r="F79" s="76">
        <v>34</v>
      </c>
      <c r="G79" s="60">
        <v>12</v>
      </c>
      <c r="H79" s="35">
        <v>16</v>
      </c>
      <c r="I79" s="35">
        <v>7</v>
      </c>
      <c r="J79" s="35">
        <v>0</v>
      </c>
      <c r="K79" s="35">
        <v>9</v>
      </c>
      <c r="L79" s="35">
        <v>0</v>
      </c>
      <c r="M79" s="35">
        <v>0</v>
      </c>
      <c r="N79" s="35">
        <v>1</v>
      </c>
      <c r="O79" s="35">
        <v>0</v>
      </c>
      <c r="P79" s="35">
        <v>1</v>
      </c>
      <c r="Q79" s="35">
        <v>8</v>
      </c>
      <c r="R79" s="35">
        <v>1</v>
      </c>
    </row>
    <row r="80" spans="1:18" ht="11.85" customHeight="1">
      <c r="A80" s="139"/>
      <c r="B80" s="139"/>
      <c r="C80" s="34"/>
      <c r="D80" s="212"/>
      <c r="E80" s="33"/>
      <c r="F80" s="77"/>
      <c r="G80" s="59">
        <f t="shared" ref="G80:R80" si="39">IF(G79=0,0,G79/$F79)</f>
        <v>0.35294117647058826</v>
      </c>
      <c r="H80" s="31">
        <f t="shared" si="39"/>
        <v>0.47058823529411764</v>
      </c>
      <c r="I80" s="31">
        <f t="shared" si="39"/>
        <v>0.20588235294117646</v>
      </c>
      <c r="J80" s="31">
        <f t="shared" si="39"/>
        <v>0</v>
      </c>
      <c r="K80" s="31">
        <f t="shared" si="39"/>
        <v>0.26470588235294118</v>
      </c>
      <c r="L80" s="31">
        <f t="shared" si="39"/>
        <v>0</v>
      </c>
      <c r="M80" s="31">
        <f t="shared" si="39"/>
        <v>0</v>
      </c>
      <c r="N80" s="31">
        <f t="shared" si="39"/>
        <v>2.9411764705882353E-2</v>
      </c>
      <c r="O80" s="31">
        <f t="shared" si="39"/>
        <v>0</v>
      </c>
      <c r="P80" s="31">
        <f t="shared" si="39"/>
        <v>2.9411764705882353E-2</v>
      </c>
      <c r="Q80" s="31">
        <f t="shared" si="39"/>
        <v>0.23529411764705882</v>
      </c>
      <c r="R80" s="31">
        <f t="shared" si="39"/>
        <v>2.9411764705882353E-2</v>
      </c>
    </row>
    <row r="81" spans="1:18" ht="11.85" customHeight="1">
      <c r="A81" s="139"/>
      <c r="B81" s="139"/>
      <c r="C81" s="37"/>
      <c r="D81" s="211" t="s">
        <v>9</v>
      </c>
      <c r="E81" s="36"/>
      <c r="F81" s="76">
        <v>180</v>
      </c>
      <c r="G81" s="60">
        <v>10</v>
      </c>
      <c r="H81" s="35">
        <v>32</v>
      </c>
      <c r="I81" s="35">
        <v>22</v>
      </c>
      <c r="J81" s="35">
        <v>5</v>
      </c>
      <c r="K81" s="35">
        <v>60</v>
      </c>
      <c r="L81" s="35">
        <v>3</v>
      </c>
      <c r="M81" s="35">
        <v>3</v>
      </c>
      <c r="N81" s="35">
        <v>2</v>
      </c>
      <c r="O81" s="35">
        <v>10</v>
      </c>
      <c r="P81" s="35">
        <v>12</v>
      </c>
      <c r="Q81" s="35">
        <v>67</v>
      </c>
      <c r="R81" s="35">
        <v>4</v>
      </c>
    </row>
    <row r="82" spans="1:18" ht="11.85" customHeight="1">
      <c r="A82" s="139"/>
      <c r="B82" s="139"/>
      <c r="C82" s="34"/>
      <c r="D82" s="212"/>
      <c r="E82" s="33"/>
      <c r="F82" s="77"/>
      <c r="G82" s="59">
        <f t="shared" ref="G82:R82" si="40">IF(G81=0,0,G81/$F81)</f>
        <v>5.5555555555555552E-2</v>
      </c>
      <c r="H82" s="31">
        <f t="shared" si="40"/>
        <v>0.17777777777777778</v>
      </c>
      <c r="I82" s="31">
        <f t="shared" si="40"/>
        <v>0.12222222222222222</v>
      </c>
      <c r="J82" s="31">
        <f t="shared" si="40"/>
        <v>2.7777777777777776E-2</v>
      </c>
      <c r="K82" s="31">
        <f t="shared" si="40"/>
        <v>0.33333333333333331</v>
      </c>
      <c r="L82" s="31">
        <f t="shared" si="40"/>
        <v>1.6666666666666666E-2</v>
      </c>
      <c r="M82" s="31">
        <f t="shared" si="40"/>
        <v>1.6666666666666666E-2</v>
      </c>
      <c r="N82" s="31">
        <f t="shared" si="40"/>
        <v>1.1111111111111112E-2</v>
      </c>
      <c r="O82" s="31">
        <f t="shared" si="40"/>
        <v>5.5555555555555552E-2</v>
      </c>
      <c r="P82" s="31">
        <f t="shared" si="40"/>
        <v>6.6666666666666666E-2</v>
      </c>
      <c r="Q82" s="31">
        <f t="shared" si="40"/>
        <v>0.37222222222222223</v>
      </c>
      <c r="R82" s="31">
        <f t="shared" si="40"/>
        <v>2.2222222222222223E-2</v>
      </c>
    </row>
    <row r="83" spans="1:18" ht="11.85" customHeight="1">
      <c r="A83" s="139"/>
      <c r="B83" s="139"/>
      <c r="C83" s="37"/>
      <c r="D83" s="211" t="s">
        <v>8</v>
      </c>
      <c r="E83" s="36"/>
      <c r="F83" s="76">
        <v>21</v>
      </c>
      <c r="G83" s="60">
        <v>0</v>
      </c>
      <c r="H83" s="35">
        <v>0</v>
      </c>
      <c r="I83" s="35">
        <v>4</v>
      </c>
      <c r="J83" s="35">
        <v>0</v>
      </c>
      <c r="K83" s="35">
        <v>8</v>
      </c>
      <c r="L83" s="35">
        <v>0</v>
      </c>
      <c r="M83" s="35">
        <v>0</v>
      </c>
      <c r="N83" s="35">
        <v>0</v>
      </c>
      <c r="O83" s="35">
        <v>0</v>
      </c>
      <c r="P83" s="35">
        <v>4</v>
      </c>
      <c r="Q83" s="35">
        <v>6</v>
      </c>
      <c r="R83" s="35">
        <v>2</v>
      </c>
    </row>
    <row r="84" spans="1:18" ht="11.85" customHeight="1">
      <c r="A84" s="139"/>
      <c r="B84" s="139"/>
      <c r="C84" s="34"/>
      <c r="D84" s="212"/>
      <c r="E84" s="33"/>
      <c r="F84" s="77"/>
      <c r="G84" s="59">
        <f t="shared" ref="G84:R84" si="41">IF(G83=0,0,G83/$F83)</f>
        <v>0</v>
      </c>
      <c r="H84" s="31">
        <f t="shared" si="41"/>
        <v>0</v>
      </c>
      <c r="I84" s="31">
        <f t="shared" si="41"/>
        <v>0.19047619047619047</v>
      </c>
      <c r="J84" s="31">
        <f t="shared" si="41"/>
        <v>0</v>
      </c>
      <c r="K84" s="31">
        <f t="shared" si="41"/>
        <v>0.38095238095238093</v>
      </c>
      <c r="L84" s="31">
        <f t="shared" si="41"/>
        <v>0</v>
      </c>
      <c r="M84" s="31">
        <f t="shared" si="41"/>
        <v>0</v>
      </c>
      <c r="N84" s="31">
        <f t="shared" si="41"/>
        <v>0</v>
      </c>
      <c r="O84" s="31">
        <f t="shared" si="41"/>
        <v>0</v>
      </c>
      <c r="P84" s="31">
        <f t="shared" si="41"/>
        <v>0.19047619047619047</v>
      </c>
      <c r="Q84" s="31">
        <f t="shared" si="41"/>
        <v>0.2857142857142857</v>
      </c>
      <c r="R84" s="31">
        <f t="shared" si="41"/>
        <v>9.5238095238095233E-2</v>
      </c>
    </row>
    <row r="85" spans="1:18" ht="11.85" customHeight="1">
      <c r="A85" s="139"/>
      <c r="B85" s="139"/>
      <c r="C85" s="37"/>
      <c r="D85" s="211" t="s">
        <v>7</v>
      </c>
      <c r="E85" s="36"/>
      <c r="F85" s="76">
        <v>14</v>
      </c>
      <c r="G85" s="60">
        <v>0</v>
      </c>
      <c r="H85" s="35">
        <v>2</v>
      </c>
      <c r="I85" s="35">
        <v>3</v>
      </c>
      <c r="J85" s="35">
        <v>1</v>
      </c>
      <c r="K85" s="35">
        <v>7</v>
      </c>
      <c r="L85" s="35">
        <v>1</v>
      </c>
      <c r="M85" s="35">
        <v>1</v>
      </c>
      <c r="N85" s="35">
        <v>0</v>
      </c>
      <c r="O85" s="35">
        <v>1</v>
      </c>
      <c r="P85" s="35">
        <v>0</v>
      </c>
      <c r="Q85" s="35">
        <v>4</v>
      </c>
      <c r="R85" s="35">
        <v>1</v>
      </c>
    </row>
    <row r="86" spans="1:18" ht="11.85" customHeight="1">
      <c r="A86" s="139"/>
      <c r="B86" s="139"/>
      <c r="C86" s="34"/>
      <c r="D86" s="212"/>
      <c r="E86" s="33"/>
      <c r="F86" s="77"/>
      <c r="G86" s="59">
        <f t="shared" ref="G86:R86" si="42">IF(G85=0,0,G85/$F85)</f>
        <v>0</v>
      </c>
      <c r="H86" s="31">
        <f t="shared" si="42"/>
        <v>0.14285714285714285</v>
      </c>
      <c r="I86" s="31">
        <f t="shared" si="42"/>
        <v>0.21428571428571427</v>
      </c>
      <c r="J86" s="31">
        <f t="shared" si="42"/>
        <v>7.1428571428571425E-2</v>
      </c>
      <c r="K86" s="31">
        <f t="shared" si="42"/>
        <v>0.5</v>
      </c>
      <c r="L86" s="31">
        <f t="shared" si="42"/>
        <v>7.1428571428571425E-2</v>
      </c>
      <c r="M86" s="31">
        <f t="shared" si="42"/>
        <v>7.1428571428571425E-2</v>
      </c>
      <c r="N86" s="31">
        <f t="shared" si="42"/>
        <v>0</v>
      </c>
      <c r="O86" s="31">
        <f t="shared" si="42"/>
        <v>7.1428571428571425E-2</v>
      </c>
      <c r="P86" s="31">
        <f t="shared" si="42"/>
        <v>0</v>
      </c>
      <c r="Q86" s="31">
        <f t="shared" si="42"/>
        <v>0.2857142857142857</v>
      </c>
      <c r="R86" s="31">
        <f t="shared" si="42"/>
        <v>7.1428571428571425E-2</v>
      </c>
    </row>
    <row r="87" spans="1:18" ht="11.85" customHeight="1">
      <c r="A87" s="139"/>
      <c r="B87" s="139"/>
      <c r="C87" s="37"/>
      <c r="D87" s="228" t="s">
        <v>116</v>
      </c>
      <c r="E87" s="36"/>
      <c r="F87" s="76">
        <v>13</v>
      </c>
      <c r="G87" s="60">
        <v>2</v>
      </c>
      <c r="H87" s="35">
        <v>3</v>
      </c>
      <c r="I87" s="35">
        <v>0</v>
      </c>
      <c r="J87" s="35">
        <v>0</v>
      </c>
      <c r="K87" s="35">
        <v>6</v>
      </c>
      <c r="L87" s="35">
        <v>0</v>
      </c>
      <c r="M87" s="35">
        <v>0</v>
      </c>
      <c r="N87" s="35">
        <v>0</v>
      </c>
      <c r="O87" s="35">
        <v>0</v>
      </c>
      <c r="P87" s="35">
        <v>3</v>
      </c>
      <c r="Q87" s="35">
        <v>5</v>
      </c>
      <c r="R87" s="35">
        <v>0</v>
      </c>
    </row>
    <row r="88" spans="1:18" ht="11.85" customHeight="1">
      <c r="A88" s="139"/>
      <c r="B88" s="139"/>
      <c r="C88" s="34"/>
      <c r="D88" s="212"/>
      <c r="E88" s="33"/>
      <c r="F88" s="77"/>
      <c r="G88" s="59">
        <f t="shared" ref="G88:R88" si="43">IF(G87=0,0,G87/$F87)</f>
        <v>0.15384615384615385</v>
      </c>
      <c r="H88" s="31">
        <f t="shared" si="43"/>
        <v>0.23076923076923078</v>
      </c>
      <c r="I88" s="31">
        <f t="shared" si="43"/>
        <v>0</v>
      </c>
      <c r="J88" s="31">
        <f t="shared" si="43"/>
        <v>0</v>
      </c>
      <c r="K88" s="31">
        <f t="shared" si="43"/>
        <v>0.46153846153846156</v>
      </c>
      <c r="L88" s="31">
        <f t="shared" si="43"/>
        <v>0</v>
      </c>
      <c r="M88" s="31">
        <f t="shared" si="43"/>
        <v>0</v>
      </c>
      <c r="N88" s="31">
        <f t="shared" si="43"/>
        <v>0</v>
      </c>
      <c r="O88" s="31">
        <f t="shared" si="43"/>
        <v>0</v>
      </c>
      <c r="P88" s="31">
        <f t="shared" si="43"/>
        <v>0.23076923076923078</v>
      </c>
      <c r="Q88" s="31">
        <f t="shared" si="43"/>
        <v>0.38461538461538464</v>
      </c>
      <c r="R88" s="31">
        <f t="shared" si="43"/>
        <v>0</v>
      </c>
    </row>
    <row r="89" spans="1:18" ht="11.85" customHeight="1">
      <c r="A89" s="139"/>
      <c r="B89" s="139"/>
      <c r="C89" s="37"/>
      <c r="D89" s="211" t="s">
        <v>5</v>
      </c>
      <c r="E89" s="36"/>
      <c r="F89" s="76">
        <v>41</v>
      </c>
      <c r="G89" s="60">
        <v>20</v>
      </c>
      <c r="H89" s="35">
        <v>30</v>
      </c>
      <c r="I89" s="35">
        <v>17</v>
      </c>
      <c r="J89" s="35">
        <v>2</v>
      </c>
      <c r="K89" s="35">
        <v>7</v>
      </c>
      <c r="L89" s="35">
        <v>2</v>
      </c>
      <c r="M89" s="35">
        <v>2</v>
      </c>
      <c r="N89" s="35">
        <v>1</v>
      </c>
      <c r="O89" s="35">
        <v>2</v>
      </c>
      <c r="P89" s="35">
        <v>0</v>
      </c>
      <c r="Q89" s="35">
        <v>5</v>
      </c>
      <c r="R89" s="35">
        <v>0</v>
      </c>
    </row>
    <row r="90" spans="1:18" ht="11.85" customHeight="1">
      <c r="A90" s="139"/>
      <c r="B90" s="139"/>
      <c r="C90" s="34"/>
      <c r="D90" s="212"/>
      <c r="E90" s="33"/>
      <c r="F90" s="77"/>
      <c r="G90" s="59">
        <f t="shared" ref="G90:R90" si="44">IF(G89=0,0,G89/$F89)</f>
        <v>0.48780487804878048</v>
      </c>
      <c r="H90" s="31">
        <f t="shared" si="44"/>
        <v>0.73170731707317072</v>
      </c>
      <c r="I90" s="31">
        <f t="shared" si="44"/>
        <v>0.41463414634146339</v>
      </c>
      <c r="J90" s="31">
        <f t="shared" si="44"/>
        <v>4.878048780487805E-2</v>
      </c>
      <c r="K90" s="31">
        <f t="shared" si="44"/>
        <v>0.17073170731707318</v>
      </c>
      <c r="L90" s="31">
        <f t="shared" si="44"/>
        <v>4.878048780487805E-2</v>
      </c>
      <c r="M90" s="31">
        <f t="shared" si="44"/>
        <v>4.878048780487805E-2</v>
      </c>
      <c r="N90" s="31">
        <f t="shared" si="44"/>
        <v>2.4390243902439025E-2</v>
      </c>
      <c r="O90" s="31">
        <f t="shared" si="44"/>
        <v>4.878048780487805E-2</v>
      </c>
      <c r="P90" s="31">
        <f t="shared" si="44"/>
        <v>0</v>
      </c>
      <c r="Q90" s="31">
        <f t="shared" si="44"/>
        <v>0.12195121951219512</v>
      </c>
      <c r="R90" s="31">
        <f t="shared" si="44"/>
        <v>0</v>
      </c>
    </row>
    <row r="91" spans="1:18" ht="11.85" customHeight="1">
      <c r="A91" s="139"/>
      <c r="B91" s="139"/>
      <c r="C91" s="37"/>
      <c r="D91" s="211" t="s">
        <v>4</v>
      </c>
      <c r="E91" s="36"/>
      <c r="F91" s="76">
        <v>22</v>
      </c>
      <c r="G91" s="60">
        <v>10</v>
      </c>
      <c r="H91" s="35">
        <v>12</v>
      </c>
      <c r="I91" s="35">
        <v>5</v>
      </c>
      <c r="J91" s="35">
        <v>1</v>
      </c>
      <c r="K91" s="35">
        <v>8</v>
      </c>
      <c r="L91" s="35">
        <v>0</v>
      </c>
      <c r="M91" s="35">
        <v>4</v>
      </c>
      <c r="N91" s="35">
        <v>0</v>
      </c>
      <c r="O91" s="35">
        <v>1</v>
      </c>
      <c r="P91" s="35">
        <v>1</v>
      </c>
      <c r="Q91" s="35">
        <v>5</v>
      </c>
      <c r="R91" s="35">
        <v>0</v>
      </c>
    </row>
    <row r="92" spans="1:18" ht="11.85" customHeight="1">
      <c r="A92" s="139"/>
      <c r="B92" s="139"/>
      <c r="C92" s="34"/>
      <c r="D92" s="212"/>
      <c r="E92" s="33"/>
      <c r="F92" s="77"/>
      <c r="G92" s="59">
        <f t="shared" ref="G92:R92" si="45">IF(G91=0,0,G91/$F91)</f>
        <v>0.45454545454545453</v>
      </c>
      <c r="H92" s="31">
        <f t="shared" si="45"/>
        <v>0.54545454545454541</v>
      </c>
      <c r="I92" s="31">
        <f t="shared" si="45"/>
        <v>0.22727272727272727</v>
      </c>
      <c r="J92" s="31">
        <f t="shared" si="45"/>
        <v>4.5454545454545456E-2</v>
      </c>
      <c r="K92" s="31">
        <f t="shared" si="45"/>
        <v>0.36363636363636365</v>
      </c>
      <c r="L92" s="31">
        <f t="shared" si="45"/>
        <v>0</v>
      </c>
      <c r="M92" s="31">
        <f t="shared" si="45"/>
        <v>0.18181818181818182</v>
      </c>
      <c r="N92" s="31">
        <f t="shared" si="45"/>
        <v>0</v>
      </c>
      <c r="O92" s="31">
        <f t="shared" si="45"/>
        <v>4.5454545454545456E-2</v>
      </c>
      <c r="P92" s="31">
        <f t="shared" si="45"/>
        <v>4.5454545454545456E-2</v>
      </c>
      <c r="Q92" s="31">
        <f t="shared" si="45"/>
        <v>0.22727272727272727</v>
      </c>
      <c r="R92" s="31">
        <f t="shared" si="45"/>
        <v>0</v>
      </c>
    </row>
    <row r="93" spans="1:18" ht="11.85" customHeight="1">
      <c r="A93" s="139"/>
      <c r="B93" s="139"/>
      <c r="C93" s="37"/>
      <c r="D93" s="211" t="s">
        <v>3</v>
      </c>
      <c r="E93" s="36"/>
      <c r="F93" s="76">
        <v>20</v>
      </c>
      <c r="G93" s="60">
        <v>2</v>
      </c>
      <c r="H93" s="35">
        <v>3</v>
      </c>
      <c r="I93" s="35">
        <v>1</v>
      </c>
      <c r="J93" s="35">
        <v>0</v>
      </c>
      <c r="K93" s="35">
        <v>8</v>
      </c>
      <c r="L93" s="35">
        <v>1</v>
      </c>
      <c r="M93" s="35">
        <v>0</v>
      </c>
      <c r="N93" s="35">
        <v>0</v>
      </c>
      <c r="O93" s="35">
        <v>0</v>
      </c>
      <c r="P93" s="35">
        <v>1</v>
      </c>
      <c r="Q93" s="35">
        <v>8</v>
      </c>
      <c r="R93" s="35">
        <v>0</v>
      </c>
    </row>
    <row r="94" spans="1:18" ht="11.85" customHeight="1">
      <c r="A94" s="139"/>
      <c r="B94" s="139"/>
      <c r="C94" s="34"/>
      <c r="D94" s="212"/>
      <c r="E94" s="33"/>
      <c r="F94" s="77"/>
      <c r="G94" s="59">
        <f t="shared" ref="G94:R94" si="46">IF(G93=0,0,G93/$F93)</f>
        <v>0.1</v>
      </c>
      <c r="H94" s="31">
        <f t="shared" si="46"/>
        <v>0.15</v>
      </c>
      <c r="I94" s="31">
        <f t="shared" si="46"/>
        <v>0.05</v>
      </c>
      <c r="J94" s="31">
        <f t="shared" si="46"/>
        <v>0</v>
      </c>
      <c r="K94" s="31">
        <f t="shared" si="46"/>
        <v>0.4</v>
      </c>
      <c r="L94" s="31">
        <f t="shared" si="46"/>
        <v>0.05</v>
      </c>
      <c r="M94" s="31">
        <f t="shared" si="46"/>
        <v>0</v>
      </c>
      <c r="N94" s="31">
        <f t="shared" si="46"/>
        <v>0</v>
      </c>
      <c r="O94" s="31">
        <f t="shared" si="46"/>
        <v>0</v>
      </c>
      <c r="P94" s="31">
        <f t="shared" si="46"/>
        <v>0.05</v>
      </c>
      <c r="Q94" s="31">
        <f t="shared" si="46"/>
        <v>0.4</v>
      </c>
      <c r="R94" s="31">
        <f t="shared" si="46"/>
        <v>0</v>
      </c>
    </row>
    <row r="95" spans="1:18" ht="11.85" customHeight="1">
      <c r="A95" s="139"/>
      <c r="B95" s="139"/>
      <c r="C95" s="37"/>
      <c r="D95" s="211" t="s">
        <v>2</v>
      </c>
      <c r="E95" s="36"/>
      <c r="F95" s="76">
        <v>150</v>
      </c>
      <c r="G95" s="60">
        <v>11</v>
      </c>
      <c r="H95" s="35">
        <v>13</v>
      </c>
      <c r="I95" s="35">
        <v>9</v>
      </c>
      <c r="J95" s="35">
        <v>2</v>
      </c>
      <c r="K95" s="35">
        <v>67</v>
      </c>
      <c r="L95" s="35">
        <v>5</v>
      </c>
      <c r="M95" s="35">
        <v>0</v>
      </c>
      <c r="N95" s="35">
        <v>8</v>
      </c>
      <c r="O95" s="35">
        <v>11</v>
      </c>
      <c r="P95" s="35">
        <v>22</v>
      </c>
      <c r="Q95" s="35">
        <v>41</v>
      </c>
      <c r="R95" s="35">
        <v>9</v>
      </c>
    </row>
    <row r="96" spans="1:18" ht="11.85" customHeight="1">
      <c r="A96" s="139"/>
      <c r="B96" s="139"/>
      <c r="C96" s="34"/>
      <c r="D96" s="212"/>
      <c r="E96" s="33"/>
      <c r="F96" s="77"/>
      <c r="G96" s="59">
        <f t="shared" ref="G96:R96" si="47">IF(G95=0,0,G95/$F95)</f>
        <v>7.3333333333333334E-2</v>
      </c>
      <c r="H96" s="31">
        <f t="shared" si="47"/>
        <v>8.666666666666667E-2</v>
      </c>
      <c r="I96" s="31">
        <f t="shared" si="47"/>
        <v>0.06</v>
      </c>
      <c r="J96" s="31">
        <f t="shared" si="47"/>
        <v>1.3333333333333334E-2</v>
      </c>
      <c r="K96" s="31">
        <f t="shared" si="47"/>
        <v>0.44666666666666666</v>
      </c>
      <c r="L96" s="31">
        <f t="shared" si="47"/>
        <v>3.3333333333333333E-2</v>
      </c>
      <c r="M96" s="31">
        <f t="shared" si="47"/>
        <v>0</v>
      </c>
      <c r="N96" s="31">
        <f t="shared" si="47"/>
        <v>5.3333333333333337E-2</v>
      </c>
      <c r="O96" s="31">
        <f t="shared" si="47"/>
        <v>7.3333333333333334E-2</v>
      </c>
      <c r="P96" s="31">
        <f t="shared" si="47"/>
        <v>0.14666666666666667</v>
      </c>
      <c r="Q96" s="31">
        <f t="shared" si="47"/>
        <v>0.27333333333333332</v>
      </c>
      <c r="R96" s="31">
        <f t="shared" si="47"/>
        <v>0.06</v>
      </c>
    </row>
    <row r="97" spans="1:18" ht="11.85" customHeight="1">
      <c r="A97" s="139"/>
      <c r="B97" s="139"/>
      <c r="C97" s="37"/>
      <c r="D97" s="211" t="s">
        <v>1</v>
      </c>
      <c r="E97" s="36"/>
      <c r="F97" s="76">
        <v>20</v>
      </c>
      <c r="G97" s="60">
        <v>2</v>
      </c>
      <c r="H97" s="35">
        <v>4</v>
      </c>
      <c r="I97" s="35">
        <v>0</v>
      </c>
      <c r="J97" s="35">
        <v>0</v>
      </c>
      <c r="K97" s="35">
        <v>15</v>
      </c>
      <c r="L97" s="35">
        <v>0</v>
      </c>
      <c r="M97" s="35">
        <v>0</v>
      </c>
      <c r="N97" s="35">
        <v>1</v>
      </c>
      <c r="O97" s="35">
        <v>0</v>
      </c>
      <c r="P97" s="35">
        <v>1</v>
      </c>
      <c r="Q97" s="35">
        <v>3</v>
      </c>
      <c r="R97" s="35">
        <v>1</v>
      </c>
    </row>
    <row r="98" spans="1:18" ht="11.85" customHeight="1">
      <c r="A98" s="139"/>
      <c r="B98" s="139"/>
      <c r="C98" s="34"/>
      <c r="D98" s="212"/>
      <c r="E98" s="33"/>
      <c r="F98" s="77"/>
      <c r="G98" s="59">
        <f t="shared" ref="G98:R98" si="48">IF(G97=0,0,G97/$F97)</f>
        <v>0.1</v>
      </c>
      <c r="H98" s="31">
        <f t="shared" si="48"/>
        <v>0.2</v>
      </c>
      <c r="I98" s="31">
        <f t="shared" si="48"/>
        <v>0</v>
      </c>
      <c r="J98" s="31">
        <f t="shared" si="48"/>
        <v>0</v>
      </c>
      <c r="K98" s="31">
        <f t="shared" si="48"/>
        <v>0.75</v>
      </c>
      <c r="L98" s="31">
        <f t="shared" si="48"/>
        <v>0</v>
      </c>
      <c r="M98" s="31">
        <f t="shared" si="48"/>
        <v>0</v>
      </c>
      <c r="N98" s="31">
        <f t="shared" si="48"/>
        <v>0.05</v>
      </c>
      <c r="O98" s="31">
        <f t="shared" si="48"/>
        <v>0</v>
      </c>
      <c r="P98" s="31">
        <f t="shared" si="48"/>
        <v>0.05</v>
      </c>
      <c r="Q98" s="31">
        <f t="shared" si="48"/>
        <v>0.15</v>
      </c>
      <c r="R98" s="31">
        <f t="shared" si="48"/>
        <v>0.05</v>
      </c>
    </row>
    <row r="99" spans="1:18" ht="11.85" customHeight="1">
      <c r="A99" s="139"/>
      <c r="B99" s="139"/>
      <c r="C99" s="37"/>
      <c r="D99" s="211" t="s">
        <v>0</v>
      </c>
      <c r="E99" s="36"/>
      <c r="F99" s="76">
        <v>55</v>
      </c>
      <c r="G99" s="60">
        <v>7</v>
      </c>
      <c r="H99" s="35">
        <v>16</v>
      </c>
      <c r="I99" s="35">
        <v>3</v>
      </c>
      <c r="J99" s="35">
        <v>2</v>
      </c>
      <c r="K99" s="35">
        <v>21</v>
      </c>
      <c r="L99" s="35">
        <v>0</v>
      </c>
      <c r="M99" s="35">
        <v>1</v>
      </c>
      <c r="N99" s="35">
        <v>2</v>
      </c>
      <c r="O99" s="35">
        <v>1</v>
      </c>
      <c r="P99" s="35">
        <v>7</v>
      </c>
      <c r="Q99" s="35">
        <v>17</v>
      </c>
      <c r="R99" s="35">
        <v>1</v>
      </c>
    </row>
    <row r="100" spans="1:18" ht="11.85" customHeight="1">
      <c r="A100" s="140"/>
      <c r="B100" s="140"/>
      <c r="C100" s="34"/>
      <c r="D100" s="212"/>
      <c r="E100" s="33"/>
      <c r="F100" s="136"/>
      <c r="G100" s="59">
        <f t="shared" ref="G100:R100" si="49">IF(G99=0,0,G99/$F99)</f>
        <v>0.12727272727272726</v>
      </c>
      <c r="H100" s="31">
        <f t="shared" si="49"/>
        <v>0.29090909090909089</v>
      </c>
      <c r="I100" s="31">
        <f t="shared" si="49"/>
        <v>5.4545454545454543E-2</v>
      </c>
      <c r="J100" s="31">
        <f t="shared" si="49"/>
        <v>3.6363636363636362E-2</v>
      </c>
      <c r="K100" s="31">
        <f t="shared" si="49"/>
        <v>0.38181818181818183</v>
      </c>
      <c r="L100" s="31">
        <f t="shared" si="49"/>
        <v>0</v>
      </c>
      <c r="M100" s="31">
        <f t="shared" si="49"/>
        <v>1.8181818181818181E-2</v>
      </c>
      <c r="N100" s="31">
        <f t="shared" si="49"/>
        <v>3.6363636363636362E-2</v>
      </c>
      <c r="O100" s="31">
        <f t="shared" si="49"/>
        <v>1.8181818181818181E-2</v>
      </c>
      <c r="P100" s="31">
        <f t="shared" si="49"/>
        <v>0.12727272727272726</v>
      </c>
      <c r="Q100" s="31">
        <f t="shared" si="49"/>
        <v>0.30909090909090908</v>
      </c>
      <c r="R100" s="31">
        <f t="shared" si="49"/>
        <v>1.8181818181818181E-2</v>
      </c>
    </row>
  </sheetData>
  <mergeCells count="65">
    <mergeCell ref="D95:D96"/>
    <mergeCell ref="D97:D98"/>
    <mergeCell ref="D85:D86"/>
    <mergeCell ref="D87:D88"/>
    <mergeCell ref="D89:D90"/>
    <mergeCell ref="D91:D92"/>
    <mergeCell ref="D93:D9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45:D46"/>
    <mergeCell ref="D47:D48"/>
    <mergeCell ref="D49:D50"/>
    <mergeCell ref="D51:D52"/>
    <mergeCell ref="D53:D54"/>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Q3:Q6"/>
    <mergeCell ref="R3:R6"/>
    <mergeCell ref="A7:E8"/>
    <mergeCell ref="A9:A18"/>
    <mergeCell ref="B9:E10"/>
    <mergeCell ref="B11:E12"/>
    <mergeCell ref="B13:E14"/>
    <mergeCell ref="B15:E16"/>
    <mergeCell ref="B17:E18"/>
    <mergeCell ref="K3:K6"/>
    <mergeCell ref="L3:L6"/>
    <mergeCell ref="M3:M6"/>
    <mergeCell ref="N3:N6"/>
    <mergeCell ref="O3:O6"/>
    <mergeCell ref="P3:P6"/>
    <mergeCell ref="A3:E6"/>
    <mergeCell ref="F3:F6"/>
    <mergeCell ref="G3:G6"/>
    <mergeCell ref="H3:H6"/>
    <mergeCell ref="I3:I6"/>
    <mergeCell ref="J3:J6"/>
  </mergeCells>
  <phoneticPr fontId="4"/>
  <pageMargins left="0.59055118110236227" right="0.19685039370078741" top="0.39370078740157483" bottom="0.39370078740157483" header="0.51181102362204722" footer="0.51181102362204722"/>
  <pageSetup paperSize="9" scale="68" firstPageNumber="40" orientation="portrait" useFirstPageNumber="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80"/>
  <sheetViews>
    <sheetView showGridLines="0" view="pageBreakPreview" zoomScaleNormal="100" zoomScaleSheetLayoutView="100" workbookViewId="0">
      <selection activeCell="G3" sqref="G3:P6"/>
    </sheetView>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6" width="8.625" style="3" customWidth="1"/>
    <col min="17" max="16384" width="9" style="3"/>
  </cols>
  <sheetData>
    <row r="1" spans="1:16" ht="14.25">
      <c r="A1" s="18" t="s">
        <v>498</v>
      </c>
    </row>
    <row r="3" spans="1:16" ht="18" customHeight="1">
      <c r="A3" s="152" t="s">
        <v>63</v>
      </c>
      <c r="B3" s="153"/>
      <c r="C3" s="153"/>
      <c r="D3" s="153"/>
      <c r="E3" s="154"/>
      <c r="F3" s="161" t="s">
        <v>126</v>
      </c>
      <c r="G3" s="168" t="s">
        <v>568</v>
      </c>
      <c r="H3" s="168"/>
      <c r="I3" s="168"/>
      <c r="J3" s="168"/>
      <c r="K3" s="168"/>
      <c r="L3" s="168"/>
      <c r="M3" s="168"/>
      <c r="N3" s="168"/>
      <c r="O3" s="168"/>
      <c r="P3" s="168"/>
    </row>
    <row r="4" spans="1:16" ht="31.5" customHeight="1">
      <c r="A4" s="155"/>
      <c r="B4" s="156"/>
      <c r="C4" s="156"/>
      <c r="D4" s="156"/>
      <c r="E4" s="157"/>
      <c r="F4" s="162"/>
      <c r="G4" s="168" t="s">
        <v>66</v>
      </c>
      <c r="H4" s="168"/>
      <c r="I4" s="168" t="s">
        <v>58</v>
      </c>
      <c r="J4" s="168"/>
      <c r="K4" s="168" t="s">
        <v>57</v>
      </c>
      <c r="L4" s="168"/>
      <c r="M4" s="168" t="s">
        <v>56</v>
      </c>
      <c r="N4" s="168"/>
      <c r="O4" s="168" t="s">
        <v>55</v>
      </c>
      <c r="P4" s="168"/>
    </row>
    <row r="5" spans="1:16" ht="15" customHeight="1">
      <c r="A5" s="155"/>
      <c r="B5" s="156"/>
      <c r="C5" s="156"/>
      <c r="D5" s="156"/>
      <c r="E5" s="157"/>
      <c r="F5" s="162"/>
      <c r="G5" s="163" t="s">
        <v>51</v>
      </c>
      <c r="H5" s="150" t="s">
        <v>50</v>
      </c>
      <c r="I5" s="163" t="s">
        <v>51</v>
      </c>
      <c r="J5" s="150" t="s">
        <v>50</v>
      </c>
      <c r="K5" s="163" t="s">
        <v>51</v>
      </c>
      <c r="L5" s="150" t="s">
        <v>50</v>
      </c>
      <c r="M5" s="163" t="s">
        <v>51</v>
      </c>
      <c r="N5" s="150" t="s">
        <v>50</v>
      </c>
      <c r="O5" s="163" t="s">
        <v>51</v>
      </c>
      <c r="P5" s="150" t="s">
        <v>50</v>
      </c>
    </row>
    <row r="6" spans="1:16" ht="15" customHeight="1">
      <c r="A6" s="158"/>
      <c r="B6" s="159"/>
      <c r="C6" s="159"/>
      <c r="D6" s="159"/>
      <c r="E6" s="160"/>
      <c r="F6" s="162"/>
      <c r="G6" s="164"/>
      <c r="H6" s="151"/>
      <c r="I6" s="164"/>
      <c r="J6" s="151"/>
      <c r="K6" s="164"/>
      <c r="L6" s="151"/>
      <c r="M6" s="164"/>
      <c r="N6" s="151"/>
      <c r="O6" s="164"/>
      <c r="P6" s="151"/>
    </row>
    <row r="7" spans="1:16" ht="23.1" customHeight="1">
      <c r="A7" s="147" t="s">
        <v>49</v>
      </c>
      <c r="B7" s="148"/>
      <c r="C7" s="148"/>
      <c r="D7" s="148"/>
      <c r="E7" s="149"/>
      <c r="F7" s="10">
        <f>SUM(F8:F12)</f>
        <v>916</v>
      </c>
      <c r="G7" s="9">
        <f>SUM(G8:G12)</f>
        <v>804</v>
      </c>
      <c r="H7" s="8">
        <f t="shared" ref="H7:H53" si="0">IF(G7=0,0,G7/$F7*100)</f>
        <v>87.772925764192138</v>
      </c>
      <c r="I7" s="15">
        <f>SUM(I8:I12)</f>
        <v>85</v>
      </c>
      <c r="J7" s="8">
        <f t="shared" ref="J7:J53" si="1">IF(I7=0,0,I7/$F7*100)</f>
        <v>9.27947598253275</v>
      </c>
      <c r="K7" s="15">
        <f>SUM(K8:K12)</f>
        <v>26</v>
      </c>
      <c r="L7" s="8">
        <f t="shared" ref="L7:L53" si="2">IF(K7=0,0,K7/$F7*100)</f>
        <v>2.8384279475982535</v>
      </c>
      <c r="M7" s="15">
        <f>SUM(M8:M12)</f>
        <v>1</v>
      </c>
      <c r="N7" s="8">
        <f t="shared" ref="N7:N53" si="3">IF(M7=0,0,M7/$F7*100)</f>
        <v>0.10917030567685589</v>
      </c>
      <c r="O7" s="15">
        <f>SUM(O8:O12)</f>
        <v>0</v>
      </c>
      <c r="P7" s="8">
        <f t="shared" ref="P7:P53" si="4">IF(O7=0,0,O7/$F7*100)</f>
        <v>0</v>
      </c>
    </row>
    <row r="8" spans="1:16" ht="23.1" customHeight="1">
      <c r="A8" s="141" t="s">
        <v>48</v>
      </c>
      <c r="B8" s="144" t="s">
        <v>47</v>
      </c>
      <c r="C8" s="145"/>
      <c r="D8" s="145"/>
      <c r="E8" s="146"/>
      <c r="F8" s="10">
        <f t="shared" ref="F8:F53" si="5">SUM(G8,I8,K8,M8,O8)</f>
        <v>289</v>
      </c>
      <c r="G8" s="9">
        <v>289</v>
      </c>
      <c r="H8" s="8">
        <f t="shared" si="0"/>
        <v>100</v>
      </c>
      <c r="I8" s="15">
        <v>0</v>
      </c>
      <c r="J8" s="8">
        <f t="shared" si="1"/>
        <v>0</v>
      </c>
      <c r="K8" s="15">
        <v>0</v>
      </c>
      <c r="L8" s="8">
        <f t="shared" si="2"/>
        <v>0</v>
      </c>
      <c r="M8" s="15">
        <v>0</v>
      </c>
      <c r="N8" s="8">
        <f t="shared" si="3"/>
        <v>0</v>
      </c>
      <c r="O8" s="15">
        <v>0</v>
      </c>
      <c r="P8" s="8">
        <f t="shared" si="4"/>
        <v>0</v>
      </c>
    </row>
    <row r="9" spans="1:16" ht="23.1" customHeight="1">
      <c r="A9" s="142"/>
      <c r="B9" s="144" t="s">
        <v>46</v>
      </c>
      <c r="C9" s="145"/>
      <c r="D9" s="145"/>
      <c r="E9" s="146"/>
      <c r="F9" s="10">
        <f t="shared" ref="F9:F12" si="6">SUM(G9,I9,K9,M9,O9)</f>
        <v>129</v>
      </c>
      <c r="G9" s="9">
        <v>123</v>
      </c>
      <c r="H9" s="8">
        <f t="shared" ref="H9:H12" si="7">IF(G9=0,0,G9/$F9*100)</f>
        <v>95.348837209302332</v>
      </c>
      <c r="I9" s="15">
        <v>6</v>
      </c>
      <c r="J9" s="8">
        <f t="shared" ref="J9:J12" si="8">IF(I9=0,0,I9/$F9*100)</f>
        <v>4.6511627906976747</v>
      </c>
      <c r="K9" s="15">
        <v>0</v>
      </c>
      <c r="L9" s="8">
        <f t="shared" ref="L9:L12" si="9">IF(K9=0,0,K9/$F9*100)</f>
        <v>0</v>
      </c>
      <c r="M9" s="15">
        <v>0</v>
      </c>
      <c r="N9" s="8">
        <f t="shared" ref="N9:N12" si="10">IF(M9=0,0,M9/$F9*100)</f>
        <v>0</v>
      </c>
      <c r="O9" s="15">
        <v>0</v>
      </c>
      <c r="P9" s="8">
        <f t="shared" ref="P9:P12" si="11">IF(O9=0,0,O9/$F9*100)</f>
        <v>0</v>
      </c>
    </row>
    <row r="10" spans="1:16" ht="23.1" customHeight="1">
      <c r="A10" s="142"/>
      <c r="B10" s="144" t="s">
        <v>45</v>
      </c>
      <c r="C10" s="145"/>
      <c r="D10" s="145"/>
      <c r="E10" s="146"/>
      <c r="F10" s="10">
        <f t="shared" si="6"/>
        <v>220</v>
      </c>
      <c r="G10" s="9">
        <v>188</v>
      </c>
      <c r="H10" s="8">
        <f t="shared" si="7"/>
        <v>85.454545454545453</v>
      </c>
      <c r="I10" s="15">
        <v>26</v>
      </c>
      <c r="J10" s="8">
        <f t="shared" si="8"/>
        <v>11.818181818181818</v>
      </c>
      <c r="K10" s="15">
        <v>6</v>
      </c>
      <c r="L10" s="8">
        <f t="shared" si="9"/>
        <v>2.7272727272727271</v>
      </c>
      <c r="M10" s="15">
        <v>0</v>
      </c>
      <c r="N10" s="8">
        <f t="shared" si="10"/>
        <v>0</v>
      </c>
      <c r="O10" s="15">
        <v>0</v>
      </c>
      <c r="P10" s="8">
        <f t="shared" si="11"/>
        <v>0</v>
      </c>
    </row>
    <row r="11" spans="1:16" ht="23.1" customHeight="1">
      <c r="A11" s="142"/>
      <c r="B11" s="144" t="s">
        <v>44</v>
      </c>
      <c r="C11" s="145"/>
      <c r="D11" s="145"/>
      <c r="E11" s="146"/>
      <c r="F11" s="10">
        <f t="shared" si="6"/>
        <v>57</v>
      </c>
      <c r="G11" s="9">
        <v>42</v>
      </c>
      <c r="H11" s="8">
        <f t="shared" si="7"/>
        <v>73.68421052631578</v>
      </c>
      <c r="I11" s="15">
        <v>12</v>
      </c>
      <c r="J11" s="8">
        <f t="shared" si="8"/>
        <v>21.052631578947366</v>
      </c>
      <c r="K11" s="15">
        <v>3</v>
      </c>
      <c r="L11" s="8">
        <f t="shared" si="9"/>
        <v>5.2631578947368416</v>
      </c>
      <c r="M11" s="15">
        <v>0</v>
      </c>
      <c r="N11" s="8">
        <f t="shared" si="10"/>
        <v>0</v>
      </c>
      <c r="O11" s="15">
        <v>0</v>
      </c>
      <c r="P11" s="8">
        <f t="shared" si="11"/>
        <v>0</v>
      </c>
    </row>
    <row r="12" spans="1:16" ht="23.1" customHeight="1">
      <c r="A12" s="143"/>
      <c r="B12" s="144" t="s">
        <v>43</v>
      </c>
      <c r="C12" s="145"/>
      <c r="D12" s="145"/>
      <c r="E12" s="146"/>
      <c r="F12" s="10">
        <f t="shared" si="6"/>
        <v>221</v>
      </c>
      <c r="G12" s="9">
        <v>162</v>
      </c>
      <c r="H12" s="8">
        <f t="shared" si="7"/>
        <v>73.303167420814475</v>
      </c>
      <c r="I12" s="15">
        <v>41</v>
      </c>
      <c r="J12" s="8">
        <f t="shared" si="8"/>
        <v>18.552036199095024</v>
      </c>
      <c r="K12" s="15">
        <v>17</v>
      </c>
      <c r="L12" s="8">
        <f t="shared" si="9"/>
        <v>7.6923076923076925</v>
      </c>
      <c r="M12" s="15">
        <v>1</v>
      </c>
      <c r="N12" s="8">
        <f t="shared" si="10"/>
        <v>0.45248868778280549</v>
      </c>
      <c r="O12" s="15">
        <v>0</v>
      </c>
      <c r="P12" s="8">
        <f t="shared" si="11"/>
        <v>0</v>
      </c>
    </row>
    <row r="13" spans="1:16" ht="23.1" customHeight="1">
      <c r="A13" s="138" t="s">
        <v>42</v>
      </c>
      <c r="B13" s="138" t="s">
        <v>41</v>
      </c>
      <c r="C13" s="13"/>
      <c r="D13" s="14" t="s">
        <v>15</v>
      </c>
      <c r="E13" s="11"/>
      <c r="F13" s="10">
        <f t="shared" si="5"/>
        <v>224</v>
      </c>
      <c r="G13" s="9">
        <f>SUM(G14:G37)</f>
        <v>193</v>
      </c>
      <c r="H13" s="8">
        <f t="shared" si="0"/>
        <v>86.160714285714292</v>
      </c>
      <c r="I13" s="15">
        <f>SUM(I14:I37)</f>
        <v>23</v>
      </c>
      <c r="J13" s="8">
        <f t="shared" si="1"/>
        <v>10.267857142857142</v>
      </c>
      <c r="K13" s="15">
        <f>SUM(K14:K37)</f>
        <v>8</v>
      </c>
      <c r="L13" s="8">
        <f t="shared" si="2"/>
        <v>3.5714285714285712</v>
      </c>
      <c r="M13" s="15">
        <f>SUM(M14:M37)</f>
        <v>0</v>
      </c>
      <c r="N13" s="8">
        <f t="shared" si="3"/>
        <v>0</v>
      </c>
      <c r="O13" s="15">
        <f>SUM(O14:O37)</f>
        <v>0</v>
      </c>
      <c r="P13" s="8">
        <f t="shared" si="4"/>
        <v>0</v>
      </c>
    </row>
    <row r="14" spans="1:16" ht="23.1" customHeight="1">
      <c r="A14" s="139"/>
      <c r="B14" s="139"/>
      <c r="C14" s="13"/>
      <c r="D14" s="14" t="s">
        <v>40</v>
      </c>
      <c r="E14" s="11"/>
      <c r="F14" s="10">
        <f t="shared" ref="F14:F37" si="12">SUM(G14,I14,K14,M14,O14)</f>
        <v>38</v>
      </c>
      <c r="G14" s="9">
        <v>25</v>
      </c>
      <c r="H14" s="8">
        <f t="shared" ref="H14:H37" si="13">IF(G14=0,0,G14/$F14*100)</f>
        <v>65.789473684210535</v>
      </c>
      <c r="I14" s="15">
        <v>6</v>
      </c>
      <c r="J14" s="8">
        <f t="shared" ref="J14:J37" si="14">IF(I14=0,0,I14/$F14*100)</f>
        <v>15.789473684210526</v>
      </c>
      <c r="K14" s="15">
        <v>7</v>
      </c>
      <c r="L14" s="8">
        <f t="shared" ref="L14:L37" si="15">IF(K14=0,0,K14/$F14*100)</f>
        <v>18.421052631578945</v>
      </c>
      <c r="M14" s="15">
        <v>0</v>
      </c>
      <c r="N14" s="8">
        <f t="shared" ref="N14:N37" si="16">IF(M14=0,0,M14/$F14*100)</f>
        <v>0</v>
      </c>
      <c r="O14" s="15">
        <v>0</v>
      </c>
      <c r="P14" s="8">
        <f t="shared" ref="P14:P37" si="17">IF(O14=0,0,O14/$F14*100)</f>
        <v>0</v>
      </c>
    </row>
    <row r="15" spans="1:16" ht="23.1" customHeight="1">
      <c r="A15" s="139"/>
      <c r="B15" s="139"/>
      <c r="C15" s="13"/>
      <c r="D15" s="14" t="s">
        <v>39</v>
      </c>
      <c r="E15" s="11"/>
      <c r="F15" s="10">
        <f t="shared" si="12"/>
        <v>5</v>
      </c>
      <c r="G15" s="9">
        <v>5</v>
      </c>
      <c r="H15" s="8">
        <f t="shared" si="13"/>
        <v>100</v>
      </c>
      <c r="I15" s="15">
        <v>0</v>
      </c>
      <c r="J15" s="8">
        <f t="shared" si="14"/>
        <v>0</v>
      </c>
      <c r="K15" s="15">
        <v>0</v>
      </c>
      <c r="L15" s="8">
        <f t="shared" si="15"/>
        <v>0</v>
      </c>
      <c r="M15" s="15">
        <v>0</v>
      </c>
      <c r="N15" s="8">
        <f t="shared" si="16"/>
        <v>0</v>
      </c>
      <c r="O15" s="15">
        <v>0</v>
      </c>
      <c r="P15" s="8">
        <f t="shared" si="17"/>
        <v>0</v>
      </c>
    </row>
    <row r="16" spans="1:16" ht="23.1" customHeight="1">
      <c r="A16" s="139"/>
      <c r="B16" s="139"/>
      <c r="C16" s="13"/>
      <c r="D16" s="14" t="s">
        <v>38</v>
      </c>
      <c r="E16" s="11"/>
      <c r="F16" s="10">
        <f t="shared" si="12"/>
        <v>14</v>
      </c>
      <c r="G16" s="9">
        <v>10</v>
      </c>
      <c r="H16" s="8">
        <f t="shared" si="13"/>
        <v>71.428571428571431</v>
      </c>
      <c r="I16" s="15">
        <v>4</v>
      </c>
      <c r="J16" s="8">
        <f t="shared" si="14"/>
        <v>28.571428571428569</v>
      </c>
      <c r="K16" s="15">
        <v>0</v>
      </c>
      <c r="L16" s="8">
        <f t="shared" si="15"/>
        <v>0</v>
      </c>
      <c r="M16" s="15">
        <v>0</v>
      </c>
      <c r="N16" s="8">
        <f t="shared" si="16"/>
        <v>0</v>
      </c>
      <c r="O16" s="15">
        <v>0</v>
      </c>
      <c r="P16" s="8">
        <f t="shared" si="17"/>
        <v>0</v>
      </c>
    </row>
    <row r="17" spans="1:16" ht="23.1" customHeight="1">
      <c r="A17" s="139"/>
      <c r="B17" s="139"/>
      <c r="C17" s="13"/>
      <c r="D17" s="14" t="s">
        <v>37</v>
      </c>
      <c r="E17" s="11"/>
      <c r="F17" s="10">
        <f t="shared" si="12"/>
        <v>1</v>
      </c>
      <c r="G17" s="9">
        <v>1</v>
      </c>
      <c r="H17" s="8">
        <f t="shared" si="13"/>
        <v>100</v>
      </c>
      <c r="I17" s="15">
        <v>0</v>
      </c>
      <c r="J17" s="8">
        <f t="shared" si="14"/>
        <v>0</v>
      </c>
      <c r="K17" s="15">
        <v>0</v>
      </c>
      <c r="L17" s="8">
        <f t="shared" si="15"/>
        <v>0</v>
      </c>
      <c r="M17" s="15">
        <v>0</v>
      </c>
      <c r="N17" s="8">
        <f t="shared" si="16"/>
        <v>0</v>
      </c>
      <c r="O17" s="15">
        <v>0</v>
      </c>
      <c r="P17" s="8">
        <f t="shared" si="17"/>
        <v>0</v>
      </c>
    </row>
    <row r="18" spans="1:16" ht="23.1" customHeight="1">
      <c r="A18" s="139"/>
      <c r="B18" s="139"/>
      <c r="C18" s="13"/>
      <c r="D18" s="14" t="s">
        <v>36</v>
      </c>
      <c r="E18" s="11"/>
      <c r="F18" s="10">
        <f t="shared" si="12"/>
        <v>6</v>
      </c>
      <c r="G18" s="9">
        <v>6</v>
      </c>
      <c r="H18" s="8">
        <f t="shared" si="13"/>
        <v>100</v>
      </c>
      <c r="I18" s="15">
        <v>0</v>
      </c>
      <c r="J18" s="8">
        <f t="shared" si="14"/>
        <v>0</v>
      </c>
      <c r="K18" s="15">
        <v>0</v>
      </c>
      <c r="L18" s="8">
        <f t="shared" si="15"/>
        <v>0</v>
      </c>
      <c r="M18" s="15">
        <v>0</v>
      </c>
      <c r="N18" s="8">
        <f t="shared" si="16"/>
        <v>0</v>
      </c>
      <c r="O18" s="15">
        <v>0</v>
      </c>
      <c r="P18" s="8">
        <f t="shared" si="17"/>
        <v>0</v>
      </c>
    </row>
    <row r="19" spans="1:16" ht="23.1" customHeight="1">
      <c r="A19" s="139"/>
      <c r="B19" s="139"/>
      <c r="C19" s="13"/>
      <c r="D19" s="14" t="s">
        <v>35</v>
      </c>
      <c r="E19" s="11"/>
      <c r="F19" s="10">
        <f t="shared" si="12"/>
        <v>3</v>
      </c>
      <c r="G19" s="9">
        <v>3</v>
      </c>
      <c r="H19" s="8">
        <f t="shared" si="13"/>
        <v>100</v>
      </c>
      <c r="I19" s="15">
        <v>0</v>
      </c>
      <c r="J19" s="8">
        <f t="shared" si="14"/>
        <v>0</v>
      </c>
      <c r="K19" s="15">
        <v>0</v>
      </c>
      <c r="L19" s="8">
        <f t="shared" si="15"/>
        <v>0</v>
      </c>
      <c r="M19" s="15">
        <v>0</v>
      </c>
      <c r="N19" s="8">
        <f t="shared" si="16"/>
        <v>0</v>
      </c>
      <c r="O19" s="15">
        <v>0</v>
      </c>
      <c r="P19" s="8">
        <f t="shared" si="17"/>
        <v>0</v>
      </c>
    </row>
    <row r="20" spans="1:16" ht="23.1" customHeight="1">
      <c r="A20" s="139"/>
      <c r="B20" s="139"/>
      <c r="C20" s="13"/>
      <c r="D20" s="14" t="s">
        <v>34</v>
      </c>
      <c r="E20" s="11"/>
      <c r="F20" s="10">
        <f t="shared" si="12"/>
        <v>3</v>
      </c>
      <c r="G20" s="9">
        <v>3</v>
      </c>
      <c r="H20" s="8">
        <f t="shared" si="13"/>
        <v>100</v>
      </c>
      <c r="I20" s="15">
        <v>0</v>
      </c>
      <c r="J20" s="8">
        <f t="shared" si="14"/>
        <v>0</v>
      </c>
      <c r="K20" s="15">
        <v>0</v>
      </c>
      <c r="L20" s="8">
        <f t="shared" si="15"/>
        <v>0</v>
      </c>
      <c r="M20" s="15">
        <v>0</v>
      </c>
      <c r="N20" s="8">
        <f t="shared" si="16"/>
        <v>0</v>
      </c>
      <c r="O20" s="15">
        <v>0</v>
      </c>
      <c r="P20" s="8">
        <f t="shared" si="17"/>
        <v>0</v>
      </c>
    </row>
    <row r="21" spans="1:16" ht="23.1" customHeight="1">
      <c r="A21" s="139"/>
      <c r="B21" s="139"/>
      <c r="C21" s="13"/>
      <c r="D21" s="14" t="s">
        <v>33</v>
      </c>
      <c r="E21" s="11"/>
      <c r="F21" s="10">
        <f t="shared" si="12"/>
        <v>10</v>
      </c>
      <c r="G21" s="9">
        <v>7</v>
      </c>
      <c r="H21" s="8">
        <f t="shared" si="13"/>
        <v>70</v>
      </c>
      <c r="I21" s="15">
        <v>2</v>
      </c>
      <c r="J21" s="8">
        <f t="shared" si="14"/>
        <v>20</v>
      </c>
      <c r="K21" s="15">
        <v>1</v>
      </c>
      <c r="L21" s="8">
        <f t="shared" si="15"/>
        <v>10</v>
      </c>
      <c r="M21" s="15">
        <v>0</v>
      </c>
      <c r="N21" s="8">
        <f t="shared" si="16"/>
        <v>0</v>
      </c>
      <c r="O21" s="15">
        <v>0</v>
      </c>
      <c r="P21" s="8">
        <f t="shared" si="17"/>
        <v>0</v>
      </c>
    </row>
    <row r="22" spans="1:16" ht="23.1" customHeight="1">
      <c r="A22" s="139"/>
      <c r="B22" s="139"/>
      <c r="C22" s="13"/>
      <c r="D22" s="14" t="s">
        <v>32</v>
      </c>
      <c r="E22" s="11"/>
      <c r="F22" s="10">
        <f t="shared" si="12"/>
        <v>1</v>
      </c>
      <c r="G22" s="9">
        <v>1</v>
      </c>
      <c r="H22" s="8">
        <f t="shared" si="13"/>
        <v>100</v>
      </c>
      <c r="I22" s="15">
        <v>0</v>
      </c>
      <c r="J22" s="8">
        <f t="shared" si="14"/>
        <v>0</v>
      </c>
      <c r="K22" s="15">
        <v>0</v>
      </c>
      <c r="L22" s="8">
        <f t="shared" si="15"/>
        <v>0</v>
      </c>
      <c r="M22" s="15">
        <v>0</v>
      </c>
      <c r="N22" s="8">
        <f t="shared" si="16"/>
        <v>0</v>
      </c>
      <c r="O22" s="15">
        <v>0</v>
      </c>
      <c r="P22" s="8">
        <f t="shared" si="17"/>
        <v>0</v>
      </c>
    </row>
    <row r="23" spans="1:16" ht="23.1" customHeight="1">
      <c r="A23" s="139"/>
      <c r="B23" s="139"/>
      <c r="C23" s="13"/>
      <c r="D23" s="14" t="s">
        <v>31</v>
      </c>
      <c r="E23" s="11"/>
      <c r="F23" s="10">
        <f t="shared" si="12"/>
        <v>6</v>
      </c>
      <c r="G23" s="9">
        <v>6</v>
      </c>
      <c r="H23" s="8">
        <f t="shared" si="13"/>
        <v>100</v>
      </c>
      <c r="I23" s="15">
        <v>0</v>
      </c>
      <c r="J23" s="8">
        <f t="shared" si="14"/>
        <v>0</v>
      </c>
      <c r="K23" s="15">
        <v>0</v>
      </c>
      <c r="L23" s="8">
        <f t="shared" si="15"/>
        <v>0</v>
      </c>
      <c r="M23" s="15">
        <v>0</v>
      </c>
      <c r="N23" s="8">
        <f t="shared" si="16"/>
        <v>0</v>
      </c>
      <c r="O23" s="15">
        <v>0</v>
      </c>
      <c r="P23" s="8">
        <f t="shared" si="17"/>
        <v>0</v>
      </c>
    </row>
    <row r="24" spans="1:16" ht="23.1" customHeight="1">
      <c r="A24" s="139"/>
      <c r="B24" s="139"/>
      <c r="C24" s="13"/>
      <c r="D24" s="14" t="s">
        <v>30</v>
      </c>
      <c r="E24" s="11"/>
      <c r="F24" s="10">
        <f t="shared" si="12"/>
        <v>1</v>
      </c>
      <c r="G24" s="9">
        <v>1</v>
      </c>
      <c r="H24" s="8">
        <f t="shared" si="13"/>
        <v>100</v>
      </c>
      <c r="I24" s="15">
        <v>0</v>
      </c>
      <c r="J24" s="8">
        <f t="shared" si="14"/>
        <v>0</v>
      </c>
      <c r="K24" s="15">
        <v>0</v>
      </c>
      <c r="L24" s="8">
        <f t="shared" si="15"/>
        <v>0</v>
      </c>
      <c r="M24" s="15">
        <v>0</v>
      </c>
      <c r="N24" s="8">
        <f t="shared" si="16"/>
        <v>0</v>
      </c>
      <c r="O24" s="15">
        <v>0</v>
      </c>
      <c r="P24" s="8">
        <f t="shared" si="17"/>
        <v>0</v>
      </c>
    </row>
    <row r="25" spans="1:16" ht="23.1" customHeight="1">
      <c r="A25" s="139"/>
      <c r="B25" s="139"/>
      <c r="C25" s="13"/>
      <c r="D25" s="12" t="s">
        <v>29</v>
      </c>
      <c r="E25" s="11"/>
      <c r="F25" s="10">
        <f t="shared" si="12"/>
        <v>3</v>
      </c>
      <c r="G25" s="9">
        <v>3</v>
      </c>
      <c r="H25" s="8">
        <f t="shared" si="13"/>
        <v>100</v>
      </c>
      <c r="I25" s="15">
        <v>0</v>
      </c>
      <c r="J25" s="8">
        <f t="shared" si="14"/>
        <v>0</v>
      </c>
      <c r="K25" s="15">
        <v>0</v>
      </c>
      <c r="L25" s="8">
        <f t="shared" si="15"/>
        <v>0</v>
      </c>
      <c r="M25" s="15">
        <v>0</v>
      </c>
      <c r="N25" s="8">
        <f t="shared" si="16"/>
        <v>0</v>
      </c>
      <c r="O25" s="15">
        <v>0</v>
      </c>
      <c r="P25" s="8">
        <f t="shared" si="17"/>
        <v>0</v>
      </c>
    </row>
    <row r="26" spans="1:16" ht="23.1" customHeight="1">
      <c r="A26" s="139"/>
      <c r="B26" s="139"/>
      <c r="C26" s="13"/>
      <c r="D26" s="14" t="s">
        <v>28</v>
      </c>
      <c r="E26" s="11"/>
      <c r="F26" s="10">
        <f t="shared" si="12"/>
        <v>8</v>
      </c>
      <c r="G26" s="9">
        <v>8</v>
      </c>
      <c r="H26" s="8">
        <f t="shared" si="13"/>
        <v>100</v>
      </c>
      <c r="I26" s="15">
        <v>0</v>
      </c>
      <c r="J26" s="8">
        <f t="shared" si="14"/>
        <v>0</v>
      </c>
      <c r="K26" s="15">
        <v>0</v>
      </c>
      <c r="L26" s="8">
        <f t="shared" si="15"/>
        <v>0</v>
      </c>
      <c r="M26" s="15">
        <v>0</v>
      </c>
      <c r="N26" s="8">
        <f t="shared" si="16"/>
        <v>0</v>
      </c>
      <c r="O26" s="15">
        <v>0</v>
      </c>
      <c r="P26" s="8">
        <f t="shared" si="17"/>
        <v>0</v>
      </c>
    </row>
    <row r="27" spans="1:16" ht="23.1" customHeight="1">
      <c r="A27" s="139"/>
      <c r="B27" s="139"/>
      <c r="C27" s="13"/>
      <c r="D27" s="14" t="s">
        <v>27</v>
      </c>
      <c r="E27" s="11"/>
      <c r="F27" s="10">
        <f t="shared" si="12"/>
        <v>3</v>
      </c>
      <c r="G27" s="9">
        <v>3</v>
      </c>
      <c r="H27" s="8">
        <f t="shared" si="13"/>
        <v>100</v>
      </c>
      <c r="I27" s="15">
        <v>0</v>
      </c>
      <c r="J27" s="8">
        <f t="shared" si="14"/>
        <v>0</v>
      </c>
      <c r="K27" s="15">
        <v>0</v>
      </c>
      <c r="L27" s="8">
        <f t="shared" si="15"/>
        <v>0</v>
      </c>
      <c r="M27" s="15">
        <v>0</v>
      </c>
      <c r="N27" s="8">
        <f t="shared" si="16"/>
        <v>0</v>
      </c>
      <c r="O27" s="15">
        <v>0</v>
      </c>
      <c r="P27" s="8">
        <f t="shared" si="17"/>
        <v>0</v>
      </c>
    </row>
    <row r="28" spans="1:16" ht="23.1" customHeight="1">
      <c r="A28" s="139"/>
      <c r="B28" s="139"/>
      <c r="C28" s="13"/>
      <c r="D28" s="14" t="s">
        <v>26</v>
      </c>
      <c r="E28" s="11"/>
      <c r="F28" s="10">
        <f t="shared" si="12"/>
        <v>2</v>
      </c>
      <c r="G28" s="9">
        <v>2</v>
      </c>
      <c r="H28" s="8">
        <f t="shared" si="13"/>
        <v>100</v>
      </c>
      <c r="I28" s="15">
        <v>0</v>
      </c>
      <c r="J28" s="8">
        <f t="shared" si="14"/>
        <v>0</v>
      </c>
      <c r="K28" s="15">
        <v>0</v>
      </c>
      <c r="L28" s="8">
        <f t="shared" si="15"/>
        <v>0</v>
      </c>
      <c r="M28" s="15">
        <v>0</v>
      </c>
      <c r="N28" s="8">
        <f t="shared" si="16"/>
        <v>0</v>
      </c>
      <c r="O28" s="15">
        <v>0</v>
      </c>
      <c r="P28" s="8">
        <f t="shared" si="17"/>
        <v>0</v>
      </c>
    </row>
    <row r="29" spans="1:16" ht="23.1" customHeight="1">
      <c r="A29" s="139"/>
      <c r="B29" s="139"/>
      <c r="C29" s="13"/>
      <c r="D29" s="14" t="s">
        <v>25</v>
      </c>
      <c r="E29" s="11"/>
      <c r="F29" s="10">
        <f t="shared" si="12"/>
        <v>15</v>
      </c>
      <c r="G29" s="9">
        <v>15</v>
      </c>
      <c r="H29" s="8">
        <f t="shared" si="13"/>
        <v>100</v>
      </c>
      <c r="I29" s="15">
        <v>0</v>
      </c>
      <c r="J29" s="8">
        <f t="shared" si="14"/>
        <v>0</v>
      </c>
      <c r="K29" s="15">
        <v>0</v>
      </c>
      <c r="L29" s="8">
        <f t="shared" si="15"/>
        <v>0</v>
      </c>
      <c r="M29" s="15">
        <v>0</v>
      </c>
      <c r="N29" s="8">
        <f t="shared" si="16"/>
        <v>0</v>
      </c>
      <c r="O29" s="15">
        <v>0</v>
      </c>
      <c r="P29" s="8">
        <f t="shared" si="17"/>
        <v>0</v>
      </c>
    </row>
    <row r="30" spans="1:16" ht="23.1" customHeight="1">
      <c r="A30" s="139"/>
      <c r="B30" s="139"/>
      <c r="C30" s="13"/>
      <c r="D30" s="14" t="s">
        <v>24</v>
      </c>
      <c r="E30" s="11"/>
      <c r="F30" s="10">
        <f t="shared" si="12"/>
        <v>4</v>
      </c>
      <c r="G30" s="9">
        <v>4</v>
      </c>
      <c r="H30" s="8">
        <f t="shared" si="13"/>
        <v>100</v>
      </c>
      <c r="I30" s="15">
        <v>0</v>
      </c>
      <c r="J30" s="8">
        <f t="shared" si="14"/>
        <v>0</v>
      </c>
      <c r="K30" s="15">
        <v>0</v>
      </c>
      <c r="L30" s="8">
        <f t="shared" si="15"/>
        <v>0</v>
      </c>
      <c r="M30" s="15">
        <v>0</v>
      </c>
      <c r="N30" s="8">
        <f t="shared" si="16"/>
        <v>0</v>
      </c>
      <c r="O30" s="15">
        <v>0</v>
      </c>
      <c r="P30" s="8">
        <f t="shared" si="17"/>
        <v>0</v>
      </c>
    </row>
    <row r="31" spans="1:16" ht="23.1" customHeight="1">
      <c r="A31" s="139"/>
      <c r="B31" s="139"/>
      <c r="C31" s="13"/>
      <c r="D31" s="14" t="s">
        <v>23</v>
      </c>
      <c r="E31" s="11"/>
      <c r="F31" s="10">
        <f t="shared" si="12"/>
        <v>26</v>
      </c>
      <c r="G31" s="9">
        <v>25</v>
      </c>
      <c r="H31" s="8">
        <f t="shared" si="13"/>
        <v>96.15384615384616</v>
      </c>
      <c r="I31" s="15">
        <v>1</v>
      </c>
      <c r="J31" s="8">
        <f t="shared" si="14"/>
        <v>3.8461538461538463</v>
      </c>
      <c r="K31" s="15">
        <v>0</v>
      </c>
      <c r="L31" s="8">
        <f t="shared" si="15"/>
        <v>0</v>
      </c>
      <c r="M31" s="15">
        <v>0</v>
      </c>
      <c r="N31" s="8">
        <f t="shared" si="16"/>
        <v>0</v>
      </c>
      <c r="O31" s="15">
        <v>0</v>
      </c>
      <c r="P31" s="8">
        <f t="shared" si="17"/>
        <v>0</v>
      </c>
    </row>
    <row r="32" spans="1:16" ht="23.1" customHeight="1">
      <c r="A32" s="139"/>
      <c r="B32" s="139"/>
      <c r="C32" s="13"/>
      <c r="D32" s="14" t="s">
        <v>22</v>
      </c>
      <c r="E32" s="11"/>
      <c r="F32" s="10">
        <f t="shared" si="12"/>
        <v>5</v>
      </c>
      <c r="G32" s="9">
        <v>5</v>
      </c>
      <c r="H32" s="8">
        <f t="shared" si="13"/>
        <v>100</v>
      </c>
      <c r="I32" s="15">
        <v>0</v>
      </c>
      <c r="J32" s="8">
        <f t="shared" si="14"/>
        <v>0</v>
      </c>
      <c r="K32" s="15">
        <v>0</v>
      </c>
      <c r="L32" s="8">
        <f t="shared" si="15"/>
        <v>0</v>
      </c>
      <c r="M32" s="15">
        <v>0</v>
      </c>
      <c r="N32" s="8">
        <f t="shared" si="16"/>
        <v>0</v>
      </c>
      <c r="O32" s="15">
        <v>0</v>
      </c>
      <c r="P32" s="8">
        <f t="shared" si="17"/>
        <v>0</v>
      </c>
    </row>
    <row r="33" spans="1:16" ht="24" customHeight="1">
      <c r="A33" s="139"/>
      <c r="B33" s="139"/>
      <c r="C33" s="13"/>
      <c r="D33" s="14" t="s">
        <v>21</v>
      </c>
      <c r="E33" s="11"/>
      <c r="F33" s="10">
        <f t="shared" si="12"/>
        <v>23</v>
      </c>
      <c r="G33" s="9">
        <v>19</v>
      </c>
      <c r="H33" s="8">
        <f t="shared" si="13"/>
        <v>82.608695652173907</v>
      </c>
      <c r="I33" s="15">
        <v>4</v>
      </c>
      <c r="J33" s="8">
        <f t="shared" si="14"/>
        <v>17.391304347826086</v>
      </c>
      <c r="K33" s="15">
        <v>0</v>
      </c>
      <c r="L33" s="8">
        <f t="shared" si="15"/>
        <v>0</v>
      </c>
      <c r="M33" s="15">
        <v>0</v>
      </c>
      <c r="N33" s="8">
        <f t="shared" si="16"/>
        <v>0</v>
      </c>
      <c r="O33" s="15">
        <v>0</v>
      </c>
      <c r="P33" s="8">
        <f t="shared" si="17"/>
        <v>0</v>
      </c>
    </row>
    <row r="34" spans="1:16" ht="23.1" customHeight="1">
      <c r="A34" s="139"/>
      <c r="B34" s="139"/>
      <c r="C34" s="13"/>
      <c r="D34" s="14" t="s">
        <v>20</v>
      </c>
      <c r="E34" s="11"/>
      <c r="F34" s="10">
        <f t="shared" si="12"/>
        <v>14</v>
      </c>
      <c r="G34" s="9">
        <v>11</v>
      </c>
      <c r="H34" s="8">
        <f t="shared" si="13"/>
        <v>78.571428571428569</v>
      </c>
      <c r="I34" s="15">
        <v>3</v>
      </c>
      <c r="J34" s="8">
        <f t="shared" si="14"/>
        <v>21.428571428571427</v>
      </c>
      <c r="K34" s="15">
        <v>0</v>
      </c>
      <c r="L34" s="8">
        <f t="shared" si="15"/>
        <v>0</v>
      </c>
      <c r="M34" s="15">
        <v>0</v>
      </c>
      <c r="N34" s="8">
        <f t="shared" si="16"/>
        <v>0</v>
      </c>
      <c r="O34" s="15">
        <v>0</v>
      </c>
      <c r="P34" s="8">
        <f t="shared" si="17"/>
        <v>0</v>
      </c>
    </row>
    <row r="35" spans="1:16" ht="23.1" customHeight="1">
      <c r="A35" s="139"/>
      <c r="B35" s="139"/>
      <c r="C35" s="13"/>
      <c r="D35" s="14" t="s">
        <v>19</v>
      </c>
      <c r="E35" s="11"/>
      <c r="F35" s="10">
        <f t="shared" si="12"/>
        <v>10</v>
      </c>
      <c r="G35" s="9">
        <v>9</v>
      </c>
      <c r="H35" s="8">
        <f t="shared" si="13"/>
        <v>90</v>
      </c>
      <c r="I35" s="15">
        <v>1</v>
      </c>
      <c r="J35" s="8">
        <f t="shared" si="14"/>
        <v>10</v>
      </c>
      <c r="K35" s="15">
        <v>0</v>
      </c>
      <c r="L35" s="8">
        <f t="shared" si="15"/>
        <v>0</v>
      </c>
      <c r="M35" s="15">
        <v>0</v>
      </c>
      <c r="N35" s="8">
        <f t="shared" si="16"/>
        <v>0</v>
      </c>
      <c r="O35" s="15">
        <v>0</v>
      </c>
      <c r="P35" s="8">
        <f t="shared" si="17"/>
        <v>0</v>
      </c>
    </row>
    <row r="36" spans="1:16" ht="23.1" customHeight="1">
      <c r="A36" s="139"/>
      <c r="B36" s="139"/>
      <c r="C36" s="13"/>
      <c r="D36" s="14" t="s">
        <v>18</v>
      </c>
      <c r="E36" s="11"/>
      <c r="F36" s="10">
        <f t="shared" si="12"/>
        <v>19</v>
      </c>
      <c r="G36" s="9">
        <v>17</v>
      </c>
      <c r="H36" s="8">
        <f t="shared" si="13"/>
        <v>89.473684210526315</v>
      </c>
      <c r="I36" s="15">
        <v>2</v>
      </c>
      <c r="J36" s="8">
        <f t="shared" si="14"/>
        <v>10.526315789473683</v>
      </c>
      <c r="K36" s="15">
        <v>0</v>
      </c>
      <c r="L36" s="8">
        <f t="shared" si="15"/>
        <v>0</v>
      </c>
      <c r="M36" s="15">
        <v>0</v>
      </c>
      <c r="N36" s="8">
        <f t="shared" si="16"/>
        <v>0</v>
      </c>
      <c r="O36" s="15">
        <v>0</v>
      </c>
      <c r="P36" s="8">
        <f t="shared" si="17"/>
        <v>0</v>
      </c>
    </row>
    <row r="37" spans="1:16" ht="23.1" customHeight="1">
      <c r="A37" s="139"/>
      <c r="B37" s="140"/>
      <c r="C37" s="13"/>
      <c r="D37" s="14" t="s">
        <v>17</v>
      </c>
      <c r="E37" s="11"/>
      <c r="F37" s="10">
        <f t="shared" si="12"/>
        <v>4</v>
      </c>
      <c r="G37" s="9">
        <v>4</v>
      </c>
      <c r="H37" s="8">
        <f t="shared" si="13"/>
        <v>100</v>
      </c>
      <c r="I37" s="15">
        <v>0</v>
      </c>
      <c r="J37" s="8">
        <f t="shared" si="14"/>
        <v>0</v>
      </c>
      <c r="K37" s="15">
        <v>0</v>
      </c>
      <c r="L37" s="8">
        <f t="shared" si="15"/>
        <v>0</v>
      </c>
      <c r="M37" s="15">
        <v>0</v>
      </c>
      <c r="N37" s="8">
        <f t="shared" si="16"/>
        <v>0</v>
      </c>
      <c r="O37" s="15">
        <v>0</v>
      </c>
      <c r="P37" s="8">
        <f t="shared" si="17"/>
        <v>0</v>
      </c>
    </row>
    <row r="38" spans="1:16" ht="23.1" customHeight="1">
      <c r="A38" s="139"/>
      <c r="B38" s="138" t="s">
        <v>16</v>
      </c>
      <c r="C38" s="13"/>
      <c r="D38" s="14" t="s">
        <v>15</v>
      </c>
      <c r="E38" s="11"/>
      <c r="F38" s="10">
        <f t="shared" si="5"/>
        <v>692</v>
      </c>
      <c r="G38" s="9">
        <f>SUM(G39:G53)</f>
        <v>611</v>
      </c>
      <c r="H38" s="8">
        <f t="shared" si="0"/>
        <v>88.294797687861276</v>
      </c>
      <c r="I38" s="15">
        <f>SUM(I39:I53)</f>
        <v>62</v>
      </c>
      <c r="J38" s="8">
        <f t="shared" si="1"/>
        <v>8.9595375722543356</v>
      </c>
      <c r="K38" s="15">
        <f>SUM(K39:K53)</f>
        <v>18</v>
      </c>
      <c r="L38" s="8">
        <f t="shared" si="2"/>
        <v>2.601156069364162</v>
      </c>
      <c r="M38" s="15">
        <f>SUM(M39:M53)</f>
        <v>1</v>
      </c>
      <c r="N38" s="8">
        <f t="shared" si="3"/>
        <v>0.1445086705202312</v>
      </c>
      <c r="O38" s="15">
        <f>SUM(O39:O53)</f>
        <v>0</v>
      </c>
      <c r="P38" s="8">
        <f t="shared" si="4"/>
        <v>0</v>
      </c>
    </row>
    <row r="39" spans="1:16" ht="23.1" customHeight="1">
      <c r="A39" s="139"/>
      <c r="B39" s="139"/>
      <c r="C39" s="13"/>
      <c r="D39" s="14" t="s">
        <v>14</v>
      </c>
      <c r="E39" s="11"/>
      <c r="F39" s="10">
        <f t="shared" ref="F39:F52" si="18">SUM(G39,I39,K39,M39,O39)</f>
        <v>5</v>
      </c>
      <c r="G39" s="9">
        <v>5</v>
      </c>
      <c r="H39" s="8">
        <f t="shared" ref="H39:H52" si="19">IF(G39=0,0,G39/$F39*100)</f>
        <v>100</v>
      </c>
      <c r="I39" s="15">
        <v>0</v>
      </c>
      <c r="J39" s="8">
        <f t="shared" ref="J39:J52" si="20">IF(I39=0,0,I39/$F39*100)</f>
        <v>0</v>
      </c>
      <c r="K39" s="15">
        <v>0</v>
      </c>
      <c r="L39" s="8">
        <f t="shared" ref="L39:L52" si="21">IF(K39=0,0,K39/$F39*100)</f>
        <v>0</v>
      </c>
      <c r="M39" s="15">
        <v>0</v>
      </c>
      <c r="N39" s="8">
        <f t="shared" ref="N39:N52" si="22">IF(M39=0,0,M39/$F39*100)</f>
        <v>0</v>
      </c>
      <c r="O39" s="15">
        <v>0</v>
      </c>
      <c r="P39" s="8">
        <f t="shared" ref="P39:P52" si="23">IF(O39=0,0,O39/$F39*100)</f>
        <v>0</v>
      </c>
    </row>
    <row r="40" spans="1:16" ht="23.1" customHeight="1">
      <c r="A40" s="139"/>
      <c r="B40" s="139"/>
      <c r="C40" s="13"/>
      <c r="D40" s="14" t="s">
        <v>13</v>
      </c>
      <c r="E40" s="11"/>
      <c r="F40" s="10">
        <f t="shared" si="18"/>
        <v>83</v>
      </c>
      <c r="G40" s="9">
        <v>83</v>
      </c>
      <c r="H40" s="8">
        <f t="shared" si="19"/>
        <v>100</v>
      </c>
      <c r="I40" s="15">
        <v>0</v>
      </c>
      <c r="J40" s="8">
        <f t="shared" si="20"/>
        <v>0</v>
      </c>
      <c r="K40" s="15">
        <v>0</v>
      </c>
      <c r="L40" s="8">
        <f t="shared" si="21"/>
        <v>0</v>
      </c>
      <c r="M40" s="15">
        <v>0</v>
      </c>
      <c r="N40" s="8">
        <f t="shared" si="22"/>
        <v>0</v>
      </c>
      <c r="O40" s="15">
        <v>0</v>
      </c>
      <c r="P40" s="8">
        <f t="shared" si="23"/>
        <v>0</v>
      </c>
    </row>
    <row r="41" spans="1:16" ht="23.1" customHeight="1">
      <c r="A41" s="139"/>
      <c r="B41" s="139"/>
      <c r="C41" s="13"/>
      <c r="D41" s="14" t="s">
        <v>12</v>
      </c>
      <c r="E41" s="11"/>
      <c r="F41" s="10">
        <f t="shared" si="18"/>
        <v>18</v>
      </c>
      <c r="G41" s="9">
        <v>18</v>
      </c>
      <c r="H41" s="8">
        <f t="shared" si="19"/>
        <v>100</v>
      </c>
      <c r="I41" s="15">
        <v>0</v>
      </c>
      <c r="J41" s="8">
        <f t="shared" si="20"/>
        <v>0</v>
      </c>
      <c r="K41" s="15">
        <v>0</v>
      </c>
      <c r="L41" s="8">
        <f t="shared" si="21"/>
        <v>0</v>
      </c>
      <c r="M41" s="15">
        <v>0</v>
      </c>
      <c r="N41" s="8">
        <f t="shared" si="22"/>
        <v>0</v>
      </c>
      <c r="O41" s="15">
        <v>0</v>
      </c>
      <c r="P41" s="8">
        <f t="shared" si="23"/>
        <v>0</v>
      </c>
    </row>
    <row r="42" spans="1:16" ht="23.1" customHeight="1">
      <c r="A42" s="139"/>
      <c r="B42" s="139"/>
      <c r="C42" s="13"/>
      <c r="D42" s="14" t="s">
        <v>11</v>
      </c>
      <c r="E42" s="11"/>
      <c r="F42" s="10">
        <f t="shared" si="18"/>
        <v>16</v>
      </c>
      <c r="G42" s="9">
        <v>16</v>
      </c>
      <c r="H42" s="8">
        <f t="shared" si="19"/>
        <v>100</v>
      </c>
      <c r="I42" s="15">
        <v>0</v>
      </c>
      <c r="J42" s="8">
        <f t="shared" si="20"/>
        <v>0</v>
      </c>
      <c r="K42" s="15">
        <v>0</v>
      </c>
      <c r="L42" s="8">
        <f t="shared" si="21"/>
        <v>0</v>
      </c>
      <c r="M42" s="15">
        <v>0</v>
      </c>
      <c r="N42" s="8">
        <f t="shared" si="22"/>
        <v>0</v>
      </c>
      <c r="O42" s="15">
        <v>0</v>
      </c>
      <c r="P42" s="8">
        <f t="shared" si="23"/>
        <v>0</v>
      </c>
    </row>
    <row r="43" spans="1:16" ht="23.1" customHeight="1">
      <c r="A43" s="139"/>
      <c r="B43" s="139"/>
      <c r="C43" s="13"/>
      <c r="D43" s="14" t="s">
        <v>10</v>
      </c>
      <c r="E43" s="11"/>
      <c r="F43" s="10">
        <f t="shared" si="18"/>
        <v>34</v>
      </c>
      <c r="G43" s="9">
        <v>32</v>
      </c>
      <c r="H43" s="8">
        <f t="shared" si="19"/>
        <v>94.117647058823522</v>
      </c>
      <c r="I43" s="15">
        <v>2</v>
      </c>
      <c r="J43" s="8">
        <f t="shared" si="20"/>
        <v>5.8823529411764701</v>
      </c>
      <c r="K43" s="15">
        <v>0</v>
      </c>
      <c r="L43" s="8">
        <f t="shared" si="21"/>
        <v>0</v>
      </c>
      <c r="M43" s="15">
        <v>0</v>
      </c>
      <c r="N43" s="8">
        <f t="shared" si="22"/>
        <v>0</v>
      </c>
      <c r="O43" s="15">
        <v>0</v>
      </c>
      <c r="P43" s="8">
        <f t="shared" si="23"/>
        <v>0</v>
      </c>
    </row>
    <row r="44" spans="1:16" ht="23.1" customHeight="1">
      <c r="A44" s="139"/>
      <c r="B44" s="139"/>
      <c r="C44" s="13"/>
      <c r="D44" s="14" t="s">
        <v>9</v>
      </c>
      <c r="E44" s="11"/>
      <c r="F44" s="10">
        <f t="shared" si="18"/>
        <v>180</v>
      </c>
      <c r="G44" s="9">
        <v>159</v>
      </c>
      <c r="H44" s="8">
        <f t="shared" si="19"/>
        <v>88.333333333333329</v>
      </c>
      <c r="I44" s="15">
        <v>17</v>
      </c>
      <c r="J44" s="8">
        <f t="shared" si="20"/>
        <v>9.4444444444444446</v>
      </c>
      <c r="K44" s="15">
        <v>4</v>
      </c>
      <c r="L44" s="8">
        <f t="shared" si="21"/>
        <v>2.2222222222222223</v>
      </c>
      <c r="M44" s="15">
        <v>0</v>
      </c>
      <c r="N44" s="8">
        <f t="shared" si="22"/>
        <v>0</v>
      </c>
      <c r="O44" s="15">
        <v>0</v>
      </c>
      <c r="P44" s="8">
        <f t="shared" si="23"/>
        <v>0</v>
      </c>
    </row>
    <row r="45" spans="1:16" ht="23.1" customHeight="1">
      <c r="A45" s="139"/>
      <c r="B45" s="139"/>
      <c r="C45" s="13"/>
      <c r="D45" s="14" t="s">
        <v>8</v>
      </c>
      <c r="E45" s="11"/>
      <c r="F45" s="10">
        <f t="shared" si="18"/>
        <v>21</v>
      </c>
      <c r="G45" s="9">
        <v>20</v>
      </c>
      <c r="H45" s="8">
        <f t="shared" si="19"/>
        <v>95.238095238095227</v>
      </c>
      <c r="I45" s="15">
        <v>0</v>
      </c>
      <c r="J45" s="8">
        <f t="shared" si="20"/>
        <v>0</v>
      </c>
      <c r="K45" s="15">
        <v>1</v>
      </c>
      <c r="L45" s="8">
        <f t="shared" si="21"/>
        <v>4.7619047619047619</v>
      </c>
      <c r="M45" s="15">
        <v>0</v>
      </c>
      <c r="N45" s="8">
        <f t="shared" si="22"/>
        <v>0</v>
      </c>
      <c r="O45" s="15">
        <v>0</v>
      </c>
      <c r="P45" s="8">
        <f t="shared" si="23"/>
        <v>0</v>
      </c>
    </row>
    <row r="46" spans="1:16" ht="23.1" customHeight="1">
      <c r="A46" s="139"/>
      <c r="B46" s="139"/>
      <c r="C46" s="13"/>
      <c r="D46" s="14" t="s">
        <v>7</v>
      </c>
      <c r="E46" s="11"/>
      <c r="F46" s="10">
        <f t="shared" si="18"/>
        <v>14</v>
      </c>
      <c r="G46" s="9">
        <v>14</v>
      </c>
      <c r="H46" s="8">
        <f t="shared" si="19"/>
        <v>100</v>
      </c>
      <c r="I46" s="15">
        <v>0</v>
      </c>
      <c r="J46" s="8">
        <f t="shared" si="20"/>
        <v>0</v>
      </c>
      <c r="K46" s="15">
        <v>0</v>
      </c>
      <c r="L46" s="8">
        <f t="shared" si="21"/>
        <v>0</v>
      </c>
      <c r="M46" s="15">
        <v>0</v>
      </c>
      <c r="N46" s="8">
        <f t="shared" si="22"/>
        <v>0</v>
      </c>
      <c r="O46" s="15">
        <v>0</v>
      </c>
      <c r="P46" s="8">
        <f t="shared" si="23"/>
        <v>0</v>
      </c>
    </row>
    <row r="47" spans="1:16" ht="24" customHeight="1">
      <c r="A47" s="139"/>
      <c r="B47" s="139"/>
      <c r="C47" s="13"/>
      <c r="D47" s="12" t="s">
        <v>6</v>
      </c>
      <c r="E47" s="11"/>
      <c r="F47" s="10">
        <f t="shared" si="18"/>
        <v>13</v>
      </c>
      <c r="G47" s="9">
        <v>13</v>
      </c>
      <c r="H47" s="8">
        <f t="shared" si="19"/>
        <v>100</v>
      </c>
      <c r="I47" s="15">
        <v>0</v>
      </c>
      <c r="J47" s="8">
        <f t="shared" si="20"/>
        <v>0</v>
      </c>
      <c r="K47" s="15">
        <v>0</v>
      </c>
      <c r="L47" s="8">
        <f t="shared" si="21"/>
        <v>0</v>
      </c>
      <c r="M47" s="15">
        <v>0</v>
      </c>
      <c r="N47" s="8">
        <f t="shared" si="22"/>
        <v>0</v>
      </c>
      <c r="O47" s="15">
        <v>0</v>
      </c>
      <c r="P47" s="8">
        <f t="shared" si="23"/>
        <v>0</v>
      </c>
    </row>
    <row r="48" spans="1:16" ht="23.1" customHeight="1">
      <c r="A48" s="139"/>
      <c r="B48" s="139"/>
      <c r="C48" s="13"/>
      <c r="D48" s="14" t="s">
        <v>5</v>
      </c>
      <c r="E48" s="11"/>
      <c r="F48" s="10">
        <f t="shared" si="18"/>
        <v>41</v>
      </c>
      <c r="G48" s="9">
        <v>36</v>
      </c>
      <c r="H48" s="8">
        <f t="shared" si="19"/>
        <v>87.804878048780495</v>
      </c>
      <c r="I48" s="15">
        <v>5</v>
      </c>
      <c r="J48" s="8">
        <f t="shared" si="20"/>
        <v>12.195121951219512</v>
      </c>
      <c r="K48" s="15">
        <v>0</v>
      </c>
      <c r="L48" s="8">
        <f t="shared" si="21"/>
        <v>0</v>
      </c>
      <c r="M48" s="15">
        <v>0</v>
      </c>
      <c r="N48" s="8">
        <f t="shared" si="22"/>
        <v>0</v>
      </c>
      <c r="O48" s="15">
        <v>0</v>
      </c>
      <c r="P48" s="8">
        <f t="shared" si="23"/>
        <v>0</v>
      </c>
    </row>
    <row r="49" spans="1:16" ht="23.1" customHeight="1">
      <c r="A49" s="139"/>
      <c r="B49" s="139"/>
      <c r="C49" s="13"/>
      <c r="D49" s="14" t="s">
        <v>4</v>
      </c>
      <c r="E49" s="11"/>
      <c r="F49" s="10">
        <f t="shared" si="18"/>
        <v>22</v>
      </c>
      <c r="G49" s="9">
        <v>22</v>
      </c>
      <c r="H49" s="8">
        <f t="shared" si="19"/>
        <v>100</v>
      </c>
      <c r="I49" s="15">
        <v>0</v>
      </c>
      <c r="J49" s="8">
        <f t="shared" si="20"/>
        <v>0</v>
      </c>
      <c r="K49" s="15">
        <v>0</v>
      </c>
      <c r="L49" s="8">
        <f t="shared" si="21"/>
        <v>0</v>
      </c>
      <c r="M49" s="15">
        <v>0</v>
      </c>
      <c r="N49" s="8">
        <f t="shared" si="22"/>
        <v>0</v>
      </c>
      <c r="O49" s="15">
        <v>0</v>
      </c>
      <c r="P49" s="8">
        <f t="shared" si="23"/>
        <v>0</v>
      </c>
    </row>
    <row r="50" spans="1:16" ht="23.1" customHeight="1">
      <c r="A50" s="139"/>
      <c r="B50" s="139"/>
      <c r="C50" s="13"/>
      <c r="D50" s="14" t="s">
        <v>3</v>
      </c>
      <c r="E50" s="11"/>
      <c r="F50" s="10">
        <f t="shared" si="18"/>
        <v>20</v>
      </c>
      <c r="G50" s="9">
        <v>15</v>
      </c>
      <c r="H50" s="8">
        <f t="shared" si="19"/>
        <v>75</v>
      </c>
      <c r="I50" s="15">
        <v>4</v>
      </c>
      <c r="J50" s="8">
        <f t="shared" si="20"/>
        <v>20</v>
      </c>
      <c r="K50" s="15">
        <v>1</v>
      </c>
      <c r="L50" s="8">
        <f t="shared" si="21"/>
        <v>5</v>
      </c>
      <c r="M50" s="15">
        <v>0</v>
      </c>
      <c r="N50" s="8">
        <f t="shared" si="22"/>
        <v>0</v>
      </c>
      <c r="O50" s="15">
        <v>0</v>
      </c>
      <c r="P50" s="8">
        <f t="shared" si="23"/>
        <v>0</v>
      </c>
    </row>
    <row r="51" spans="1:16" ht="23.1" customHeight="1">
      <c r="A51" s="139"/>
      <c r="B51" s="139"/>
      <c r="C51" s="13"/>
      <c r="D51" s="14" t="s">
        <v>2</v>
      </c>
      <c r="E51" s="11"/>
      <c r="F51" s="10">
        <f t="shared" si="18"/>
        <v>150</v>
      </c>
      <c r="G51" s="9">
        <v>118</v>
      </c>
      <c r="H51" s="8">
        <f t="shared" si="19"/>
        <v>78.666666666666657</v>
      </c>
      <c r="I51" s="15">
        <v>26</v>
      </c>
      <c r="J51" s="8">
        <f t="shared" si="20"/>
        <v>17.333333333333336</v>
      </c>
      <c r="K51" s="15">
        <v>6</v>
      </c>
      <c r="L51" s="8">
        <f t="shared" si="21"/>
        <v>4</v>
      </c>
      <c r="M51" s="15">
        <v>0</v>
      </c>
      <c r="N51" s="8">
        <f t="shared" si="22"/>
        <v>0</v>
      </c>
      <c r="O51" s="15">
        <v>0</v>
      </c>
      <c r="P51" s="8">
        <f t="shared" si="23"/>
        <v>0</v>
      </c>
    </row>
    <row r="52" spans="1:16" ht="23.1" customHeight="1">
      <c r="A52" s="139"/>
      <c r="B52" s="139"/>
      <c r="C52" s="13"/>
      <c r="D52" s="14" t="s">
        <v>1</v>
      </c>
      <c r="E52" s="11"/>
      <c r="F52" s="10">
        <f t="shared" si="18"/>
        <v>20</v>
      </c>
      <c r="G52" s="9">
        <v>17</v>
      </c>
      <c r="H52" s="8">
        <f t="shared" si="19"/>
        <v>85</v>
      </c>
      <c r="I52" s="15">
        <v>2</v>
      </c>
      <c r="J52" s="8">
        <f t="shared" si="20"/>
        <v>10</v>
      </c>
      <c r="K52" s="15">
        <v>1</v>
      </c>
      <c r="L52" s="8">
        <f t="shared" si="21"/>
        <v>5</v>
      </c>
      <c r="M52" s="15">
        <v>0</v>
      </c>
      <c r="N52" s="8">
        <f t="shared" si="22"/>
        <v>0</v>
      </c>
      <c r="O52" s="15">
        <v>0</v>
      </c>
      <c r="P52" s="8">
        <f t="shared" si="23"/>
        <v>0</v>
      </c>
    </row>
    <row r="53" spans="1:16" ht="24" customHeight="1">
      <c r="A53" s="140"/>
      <c r="B53" s="140"/>
      <c r="C53" s="13"/>
      <c r="D53" s="12" t="s">
        <v>0</v>
      </c>
      <c r="E53" s="11"/>
      <c r="F53" s="10">
        <f t="shared" si="5"/>
        <v>55</v>
      </c>
      <c r="G53" s="9">
        <v>43</v>
      </c>
      <c r="H53" s="8">
        <f t="shared" si="0"/>
        <v>78.181818181818187</v>
      </c>
      <c r="I53" s="15">
        <v>6</v>
      </c>
      <c r="J53" s="8">
        <f t="shared" si="1"/>
        <v>10.909090909090908</v>
      </c>
      <c r="K53" s="15">
        <v>5</v>
      </c>
      <c r="L53" s="8">
        <f t="shared" si="2"/>
        <v>9.0909090909090917</v>
      </c>
      <c r="M53" s="15">
        <v>1</v>
      </c>
      <c r="N53" s="8">
        <f t="shared" si="3"/>
        <v>1.8181818181818181</v>
      </c>
      <c r="O53" s="15">
        <v>0</v>
      </c>
      <c r="P53" s="8">
        <f t="shared" si="4"/>
        <v>0</v>
      </c>
    </row>
    <row r="55" spans="1:16" ht="12.75" customHeight="1"/>
    <row r="56" spans="1:16">
      <c r="D56" s="5"/>
    </row>
    <row r="59" spans="1:16">
      <c r="D59" s="5"/>
    </row>
    <row r="61" spans="1:16">
      <c r="D61" s="5"/>
    </row>
    <row r="63" spans="1:16">
      <c r="D63" s="5"/>
    </row>
    <row r="65" spans="4:4">
      <c r="D65" s="5"/>
    </row>
    <row r="67" spans="4:4" ht="13.5" customHeight="1">
      <c r="D67" s="6"/>
    </row>
    <row r="68" spans="4:4" ht="13.5" customHeight="1"/>
    <row r="69" spans="4:4">
      <c r="D69" s="5"/>
    </row>
    <row r="71" spans="4:4">
      <c r="D71" s="5"/>
    </row>
    <row r="73" spans="4:4">
      <c r="D73" s="5"/>
    </row>
    <row r="75" spans="4:4">
      <c r="D75" s="5"/>
    </row>
    <row r="79" spans="4:4" ht="12.75" customHeight="1"/>
    <row r="80" spans="4:4" ht="12.75" customHeight="1"/>
  </sheetData>
  <mergeCells count="28">
    <mergeCell ref="M5:M6"/>
    <mergeCell ref="N5:N6"/>
    <mergeCell ref="A3:E6"/>
    <mergeCell ref="F3:F6"/>
    <mergeCell ref="G3:P3"/>
    <mergeCell ref="G4:H4"/>
    <mergeCell ref="I4:J4"/>
    <mergeCell ref="K4:L4"/>
    <mergeCell ref="M4:N4"/>
    <mergeCell ref="O4:P4"/>
    <mergeCell ref="G5:G6"/>
    <mergeCell ref="H5:H6"/>
    <mergeCell ref="A13:A53"/>
    <mergeCell ref="B13:B37"/>
    <mergeCell ref="B38:B53"/>
    <mergeCell ref="O5:O6"/>
    <mergeCell ref="P5:P6"/>
    <mergeCell ref="A7:E7"/>
    <mergeCell ref="A8:A12"/>
    <mergeCell ref="B8:E8"/>
    <mergeCell ref="B9:E9"/>
    <mergeCell ref="B10:E10"/>
    <mergeCell ref="B11:E11"/>
    <mergeCell ref="B12:E12"/>
    <mergeCell ref="I5:I6"/>
    <mergeCell ref="J5:J6"/>
    <mergeCell ref="K5:K6"/>
    <mergeCell ref="L5:L6"/>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81"/>
  <sheetViews>
    <sheetView showGridLines="0" view="pageBreakPreview" zoomScaleNormal="100" zoomScaleSheetLayoutView="100" workbookViewId="0">
      <selection activeCell="G3" sqref="G3:P6"/>
    </sheetView>
  </sheetViews>
  <sheetFormatPr defaultRowHeight="13.5"/>
  <cols>
    <col min="1" max="2" width="2.625" style="4" customWidth="1"/>
    <col min="3" max="3" width="1.375" style="4" customWidth="1"/>
    <col min="4" max="4" width="27.625" style="4" customWidth="1"/>
    <col min="5" max="5" width="1.375" style="4" customWidth="1"/>
    <col min="6" max="16" width="8.625" style="3" customWidth="1"/>
    <col min="17" max="16384" width="9" style="3"/>
  </cols>
  <sheetData>
    <row r="1" spans="1:16" ht="14.25">
      <c r="A1" s="18" t="s">
        <v>499</v>
      </c>
    </row>
    <row r="3" spans="1:16" ht="18" customHeight="1">
      <c r="A3" s="152" t="s">
        <v>63</v>
      </c>
      <c r="B3" s="153"/>
      <c r="C3" s="153"/>
      <c r="D3" s="153"/>
      <c r="E3" s="154"/>
      <c r="F3" s="161" t="s">
        <v>62</v>
      </c>
      <c r="G3" s="168" t="s">
        <v>65</v>
      </c>
      <c r="H3" s="168"/>
      <c r="I3" s="168"/>
      <c r="J3" s="168"/>
      <c r="K3" s="168"/>
      <c r="L3" s="168"/>
      <c r="M3" s="168"/>
      <c r="N3" s="168"/>
      <c r="O3" s="168"/>
      <c r="P3" s="168"/>
    </row>
    <row r="4" spans="1:16" ht="31.5" customHeight="1">
      <c r="A4" s="155"/>
      <c r="B4" s="156"/>
      <c r="C4" s="156"/>
      <c r="D4" s="156"/>
      <c r="E4" s="157"/>
      <c r="F4" s="162"/>
      <c r="G4" s="168" t="s">
        <v>490</v>
      </c>
      <c r="H4" s="168"/>
      <c r="I4" s="168" t="s">
        <v>58</v>
      </c>
      <c r="J4" s="168"/>
      <c r="K4" s="168" t="s">
        <v>57</v>
      </c>
      <c r="L4" s="168"/>
      <c r="M4" s="168" t="s">
        <v>56</v>
      </c>
      <c r="N4" s="168"/>
      <c r="O4" s="168" t="s">
        <v>55</v>
      </c>
      <c r="P4" s="168"/>
    </row>
    <row r="5" spans="1:16" ht="15" customHeight="1">
      <c r="A5" s="155"/>
      <c r="B5" s="156"/>
      <c r="C5" s="156"/>
      <c r="D5" s="156"/>
      <c r="E5" s="157"/>
      <c r="F5" s="162"/>
      <c r="G5" s="163" t="s">
        <v>51</v>
      </c>
      <c r="H5" s="150" t="s">
        <v>50</v>
      </c>
      <c r="I5" s="163" t="s">
        <v>51</v>
      </c>
      <c r="J5" s="150" t="s">
        <v>50</v>
      </c>
      <c r="K5" s="163" t="s">
        <v>51</v>
      </c>
      <c r="L5" s="150" t="s">
        <v>50</v>
      </c>
      <c r="M5" s="163" t="s">
        <v>51</v>
      </c>
      <c r="N5" s="150" t="s">
        <v>50</v>
      </c>
      <c r="O5" s="163" t="s">
        <v>51</v>
      </c>
      <c r="P5" s="150" t="s">
        <v>50</v>
      </c>
    </row>
    <row r="6" spans="1:16" ht="15" customHeight="1">
      <c r="A6" s="158"/>
      <c r="B6" s="159"/>
      <c r="C6" s="159"/>
      <c r="D6" s="159"/>
      <c r="E6" s="160"/>
      <c r="F6" s="162"/>
      <c r="G6" s="164"/>
      <c r="H6" s="151"/>
      <c r="I6" s="164"/>
      <c r="J6" s="151"/>
      <c r="K6" s="164"/>
      <c r="L6" s="151"/>
      <c r="M6" s="164"/>
      <c r="N6" s="151"/>
      <c r="O6" s="164"/>
      <c r="P6" s="151"/>
    </row>
    <row r="7" spans="1:16" ht="23.1" customHeight="1">
      <c r="A7" s="147" t="s">
        <v>49</v>
      </c>
      <c r="B7" s="148"/>
      <c r="C7" s="148"/>
      <c r="D7" s="148"/>
      <c r="E7" s="149"/>
      <c r="F7" s="10">
        <f>SUM(F8:F12)</f>
        <v>916</v>
      </c>
      <c r="G7" s="9">
        <f>SUM(G8:G12)</f>
        <v>511</v>
      </c>
      <c r="H7" s="8">
        <f t="shared" ref="H7:H38" si="0">IF(G7=0,0,G7/$F7*100)</f>
        <v>55.786026200873366</v>
      </c>
      <c r="I7" s="15">
        <f>SUM(I8:I12)</f>
        <v>158</v>
      </c>
      <c r="J7" s="8">
        <f t="shared" ref="J7:J38" si="1">IF(I7=0,0,I7/$F7*100)</f>
        <v>17.248908296943235</v>
      </c>
      <c r="K7" s="15">
        <f>SUM(K8:K12)</f>
        <v>201</v>
      </c>
      <c r="L7" s="8">
        <f t="shared" ref="L7:L38" si="2">IF(K7=0,0,K7/$F7*100)</f>
        <v>21.943231441048034</v>
      </c>
      <c r="M7" s="15">
        <f>SUM(M8:M12)</f>
        <v>34</v>
      </c>
      <c r="N7" s="8">
        <f t="shared" ref="N7:N38" si="3">IF(M7=0,0,M7/$F7*100)</f>
        <v>3.7117903930131009</v>
      </c>
      <c r="O7" s="15">
        <f>SUM(O8:O12)</f>
        <v>12</v>
      </c>
      <c r="P7" s="8">
        <f t="shared" ref="P7:P38" si="4">IF(O7=0,0,O7/$F7*100)</f>
        <v>1.3100436681222707</v>
      </c>
    </row>
    <row r="8" spans="1:16" ht="23.1" customHeight="1">
      <c r="A8" s="141" t="s">
        <v>48</v>
      </c>
      <c r="B8" s="144" t="s">
        <v>47</v>
      </c>
      <c r="C8" s="145"/>
      <c r="D8" s="145"/>
      <c r="E8" s="146"/>
      <c r="F8" s="10">
        <f t="shared" ref="F8:F38" si="5">SUM(G8,I8,K8,M8,O8)</f>
        <v>289</v>
      </c>
      <c r="G8" s="9">
        <v>289</v>
      </c>
      <c r="H8" s="8">
        <f t="shared" si="0"/>
        <v>100</v>
      </c>
      <c r="I8" s="15">
        <v>0</v>
      </c>
      <c r="J8" s="8">
        <f t="shared" si="1"/>
        <v>0</v>
      </c>
      <c r="K8" s="15">
        <v>0</v>
      </c>
      <c r="L8" s="8">
        <f t="shared" si="2"/>
        <v>0</v>
      </c>
      <c r="M8" s="15">
        <v>0</v>
      </c>
      <c r="N8" s="8">
        <f t="shared" si="3"/>
        <v>0</v>
      </c>
      <c r="O8" s="15">
        <v>0</v>
      </c>
      <c r="P8" s="8">
        <f t="shared" si="4"/>
        <v>0</v>
      </c>
    </row>
    <row r="9" spans="1:16" ht="23.1" customHeight="1">
      <c r="A9" s="142"/>
      <c r="B9" s="144" t="s">
        <v>46</v>
      </c>
      <c r="C9" s="145"/>
      <c r="D9" s="145"/>
      <c r="E9" s="146"/>
      <c r="F9" s="10">
        <f t="shared" ref="F9:F12" si="6">SUM(G9,I9,K9,M9,O9)</f>
        <v>129</v>
      </c>
      <c r="G9" s="9">
        <v>51</v>
      </c>
      <c r="H9" s="8">
        <f t="shared" ref="H9:H12" si="7">IF(G9=0,0,G9/$F9*100)</f>
        <v>39.534883720930232</v>
      </c>
      <c r="I9" s="15">
        <v>78</v>
      </c>
      <c r="J9" s="8">
        <f t="shared" ref="J9:J12" si="8">IF(I9=0,0,I9/$F9*100)</f>
        <v>60.465116279069761</v>
      </c>
      <c r="K9" s="15">
        <v>0</v>
      </c>
      <c r="L9" s="8">
        <f t="shared" ref="L9:L12" si="9">IF(K9=0,0,K9/$F9*100)</f>
        <v>0</v>
      </c>
      <c r="M9" s="15">
        <v>0</v>
      </c>
      <c r="N9" s="8">
        <f t="shared" ref="N9:N12" si="10">IF(M9=0,0,M9/$F9*100)</f>
        <v>0</v>
      </c>
      <c r="O9" s="15">
        <v>0</v>
      </c>
      <c r="P9" s="8">
        <f t="shared" ref="P9:P12" si="11">IF(O9=0,0,O9/$F9*100)</f>
        <v>0</v>
      </c>
    </row>
    <row r="10" spans="1:16" ht="23.1" customHeight="1">
      <c r="A10" s="142"/>
      <c r="B10" s="144" t="s">
        <v>45</v>
      </c>
      <c r="C10" s="145"/>
      <c r="D10" s="145"/>
      <c r="E10" s="146"/>
      <c r="F10" s="10">
        <f t="shared" si="6"/>
        <v>220</v>
      </c>
      <c r="G10" s="9">
        <v>66</v>
      </c>
      <c r="H10" s="8">
        <f t="shared" si="7"/>
        <v>30</v>
      </c>
      <c r="I10" s="15">
        <v>36</v>
      </c>
      <c r="J10" s="8">
        <f t="shared" si="8"/>
        <v>16.363636363636363</v>
      </c>
      <c r="K10" s="15">
        <v>118</v>
      </c>
      <c r="L10" s="8">
        <f t="shared" si="9"/>
        <v>53.63636363636364</v>
      </c>
      <c r="M10" s="15">
        <v>0</v>
      </c>
      <c r="N10" s="8">
        <f t="shared" si="10"/>
        <v>0</v>
      </c>
      <c r="O10" s="15">
        <v>0</v>
      </c>
      <c r="P10" s="8">
        <f t="shared" si="11"/>
        <v>0</v>
      </c>
    </row>
    <row r="11" spans="1:16" ht="23.1" customHeight="1">
      <c r="A11" s="142"/>
      <c r="B11" s="144" t="s">
        <v>44</v>
      </c>
      <c r="C11" s="145"/>
      <c r="D11" s="145"/>
      <c r="E11" s="146"/>
      <c r="F11" s="10">
        <f t="shared" si="6"/>
        <v>57</v>
      </c>
      <c r="G11" s="9">
        <v>10</v>
      </c>
      <c r="H11" s="8">
        <f t="shared" si="7"/>
        <v>17.543859649122805</v>
      </c>
      <c r="I11" s="15">
        <v>8</v>
      </c>
      <c r="J11" s="8">
        <f t="shared" si="8"/>
        <v>14.035087719298245</v>
      </c>
      <c r="K11" s="15">
        <v>18</v>
      </c>
      <c r="L11" s="8">
        <f t="shared" si="9"/>
        <v>31.578947368421051</v>
      </c>
      <c r="M11" s="15">
        <v>21</v>
      </c>
      <c r="N11" s="8">
        <f t="shared" si="10"/>
        <v>36.84210526315789</v>
      </c>
      <c r="O11" s="15">
        <v>0</v>
      </c>
      <c r="P11" s="8">
        <f t="shared" si="11"/>
        <v>0</v>
      </c>
    </row>
    <row r="12" spans="1:16" ht="23.1" customHeight="1">
      <c r="A12" s="143"/>
      <c r="B12" s="144" t="s">
        <v>43</v>
      </c>
      <c r="C12" s="145"/>
      <c r="D12" s="145"/>
      <c r="E12" s="146"/>
      <c r="F12" s="10">
        <f t="shared" si="6"/>
        <v>221</v>
      </c>
      <c r="G12" s="9">
        <v>95</v>
      </c>
      <c r="H12" s="8">
        <f t="shared" si="7"/>
        <v>42.986425339366519</v>
      </c>
      <c r="I12" s="15">
        <v>36</v>
      </c>
      <c r="J12" s="8">
        <f t="shared" si="8"/>
        <v>16.289592760180994</v>
      </c>
      <c r="K12" s="15">
        <v>65</v>
      </c>
      <c r="L12" s="8">
        <f t="shared" si="9"/>
        <v>29.411764705882355</v>
      </c>
      <c r="M12" s="15">
        <v>13</v>
      </c>
      <c r="N12" s="8">
        <f t="shared" si="10"/>
        <v>5.8823529411764701</v>
      </c>
      <c r="O12" s="15">
        <v>12</v>
      </c>
      <c r="P12" s="8">
        <f t="shared" si="11"/>
        <v>5.4298642533936654</v>
      </c>
    </row>
    <row r="13" spans="1:16" ht="23.1" customHeight="1">
      <c r="A13" s="138" t="s">
        <v>42</v>
      </c>
      <c r="B13" s="138" t="s">
        <v>41</v>
      </c>
      <c r="C13" s="13"/>
      <c r="D13" s="14" t="s">
        <v>15</v>
      </c>
      <c r="E13" s="11"/>
      <c r="F13" s="10">
        <f t="shared" si="5"/>
        <v>224</v>
      </c>
      <c r="G13" s="9">
        <f>SUM(G14:G37)</f>
        <v>52</v>
      </c>
      <c r="H13" s="8">
        <f t="shared" si="0"/>
        <v>23.214285714285715</v>
      </c>
      <c r="I13" s="15">
        <f>SUM(I14:I37)</f>
        <v>40</v>
      </c>
      <c r="J13" s="8">
        <f t="shared" si="1"/>
        <v>17.857142857142858</v>
      </c>
      <c r="K13" s="15">
        <f>SUM(K14:K37)</f>
        <v>100</v>
      </c>
      <c r="L13" s="8">
        <f t="shared" si="2"/>
        <v>44.642857142857146</v>
      </c>
      <c r="M13" s="15">
        <f>SUM(M14:M37)</f>
        <v>24</v>
      </c>
      <c r="N13" s="8">
        <f t="shared" si="3"/>
        <v>10.714285714285714</v>
      </c>
      <c r="O13" s="15">
        <f>SUM(O14:O37)</f>
        <v>8</v>
      </c>
      <c r="P13" s="8">
        <f t="shared" si="4"/>
        <v>3.5714285714285712</v>
      </c>
    </row>
    <row r="14" spans="1:16" ht="23.1" customHeight="1">
      <c r="A14" s="139"/>
      <c r="B14" s="139"/>
      <c r="C14" s="13"/>
      <c r="D14" s="14" t="s">
        <v>40</v>
      </c>
      <c r="E14" s="11"/>
      <c r="F14" s="10">
        <f t="shared" ref="F14:F37" si="12">SUM(G14,I14,K14,M14,O14)</f>
        <v>38</v>
      </c>
      <c r="G14" s="9">
        <v>10</v>
      </c>
      <c r="H14" s="8">
        <f t="shared" ref="H14:H37" si="13">IF(G14=0,0,G14/$F14*100)</f>
        <v>26.315789473684209</v>
      </c>
      <c r="I14" s="15">
        <v>6</v>
      </c>
      <c r="J14" s="8">
        <f t="shared" ref="J14:J37" si="14">IF(I14=0,0,I14/$F14*100)</f>
        <v>15.789473684210526</v>
      </c>
      <c r="K14" s="15">
        <v>16</v>
      </c>
      <c r="L14" s="8">
        <f t="shared" ref="L14:L37" si="15">IF(K14=0,0,K14/$F14*100)</f>
        <v>42.105263157894733</v>
      </c>
      <c r="M14" s="15">
        <v>5</v>
      </c>
      <c r="N14" s="8">
        <f t="shared" ref="N14:N37" si="16">IF(M14=0,0,M14/$F14*100)</f>
        <v>13.157894736842104</v>
      </c>
      <c r="O14" s="15">
        <v>1</v>
      </c>
      <c r="P14" s="8">
        <f t="shared" ref="P14:P37" si="17">IF(O14=0,0,O14/$F14*100)</f>
        <v>2.6315789473684208</v>
      </c>
    </row>
    <row r="15" spans="1:16" ht="23.1" customHeight="1">
      <c r="A15" s="139"/>
      <c r="B15" s="139"/>
      <c r="C15" s="13"/>
      <c r="D15" s="14" t="s">
        <v>39</v>
      </c>
      <c r="E15" s="11"/>
      <c r="F15" s="10">
        <f t="shared" si="12"/>
        <v>5</v>
      </c>
      <c r="G15" s="9">
        <v>2</v>
      </c>
      <c r="H15" s="8">
        <f t="shared" si="13"/>
        <v>40</v>
      </c>
      <c r="I15" s="15">
        <v>1</v>
      </c>
      <c r="J15" s="8">
        <f t="shared" si="14"/>
        <v>20</v>
      </c>
      <c r="K15" s="15">
        <v>2</v>
      </c>
      <c r="L15" s="8">
        <f t="shared" si="15"/>
        <v>40</v>
      </c>
      <c r="M15" s="15">
        <v>0</v>
      </c>
      <c r="N15" s="8">
        <f t="shared" si="16"/>
        <v>0</v>
      </c>
      <c r="O15" s="15">
        <v>0</v>
      </c>
      <c r="P15" s="8">
        <f t="shared" si="17"/>
        <v>0</v>
      </c>
    </row>
    <row r="16" spans="1:16" ht="23.1" customHeight="1">
      <c r="A16" s="139"/>
      <c r="B16" s="139"/>
      <c r="C16" s="13"/>
      <c r="D16" s="14" t="s">
        <v>38</v>
      </c>
      <c r="E16" s="11"/>
      <c r="F16" s="10">
        <f t="shared" si="12"/>
        <v>14</v>
      </c>
      <c r="G16" s="9">
        <v>4</v>
      </c>
      <c r="H16" s="8">
        <f t="shared" si="13"/>
        <v>28.571428571428569</v>
      </c>
      <c r="I16" s="15">
        <v>3</v>
      </c>
      <c r="J16" s="8">
        <f t="shared" si="14"/>
        <v>21.428571428571427</v>
      </c>
      <c r="K16" s="15">
        <v>7</v>
      </c>
      <c r="L16" s="8">
        <f t="shared" si="15"/>
        <v>50</v>
      </c>
      <c r="M16" s="15">
        <v>0</v>
      </c>
      <c r="N16" s="8">
        <f t="shared" si="16"/>
        <v>0</v>
      </c>
      <c r="O16" s="15">
        <v>0</v>
      </c>
      <c r="P16" s="8">
        <f t="shared" si="17"/>
        <v>0</v>
      </c>
    </row>
    <row r="17" spans="1:16" ht="23.1" customHeight="1">
      <c r="A17" s="139"/>
      <c r="B17" s="139"/>
      <c r="C17" s="13"/>
      <c r="D17" s="14" t="s">
        <v>37</v>
      </c>
      <c r="E17" s="11"/>
      <c r="F17" s="10">
        <f t="shared" si="12"/>
        <v>1</v>
      </c>
      <c r="G17" s="9">
        <v>0</v>
      </c>
      <c r="H17" s="8">
        <f t="shared" si="13"/>
        <v>0</v>
      </c>
      <c r="I17" s="15">
        <v>1</v>
      </c>
      <c r="J17" s="8">
        <f t="shared" si="14"/>
        <v>100</v>
      </c>
      <c r="K17" s="15">
        <v>0</v>
      </c>
      <c r="L17" s="8">
        <f t="shared" si="15"/>
        <v>0</v>
      </c>
      <c r="M17" s="15">
        <v>0</v>
      </c>
      <c r="N17" s="8">
        <f t="shared" si="16"/>
        <v>0</v>
      </c>
      <c r="O17" s="15">
        <v>0</v>
      </c>
      <c r="P17" s="8">
        <f t="shared" si="17"/>
        <v>0</v>
      </c>
    </row>
    <row r="18" spans="1:16" ht="23.1" customHeight="1">
      <c r="A18" s="139"/>
      <c r="B18" s="139"/>
      <c r="C18" s="13"/>
      <c r="D18" s="14" t="s">
        <v>36</v>
      </c>
      <c r="E18" s="11"/>
      <c r="F18" s="10">
        <f t="shared" si="12"/>
        <v>6</v>
      </c>
      <c r="G18" s="9">
        <v>1</v>
      </c>
      <c r="H18" s="8">
        <f t="shared" si="13"/>
        <v>16.666666666666664</v>
      </c>
      <c r="I18" s="15">
        <v>1</v>
      </c>
      <c r="J18" s="8">
        <f t="shared" si="14"/>
        <v>16.666666666666664</v>
      </c>
      <c r="K18" s="15">
        <v>4</v>
      </c>
      <c r="L18" s="8">
        <f t="shared" si="15"/>
        <v>66.666666666666657</v>
      </c>
      <c r="M18" s="15">
        <v>0</v>
      </c>
      <c r="N18" s="8">
        <f t="shared" si="16"/>
        <v>0</v>
      </c>
      <c r="O18" s="15">
        <v>0</v>
      </c>
      <c r="P18" s="8">
        <f t="shared" si="17"/>
        <v>0</v>
      </c>
    </row>
    <row r="19" spans="1:16" ht="23.1" customHeight="1">
      <c r="A19" s="139"/>
      <c r="B19" s="139"/>
      <c r="C19" s="13"/>
      <c r="D19" s="14" t="s">
        <v>35</v>
      </c>
      <c r="E19" s="11"/>
      <c r="F19" s="10">
        <f t="shared" si="12"/>
        <v>3</v>
      </c>
      <c r="G19" s="9">
        <v>2</v>
      </c>
      <c r="H19" s="8">
        <f t="shared" si="13"/>
        <v>66.666666666666657</v>
      </c>
      <c r="I19" s="15">
        <v>1</v>
      </c>
      <c r="J19" s="8">
        <f t="shared" si="14"/>
        <v>33.333333333333329</v>
      </c>
      <c r="K19" s="15">
        <v>0</v>
      </c>
      <c r="L19" s="8">
        <f t="shared" si="15"/>
        <v>0</v>
      </c>
      <c r="M19" s="15">
        <v>0</v>
      </c>
      <c r="N19" s="8">
        <f t="shared" si="16"/>
        <v>0</v>
      </c>
      <c r="O19" s="15">
        <v>0</v>
      </c>
      <c r="P19" s="8">
        <f t="shared" si="17"/>
        <v>0</v>
      </c>
    </row>
    <row r="20" spans="1:16" ht="23.1" customHeight="1">
      <c r="A20" s="139"/>
      <c r="B20" s="139"/>
      <c r="C20" s="13"/>
      <c r="D20" s="14" t="s">
        <v>34</v>
      </c>
      <c r="E20" s="11"/>
      <c r="F20" s="10">
        <f t="shared" si="12"/>
        <v>3</v>
      </c>
      <c r="G20" s="9">
        <v>1</v>
      </c>
      <c r="H20" s="8">
        <f t="shared" si="13"/>
        <v>33.333333333333329</v>
      </c>
      <c r="I20" s="15">
        <v>0</v>
      </c>
      <c r="J20" s="8">
        <f t="shared" si="14"/>
        <v>0</v>
      </c>
      <c r="K20" s="15">
        <v>2</v>
      </c>
      <c r="L20" s="8">
        <f t="shared" si="15"/>
        <v>66.666666666666657</v>
      </c>
      <c r="M20" s="15">
        <v>0</v>
      </c>
      <c r="N20" s="8">
        <f t="shared" si="16"/>
        <v>0</v>
      </c>
      <c r="O20" s="15">
        <v>0</v>
      </c>
      <c r="P20" s="8">
        <f t="shared" si="17"/>
        <v>0</v>
      </c>
    </row>
    <row r="21" spans="1:16" ht="23.1" customHeight="1">
      <c r="A21" s="139"/>
      <c r="B21" s="139"/>
      <c r="C21" s="13"/>
      <c r="D21" s="14" t="s">
        <v>33</v>
      </c>
      <c r="E21" s="11"/>
      <c r="F21" s="10">
        <f t="shared" si="12"/>
        <v>10</v>
      </c>
      <c r="G21" s="9">
        <v>1</v>
      </c>
      <c r="H21" s="8">
        <f t="shared" si="13"/>
        <v>10</v>
      </c>
      <c r="I21" s="15">
        <v>1</v>
      </c>
      <c r="J21" s="8">
        <f t="shared" si="14"/>
        <v>10</v>
      </c>
      <c r="K21" s="15">
        <v>4</v>
      </c>
      <c r="L21" s="8">
        <f t="shared" si="15"/>
        <v>40</v>
      </c>
      <c r="M21" s="15">
        <v>2</v>
      </c>
      <c r="N21" s="8">
        <f t="shared" si="16"/>
        <v>20</v>
      </c>
      <c r="O21" s="15">
        <v>2</v>
      </c>
      <c r="P21" s="8">
        <f t="shared" si="17"/>
        <v>20</v>
      </c>
    </row>
    <row r="22" spans="1:16" ht="23.1" customHeight="1">
      <c r="A22" s="139"/>
      <c r="B22" s="139"/>
      <c r="C22" s="13"/>
      <c r="D22" s="14" t="s">
        <v>32</v>
      </c>
      <c r="E22" s="11"/>
      <c r="F22" s="10">
        <f t="shared" si="12"/>
        <v>1</v>
      </c>
      <c r="G22" s="9">
        <v>1</v>
      </c>
      <c r="H22" s="8">
        <f t="shared" si="13"/>
        <v>100</v>
      </c>
      <c r="I22" s="15">
        <v>0</v>
      </c>
      <c r="J22" s="8">
        <f t="shared" si="14"/>
        <v>0</v>
      </c>
      <c r="K22" s="15">
        <v>0</v>
      </c>
      <c r="L22" s="8">
        <f t="shared" si="15"/>
        <v>0</v>
      </c>
      <c r="M22" s="15">
        <v>0</v>
      </c>
      <c r="N22" s="8">
        <f t="shared" si="16"/>
        <v>0</v>
      </c>
      <c r="O22" s="15">
        <v>0</v>
      </c>
      <c r="P22" s="8">
        <f t="shared" si="17"/>
        <v>0</v>
      </c>
    </row>
    <row r="23" spans="1:16" ht="23.1" customHeight="1">
      <c r="A23" s="139"/>
      <c r="B23" s="139"/>
      <c r="C23" s="13"/>
      <c r="D23" s="14" t="s">
        <v>31</v>
      </c>
      <c r="E23" s="11"/>
      <c r="F23" s="10">
        <f t="shared" si="12"/>
        <v>6</v>
      </c>
      <c r="G23" s="9">
        <v>0</v>
      </c>
      <c r="H23" s="8">
        <f t="shared" si="13"/>
        <v>0</v>
      </c>
      <c r="I23" s="15">
        <v>1</v>
      </c>
      <c r="J23" s="8">
        <f t="shared" si="14"/>
        <v>16.666666666666664</v>
      </c>
      <c r="K23" s="15">
        <v>5</v>
      </c>
      <c r="L23" s="8">
        <f t="shared" si="15"/>
        <v>83.333333333333343</v>
      </c>
      <c r="M23" s="15">
        <v>0</v>
      </c>
      <c r="N23" s="8">
        <f t="shared" si="16"/>
        <v>0</v>
      </c>
      <c r="O23" s="15">
        <v>0</v>
      </c>
      <c r="P23" s="8">
        <f t="shared" si="17"/>
        <v>0</v>
      </c>
    </row>
    <row r="24" spans="1:16" ht="23.1" customHeight="1">
      <c r="A24" s="139"/>
      <c r="B24" s="139"/>
      <c r="C24" s="13"/>
      <c r="D24" s="14" t="s">
        <v>30</v>
      </c>
      <c r="E24" s="11"/>
      <c r="F24" s="10">
        <f t="shared" si="12"/>
        <v>1</v>
      </c>
      <c r="G24" s="9">
        <v>1</v>
      </c>
      <c r="H24" s="8">
        <f t="shared" si="13"/>
        <v>100</v>
      </c>
      <c r="I24" s="15">
        <v>0</v>
      </c>
      <c r="J24" s="8">
        <f t="shared" si="14"/>
        <v>0</v>
      </c>
      <c r="K24" s="15">
        <v>0</v>
      </c>
      <c r="L24" s="8">
        <f t="shared" si="15"/>
        <v>0</v>
      </c>
      <c r="M24" s="15">
        <v>0</v>
      </c>
      <c r="N24" s="8">
        <f t="shared" si="16"/>
        <v>0</v>
      </c>
      <c r="O24" s="15">
        <v>0</v>
      </c>
      <c r="P24" s="8">
        <f t="shared" si="17"/>
        <v>0</v>
      </c>
    </row>
    <row r="25" spans="1:16" ht="23.1" customHeight="1">
      <c r="A25" s="139"/>
      <c r="B25" s="139"/>
      <c r="C25" s="13"/>
      <c r="D25" s="12" t="s">
        <v>29</v>
      </c>
      <c r="E25" s="11"/>
      <c r="F25" s="10">
        <f t="shared" si="12"/>
        <v>3</v>
      </c>
      <c r="G25" s="9">
        <v>1</v>
      </c>
      <c r="H25" s="8">
        <f t="shared" si="13"/>
        <v>33.333333333333329</v>
      </c>
      <c r="I25" s="15">
        <v>0</v>
      </c>
      <c r="J25" s="8">
        <f t="shared" si="14"/>
        <v>0</v>
      </c>
      <c r="K25" s="15">
        <v>2</v>
      </c>
      <c r="L25" s="8">
        <f t="shared" si="15"/>
        <v>66.666666666666657</v>
      </c>
      <c r="M25" s="15">
        <v>0</v>
      </c>
      <c r="N25" s="8">
        <f t="shared" si="16"/>
        <v>0</v>
      </c>
      <c r="O25" s="15">
        <v>0</v>
      </c>
      <c r="P25" s="8">
        <f t="shared" si="17"/>
        <v>0</v>
      </c>
    </row>
    <row r="26" spans="1:16" ht="23.1" customHeight="1">
      <c r="A26" s="139"/>
      <c r="B26" s="139"/>
      <c r="C26" s="13"/>
      <c r="D26" s="14" t="s">
        <v>28</v>
      </c>
      <c r="E26" s="11"/>
      <c r="F26" s="10">
        <f t="shared" si="12"/>
        <v>8</v>
      </c>
      <c r="G26" s="9">
        <v>3</v>
      </c>
      <c r="H26" s="8">
        <f t="shared" si="13"/>
        <v>37.5</v>
      </c>
      <c r="I26" s="15">
        <v>2</v>
      </c>
      <c r="J26" s="8">
        <f t="shared" si="14"/>
        <v>25</v>
      </c>
      <c r="K26" s="15">
        <v>1</v>
      </c>
      <c r="L26" s="8">
        <f t="shared" si="15"/>
        <v>12.5</v>
      </c>
      <c r="M26" s="15">
        <v>1</v>
      </c>
      <c r="N26" s="8">
        <f t="shared" si="16"/>
        <v>12.5</v>
      </c>
      <c r="O26" s="15">
        <v>1</v>
      </c>
      <c r="P26" s="8">
        <f t="shared" si="17"/>
        <v>12.5</v>
      </c>
    </row>
    <row r="27" spans="1:16" ht="23.1" customHeight="1">
      <c r="A27" s="139"/>
      <c r="B27" s="139"/>
      <c r="C27" s="13"/>
      <c r="D27" s="14" t="s">
        <v>27</v>
      </c>
      <c r="E27" s="11"/>
      <c r="F27" s="10">
        <f t="shared" si="12"/>
        <v>3</v>
      </c>
      <c r="G27" s="9">
        <v>1</v>
      </c>
      <c r="H27" s="8">
        <f t="shared" si="13"/>
        <v>33.333333333333329</v>
      </c>
      <c r="I27" s="15">
        <v>1</v>
      </c>
      <c r="J27" s="8">
        <f t="shared" si="14"/>
        <v>33.333333333333329</v>
      </c>
      <c r="K27" s="15">
        <v>1</v>
      </c>
      <c r="L27" s="8">
        <f t="shared" si="15"/>
        <v>33.333333333333329</v>
      </c>
      <c r="M27" s="15">
        <v>0</v>
      </c>
      <c r="N27" s="8">
        <f t="shared" si="16"/>
        <v>0</v>
      </c>
      <c r="O27" s="15">
        <v>0</v>
      </c>
      <c r="P27" s="8">
        <f t="shared" si="17"/>
        <v>0</v>
      </c>
    </row>
    <row r="28" spans="1:16" ht="23.1" customHeight="1">
      <c r="A28" s="139"/>
      <c r="B28" s="139"/>
      <c r="C28" s="13"/>
      <c r="D28" s="14" t="s">
        <v>26</v>
      </c>
      <c r="E28" s="11"/>
      <c r="F28" s="10">
        <f t="shared" si="12"/>
        <v>2</v>
      </c>
      <c r="G28" s="9">
        <v>0</v>
      </c>
      <c r="H28" s="8">
        <f t="shared" si="13"/>
        <v>0</v>
      </c>
      <c r="I28" s="15">
        <v>0</v>
      </c>
      <c r="J28" s="8">
        <f t="shared" si="14"/>
        <v>0</v>
      </c>
      <c r="K28" s="15">
        <v>1</v>
      </c>
      <c r="L28" s="8">
        <f t="shared" si="15"/>
        <v>50</v>
      </c>
      <c r="M28" s="15">
        <v>1</v>
      </c>
      <c r="N28" s="8">
        <f t="shared" si="16"/>
        <v>50</v>
      </c>
      <c r="O28" s="15">
        <v>0</v>
      </c>
      <c r="P28" s="8">
        <f t="shared" si="17"/>
        <v>0</v>
      </c>
    </row>
    <row r="29" spans="1:16" ht="23.1" customHeight="1">
      <c r="A29" s="139"/>
      <c r="B29" s="139"/>
      <c r="C29" s="13"/>
      <c r="D29" s="14" t="s">
        <v>25</v>
      </c>
      <c r="E29" s="11"/>
      <c r="F29" s="10">
        <f t="shared" si="12"/>
        <v>15</v>
      </c>
      <c r="G29" s="9">
        <v>6</v>
      </c>
      <c r="H29" s="8">
        <f t="shared" si="13"/>
        <v>40</v>
      </c>
      <c r="I29" s="15">
        <v>3</v>
      </c>
      <c r="J29" s="8">
        <f t="shared" si="14"/>
        <v>20</v>
      </c>
      <c r="K29" s="15">
        <v>6</v>
      </c>
      <c r="L29" s="8">
        <f t="shared" si="15"/>
        <v>40</v>
      </c>
      <c r="M29" s="15">
        <v>0</v>
      </c>
      <c r="N29" s="8">
        <f t="shared" si="16"/>
        <v>0</v>
      </c>
      <c r="O29" s="15">
        <v>0</v>
      </c>
      <c r="P29" s="8">
        <f t="shared" si="17"/>
        <v>0</v>
      </c>
    </row>
    <row r="30" spans="1:16" ht="23.1" customHeight="1">
      <c r="A30" s="139"/>
      <c r="B30" s="139"/>
      <c r="C30" s="13"/>
      <c r="D30" s="14" t="s">
        <v>24</v>
      </c>
      <c r="E30" s="11"/>
      <c r="F30" s="10">
        <f t="shared" si="12"/>
        <v>4</v>
      </c>
      <c r="G30" s="9">
        <v>0</v>
      </c>
      <c r="H30" s="8">
        <f t="shared" si="13"/>
        <v>0</v>
      </c>
      <c r="I30" s="15">
        <v>1</v>
      </c>
      <c r="J30" s="8">
        <f t="shared" si="14"/>
        <v>25</v>
      </c>
      <c r="K30" s="15">
        <v>2</v>
      </c>
      <c r="L30" s="8">
        <f t="shared" si="15"/>
        <v>50</v>
      </c>
      <c r="M30" s="15">
        <v>0</v>
      </c>
      <c r="N30" s="8">
        <f t="shared" si="16"/>
        <v>0</v>
      </c>
      <c r="O30" s="15">
        <v>1</v>
      </c>
      <c r="P30" s="8">
        <f t="shared" si="17"/>
        <v>25</v>
      </c>
    </row>
    <row r="31" spans="1:16" ht="23.1" customHeight="1">
      <c r="A31" s="139"/>
      <c r="B31" s="139"/>
      <c r="C31" s="13"/>
      <c r="D31" s="14" t="s">
        <v>23</v>
      </c>
      <c r="E31" s="11"/>
      <c r="F31" s="10">
        <f t="shared" si="12"/>
        <v>26</v>
      </c>
      <c r="G31" s="9">
        <v>5</v>
      </c>
      <c r="H31" s="8">
        <f t="shared" si="13"/>
        <v>19.230769230769234</v>
      </c>
      <c r="I31" s="15">
        <v>7</v>
      </c>
      <c r="J31" s="8">
        <f t="shared" si="14"/>
        <v>26.923076923076923</v>
      </c>
      <c r="K31" s="15">
        <v>12</v>
      </c>
      <c r="L31" s="8">
        <f t="shared" si="15"/>
        <v>46.153846153846153</v>
      </c>
      <c r="M31" s="15">
        <v>2</v>
      </c>
      <c r="N31" s="8">
        <f t="shared" si="16"/>
        <v>7.6923076923076925</v>
      </c>
      <c r="O31" s="15">
        <v>0</v>
      </c>
      <c r="P31" s="8">
        <f t="shared" si="17"/>
        <v>0</v>
      </c>
    </row>
    <row r="32" spans="1:16" ht="23.1" customHeight="1">
      <c r="A32" s="139"/>
      <c r="B32" s="139"/>
      <c r="C32" s="13"/>
      <c r="D32" s="14" t="s">
        <v>22</v>
      </c>
      <c r="E32" s="11"/>
      <c r="F32" s="10">
        <f t="shared" si="12"/>
        <v>5</v>
      </c>
      <c r="G32" s="9">
        <v>1</v>
      </c>
      <c r="H32" s="8">
        <f t="shared" si="13"/>
        <v>20</v>
      </c>
      <c r="I32" s="15">
        <v>3</v>
      </c>
      <c r="J32" s="8">
        <f t="shared" si="14"/>
        <v>60</v>
      </c>
      <c r="K32" s="15">
        <v>1</v>
      </c>
      <c r="L32" s="8">
        <f t="shared" si="15"/>
        <v>20</v>
      </c>
      <c r="M32" s="15">
        <v>0</v>
      </c>
      <c r="N32" s="8">
        <f t="shared" si="16"/>
        <v>0</v>
      </c>
      <c r="O32" s="15">
        <v>0</v>
      </c>
      <c r="P32" s="8">
        <f t="shared" si="17"/>
        <v>0</v>
      </c>
    </row>
    <row r="33" spans="1:16" ht="24" customHeight="1">
      <c r="A33" s="139"/>
      <c r="B33" s="139"/>
      <c r="C33" s="13"/>
      <c r="D33" s="14" t="s">
        <v>21</v>
      </c>
      <c r="E33" s="11"/>
      <c r="F33" s="10">
        <f t="shared" si="12"/>
        <v>23</v>
      </c>
      <c r="G33" s="9">
        <v>2</v>
      </c>
      <c r="H33" s="8">
        <f t="shared" si="13"/>
        <v>8.695652173913043</v>
      </c>
      <c r="I33" s="15">
        <v>5</v>
      </c>
      <c r="J33" s="8">
        <f t="shared" si="14"/>
        <v>21.739130434782609</v>
      </c>
      <c r="K33" s="15">
        <v>6</v>
      </c>
      <c r="L33" s="8">
        <f t="shared" si="15"/>
        <v>26.086956521739129</v>
      </c>
      <c r="M33" s="15">
        <v>9</v>
      </c>
      <c r="N33" s="8">
        <f t="shared" si="16"/>
        <v>39.130434782608695</v>
      </c>
      <c r="O33" s="15">
        <v>1</v>
      </c>
      <c r="P33" s="8">
        <f t="shared" si="17"/>
        <v>4.3478260869565215</v>
      </c>
    </row>
    <row r="34" spans="1:16" ht="23.1" customHeight="1">
      <c r="A34" s="139"/>
      <c r="B34" s="139"/>
      <c r="C34" s="13"/>
      <c r="D34" s="14" t="s">
        <v>20</v>
      </c>
      <c r="E34" s="11"/>
      <c r="F34" s="10">
        <f t="shared" si="12"/>
        <v>14</v>
      </c>
      <c r="G34" s="9">
        <v>5</v>
      </c>
      <c r="H34" s="8">
        <f t="shared" si="13"/>
        <v>35.714285714285715</v>
      </c>
      <c r="I34" s="15">
        <v>1</v>
      </c>
      <c r="J34" s="8">
        <f t="shared" si="14"/>
        <v>7.1428571428571423</v>
      </c>
      <c r="K34" s="15">
        <v>7</v>
      </c>
      <c r="L34" s="8">
        <f t="shared" si="15"/>
        <v>50</v>
      </c>
      <c r="M34" s="15">
        <v>1</v>
      </c>
      <c r="N34" s="8">
        <f t="shared" si="16"/>
        <v>7.1428571428571423</v>
      </c>
      <c r="O34" s="15">
        <v>0</v>
      </c>
      <c r="P34" s="8">
        <f t="shared" si="17"/>
        <v>0</v>
      </c>
    </row>
    <row r="35" spans="1:16" ht="23.1" customHeight="1">
      <c r="A35" s="139"/>
      <c r="B35" s="139"/>
      <c r="C35" s="13"/>
      <c r="D35" s="14" t="s">
        <v>19</v>
      </c>
      <c r="E35" s="11"/>
      <c r="F35" s="10">
        <f t="shared" si="12"/>
        <v>10</v>
      </c>
      <c r="G35" s="9">
        <v>1</v>
      </c>
      <c r="H35" s="8">
        <f t="shared" si="13"/>
        <v>10</v>
      </c>
      <c r="I35" s="15">
        <v>0</v>
      </c>
      <c r="J35" s="8">
        <f t="shared" si="14"/>
        <v>0</v>
      </c>
      <c r="K35" s="15">
        <v>8</v>
      </c>
      <c r="L35" s="8">
        <f t="shared" si="15"/>
        <v>80</v>
      </c>
      <c r="M35" s="15">
        <v>0</v>
      </c>
      <c r="N35" s="8">
        <f t="shared" si="16"/>
        <v>0</v>
      </c>
      <c r="O35" s="15">
        <v>1</v>
      </c>
      <c r="P35" s="8">
        <f t="shared" si="17"/>
        <v>10</v>
      </c>
    </row>
    <row r="36" spans="1:16" ht="23.1" customHeight="1">
      <c r="A36" s="139"/>
      <c r="B36" s="139"/>
      <c r="C36" s="13"/>
      <c r="D36" s="14" t="s">
        <v>18</v>
      </c>
      <c r="E36" s="11"/>
      <c r="F36" s="10">
        <f t="shared" si="12"/>
        <v>19</v>
      </c>
      <c r="G36" s="9">
        <v>3</v>
      </c>
      <c r="H36" s="8">
        <f t="shared" si="13"/>
        <v>15.789473684210526</v>
      </c>
      <c r="I36" s="15">
        <v>2</v>
      </c>
      <c r="J36" s="8">
        <f t="shared" si="14"/>
        <v>10.526315789473683</v>
      </c>
      <c r="K36" s="15">
        <v>10</v>
      </c>
      <c r="L36" s="8">
        <f t="shared" si="15"/>
        <v>52.631578947368418</v>
      </c>
      <c r="M36" s="15">
        <v>3</v>
      </c>
      <c r="N36" s="8">
        <f t="shared" si="16"/>
        <v>15.789473684210526</v>
      </c>
      <c r="O36" s="15">
        <v>1</v>
      </c>
      <c r="P36" s="8">
        <f t="shared" si="17"/>
        <v>5.2631578947368416</v>
      </c>
    </row>
    <row r="37" spans="1:16" ht="23.1" customHeight="1">
      <c r="A37" s="139"/>
      <c r="B37" s="140"/>
      <c r="C37" s="13"/>
      <c r="D37" s="14" t="s">
        <v>17</v>
      </c>
      <c r="E37" s="11"/>
      <c r="F37" s="10">
        <f t="shared" si="12"/>
        <v>4</v>
      </c>
      <c r="G37" s="9">
        <v>1</v>
      </c>
      <c r="H37" s="8">
        <f t="shared" si="13"/>
        <v>25</v>
      </c>
      <c r="I37" s="15">
        <v>0</v>
      </c>
      <c r="J37" s="8">
        <f t="shared" si="14"/>
        <v>0</v>
      </c>
      <c r="K37" s="15">
        <v>3</v>
      </c>
      <c r="L37" s="8">
        <f t="shared" si="15"/>
        <v>75</v>
      </c>
      <c r="M37" s="15">
        <v>0</v>
      </c>
      <c r="N37" s="8">
        <f t="shared" si="16"/>
        <v>0</v>
      </c>
      <c r="O37" s="15">
        <v>0</v>
      </c>
      <c r="P37" s="8">
        <f t="shared" si="17"/>
        <v>0</v>
      </c>
    </row>
    <row r="38" spans="1:16" ht="23.1" customHeight="1">
      <c r="A38" s="139"/>
      <c r="B38" s="138" t="s">
        <v>16</v>
      </c>
      <c r="C38" s="13"/>
      <c r="D38" s="14" t="s">
        <v>15</v>
      </c>
      <c r="E38" s="11"/>
      <c r="F38" s="10">
        <f t="shared" si="5"/>
        <v>692</v>
      </c>
      <c r="G38" s="9">
        <f>SUM(G39:G53)</f>
        <v>459</v>
      </c>
      <c r="H38" s="8">
        <f t="shared" si="0"/>
        <v>66.329479768786129</v>
      </c>
      <c r="I38" s="15">
        <f>SUM(I39:I53)</f>
        <v>118</v>
      </c>
      <c r="J38" s="8">
        <f t="shared" si="1"/>
        <v>17.052023121387283</v>
      </c>
      <c r="K38" s="15">
        <f>SUM(K39:K53)</f>
        <v>101</v>
      </c>
      <c r="L38" s="8">
        <f t="shared" si="2"/>
        <v>14.595375722543352</v>
      </c>
      <c r="M38" s="15">
        <f>SUM(M39:M53)</f>
        <v>10</v>
      </c>
      <c r="N38" s="8">
        <f t="shared" si="3"/>
        <v>1.4450867052023122</v>
      </c>
      <c r="O38" s="15">
        <f>SUM(O39:O53)</f>
        <v>4</v>
      </c>
      <c r="P38" s="8">
        <f t="shared" si="4"/>
        <v>0.57803468208092479</v>
      </c>
    </row>
    <row r="39" spans="1:16" ht="23.1" customHeight="1">
      <c r="A39" s="139"/>
      <c r="B39" s="139"/>
      <c r="C39" s="13"/>
      <c r="D39" s="14" t="s">
        <v>14</v>
      </c>
      <c r="E39" s="11"/>
      <c r="F39" s="10">
        <f t="shared" ref="F39:F53" si="18">SUM(G39,I39,K39,M39,O39)</f>
        <v>5</v>
      </c>
      <c r="G39" s="9">
        <v>4</v>
      </c>
      <c r="H39" s="8">
        <f t="shared" ref="H39:H53" si="19">IF(G39=0,0,G39/$F39*100)</f>
        <v>80</v>
      </c>
      <c r="I39" s="15">
        <v>1</v>
      </c>
      <c r="J39" s="8">
        <f t="shared" ref="J39:J53" si="20">IF(I39=0,0,I39/$F39*100)</f>
        <v>20</v>
      </c>
      <c r="K39" s="15">
        <v>0</v>
      </c>
      <c r="L39" s="8">
        <f t="shared" ref="L39:L53" si="21">IF(K39=0,0,K39/$F39*100)</f>
        <v>0</v>
      </c>
      <c r="M39" s="15">
        <v>0</v>
      </c>
      <c r="N39" s="8">
        <f t="shared" ref="N39:N53" si="22">IF(M39=0,0,M39/$F39*100)</f>
        <v>0</v>
      </c>
      <c r="O39" s="15">
        <v>0</v>
      </c>
      <c r="P39" s="8">
        <f t="shared" ref="P39:P53" si="23">IF(O39=0,0,O39/$F39*100)</f>
        <v>0</v>
      </c>
    </row>
    <row r="40" spans="1:16" ht="23.1" customHeight="1">
      <c r="A40" s="139"/>
      <c r="B40" s="139"/>
      <c r="C40" s="13"/>
      <c r="D40" s="14" t="s">
        <v>13</v>
      </c>
      <c r="E40" s="11"/>
      <c r="F40" s="10">
        <f t="shared" si="18"/>
        <v>83</v>
      </c>
      <c r="G40" s="9">
        <v>62</v>
      </c>
      <c r="H40" s="8">
        <f t="shared" si="19"/>
        <v>74.698795180722882</v>
      </c>
      <c r="I40" s="15">
        <v>13</v>
      </c>
      <c r="J40" s="8">
        <f t="shared" si="20"/>
        <v>15.66265060240964</v>
      </c>
      <c r="K40" s="15">
        <v>8</v>
      </c>
      <c r="L40" s="8">
        <f t="shared" si="21"/>
        <v>9.6385542168674707</v>
      </c>
      <c r="M40" s="15">
        <v>0</v>
      </c>
      <c r="N40" s="8">
        <f t="shared" si="22"/>
        <v>0</v>
      </c>
      <c r="O40" s="15">
        <v>0</v>
      </c>
      <c r="P40" s="8">
        <f t="shared" si="23"/>
        <v>0</v>
      </c>
    </row>
    <row r="41" spans="1:16" ht="23.1" customHeight="1">
      <c r="A41" s="139"/>
      <c r="B41" s="139"/>
      <c r="C41" s="13"/>
      <c r="D41" s="14" t="s">
        <v>12</v>
      </c>
      <c r="E41" s="11"/>
      <c r="F41" s="10">
        <f t="shared" si="18"/>
        <v>18</v>
      </c>
      <c r="G41" s="9">
        <v>10</v>
      </c>
      <c r="H41" s="8">
        <f t="shared" si="19"/>
        <v>55.555555555555557</v>
      </c>
      <c r="I41" s="15">
        <v>6</v>
      </c>
      <c r="J41" s="8">
        <f t="shared" si="20"/>
        <v>33.333333333333329</v>
      </c>
      <c r="K41" s="15">
        <v>2</v>
      </c>
      <c r="L41" s="8">
        <f t="shared" si="21"/>
        <v>11.111111111111111</v>
      </c>
      <c r="M41" s="15">
        <v>0</v>
      </c>
      <c r="N41" s="8">
        <f t="shared" si="22"/>
        <v>0</v>
      </c>
      <c r="O41" s="15">
        <v>0</v>
      </c>
      <c r="P41" s="8">
        <f t="shared" si="23"/>
        <v>0</v>
      </c>
    </row>
    <row r="42" spans="1:16" ht="23.1" customHeight="1">
      <c r="A42" s="139"/>
      <c r="B42" s="139"/>
      <c r="C42" s="13"/>
      <c r="D42" s="14" t="s">
        <v>11</v>
      </c>
      <c r="E42" s="11"/>
      <c r="F42" s="10">
        <f t="shared" si="18"/>
        <v>16</v>
      </c>
      <c r="G42" s="9">
        <v>11</v>
      </c>
      <c r="H42" s="8">
        <f t="shared" si="19"/>
        <v>68.75</v>
      </c>
      <c r="I42" s="15">
        <v>2</v>
      </c>
      <c r="J42" s="8">
        <f t="shared" si="20"/>
        <v>12.5</v>
      </c>
      <c r="K42" s="15">
        <v>3</v>
      </c>
      <c r="L42" s="8">
        <f t="shared" si="21"/>
        <v>18.75</v>
      </c>
      <c r="M42" s="15">
        <v>0</v>
      </c>
      <c r="N42" s="8">
        <f t="shared" si="22"/>
        <v>0</v>
      </c>
      <c r="O42" s="15">
        <v>0</v>
      </c>
      <c r="P42" s="8">
        <f t="shared" si="23"/>
        <v>0</v>
      </c>
    </row>
    <row r="43" spans="1:16" ht="23.1" customHeight="1">
      <c r="A43" s="139"/>
      <c r="B43" s="139"/>
      <c r="C43" s="13"/>
      <c r="D43" s="14" t="s">
        <v>10</v>
      </c>
      <c r="E43" s="11"/>
      <c r="F43" s="10">
        <f t="shared" si="18"/>
        <v>34</v>
      </c>
      <c r="G43" s="9">
        <v>19</v>
      </c>
      <c r="H43" s="8">
        <f t="shared" si="19"/>
        <v>55.882352941176471</v>
      </c>
      <c r="I43" s="15">
        <v>9</v>
      </c>
      <c r="J43" s="8">
        <f t="shared" si="20"/>
        <v>26.47058823529412</v>
      </c>
      <c r="K43" s="15">
        <v>6</v>
      </c>
      <c r="L43" s="8">
        <f t="shared" si="21"/>
        <v>17.647058823529413</v>
      </c>
      <c r="M43" s="15">
        <v>0</v>
      </c>
      <c r="N43" s="8">
        <f t="shared" si="22"/>
        <v>0</v>
      </c>
      <c r="O43" s="15">
        <v>0</v>
      </c>
      <c r="P43" s="8">
        <f t="shared" si="23"/>
        <v>0</v>
      </c>
    </row>
    <row r="44" spans="1:16" ht="23.1" customHeight="1">
      <c r="A44" s="139"/>
      <c r="B44" s="139"/>
      <c r="C44" s="13"/>
      <c r="D44" s="14" t="s">
        <v>9</v>
      </c>
      <c r="E44" s="11"/>
      <c r="F44" s="10">
        <f t="shared" si="18"/>
        <v>180</v>
      </c>
      <c r="G44" s="9">
        <v>134</v>
      </c>
      <c r="H44" s="8">
        <f t="shared" si="19"/>
        <v>74.444444444444443</v>
      </c>
      <c r="I44" s="15">
        <v>31</v>
      </c>
      <c r="J44" s="8">
        <f t="shared" si="20"/>
        <v>17.222222222222221</v>
      </c>
      <c r="K44" s="15">
        <v>15</v>
      </c>
      <c r="L44" s="8">
        <f t="shared" si="21"/>
        <v>8.3333333333333321</v>
      </c>
      <c r="M44" s="15">
        <v>0</v>
      </c>
      <c r="N44" s="8">
        <f t="shared" si="22"/>
        <v>0</v>
      </c>
      <c r="O44" s="15">
        <v>0</v>
      </c>
      <c r="P44" s="8">
        <f t="shared" si="23"/>
        <v>0</v>
      </c>
    </row>
    <row r="45" spans="1:16" ht="23.1" customHeight="1">
      <c r="A45" s="139"/>
      <c r="B45" s="139"/>
      <c r="C45" s="13"/>
      <c r="D45" s="14" t="s">
        <v>8</v>
      </c>
      <c r="E45" s="11"/>
      <c r="F45" s="10">
        <f t="shared" si="18"/>
        <v>21</v>
      </c>
      <c r="G45" s="9">
        <v>15</v>
      </c>
      <c r="H45" s="8">
        <f t="shared" si="19"/>
        <v>71.428571428571431</v>
      </c>
      <c r="I45" s="15">
        <v>4</v>
      </c>
      <c r="J45" s="8">
        <f t="shared" si="20"/>
        <v>19.047619047619047</v>
      </c>
      <c r="K45" s="15">
        <v>1</v>
      </c>
      <c r="L45" s="8">
        <f t="shared" si="21"/>
        <v>4.7619047619047619</v>
      </c>
      <c r="M45" s="15">
        <v>0</v>
      </c>
      <c r="N45" s="8">
        <f t="shared" si="22"/>
        <v>0</v>
      </c>
      <c r="O45" s="15">
        <v>1</v>
      </c>
      <c r="P45" s="8">
        <f t="shared" si="23"/>
        <v>4.7619047619047619</v>
      </c>
    </row>
    <row r="46" spans="1:16" ht="23.1" customHeight="1">
      <c r="A46" s="139"/>
      <c r="B46" s="139"/>
      <c r="C46" s="13"/>
      <c r="D46" s="14" t="s">
        <v>7</v>
      </c>
      <c r="E46" s="11"/>
      <c r="F46" s="10">
        <f t="shared" si="18"/>
        <v>14</v>
      </c>
      <c r="G46" s="9">
        <v>14</v>
      </c>
      <c r="H46" s="8">
        <f t="shared" si="19"/>
        <v>100</v>
      </c>
      <c r="I46" s="15">
        <v>0</v>
      </c>
      <c r="J46" s="8">
        <f t="shared" si="20"/>
        <v>0</v>
      </c>
      <c r="K46" s="15">
        <v>0</v>
      </c>
      <c r="L46" s="8">
        <f t="shared" si="21"/>
        <v>0</v>
      </c>
      <c r="M46" s="15">
        <v>0</v>
      </c>
      <c r="N46" s="8">
        <f t="shared" si="22"/>
        <v>0</v>
      </c>
      <c r="O46" s="15">
        <v>0</v>
      </c>
      <c r="P46" s="8">
        <f t="shared" si="23"/>
        <v>0</v>
      </c>
    </row>
    <row r="47" spans="1:16" ht="24" customHeight="1">
      <c r="A47" s="139"/>
      <c r="B47" s="139"/>
      <c r="C47" s="13"/>
      <c r="D47" s="12" t="s">
        <v>6</v>
      </c>
      <c r="E47" s="11"/>
      <c r="F47" s="10">
        <f t="shared" si="18"/>
        <v>13</v>
      </c>
      <c r="G47" s="9">
        <v>12</v>
      </c>
      <c r="H47" s="8">
        <f t="shared" si="19"/>
        <v>92.307692307692307</v>
      </c>
      <c r="I47" s="15">
        <v>0</v>
      </c>
      <c r="J47" s="8">
        <f t="shared" si="20"/>
        <v>0</v>
      </c>
      <c r="K47" s="15">
        <v>1</v>
      </c>
      <c r="L47" s="8">
        <f t="shared" si="21"/>
        <v>7.6923076923076925</v>
      </c>
      <c r="M47" s="15">
        <v>0</v>
      </c>
      <c r="N47" s="8">
        <f t="shared" si="22"/>
        <v>0</v>
      </c>
      <c r="O47" s="15">
        <v>0</v>
      </c>
      <c r="P47" s="8">
        <f t="shared" si="23"/>
        <v>0</v>
      </c>
    </row>
    <row r="48" spans="1:16" ht="23.1" customHeight="1">
      <c r="A48" s="139"/>
      <c r="B48" s="139"/>
      <c r="C48" s="13"/>
      <c r="D48" s="14" t="s">
        <v>5</v>
      </c>
      <c r="E48" s="11"/>
      <c r="F48" s="10">
        <f t="shared" si="18"/>
        <v>41</v>
      </c>
      <c r="G48" s="9">
        <v>32</v>
      </c>
      <c r="H48" s="8">
        <f t="shared" si="19"/>
        <v>78.048780487804876</v>
      </c>
      <c r="I48" s="15">
        <v>5</v>
      </c>
      <c r="J48" s="8">
        <f t="shared" si="20"/>
        <v>12.195121951219512</v>
      </c>
      <c r="K48" s="15">
        <v>4</v>
      </c>
      <c r="L48" s="8">
        <f t="shared" si="21"/>
        <v>9.7560975609756095</v>
      </c>
      <c r="M48" s="15">
        <v>0</v>
      </c>
      <c r="N48" s="8">
        <f t="shared" si="22"/>
        <v>0</v>
      </c>
      <c r="O48" s="15">
        <v>0</v>
      </c>
      <c r="P48" s="8">
        <f t="shared" si="23"/>
        <v>0</v>
      </c>
    </row>
    <row r="49" spans="1:16" ht="23.1" customHeight="1">
      <c r="A49" s="139"/>
      <c r="B49" s="139"/>
      <c r="C49" s="13"/>
      <c r="D49" s="14" t="s">
        <v>4</v>
      </c>
      <c r="E49" s="11"/>
      <c r="F49" s="10">
        <f t="shared" si="18"/>
        <v>22</v>
      </c>
      <c r="G49" s="9">
        <v>18</v>
      </c>
      <c r="H49" s="8">
        <f t="shared" si="19"/>
        <v>81.818181818181827</v>
      </c>
      <c r="I49" s="15">
        <v>4</v>
      </c>
      <c r="J49" s="8">
        <f t="shared" si="20"/>
        <v>18.181818181818183</v>
      </c>
      <c r="K49" s="15">
        <v>0</v>
      </c>
      <c r="L49" s="8">
        <f t="shared" si="21"/>
        <v>0</v>
      </c>
      <c r="M49" s="15">
        <v>0</v>
      </c>
      <c r="N49" s="8">
        <f t="shared" si="22"/>
        <v>0</v>
      </c>
      <c r="O49" s="15">
        <v>0</v>
      </c>
      <c r="P49" s="8">
        <f t="shared" si="23"/>
        <v>0</v>
      </c>
    </row>
    <row r="50" spans="1:16" ht="23.1" customHeight="1">
      <c r="A50" s="139"/>
      <c r="B50" s="139"/>
      <c r="C50" s="13"/>
      <c r="D50" s="14" t="s">
        <v>3</v>
      </c>
      <c r="E50" s="11"/>
      <c r="F50" s="10">
        <f t="shared" si="18"/>
        <v>20</v>
      </c>
      <c r="G50" s="9">
        <v>11</v>
      </c>
      <c r="H50" s="8">
        <f t="shared" si="19"/>
        <v>55.000000000000007</v>
      </c>
      <c r="I50" s="15">
        <v>4</v>
      </c>
      <c r="J50" s="8">
        <f t="shared" si="20"/>
        <v>20</v>
      </c>
      <c r="K50" s="15">
        <v>3</v>
      </c>
      <c r="L50" s="8">
        <f t="shared" si="21"/>
        <v>15</v>
      </c>
      <c r="M50" s="15">
        <v>2</v>
      </c>
      <c r="N50" s="8">
        <f t="shared" si="22"/>
        <v>10</v>
      </c>
      <c r="O50" s="15">
        <v>0</v>
      </c>
      <c r="P50" s="8">
        <f t="shared" si="23"/>
        <v>0</v>
      </c>
    </row>
    <row r="51" spans="1:16" ht="23.1" customHeight="1">
      <c r="A51" s="139"/>
      <c r="B51" s="139"/>
      <c r="C51" s="13"/>
      <c r="D51" s="14" t="s">
        <v>2</v>
      </c>
      <c r="E51" s="11"/>
      <c r="F51" s="10">
        <f t="shared" si="18"/>
        <v>150</v>
      </c>
      <c r="G51" s="9">
        <v>78</v>
      </c>
      <c r="H51" s="8">
        <f t="shared" si="19"/>
        <v>52</v>
      </c>
      <c r="I51" s="15">
        <v>26</v>
      </c>
      <c r="J51" s="8">
        <f t="shared" si="20"/>
        <v>17.333333333333336</v>
      </c>
      <c r="K51" s="15">
        <v>37</v>
      </c>
      <c r="L51" s="8">
        <f t="shared" si="21"/>
        <v>24.666666666666668</v>
      </c>
      <c r="M51" s="15">
        <v>7</v>
      </c>
      <c r="N51" s="8">
        <f t="shared" si="22"/>
        <v>4.666666666666667</v>
      </c>
      <c r="O51" s="15">
        <v>2</v>
      </c>
      <c r="P51" s="8">
        <f t="shared" si="23"/>
        <v>1.3333333333333335</v>
      </c>
    </row>
    <row r="52" spans="1:16" ht="23.1" customHeight="1">
      <c r="A52" s="139"/>
      <c r="B52" s="139"/>
      <c r="C52" s="13"/>
      <c r="D52" s="14" t="s">
        <v>1</v>
      </c>
      <c r="E52" s="11"/>
      <c r="F52" s="10">
        <f t="shared" si="18"/>
        <v>20</v>
      </c>
      <c r="G52" s="9">
        <v>8</v>
      </c>
      <c r="H52" s="8">
        <f t="shared" si="19"/>
        <v>40</v>
      </c>
      <c r="I52" s="15">
        <v>2</v>
      </c>
      <c r="J52" s="8">
        <f t="shared" si="20"/>
        <v>10</v>
      </c>
      <c r="K52" s="15">
        <v>9</v>
      </c>
      <c r="L52" s="8">
        <f t="shared" si="21"/>
        <v>45</v>
      </c>
      <c r="M52" s="15">
        <v>1</v>
      </c>
      <c r="N52" s="8">
        <f t="shared" si="22"/>
        <v>5</v>
      </c>
      <c r="O52" s="15">
        <v>0</v>
      </c>
      <c r="P52" s="8">
        <f t="shared" si="23"/>
        <v>0</v>
      </c>
    </row>
    <row r="53" spans="1:16" ht="24" customHeight="1">
      <c r="A53" s="140"/>
      <c r="B53" s="140"/>
      <c r="C53" s="13"/>
      <c r="D53" s="12" t="s">
        <v>0</v>
      </c>
      <c r="E53" s="11"/>
      <c r="F53" s="10">
        <f t="shared" si="18"/>
        <v>55</v>
      </c>
      <c r="G53" s="9">
        <v>31</v>
      </c>
      <c r="H53" s="8">
        <f t="shared" si="19"/>
        <v>56.36363636363636</v>
      </c>
      <c r="I53" s="15">
        <v>11</v>
      </c>
      <c r="J53" s="8">
        <f t="shared" si="20"/>
        <v>20</v>
      </c>
      <c r="K53" s="15">
        <v>12</v>
      </c>
      <c r="L53" s="8">
        <f t="shared" si="21"/>
        <v>21.818181818181817</v>
      </c>
      <c r="M53" s="15">
        <v>0</v>
      </c>
      <c r="N53" s="8">
        <f t="shared" si="22"/>
        <v>0</v>
      </c>
      <c r="O53" s="15">
        <v>1</v>
      </c>
      <c r="P53" s="8">
        <f t="shared" si="23"/>
        <v>1.8181818181818181</v>
      </c>
    </row>
    <row r="55" spans="1:16" ht="12.75" customHeight="1"/>
    <row r="56" spans="1:16" ht="12.75" customHeight="1"/>
    <row r="57" spans="1:16">
      <c r="D57" s="5"/>
    </row>
    <row r="60" spans="1:16">
      <c r="D60" s="5"/>
    </row>
    <row r="62" spans="1:16">
      <c r="D62" s="5"/>
    </row>
    <row r="64" spans="1:16">
      <c r="D64" s="5"/>
    </row>
    <row r="66" spans="4:4">
      <c r="D66" s="5"/>
    </row>
    <row r="68" spans="4:4" ht="13.5" customHeight="1">
      <c r="D68" s="6"/>
    </row>
    <row r="69" spans="4:4" ht="13.5" customHeight="1"/>
    <row r="70" spans="4:4">
      <c r="D70" s="5"/>
    </row>
    <row r="72" spans="4:4">
      <c r="D72" s="5"/>
    </row>
    <row r="74" spans="4:4">
      <c r="D74" s="5"/>
    </row>
    <row r="76" spans="4:4">
      <c r="D76" s="5"/>
    </row>
    <row r="80" spans="4:4" ht="12.75" customHeight="1"/>
    <row r="81" ht="12.75" customHeight="1"/>
  </sheetData>
  <mergeCells count="28">
    <mergeCell ref="M4:N4"/>
    <mergeCell ref="M5:M6"/>
    <mergeCell ref="N5:N6"/>
    <mergeCell ref="A3:E6"/>
    <mergeCell ref="L5:L6"/>
    <mergeCell ref="K4:L4"/>
    <mergeCell ref="F3:F6"/>
    <mergeCell ref="G4:H4"/>
    <mergeCell ref="I4:J4"/>
    <mergeCell ref="I5:I6"/>
    <mergeCell ref="J5:J6"/>
    <mergeCell ref="K5:K6"/>
    <mergeCell ref="A13:A53"/>
    <mergeCell ref="B13:B37"/>
    <mergeCell ref="B38:B53"/>
    <mergeCell ref="G3:P3"/>
    <mergeCell ref="A7:E7"/>
    <mergeCell ref="A8:A12"/>
    <mergeCell ref="B8:E8"/>
    <mergeCell ref="B9:E9"/>
    <mergeCell ref="B10:E10"/>
    <mergeCell ref="B11:E11"/>
    <mergeCell ref="B12:E12"/>
    <mergeCell ref="O5:O6"/>
    <mergeCell ref="P5:P6"/>
    <mergeCell ref="O4:P4"/>
    <mergeCell ref="G5:G6"/>
    <mergeCell ref="H5:H6"/>
  </mergeCells>
  <phoneticPr fontId="4"/>
  <pageMargins left="0.59055118110236227" right="0.19685039370078741" top="0.39370078740157483" bottom="0.39370078740157483" header="0.51181102362204722" footer="0.51181102362204722"/>
  <pageSetup paperSize="9" scale="70" firstPageNumber="40" orientation="portrait" useFirstPageNumber="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78</vt:i4>
      </vt:variant>
      <vt:variant>
        <vt:lpstr>名前付き一覧</vt:lpstr>
      </vt:variant>
      <vt:variant>
        <vt:i4>76</vt:i4>
      </vt:variant>
    </vt:vector>
  </HeadingPairs>
  <TitlesOfParts>
    <vt:vector size="154" baseType="lpstr">
      <vt:lpstr>表紙</vt:lpstr>
      <vt:lpstr>付表1</vt:lpstr>
      <vt:lpstr>付表2-1</vt:lpstr>
      <vt:lpstr>付表2-2</vt:lpstr>
      <vt:lpstr>付表2-3</vt:lpstr>
      <vt:lpstr>付表2-4</vt:lpstr>
      <vt:lpstr>付表2-5</vt:lpstr>
      <vt:lpstr>付表2-6</vt:lpstr>
      <vt:lpstr>付表2-7</vt:lpstr>
      <vt:lpstr>付表2-8</vt:lpstr>
      <vt:lpstr>付表2-9</vt:lpstr>
      <vt:lpstr>付表2-10</vt:lpstr>
      <vt:lpstr>付表2-11</vt:lpstr>
      <vt:lpstr>付表2-12</vt:lpstr>
      <vt:lpstr>付表3-1</vt:lpstr>
      <vt:lpstr>付表3-2</vt:lpstr>
      <vt:lpstr>付表4-1</vt:lpstr>
      <vt:lpstr>付表4-2</vt:lpstr>
      <vt:lpstr>付表5</vt:lpstr>
      <vt:lpstr>付表6-1</vt:lpstr>
      <vt:lpstr>付表6-2</vt:lpstr>
      <vt:lpstr>付表7</vt:lpstr>
      <vt:lpstr>付表8</vt:lpstr>
      <vt:lpstr>付表9</vt:lpstr>
      <vt:lpstr>付表10</vt:lpstr>
      <vt:lpstr>付表11</vt:lpstr>
      <vt:lpstr>付表12</vt:lpstr>
      <vt:lpstr>付表13</vt:lpstr>
      <vt:lpstr>付表14</vt:lpstr>
      <vt:lpstr>付表15-1</vt:lpstr>
      <vt:lpstr>付表15-2</vt:lpstr>
      <vt:lpstr>付表15-3</vt:lpstr>
      <vt:lpstr>付表16</vt:lpstr>
      <vt:lpstr>付表17</vt:lpstr>
      <vt:lpstr>付表18</vt:lpstr>
      <vt:lpstr>付表19-1</vt:lpstr>
      <vt:lpstr>付表19-2</vt:lpstr>
      <vt:lpstr>付表20</vt:lpstr>
      <vt:lpstr>付表21-1</vt:lpstr>
      <vt:lpstr>付表21-2</vt:lpstr>
      <vt:lpstr>付表21-3</vt:lpstr>
      <vt:lpstr>付表21-4</vt:lpstr>
      <vt:lpstr>付表21-5</vt:lpstr>
      <vt:lpstr>付表21-6</vt:lpstr>
      <vt:lpstr>付表22-1</vt:lpstr>
      <vt:lpstr>付表22-2</vt:lpstr>
      <vt:lpstr>付表22-3</vt:lpstr>
      <vt:lpstr>付表22-4</vt:lpstr>
      <vt:lpstr>付表22-5</vt:lpstr>
      <vt:lpstr>付表22-6</vt:lpstr>
      <vt:lpstr>付表22-7</vt:lpstr>
      <vt:lpstr>付表23</vt:lpstr>
      <vt:lpstr>付表24</vt:lpstr>
      <vt:lpstr>付表25</vt:lpstr>
      <vt:lpstr>付表26-1</vt:lpstr>
      <vt:lpstr>付表26-2</vt:lpstr>
      <vt:lpstr>付表27-1</vt:lpstr>
      <vt:lpstr>付表27-2</vt:lpstr>
      <vt:lpstr>付表28-1</vt:lpstr>
      <vt:lpstr>付表28-2</vt:lpstr>
      <vt:lpstr>付表29-1</vt:lpstr>
      <vt:lpstr>付表29-2</vt:lpstr>
      <vt:lpstr>付表29-3</vt:lpstr>
      <vt:lpstr>付表29-4</vt:lpstr>
      <vt:lpstr>付表29-5</vt:lpstr>
      <vt:lpstr>付表30</vt:lpstr>
      <vt:lpstr>付表31</vt:lpstr>
      <vt:lpstr>付表32-1</vt:lpstr>
      <vt:lpstr>付表32-2</vt:lpstr>
      <vt:lpstr>付表32-3</vt:lpstr>
      <vt:lpstr>付表33-1</vt:lpstr>
      <vt:lpstr>付表33-2</vt:lpstr>
      <vt:lpstr>付表33-3</vt:lpstr>
      <vt:lpstr>付表34</vt:lpstr>
      <vt:lpstr>付表35</vt:lpstr>
      <vt:lpstr>付表36</vt:lpstr>
      <vt:lpstr>付表37</vt:lpstr>
      <vt:lpstr>付表38</vt:lpstr>
      <vt:lpstr>付表1!Print_Area</vt:lpstr>
      <vt:lpstr>付表10!Print_Area</vt:lpstr>
      <vt:lpstr>付表11!Print_Area</vt:lpstr>
      <vt:lpstr>付表12!Print_Area</vt:lpstr>
      <vt:lpstr>付表13!Print_Area</vt:lpstr>
      <vt:lpstr>付表14!Print_Area</vt:lpstr>
      <vt:lpstr>'付表15-1'!Print_Area</vt:lpstr>
      <vt:lpstr>'付表15-2'!Print_Area</vt:lpstr>
      <vt:lpstr>'付表15-3'!Print_Area</vt:lpstr>
      <vt:lpstr>付表16!Print_Area</vt:lpstr>
      <vt:lpstr>付表17!Print_Area</vt:lpstr>
      <vt:lpstr>付表18!Print_Area</vt:lpstr>
      <vt:lpstr>'付表19-1'!Print_Area</vt:lpstr>
      <vt:lpstr>付表20!Print_Area</vt:lpstr>
      <vt:lpstr>'付表2-1'!Print_Area</vt:lpstr>
      <vt:lpstr>'付表2-10'!Print_Area</vt:lpstr>
      <vt:lpstr>'付表21-1'!Print_Area</vt:lpstr>
      <vt:lpstr>'付表2-11'!Print_Area</vt:lpstr>
      <vt:lpstr>'付表21-2'!Print_Area</vt:lpstr>
      <vt:lpstr>'付表2-12'!Print_Area</vt:lpstr>
      <vt:lpstr>'付表21-3'!Print_Area</vt:lpstr>
      <vt:lpstr>'付表21-4'!Print_Area</vt:lpstr>
      <vt:lpstr>'付表21-5'!Print_Area</vt:lpstr>
      <vt:lpstr>'付表21-6'!Print_Area</vt:lpstr>
      <vt:lpstr>'付表2-2'!Print_Area</vt:lpstr>
      <vt:lpstr>'付表22-1'!Print_Area</vt:lpstr>
      <vt:lpstr>'付表22-2'!Print_Area</vt:lpstr>
      <vt:lpstr>'付表22-3'!Print_Area</vt:lpstr>
      <vt:lpstr>'付表22-4'!Print_Area</vt:lpstr>
      <vt:lpstr>'付表22-5'!Print_Area</vt:lpstr>
      <vt:lpstr>'付表22-6'!Print_Area</vt:lpstr>
      <vt:lpstr>'付表22-7'!Print_Area</vt:lpstr>
      <vt:lpstr>付表23!Print_Area</vt:lpstr>
      <vt:lpstr>'付表2-3'!Print_Area</vt:lpstr>
      <vt:lpstr>付表24!Print_Area</vt:lpstr>
      <vt:lpstr>'付表2-4'!Print_Area</vt:lpstr>
      <vt:lpstr>付表25!Print_Area</vt:lpstr>
      <vt:lpstr>'付表2-5'!Print_Area</vt:lpstr>
      <vt:lpstr>'付表2-6'!Print_Area</vt:lpstr>
      <vt:lpstr>'付表26-1'!Print_Area</vt:lpstr>
      <vt:lpstr>'付表26-2'!Print_Area</vt:lpstr>
      <vt:lpstr>'付表2-7'!Print_Area</vt:lpstr>
      <vt:lpstr>'付表27-1'!Print_Area</vt:lpstr>
      <vt:lpstr>'付表27-2'!Print_Area</vt:lpstr>
      <vt:lpstr>'付表2-8'!Print_Area</vt:lpstr>
      <vt:lpstr>'付表28-1'!Print_Area</vt:lpstr>
      <vt:lpstr>'付表28-2'!Print_Area</vt:lpstr>
      <vt:lpstr>'付表2-9'!Print_Area</vt:lpstr>
      <vt:lpstr>'付表29-1'!Print_Area</vt:lpstr>
      <vt:lpstr>'付表29-2'!Print_Area</vt:lpstr>
      <vt:lpstr>'付表29-3'!Print_Area</vt:lpstr>
      <vt:lpstr>'付表29-4'!Print_Area</vt:lpstr>
      <vt:lpstr>'付表29-5'!Print_Area</vt:lpstr>
      <vt:lpstr>付表30!Print_Area</vt:lpstr>
      <vt:lpstr>付表31!Print_Area</vt:lpstr>
      <vt:lpstr>'付表3-1'!Print_Area</vt:lpstr>
      <vt:lpstr>'付表3-2'!Print_Area</vt:lpstr>
      <vt:lpstr>'付表32-1'!Print_Area</vt:lpstr>
      <vt:lpstr>'付表32-2'!Print_Area</vt:lpstr>
      <vt:lpstr>'付表32-3'!Print_Area</vt:lpstr>
      <vt:lpstr>'付表33-1'!Print_Area</vt:lpstr>
      <vt:lpstr>'付表33-2'!Print_Area</vt:lpstr>
      <vt:lpstr>'付表33-3'!Print_Area</vt:lpstr>
      <vt:lpstr>付表34!Print_Area</vt:lpstr>
      <vt:lpstr>付表35!Print_Area</vt:lpstr>
      <vt:lpstr>付表36!Print_Area</vt:lpstr>
      <vt:lpstr>付表37!Print_Area</vt:lpstr>
      <vt:lpstr>付表38!Print_Area</vt:lpstr>
      <vt:lpstr>'付表4-1'!Print_Area</vt:lpstr>
      <vt:lpstr>'付表4-2'!Print_Area</vt:lpstr>
      <vt:lpstr>付表5!Print_Area</vt:lpstr>
      <vt:lpstr>'付表6-1'!Print_Area</vt:lpstr>
      <vt:lpstr>'付表6-2'!Print_Area</vt:lpstr>
      <vt:lpstr>付表7!Print_Area</vt:lpstr>
      <vt:lpstr>付表8!Print_Area</vt:lpstr>
      <vt:lpstr>付表9!Print_Area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2023-04-21T06:54:14Z</cp:lastPrinted>
  <dcterms:created xsi:type="dcterms:W3CDTF">2023-04-20T01:49:17Z</dcterms:created>
  <dcterms:modified xsi:type="dcterms:W3CDTF">2023-05-01T05:44:45Z</dcterms:modified>
</cp:coreProperties>
</file>