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codeName="ThisWorkbook" defaultThemeVersion="124226"/>
  <xr:revisionPtr revIDLastSave="0" documentId="13_ncr:1_{4D761B52-CB07-46B1-8E36-36982560A1AD}" xr6:coauthVersionLast="47" xr6:coauthVersionMax="47" xr10:uidLastSave="{00000000-0000-0000-0000-000000000000}"/>
  <bookViews>
    <workbookView xWindow="-118" yWindow="-118" windowWidth="33749" windowHeight="18471" tabRatio="684" firstSheet="28" activeTab="39" xr2:uid="{00000000-000D-0000-FFFF-FFFF00000000}"/>
  </bookViews>
  <sheets>
    <sheet name="表紙" sheetId="48" r:id="rId1"/>
    <sheet name="目次" sheetId="6" r:id="rId2"/>
    <sheet name="P1" sheetId="50" r:id="rId3"/>
    <sheet name="P2" sheetId="49" r:id="rId4"/>
    <sheet name="P3" sheetId="51" r:id="rId5"/>
    <sheet name="P4" sheetId="52" r:id="rId6"/>
    <sheet name="P5" sheetId="53" r:id="rId7"/>
    <sheet name="P6" sheetId="54" r:id="rId8"/>
    <sheet name="P7" sheetId="55" r:id="rId9"/>
    <sheet name="P8" sheetId="56" r:id="rId10"/>
    <sheet name="P9" sheetId="57" r:id="rId11"/>
    <sheet name="P10" sheetId="58" r:id="rId12"/>
    <sheet name="P11" sheetId="59" r:id="rId13"/>
    <sheet name="P12" sheetId="60" r:id="rId14"/>
    <sheet name="P13" sheetId="61" r:id="rId15"/>
    <sheet name="P14" sheetId="62" r:id="rId16"/>
    <sheet name="P15" sheetId="63" r:id="rId17"/>
    <sheet name="P16" sheetId="64" r:id="rId18"/>
    <sheet name="P17" sheetId="65" r:id="rId19"/>
    <sheet name="P18" sheetId="66" r:id="rId20"/>
    <sheet name="P19" sheetId="67" r:id="rId21"/>
    <sheet name="P20" sheetId="68" r:id="rId22"/>
    <sheet name="P21" sheetId="69" r:id="rId23"/>
    <sheet name="P22" sheetId="70" r:id="rId24"/>
    <sheet name="P23" sheetId="71" r:id="rId25"/>
    <sheet name="P24" sheetId="73" r:id="rId26"/>
    <sheet name="P25" sheetId="72" r:id="rId27"/>
    <sheet name="P26" sheetId="74" r:id="rId28"/>
    <sheet name="P27" sheetId="75" r:id="rId29"/>
    <sheet name="P28" sheetId="76" r:id="rId30"/>
    <sheet name="P29" sheetId="77" r:id="rId31"/>
    <sheet name="P30" sheetId="78" r:id="rId32"/>
    <sheet name="P31" sheetId="79" r:id="rId33"/>
    <sheet name="P32" sheetId="80" r:id="rId34"/>
    <sheet name="P33" sheetId="81" r:id="rId35"/>
    <sheet name="P34" sheetId="82" r:id="rId36"/>
    <sheet name="P35" sheetId="83" r:id="rId37"/>
    <sheet name="P36" sheetId="84" r:id="rId38"/>
    <sheet name="P37" sheetId="85" r:id="rId39"/>
    <sheet name="P38" sheetId="86" r:id="rId40"/>
  </sheets>
  <definedNames>
    <definedName name="_xlnm._FilterDatabase" localSheetId="17" hidden="1">'P16'!$A$3:$V$42</definedName>
    <definedName name="a">"$#REF!.$#REF!$#REF!"</definedName>
    <definedName name="Excel_BuiltIn__FilterDatabase_1">"$#REF!.$C$3:$V$42"</definedName>
    <definedName name="_xlnm.Print_Area" localSheetId="15">'P14'!$A$1:$L$20</definedName>
    <definedName name="_xlnm.Print_Area" localSheetId="25">'P24'!$A$1:$N$29</definedName>
    <definedName name="_xlnm.Print_Area" localSheetId="7">'P6'!$A$2:$S$24</definedName>
    <definedName name="_xlnm.Print_Area" localSheetId="8">'P7'!$A$1:$Q$25</definedName>
    <definedName name="_xlnm.Print_Area" localSheetId="9">'P8'!$A$1:$Q$27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79" l="1"/>
  <c r="J25" i="79"/>
  <c r="J23" i="79"/>
  <c r="J21" i="79"/>
  <c r="J19" i="79"/>
  <c r="J17" i="79"/>
  <c r="J15" i="79"/>
  <c r="J13" i="79"/>
  <c r="P19" i="86" l="1"/>
  <c r="O19" i="86"/>
  <c r="N19" i="86"/>
  <c r="M19" i="86"/>
  <c r="L19" i="86"/>
  <c r="K19" i="86"/>
  <c r="J19" i="86"/>
  <c r="I19" i="86"/>
  <c r="H19" i="86"/>
  <c r="G19" i="86"/>
  <c r="F19" i="86"/>
  <c r="E19" i="86"/>
  <c r="I19" i="83"/>
  <c r="H19" i="83"/>
  <c r="A19" i="83"/>
  <c r="A13" i="83"/>
  <c r="Q7" i="83"/>
  <c r="P7" i="83"/>
  <c r="R29" i="82"/>
  <c r="Q29" i="82"/>
  <c r="P29" i="82"/>
  <c r="O29" i="82"/>
  <c r="N29" i="82"/>
  <c r="L29" i="82"/>
  <c r="K29" i="82"/>
  <c r="J29" i="82"/>
  <c r="I29" i="82"/>
  <c r="G29" i="82"/>
  <c r="F29" i="82"/>
  <c r="E29" i="82"/>
  <c r="D29" i="82"/>
  <c r="C29" i="82"/>
  <c r="R28" i="82"/>
  <c r="Q28" i="82"/>
  <c r="P28" i="82"/>
  <c r="O28" i="82"/>
  <c r="N28" i="82"/>
  <c r="S28" i="82" s="1"/>
  <c r="T28" i="82" s="1"/>
  <c r="L28" i="82"/>
  <c r="K28" i="82"/>
  <c r="J28" i="82"/>
  <c r="I28" i="82"/>
  <c r="H28" i="82"/>
  <c r="G28" i="82"/>
  <c r="F28" i="82"/>
  <c r="E28" i="82"/>
  <c r="D28" i="82"/>
  <c r="C28" i="82"/>
  <c r="S27" i="82"/>
  <c r="T27" i="82" s="1"/>
  <c r="M27" i="82"/>
  <c r="H27" i="82"/>
  <c r="S26" i="82"/>
  <c r="T26" i="82" s="1"/>
  <c r="M26" i="82"/>
  <c r="H26" i="82"/>
  <c r="T25" i="82"/>
  <c r="S25" i="82"/>
  <c r="H25" i="82"/>
  <c r="M25" i="82" s="1"/>
  <c r="T24" i="82"/>
  <c r="S24" i="82"/>
  <c r="M24" i="82"/>
  <c r="M28" i="82" s="1"/>
  <c r="H24" i="82"/>
  <c r="R23" i="82"/>
  <c r="S23" i="82" s="1"/>
  <c r="Q23" i="82"/>
  <c r="P23" i="82"/>
  <c r="T23" i="82" s="1"/>
  <c r="O23" i="82"/>
  <c r="N23" i="82"/>
  <c r="L23" i="82"/>
  <c r="K23" i="82"/>
  <c r="J23" i="82"/>
  <c r="I23" i="82"/>
  <c r="G23" i="82"/>
  <c r="F23" i="82"/>
  <c r="E23" i="82"/>
  <c r="D23" i="82"/>
  <c r="C23" i="82"/>
  <c r="S22" i="82"/>
  <c r="T22" i="82" s="1"/>
  <c r="M22" i="82"/>
  <c r="H22" i="82"/>
  <c r="T21" i="82"/>
  <c r="S21" i="82"/>
  <c r="H21" i="82"/>
  <c r="H23" i="82" s="1"/>
  <c r="T20" i="82"/>
  <c r="S20" i="82"/>
  <c r="M20" i="82"/>
  <c r="H20" i="82"/>
  <c r="S19" i="82"/>
  <c r="S29" i="82" s="1"/>
  <c r="M19" i="82"/>
  <c r="H19" i="82"/>
  <c r="H29" i="82" s="1"/>
  <c r="T16" i="82"/>
  <c r="R16" i="82"/>
  <c r="Q16" i="82"/>
  <c r="P16" i="82"/>
  <c r="O16" i="82"/>
  <c r="N16" i="82"/>
  <c r="L16" i="82"/>
  <c r="K16" i="82"/>
  <c r="J16" i="82"/>
  <c r="I16" i="82"/>
  <c r="H16" i="82"/>
  <c r="E16" i="82"/>
  <c r="D16" i="82"/>
  <c r="C16" i="82"/>
  <c r="T15" i="82"/>
  <c r="R15" i="82"/>
  <c r="Q15" i="82"/>
  <c r="P15" i="82"/>
  <c r="O15" i="82"/>
  <c r="N15" i="82"/>
  <c r="L15" i="82"/>
  <c r="K15" i="82"/>
  <c r="J15" i="82"/>
  <c r="I15" i="82"/>
  <c r="H15" i="82"/>
  <c r="E15" i="82"/>
  <c r="D15" i="82"/>
  <c r="C15" i="82"/>
  <c r="S14" i="82"/>
  <c r="M14" i="82"/>
  <c r="G14" i="82"/>
  <c r="S13" i="82"/>
  <c r="M13" i="82"/>
  <c r="G13" i="82"/>
  <c r="S12" i="82"/>
  <c r="M12" i="82"/>
  <c r="G12" i="82"/>
  <c r="S11" i="82"/>
  <c r="S15" i="82" s="1"/>
  <c r="M11" i="82"/>
  <c r="M15" i="82" s="1"/>
  <c r="T10" i="82"/>
  <c r="R10" i="82"/>
  <c r="Q10" i="82"/>
  <c r="P10" i="82"/>
  <c r="O10" i="82"/>
  <c r="N10" i="82"/>
  <c r="L10" i="82"/>
  <c r="K10" i="82"/>
  <c r="J10" i="82"/>
  <c r="I10" i="82"/>
  <c r="H10" i="82"/>
  <c r="F10" i="82"/>
  <c r="F11" i="82" s="1"/>
  <c r="E10" i="82"/>
  <c r="D10" i="82"/>
  <c r="C10" i="82"/>
  <c r="S9" i="82"/>
  <c r="M9" i="82"/>
  <c r="G9" i="82"/>
  <c r="S8" i="82"/>
  <c r="M8" i="82"/>
  <c r="G8" i="82"/>
  <c r="S7" i="82"/>
  <c r="M7" i="82"/>
  <c r="M10" i="82" s="1"/>
  <c r="G7" i="82"/>
  <c r="S6" i="82"/>
  <c r="S16" i="82" s="1"/>
  <c r="M6" i="82"/>
  <c r="M16" i="82" s="1"/>
  <c r="G6" i="82"/>
  <c r="G11" i="82" l="1"/>
  <c r="G15" i="82" s="1"/>
  <c r="F16" i="82"/>
  <c r="F15" i="82"/>
  <c r="G16" i="82"/>
  <c r="M29" i="82"/>
  <c r="T19" i="82"/>
  <c r="T29" i="82" s="1"/>
  <c r="G10" i="82"/>
  <c r="S10" i="82"/>
  <c r="M21" i="82"/>
  <c r="M23" i="82" s="1"/>
  <c r="AA16" i="81" l="1"/>
  <c r="AX16" i="81"/>
  <c r="AR16" i="81"/>
  <c r="AI16" i="81"/>
  <c r="S16" i="81"/>
  <c r="Q41" i="80"/>
  <c r="L41" i="80"/>
  <c r="I41" i="80"/>
  <c r="AX40" i="80"/>
  <c r="AX41" i="80" s="1"/>
  <c r="AV40" i="80"/>
  <c r="AV41" i="80" s="1"/>
  <c r="AR40" i="80"/>
  <c r="AR41" i="80" s="1"/>
  <c r="AP40" i="80"/>
  <c r="AP41" i="80" s="1"/>
  <c r="AL40" i="80"/>
  <c r="AL41" i="80" s="1"/>
  <c r="AJ40" i="80"/>
  <c r="AJ41" i="80" s="1"/>
  <c r="AF40" i="80"/>
  <c r="AF41" i="80" s="1"/>
  <c r="AD40" i="80"/>
  <c r="AD41" i="80" s="1"/>
  <c r="BD39" i="80"/>
  <c r="BD40" i="80" s="1"/>
  <c r="BB39" i="80"/>
  <c r="BB40" i="80" s="1"/>
  <c r="BD35" i="80"/>
  <c r="BD41" i="80" s="1"/>
  <c r="BB35" i="80"/>
  <c r="BB41" i="80" s="1"/>
  <c r="AP4" i="80"/>
  <c r="R7" i="79" l="1"/>
  <c r="R5" i="79"/>
  <c r="G38" i="78" l="1"/>
  <c r="G36" i="78"/>
  <c r="G34" i="78"/>
  <c r="G32" i="78"/>
  <c r="G30" i="78"/>
  <c r="G28" i="78"/>
  <c r="G26" i="78"/>
  <c r="G24" i="78"/>
  <c r="G22" i="78"/>
  <c r="G20" i="78"/>
  <c r="G18" i="78"/>
  <c r="G16" i="78"/>
  <c r="G14" i="78"/>
  <c r="G12" i="78"/>
  <c r="G10" i="78"/>
  <c r="G8" i="78"/>
  <c r="G6" i="78"/>
  <c r="CD26" i="77"/>
  <c r="BT26" i="77"/>
  <c r="BN26" i="77"/>
  <c r="BY26" i="77" s="1"/>
  <c r="BY25" i="77"/>
  <c r="BY24" i="77"/>
  <c r="BY23" i="77"/>
  <c r="BY22" i="77"/>
  <c r="BY21" i="77"/>
  <c r="BY20" i="77"/>
  <c r="BY19" i="77"/>
  <c r="BY18" i="77"/>
  <c r="AJ6" i="77"/>
  <c r="K21" i="74" l="1"/>
  <c r="K16" i="74"/>
  <c r="J10" i="74"/>
  <c r="M28" i="73"/>
  <c r="L28" i="73"/>
  <c r="J28" i="73"/>
  <c r="I28" i="73"/>
  <c r="H28" i="73"/>
  <c r="F28" i="73"/>
  <c r="G28" i="73" s="1"/>
  <c r="E28" i="73"/>
  <c r="G27" i="73"/>
  <c r="G26" i="73"/>
  <c r="G25" i="73"/>
  <c r="G24" i="73"/>
  <c r="M23" i="73"/>
  <c r="L23" i="73"/>
  <c r="J23" i="73"/>
  <c r="I23" i="73"/>
  <c r="H23" i="73"/>
  <c r="F23" i="73"/>
  <c r="E23" i="73"/>
  <c r="G22" i="73"/>
  <c r="G21" i="73"/>
  <c r="G20" i="73"/>
  <c r="G19" i="73"/>
  <c r="G23" i="73" s="1"/>
  <c r="G18" i="73"/>
  <c r="G17" i="73"/>
  <c r="G16" i="73"/>
  <c r="G15" i="73"/>
  <c r="G14" i="73"/>
  <c r="G13" i="73"/>
  <c r="M12" i="73"/>
  <c r="L12" i="73"/>
  <c r="J12" i="73"/>
  <c r="I12" i="73"/>
  <c r="H12" i="73"/>
  <c r="G12" i="73"/>
  <c r="F12" i="73"/>
  <c r="E12" i="73"/>
  <c r="G11" i="73"/>
  <c r="G10" i="73"/>
  <c r="G9" i="73"/>
  <c r="G8" i="73"/>
  <c r="U25" i="71" l="1"/>
  <c r="P25" i="71"/>
  <c r="U23" i="71"/>
  <c r="P23" i="71"/>
  <c r="U15" i="71"/>
  <c r="P15" i="71"/>
  <c r="U11" i="71"/>
  <c r="P11" i="71"/>
  <c r="U10" i="71"/>
  <c r="P10" i="71"/>
  <c r="U7" i="71"/>
  <c r="P7" i="71"/>
  <c r="F25" i="69"/>
  <c r="F27" i="69" s="1"/>
  <c r="K14" i="67"/>
  <c r="M14" i="67" s="1"/>
  <c r="K13" i="67"/>
  <c r="M13" i="67" s="1"/>
  <c r="AP29" i="66"/>
  <c r="AN29" i="66"/>
  <c r="AF29" i="66"/>
  <c r="AD29" i="66"/>
  <c r="V29" i="66"/>
  <c r="T29" i="66"/>
  <c r="L29" i="66"/>
  <c r="J29" i="66"/>
  <c r="AY28" i="66"/>
  <c r="AW28" i="66"/>
  <c r="AY27" i="66"/>
  <c r="AW27" i="66"/>
  <c r="AY26" i="66"/>
  <c r="AW26" i="66"/>
  <c r="AY25" i="66"/>
  <c r="AW25" i="66"/>
  <c r="AY24" i="66"/>
  <c r="AW24" i="66"/>
  <c r="AY23" i="66"/>
  <c r="AW23" i="66"/>
  <c r="AY22" i="66"/>
  <c r="AW22" i="66"/>
  <c r="AY21" i="66"/>
  <c r="AW21" i="66"/>
  <c r="AY20" i="66"/>
  <c r="AW20" i="66"/>
  <c r="AY19" i="66"/>
  <c r="AW19" i="66"/>
  <c r="AY18" i="66"/>
  <c r="AW18" i="66"/>
  <c r="AY17" i="66"/>
  <c r="AW17" i="66"/>
  <c r="AY16" i="66"/>
  <c r="AW16" i="66"/>
  <c r="AY15" i="66"/>
  <c r="AW15" i="66"/>
  <c r="AY14" i="66"/>
  <c r="AY29" i="66" s="1"/>
  <c r="AW14" i="66"/>
  <c r="AW29" i="66" s="1"/>
  <c r="AV9" i="66"/>
  <c r="AO9" i="66"/>
  <c r="Q35" i="65" l="1"/>
  <c r="P35" i="65"/>
  <c r="O35" i="65"/>
  <c r="N35" i="65"/>
  <c r="M35" i="65"/>
  <c r="L35" i="65"/>
  <c r="K35" i="65"/>
  <c r="J35" i="65"/>
  <c r="R34" i="65"/>
  <c r="R33" i="65"/>
  <c r="R32" i="65"/>
  <c r="R31" i="65"/>
  <c r="R30" i="65"/>
  <c r="R29" i="65"/>
  <c r="R28" i="65"/>
  <c r="R27" i="65"/>
  <c r="R26" i="65"/>
  <c r="R25" i="65"/>
  <c r="R24" i="65"/>
  <c r="R23" i="65"/>
  <c r="R22" i="65"/>
  <c r="R21" i="65"/>
  <c r="R20" i="65"/>
  <c r="R19" i="65"/>
  <c r="R18" i="65"/>
  <c r="R17" i="65"/>
  <c r="R16" i="65"/>
  <c r="R35" i="65" s="1"/>
  <c r="U42" i="64"/>
  <c r="T42" i="64"/>
  <c r="R42" i="64"/>
  <c r="I42" i="64"/>
  <c r="H42" i="64"/>
  <c r="G42" i="64"/>
  <c r="F42" i="64"/>
  <c r="S41" i="64"/>
  <c r="V41" i="64" s="1"/>
  <c r="V40" i="64"/>
  <c r="S40" i="64"/>
  <c r="S39" i="64"/>
  <c r="V39" i="64" s="1"/>
  <c r="S38" i="64"/>
  <c r="V38" i="64" s="1"/>
  <c r="V37" i="64"/>
  <c r="S37" i="64"/>
  <c r="V36" i="64"/>
  <c r="S36" i="64"/>
  <c r="S35" i="64"/>
  <c r="V35" i="64" s="1"/>
  <c r="V34" i="64"/>
  <c r="S34" i="64"/>
  <c r="S33" i="64"/>
  <c r="V33" i="64" s="1"/>
  <c r="S32" i="64"/>
  <c r="V32" i="64" s="1"/>
  <c r="V31" i="64"/>
  <c r="S31" i="64"/>
  <c r="U30" i="64"/>
  <c r="T30" i="64"/>
  <c r="R30" i="64"/>
  <c r="Q30" i="64"/>
  <c r="Q42" i="64" s="1"/>
  <c r="P30" i="64"/>
  <c r="P42" i="64" s="1"/>
  <c r="O30" i="64"/>
  <c r="O42" i="64" s="1"/>
  <c r="N30" i="64"/>
  <c r="N42" i="64" s="1"/>
  <c r="M30" i="64"/>
  <c r="M42" i="64" s="1"/>
  <c r="L30" i="64"/>
  <c r="L42" i="64" s="1"/>
  <c r="K30" i="64"/>
  <c r="K42" i="64" s="1"/>
  <c r="J30" i="64"/>
  <c r="J42" i="64" s="1"/>
  <c r="I30" i="64"/>
  <c r="H30" i="64"/>
  <c r="G30" i="64"/>
  <c r="F30" i="64"/>
  <c r="E30" i="64"/>
  <c r="E42" i="64" s="1"/>
  <c r="D30" i="64"/>
  <c r="D42" i="64" s="1"/>
  <c r="C30" i="64"/>
  <c r="C42" i="64" s="1"/>
  <c r="S29" i="64"/>
  <c r="V29" i="64" s="1"/>
  <c r="V28" i="64"/>
  <c r="S28" i="64"/>
  <c r="V27" i="64"/>
  <c r="S27" i="64"/>
  <c r="S26" i="64"/>
  <c r="V26" i="64" s="1"/>
  <c r="V25" i="64"/>
  <c r="S25" i="64"/>
  <c r="S24" i="64"/>
  <c r="V24" i="64" s="1"/>
  <c r="S23" i="64"/>
  <c r="V23" i="64" s="1"/>
  <c r="V22" i="64"/>
  <c r="S22" i="64"/>
  <c r="V21" i="64"/>
  <c r="S21" i="64"/>
  <c r="S20" i="64"/>
  <c r="V20" i="64" s="1"/>
  <c r="V19" i="64"/>
  <c r="S19" i="64"/>
  <c r="S18" i="64"/>
  <c r="V18" i="64" s="1"/>
  <c r="S17" i="64"/>
  <c r="V17" i="64" s="1"/>
  <c r="V16" i="64"/>
  <c r="S16" i="64"/>
  <c r="V15" i="64"/>
  <c r="S15" i="64"/>
  <c r="S14" i="64"/>
  <c r="V14" i="64" s="1"/>
  <c r="V13" i="64"/>
  <c r="S13" i="64"/>
  <c r="S12" i="64"/>
  <c r="V12" i="64" s="1"/>
  <c r="S11" i="64"/>
  <c r="V11" i="64" s="1"/>
  <c r="V10" i="64"/>
  <c r="S10" i="64"/>
  <c r="V9" i="64"/>
  <c r="S9" i="64"/>
  <c r="S8" i="64"/>
  <c r="V8" i="64" s="1"/>
  <c r="V7" i="64"/>
  <c r="S7" i="64"/>
  <c r="S6" i="64"/>
  <c r="V6" i="64" s="1"/>
  <c r="S5" i="64"/>
  <c r="V5" i="64" s="1"/>
  <c r="V4" i="64"/>
  <c r="S4" i="64"/>
  <c r="V30" i="64" l="1"/>
  <c r="V42" i="64" s="1"/>
  <c r="S30" i="64"/>
  <c r="S42" i="64" s="1"/>
  <c r="M42" i="63"/>
  <c r="K42" i="63"/>
  <c r="S41" i="63"/>
  <c r="V41" i="63" s="1"/>
  <c r="S40" i="63"/>
  <c r="V40" i="63" s="1"/>
  <c r="S39" i="63"/>
  <c r="V39" i="63" s="1"/>
  <c r="V38" i="63"/>
  <c r="S38" i="63"/>
  <c r="S37" i="63"/>
  <c r="V37" i="63" s="1"/>
  <c r="S36" i="63"/>
  <c r="V36" i="63" s="1"/>
  <c r="S35" i="63"/>
  <c r="V35" i="63" s="1"/>
  <c r="S34" i="63"/>
  <c r="V34" i="63" s="1"/>
  <c r="S33" i="63"/>
  <c r="V33" i="63" s="1"/>
  <c r="V32" i="63"/>
  <c r="S32" i="63"/>
  <c r="S31" i="63"/>
  <c r="V31" i="63" s="1"/>
  <c r="U30" i="63"/>
  <c r="U42" i="63" s="1"/>
  <c r="T30" i="63"/>
  <c r="T42" i="63" s="1"/>
  <c r="R30" i="63"/>
  <c r="R42" i="63" s="1"/>
  <c r="Q30" i="63"/>
  <c r="Q42" i="63" s="1"/>
  <c r="P30" i="63"/>
  <c r="P42" i="63" s="1"/>
  <c r="O30" i="63"/>
  <c r="O42" i="63" s="1"/>
  <c r="N30" i="63"/>
  <c r="N42" i="63" s="1"/>
  <c r="M30" i="63"/>
  <c r="L30" i="63"/>
  <c r="L42" i="63" s="1"/>
  <c r="K30" i="63"/>
  <c r="J30" i="63"/>
  <c r="J42" i="63" s="1"/>
  <c r="I30" i="63"/>
  <c r="I42" i="63" s="1"/>
  <c r="H30" i="63"/>
  <c r="H42" i="63" s="1"/>
  <c r="G30" i="63"/>
  <c r="G42" i="63" s="1"/>
  <c r="F30" i="63"/>
  <c r="F42" i="63" s="1"/>
  <c r="E30" i="63"/>
  <c r="E42" i="63" s="1"/>
  <c r="D30" i="63"/>
  <c r="D42" i="63" s="1"/>
  <c r="C30" i="63"/>
  <c r="C42" i="63" s="1"/>
  <c r="V29" i="63"/>
  <c r="S29" i="63"/>
  <c r="S28" i="63"/>
  <c r="V28" i="63" s="1"/>
  <c r="S27" i="63"/>
  <c r="V27" i="63" s="1"/>
  <c r="S26" i="63"/>
  <c r="V26" i="63" s="1"/>
  <c r="S25" i="63"/>
  <c r="V25" i="63" s="1"/>
  <c r="S24" i="63"/>
  <c r="V24" i="63" s="1"/>
  <c r="V23" i="63"/>
  <c r="S23" i="63"/>
  <c r="S22" i="63"/>
  <c r="V22" i="63" s="1"/>
  <c r="S21" i="63"/>
  <c r="V21" i="63" s="1"/>
  <c r="S20" i="63"/>
  <c r="V20" i="63" s="1"/>
  <c r="S19" i="63"/>
  <c r="V19" i="63" s="1"/>
  <c r="S18" i="63"/>
  <c r="V18" i="63" s="1"/>
  <c r="V17" i="63"/>
  <c r="S17" i="63"/>
  <c r="S16" i="63"/>
  <c r="V16" i="63" s="1"/>
  <c r="S15" i="63"/>
  <c r="V15" i="63" s="1"/>
  <c r="S14" i="63"/>
  <c r="V14" i="63" s="1"/>
  <c r="S13" i="63"/>
  <c r="V13" i="63" s="1"/>
  <c r="V12" i="63"/>
  <c r="S12" i="63"/>
  <c r="V11" i="63"/>
  <c r="S11" i="63"/>
  <c r="S10" i="63"/>
  <c r="V10" i="63" s="1"/>
  <c r="S9" i="63"/>
  <c r="V9" i="63" s="1"/>
  <c r="S8" i="63"/>
  <c r="V8" i="63" s="1"/>
  <c r="S7" i="63"/>
  <c r="S30" i="63" s="1"/>
  <c r="S42" i="63" s="1"/>
  <c r="V6" i="63"/>
  <c r="S6" i="63"/>
  <c r="V5" i="63"/>
  <c r="S5" i="63"/>
  <c r="S4" i="63"/>
  <c r="V4" i="63" s="1"/>
  <c r="V30" i="63" l="1"/>
  <c r="V42" i="63" s="1"/>
  <c r="V7" i="63"/>
  <c r="J17" i="62"/>
  <c r="K16" i="62"/>
  <c r="I16" i="62"/>
  <c r="I18" i="62" s="1"/>
  <c r="H16" i="62"/>
  <c r="H18" i="62" s="1"/>
  <c r="G16" i="62"/>
  <c r="G18" i="62" s="1"/>
  <c r="F16" i="62"/>
  <c r="F18" i="62" s="1"/>
  <c r="E16" i="62"/>
  <c r="E18" i="62" s="1"/>
  <c r="D16" i="62"/>
  <c r="D18" i="62" s="1"/>
  <c r="C16" i="62"/>
  <c r="C18" i="62" s="1"/>
  <c r="B16" i="62"/>
  <c r="B18" i="62" s="1"/>
  <c r="J15" i="62"/>
  <c r="L15" i="62" s="1"/>
  <c r="L14" i="62"/>
  <c r="J14" i="62"/>
  <c r="J13" i="62"/>
  <c r="L13" i="62" s="1"/>
  <c r="J12" i="62"/>
  <c r="L12" i="62" s="1"/>
  <c r="J11" i="62"/>
  <c r="L11" i="62" s="1"/>
  <c r="J10" i="62"/>
  <c r="L10" i="62" s="1"/>
  <c r="J9" i="62"/>
  <c r="L9" i="62" s="1"/>
  <c r="L8" i="62"/>
  <c r="J8" i="62"/>
  <c r="J7" i="62"/>
  <c r="L7" i="62" s="1"/>
  <c r="J6" i="62"/>
  <c r="L6" i="62" s="1"/>
  <c r="J5" i="62"/>
  <c r="L5" i="62" s="1"/>
  <c r="J4" i="62"/>
  <c r="J16" i="62" s="1"/>
  <c r="J17" i="61"/>
  <c r="K16" i="61"/>
  <c r="I16" i="61"/>
  <c r="I18" i="61" s="1"/>
  <c r="H16" i="61"/>
  <c r="H18" i="61" s="1"/>
  <c r="G16" i="61"/>
  <c r="G18" i="61" s="1"/>
  <c r="F16" i="61"/>
  <c r="F18" i="61" s="1"/>
  <c r="E16" i="61"/>
  <c r="E18" i="61" s="1"/>
  <c r="D16" i="61"/>
  <c r="D18" i="61" s="1"/>
  <c r="C16" i="61"/>
  <c r="C18" i="61" s="1"/>
  <c r="B16" i="61"/>
  <c r="B18" i="61" s="1"/>
  <c r="L15" i="61"/>
  <c r="J15" i="61"/>
  <c r="L14" i="61"/>
  <c r="J14" i="61"/>
  <c r="J13" i="61"/>
  <c r="L13" i="61" s="1"/>
  <c r="J12" i="61"/>
  <c r="L12" i="61" s="1"/>
  <c r="J11" i="61"/>
  <c r="L11" i="61" s="1"/>
  <c r="J10" i="61"/>
  <c r="L10" i="61" s="1"/>
  <c r="L9" i="61"/>
  <c r="J9" i="61"/>
  <c r="L8" i="61"/>
  <c r="J8" i="61"/>
  <c r="J7" i="61"/>
  <c r="L7" i="61" s="1"/>
  <c r="J6" i="61"/>
  <c r="L6" i="61" s="1"/>
  <c r="J5" i="61"/>
  <c r="L5" i="61" s="1"/>
  <c r="J4" i="61"/>
  <c r="J16" i="61" s="1"/>
  <c r="G23" i="60"/>
  <c r="F23" i="60"/>
  <c r="E23" i="60"/>
  <c r="D23" i="60"/>
  <c r="O22" i="60"/>
  <c r="P21" i="60"/>
  <c r="N21" i="60"/>
  <c r="N23" i="60" s="1"/>
  <c r="M21" i="60"/>
  <c r="M23" i="60" s="1"/>
  <c r="L21" i="60"/>
  <c r="L23" i="60" s="1"/>
  <c r="K21" i="60"/>
  <c r="K23" i="60" s="1"/>
  <c r="J21" i="60"/>
  <c r="J23" i="60" s="1"/>
  <c r="I21" i="60"/>
  <c r="I23" i="60" s="1"/>
  <c r="H21" i="60"/>
  <c r="H23" i="60" s="1"/>
  <c r="G21" i="60"/>
  <c r="F21" i="60"/>
  <c r="E21" i="60"/>
  <c r="D21" i="60"/>
  <c r="C21" i="60"/>
  <c r="C23" i="60" s="1"/>
  <c r="O20" i="60"/>
  <c r="Q20" i="60" s="1"/>
  <c r="O19" i="60"/>
  <c r="Q19" i="60" s="1"/>
  <c r="O18" i="60"/>
  <c r="Q18" i="60" s="1"/>
  <c r="Q17" i="60"/>
  <c r="O17" i="60"/>
  <c r="O16" i="60"/>
  <c r="Q16" i="60" s="1"/>
  <c r="O15" i="60"/>
  <c r="Q15" i="60" s="1"/>
  <c r="O14" i="60"/>
  <c r="Q14" i="60" s="1"/>
  <c r="O13" i="60"/>
  <c r="Q13" i="60" s="1"/>
  <c r="O12" i="60"/>
  <c r="Q12" i="60" s="1"/>
  <c r="Q11" i="60"/>
  <c r="O11" i="60"/>
  <c r="O10" i="60"/>
  <c r="Q10" i="60" s="1"/>
  <c r="O9" i="60"/>
  <c r="Q9" i="60" s="1"/>
  <c r="O8" i="60"/>
  <c r="Q8" i="60" s="1"/>
  <c r="O7" i="60"/>
  <c r="Q7" i="60" s="1"/>
  <c r="O6" i="60"/>
  <c r="Q6" i="60" s="1"/>
  <c r="J18" i="62" l="1"/>
  <c r="L16" i="62"/>
  <c r="L4" i="62"/>
  <c r="J18" i="61"/>
  <c r="L16" i="61"/>
  <c r="L4" i="61"/>
  <c r="O21" i="60"/>
  <c r="O23" i="60" l="1"/>
  <c r="Q21" i="60"/>
  <c r="M23" i="59"/>
  <c r="L23" i="59"/>
  <c r="G23" i="59"/>
  <c r="F23" i="59"/>
  <c r="D23" i="59"/>
  <c r="O22" i="59"/>
  <c r="P21" i="59"/>
  <c r="N21" i="59"/>
  <c r="N23" i="59" s="1"/>
  <c r="M21" i="59"/>
  <c r="L21" i="59"/>
  <c r="K21" i="59"/>
  <c r="K23" i="59" s="1"/>
  <c r="J21" i="59"/>
  <c r="J23" i="59" s="1"/>
  <c r="I21" i="59"/>
  <c r="I23" i="59" s="1"/>
  <c r="H21" i="59"/>
  <c r="H23" i="59" s="1"/>
  <c r="G21" i="59"/>
  <c r="F21" i="59"/>
  <c r="E21" i="59"/>
  <c r="E23" i="59" s="1"/>
  <c r="D21" i="59"/>
  <c r="C21" i="59"/>
  <c r="C23" i="59" s="1"/>
  <c r="Q20" i="59"/>
  <c r="O20" i="59"/>
  <c r="O19" i="59"/>
  <c r="Q19" i="59" s="1"/>
  <c r="O18" i="59"/>
  <c r="Q18" i="59" s="1"/>
  <c r="Q17" i="59"/>
  <c r="O17" i="59"/>
  <c r="O16" i="59"/>
  <c r="Q16" i="59" s="1"/>
  <c r="Q15" i="59"/>
  <c r="O15" i="59"/>
  <c r="Q14" i="59"/>
  <c r="O14" i="59"/>
  <c r="O13" i="59"/>
  <c r="Q13" i="59" s="1"/>
  <c r="O12" i="59"/>
  <c r="Q12" i="59" s="1"/>
  <c r="Q11" i="59"/>
  <c r="O11" i="59"/>
  <c r="O10" i="59"/>
  <c r="Q10" i="59" s="1"/>
  <c r="Q9" i="59"/>
  <c r="O9" i="59"/>
  <c r="Q8" i="59"/>
  <c r="O8" i="59"/>
  <c r="O7" i="59"/>
  <c r="Q7" i="59" s="1"/>
  <c r="O6" i="59"/>
  <c r="O21" i="59" s="1"/>
  <c r="O23" i="59" l="1"/>
  <c r="Q21" i="59"/>
  <c r="Q6" i="59"/>
  <c r="D26" i="58"/>
  <c r="O25" i="58"/>
  <c r="P24" i="58"/>
  <c r="N24" i="58"/>
  <c r="N26" i="58" s="1"/>
  <c r="M24" i="58"/>
  <c r="M26" i="58" s="1"/>
  <c r="L24" i="58"/>
  <c r="L26" i="58" s="1"/>
  <c r="K24" i="58"/>
  <c r="K26" i="58" s="1"/>
  <c r="J24" i="58"/>
  <c r="J26" i="58" s="1"/>
  <c r="I24" i="58"/>
  <c r="I26" i="58" s="1"/>
  <c r="H24" i="58"/>
  <c r="H26" i="58" s="1"/>
  <c r="G24" i="58"/>
  <c r="G26" i="58" s="1"/>
  <c r="F24" i="58"/>
  <c r="F26" i="58" s="1"/>
  <c r="E24" i="58"/>
  <c r="E26" i="58" s="1"/>
  <c r="D24" i="58"/>
  <c r="C24" i="58"/>
  <c r="C26" i="58" s="1"/>
  <c r="O23" i="58"/>
  <c r="Q23" i="58" s="1"/>
  <c r="O22" i="58"/>
  <c r="Q22" i="58" s="1"/>
  <c r="O21" i="58"/>
  <c r="Q21" i="58" s="1"/>
  <c r="Q20" i="58"/>
  <c r="O20" i="58"/>
  <c r="O19" i="58"/>
  <c r="Q19" i="58" s="1"/>
  <c r="Q18" i="58"/>
  <c r="O18" i="58"/>
  <c r="O17" i="58"/>
  <c r="Q17" i="58" s="1"/>
  <c r="O16" i="58"/>
  <c r="Q16" i="58" s="1"/>
  <c r="O15" i="58"/>
  <c r="Q15" i="58" s="1"/>
  <c r="Q14" i="58"/>
  <c r="O14" i="58"/>
  <c r="O13" i="58"/>
  <c r="Q13" i="58" s="1"/>
  <c r="Q12" i="58"/>
  <c r="O12" i="58"/>
  <c r="O11" i="58"/>
  <c r="Q11" i="58" s="1"/>
  <c r="O10" i="58"/>
  <c r="Q10" i="58" s="1"/>
  <c r="O9" i="58"/>
  <c r="Q9" i="58" s="1"/>
  <c r="Q8" i="58"/>
  <c r="O8" i="58"/>
  <c r="O7" i="58"/>
  <c r="Q7" i="58" s="1"/>
  <c r="Q6" i="58"/>
  <c r="O6" i="58"/>
  <c r="O5" i="58"/>
  <c r="Q5" i="58" s="1"/>
  <c r="O4" i="58"/>
  <c r="Q4" i="58" s="1"/>
  <c r="O3" i="58"/>
  <c r="Q3" i="58" s="1"/>
  <c r="Q24" i="57"/>
  <c r="O24" i="57"/>
  <c r="O23" i="57"/>
  <c r="Q23" i="57" s="1"/>
  <c r="O22" i="57"/>
  <c r="Q22" i="57" s="1"/>
  <c r="Q21" i="57"/>
  <c r="O21" i="57"/>
  <c r="Q20" i="57"/>
  <c r="O20" i="57"/>
  <c r="O19" i="57"/>
  <c r="Q19" i="57" s="1"/>
  <c r="Q18" i="57"/>
  <c r="O18" i="57"/>
  <c r="O17" i="57"/>
  <c r="Q17" i="57" s="1"/>
  <c r="O16" i="57"/>
  <c r="Q16" i="57" s="1"/>
  <c r="Q15" i="57"/>
  <c r="O15" i="57"/>
  <c r="Q14" i="57"/>
  <c r="O14" i="57"/>
  <c r="O13" i="57"/>
  <c r="Q13" i="57" s="1"/>
  <c r="Q12" i="57"/>
  <c r="O12" i="57"/>
  <c r="O11" i="57"/>
  <c r="Q11" i="57" s="1"/>
  <c r="O10" i="57"/>
  <c r="Q10" i="57" s="1"/>
  <c r="Q9" i="57"/>
  <c r="O9" i="57"/>
  <c r="Q8" i="57"/>
  <c r="O8" i="57"/>
  <c r="O24" i="58" s="1"/>
  <c r="O25" i="56"/>
  <c r="P24" i="56"/>
  <c r="N24" i="56"/>
  <c r="N26" i="56" s="1"/>
  <c r="M24" i="56"/>
  <c r="M26" i="56" s="1"/>
  <c r="L24" i="56"/>
  <c r="L26" i="56" s="1"/>
  <c r="K24" i="56"/>
  <c r="K26" i="56" s="1"/>
  <c r="J24" i="56"/>
  <c r="J26" i="56" s="1"/>
  <c r="I24" i="56"/>
  <c r="I26" i="56" s="1"/>
  <c r="H24" i="56"/>
  <c r="H26" i="56" s="1"/>
  <c r="G24" i="56"/>
  <c r="G26" i="56" s="1"/>
  <c r="F24" i="56"/>
  <c r="F26" i="56" s="1"/>
  <c r="E24" i="56"/>
  <c r="E26" i="56" s="1"/>
  <c r="D24" i="56"/>
  <c r="D26" i="56" s="1"/>
  <c r="C24" i="56"/>
  <c r="C26" i="56" s="1"/>
  <c r="O23" i="56"/>
  <c r="Q23" i="56" s="1"/>
  <c r="O22" i="56"/>
  <c r="Q22" i="56" s="1"/>
  <c r="O21" i="56"/>
  <c r="Q21" i="56" s="1"/>
  <c r="Q20" i="56"/>
  <c r="O20" i="56"/>
  <c r="O19" i="56"/>
  <c r="Q19" i="56" s="1"/>
  <c r="O18" i="56"/>
  <c r="Q18" i="56" s="1"/>
  <c r="O17" i="56"/>
  <c r="Q17" i="56" s="1"/>
  <c r="O16" i="56"/>
  <c r="Q16" i="56" s="1"/>
  <c r="O15" i="56"/>
  <c r="Q15" i="56" s="1"/>
  <c r="Q14" i="56"/>
  <c r="O14" i="56"/>
  <c r="O13" i="56"/>
  <c r="Q13" i="56" s="1"/>
  <c r="O12" i="56"/>
  <c r="Q12" i="56" s="1"/>
  <c r="O11" i="56"/>
  <c r="Q11" i="56" s="1"/>
  <c r="O10" i="56"/>
  <c r="Q10" i="56" s="1"/>
  <c r="O9" i="56"/>
  <c r="Q9" i="56" s="1"/>
  <c r="Q8" i="56"/>
  <c r="O8" i="56"/>
  <c r="O7" i="56"/>
  <c r="Q7" i="56" s="1"/>
  <c r="O6" i="56"/>
  <c r="Q6" i="56" s="1"/>
  <c r="O5" i="56"/>
  <c r="Q5" i="56" s="1"/>
  <c r="O4" i="56"/>
  <c r="Q4" i="56" s="1"/>
  <c r="O3" i="56"/>
  <c r="Q3" i="56" s="1"/>
  <c r="O25" i="55"/>
  <c r="O24" i="55"/>
  <c r="Q24" i="55" s="1"/>
  <c r="O23" i="55"/>
  <c r="Q23" i="55" s="1"/>
  <c r="O22" i="55"/>
  <c r="Q22" i="55" s="1"/>
  <c r="O21" i="55"/>
  <c r="Q21" i="55" s="1"/>
  <c r="O20" i="55"/>
  <c r="Q20" i="55" s="1"/>
  <c r="O19" i="55"/>
  <c r="Q19" i="55" s="1"/>
  <c r="O18" i="55"/>
  <c r="Q18" i="55" s="1"/>
  <c r="O17" i="55"/>
  <c r="Q17" i="55" s="1"/>
  <c r="O16" i="55"/>
  <c r="Q16" i="55" s="1"/>
  <c r="O15" i="55"/>
  <c r="Q15" i="55" s="1"/>
  <c r="O14" i="55"/>
  <c r="Q14" i="55" s="1"/>
  <c r="O13" i="55"/>
  <c r="Q13" i="55" s="1"/>
  <c r="O12" i="55"/>
  <c r="Q12" i="55" s="1"/>
  <c r="O11" i="55"/>
  <c r="Q11" i="55" s="1"/>
  <c r="O10" i="55"/>
  <c r="Q10" i="55" s="1"/>
  <c r="O9" i="55"/>
  <c r="S24" i="54"/>
  <c r="R24" i="54"/>
  <c r="O24" i="54"/>
  <c r="N24" i="54"/>
  <c r="M24" i="54"/>
  <c r="L24" i="54"/>
  <c r="K24" i="54"/>
  <c r="J24" i="54"/>
  <c r="I24" i="54"/>
  <c r="H24" i="54"/>
  <c r="G24" i="54"/>
  <c r="F24" i="54"/>
  <c r="E24" i="54"/>
  <c r="D24" i="54"/>
  <c r="S23" i="54"/>
  <c r="R23" i="54"/>
  <c r="O23" i="54"/>
  <c r="N23" i="54"/>
  <c r="M23" i="54"/>
  <c r="L23" i="54"/>
  <c r="K23" i="54"/>
  <c r="J23" i="54"/>
  <c r="I23" i="54"/>
  <c r="G23" i="54"/>
  <c r="F23" i="54"/>
  <c r="E23" i="54"/>
  <c r="D23" i="54"/>
  <c r="S22" i="54"/>
  <c r="R22" i="54"/>
  <c r="P22" i="54"/>
  <c r="O22" i="54"/>
  <c r="N22" i="54"/>
  <c r="M22" i="54"/>
  <c r="L22" i="54"/>
  <c r="K22" i="54"/>
  <c r="J22" i="54"/>
  <c r="I22" i="54"/>
  <c r="G22" i="54"/>
  <c r="F22" i="54"/>
  <c r="E22" i="54"/>
  <c r="D22" i="54"/>
  <c r="P21" i="54"/>
  <c r="H21" i="54"/>
  <c r="Q21" i="54" s="1"/>
  <c r="P20" i="54"/>
  <c r="H20" i="54"/>
  <c r="Q20" i="54" s="1"/>
  <c r="Q19" i="54"/>
  <c r="P19" i="54"/>
  <c r="H19" i="54"/>
  <c r="P18" i="54"/>
  <c r="H18" i="54"/>
  <c r="Q18" i="54" s="1"/>
  <c r="P17" i="54"/>
  <c r="H17" i="54"/>
  <c r="Q17" i="54" s="1"/>
  <c r="P16" i="54"/>
  <c r="H16" i="54"/>
  <c r="Q16" i="54" s="1"/>
  <c r="Q15" i="54"/>
  <c r="P15" i="54"/>
  <c r="P24" i="54" s="1"/>
  <c r="H15" i="54"/>
  <c r="P14" i="54"/>
  <c r="P23" i="54" s="1"/>
  <c r="H14" i="54"/>
  <c r="H23" i="54" s="1"/>
  <c r="P13" i="54"/>
  <c r="H13" i="54"/>
  <c r="Q13" i="54" s="1"/>
  <c r="Q22" i="54" s="1"/>
  <c r="O26" i="58" l="1"/>
  <c r="Q24" i="58"/>
  <c r="O24" i="56"/>
  <c r="Q24" i="56" s="1"/>
  <c r="Q9" i="55"/>
  <c r="Q24" i="54"/>
  <c r="Q14" i="54"/>
  <c r="Q23" i="54" s="1"/>
  <c r="H22" i="54"/>
  <c r="O26" i="56" l="1"/>
  <c r="D19" i="53"/>
  <c r="B19" i="53" s="1"/>
  <c r="B12" i="53"/>
  <c r="B11" i="53"/>
  <c r="B10" i="53"/>
  <c r="B9" i="53"/>
  <c r="B8" i="53"/>
  <c r="B7" i="53"/>
  <c r="B6" i="53"/>
  <c r="B5" i="53"/>
  <c r="B4" i="53"/>
  <c r="I35" i="51"/>
  <c r="C35" i="51"/>
  <c r="I25" i="51" s="1"/>
  <c r="I23" i="51"/>
</calcChain>
</file>

<file path=xl/sharedStrings.xml><?xml version="1.0" encoding="utf-8"?>
<sst xmlns="http://schemas.openxmlformats.org/spreadsheetml/2006/main" count="3297" uniqueCount="1926">
  <si>
    <r>
      <rPr>
        <sz val="14"/>
        <color theme="1"/>
        <rFont val="ＭＳ 明朝"/>
        <family val="1"/>
        <charset val="128"/>
      </rPr>
      <t>目　　　　　　次　</t>
    </r>
    <rPh sb="0" eb="1">
      <t>メ</t>
    </rPh>
    <rPh sb="7" eb="8">
      <t>ツギ</t>
    </rPh>
    <phoneticPr fontId="6"/>
  </si>
  <si>
    <t>9~10</t>
  </si>
  <si>
    <r>
      <t xml:space="preserve">1 </t>
    </r>
    <r>
      <rPr>
        <sz val="10"/>
        <color theme="1"/>
        <rFont val="ＭＳ 明朝"/>
        <family val="1"/>
        <charset val="128"/>
      </rPr>
      <t>山形県沖合漁場概要図･･･････････････････････････････</t>
    </r>
    <phoneticPr fontId="6"/>
  </si>
  <si>
    <r>
      <rPr>
        <sz val="10"/>
        <color theme="1"/>
        <rFont val="ＭＳ 明朝"/>
        <family val="1"/>
        <charset val="128"/>
      </rPr>
      <t>　</t>
    </r>
    <r>
      <rPr>
        <sz val="10"/>
        <color theme="1"/>
        <rFont val="Century"/>
        <family val="1"/>
      </rPr>
      <t>(1)</t>
    </r>
    <r>
      <rPr>
        <sz val="10"/>
        <color theme="1"/>
        <rFont val="ＭＳ 明朝"/>
        <family val="1"/>
        <charset val="128"/>
      </rPr>
      <t>山形県酒田漁業無線局････････････････････････</t>
    </r>
    <phoneticPr fontId="6"/>
  </si>
  <si>
    <r>
      <t xml:space="preserve">2 </t>
    </r>
    <r>
      <rPr>
        <sz val="10"/>
        <color theme="1"/>
        <rFont val="ＭＳ 明朝"/>
        <family val="1"/>
        <charset val="128"/>
      </rPr>
      <t>水産行政･研究組織機構･････････････････････････</t>
    </r>
    <phoneticPr fontId="6"/>
  </si>
  <si>
    <r>
      <rPr>
        <sz val="10"/>
        <color theme="1"/>
        <rFont val="ＭＳ 明朝"/>
        <family val="1"/>
        <charset val="128"/>
      </rPr>
      <t>　</t>
    </r>
    <r>
      <rPr>
        <sz val="10"/>
        <color theme="1"/>
        <rFont val="Century"/>
        <family val="1"/>
      </rPr>
      <t>(2)</t>
    </r>
    <r>
      <rPr>
        <sz val="10"/>
        <color theme="1"/>
        <rFont val="ＭＳ 明朝"/>
        <family val="1"/>
        <charset val="128"/>
      </rPr>
      <t>山形県漁業協同組合漁業無線局････････････････</t>
    </r>
    <phoneticPr fontId="6"/>
  </si>
  <si>
    <r>
      <t xml:space="preserve">3 </t>
    </r>
    <r>
      <rPr>
        <sz val="10"/>
        <color theme="1"/>
        <rFont val="ＭＳ 明朝"/>
        <family val="1"/>
        <charset val="128"/>
      </rPr>
      <t>委員会･附属機関等･･･････････････････････････</t>
    </r>
    <phoneticPr fontId="6"/>
  </si>
  <si>
    <r>
      <rPr>
        <sz val="10"/>
        <color theme="1"/>
        <rFont val="ＭＳ 明朝"/>
        <family val="1"/>
        <charset val="128"/>
      </rPr>
      <t>　</t>
    </r>
    <r>
      <rPr>
        <sz val="10"/>
        <color theme="1"/>
        <rFont val="Century"/>
        <family val="1"/>
      </rPr>
      <t>(1)</t>
    </r>
    <r>
      <rPr>
        <sz val="10"/>
        <color theme="1"/>
        <rFont val="ＭＳ 明朝"/>
        <family val="1"/>
        <charset val="128"/>
      </rPr>
      <t>金融制度別貸出残高･･･････････････････････････････</t>
    </r>
    <phoneticPr fontId="6"/>
  </si>
  <si>
    <r>
      <t xml:space="preserve">4 </t>
    </r>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phoneticPr fontId="6"/>
  </si>
  <si>
    <r>
      <rPr>
        <sz val="10"/>
        <color theme="1"/>
        <rFont val="ＭＳ 明朝"/>
        <family val="1"/>
        <charset val="128"/>
      </rPr>
      <t>　</t>
    </r>
    <r>
      <rPr>
        <sz val="10"/>
        <color theme="1"/>
        <rFont val="Century"/>
        <family val="1"/>
      </rPr>
      <t>(1)</t>
    </r>
    <r>
      <rPr>
        <sz val="10"/>
        <color theme="1"/>
        <rFont val="ＭＳ 明朝"/>
        <family val="1"/>
        <charset val="128"/>
      </rPr>
      <t>漁港及び漁港海岸整備事業････････････････････</t>
    </r>
    <phoneticPr fontId="6"/>
  </si>
  <si>
    <r>
      <t xml:space="preserve">5 </t>
    </r>
    <r>
      <rPr>
        <sz val="10"/>
        <color theme="1"/>
        <rFont val="ＭＳ 明朝"/>
        <family val="1"/>
        <charset val="128"/>
      </rPr>
      <t>主要魚種の漁期･漁場･･･････････････････････････</t>
    </r>
    <phoneticPr fontId="6"/>
  </si>
  <si>
    <r>
      <t xml:space="preserve">6 </t>
    </r>
    <r>
      <rPr>
        <sz val="10"/>
        <color theme="1"/>
        <rFont val="ＭＳ 明朝"/>
        <family val="1"/>
        <charset val="128"/>
      </rPr>
      <t>漁業経営体数････････････････････････････････････</t>
    </r>
    <phoneticPr fontId="6"/>
  </si>
  <si>
    <r>
      <rPr>
        <sz val="10"/>
        <color theme="1"/>
        <rFont val="ＭＳ 明朝"/>
        <family val="1"/>
        <charset val="128"/>
      </rPr>
      <t>　</t>
    </r>
    <r>
      <rPr>
        <sz val="10"/>
        <color theme="1"/>
        <rFont val="Century"/>
        <family val="1"/>
      </rPr>
      <t>(1)</t>
    </r>
    <r>
      <rPr>
        <sz val="10"/>
        <color theme="1"/>
        <rFont val="ＭＳ 明朝"/>
        <family val="1"/>
        <charset val="128"/>
      </rPr>
      <t>さけ人工ふ化放流事業････････････････････････</t>
    </r>
    <phoneticPr fontId="6"/>
  </si>
  <si>
    <r>
      <t xml:space="preserve">7 </t>
    </r>
    <r>
      <rPr>
        <sz val="10"/>
        <color theme="1"/>
        <rFont val="ＭＳ 明朝"/>
        <family val="1"/>
        <charset val="128"/>
      </rPr>
      <t>海面漁業就業者数･････････････････････････････････</t>
    </r>
    <phoneticPr fontId="6"/>
  </si>
  <si>
    <r>
      <rPr>
        <sz val="10"/>
        <color theme="1"/>
        <rFont val="ＭＳ 明朝"/>
        <family val="1"/>
        <charset val="128"/>
      </rPr>
      <t>　</t>
    </r>
    <r>
      <rPr>
        <sz val="10"/>
        <color theme="1"/>
        <rFont val="Century"/>
        <family val="1"/>
      </rPr>
      <t>(1)</t>
    </r>
    <r>
      <rPr>
        <sz val="10"/>
        <color theme="1"/>
        <rFont val="ＭＳ 明朝"/>
        <family val="1"/>
        <charset val="128"/>
      </rPr>
      <t>漁港･港湾施設一覧表･･････････････････････････････</t>
    </r>
    <phoneticPr fontId="6"/>
  </si>
  <si>
    <r>
      <t xml:space="preserve">8 </t>
    </r>
    <r>
      <rPr>
        <sz val="10"/>
        <color theme="1"/>
        <rFont val="ＭＳ 明朝"/>
        <family val="1"/>
        <charset val="128"/>
      </rPr>
      <t>漁船勢力･････････････････････････････････････</t>
    </r>
    <phoneticPr fontId="6"/>
  </si>
  <si>
    <r>
      <rPr>
        <sz val="10"/>
        <color theme="1"/>
        <rFont val="ＭＳ 明朝"/>
        <family val="1"/>
        <charset val="128"/>
      </rPr>
      <t>　</t>
    </r>
    <r>
      <rPr>
        <sz val="10"/>
        <color theme="1"/>
        <rFont val="Century"/>
        <family val="1"/>
      </rPr>
      <t>(2)</t>
    </r>
    <r>
      <rPr>
        <sz val="10"/>
        <color theme="1"/>
        <rFont val="ＭＳ 明朝"/>
        <family val="1"/>
        <charset val="128"/>
      </rPr>
      <t>さけ海中飼育放流事業････････････････････････</t>
    </r>
    <phoneticPr fontId="6"/>
  </si>
  <si>
    <r>
      <rPr>
        <sz val="10"/>
        <color theme="1"/>
        <rFont val="ＭＳ 明朝"/>
        <family val="1"/>
        <charset val="128"/>
      </rPr>
      <t>　</t>
    </r>
    <r>
      <rPr>
        <sz val="10"/>
        <color theme="1"/>
        <rFont val="Century"/>
        <family val="1"/>
      </rPr>
      <t>(2)</t>
    </r>
    <r>
      <rPr>
        <sz val="10"/>
        <color theme="1"/>
        <rFont val="ＭＳ 明朝"/>
        <family val="1"/>
        <charset val="128"/>
      </rPr>
      <t>漁港管理･････････････････････････････････････････</t>
    </r>
    <phoneticPr fontId="6"/>
  </si>
  <si>
    <r>
      <rPr>
        <sz val="10"/>
        <color theme="1"/>
        <rFont val="ＭＳ 明朝"/>
        <family val="1"/>
        <charset val="128"/>
      </rPr>
      <t>　</t>
    </r>
    <r>
      <rPr>
        <sz val="10"/>
        <color theme="1"/>
        <rFont val="Century"/>
        <family val="1"/>
      </rPr>
      <t>(3)</t>
    </r>
    <r>
      <rPr>
        <sz val="10"/>
        <color theme="1"/>
        <rFont val="ＭＳ 明朝"/>
        <family val="1"/>
        <charset val="128"/>
      </rPr>
      <t>あわび放流事業･･････････････････････････････</t>
    </r>
    <phoneticPr fontId="6"/>
  </si>
  <si>
    <r>
      <t>(1)</t>
    </r>
    <r>
      <rPr>
        <sz val="10"/>
        <color theme="1"/>
        <rFont val="ＭＳ 明朝"/>
        <family val="1"/>
        <charset val="128"/>
      </rPr>
      <t>海面生産高･･･････････････････････････････････････</t>
    </r>
    <phoneticPr fontId="6"/>
  </si>
  <si>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6"/>
  </si>
  <si>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6"/>
  </si>
  <si>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6"/>
  </si>
  <si>
    <r>
      <rPr>
        <sz val="10"/>
        <color theme="1"/>
        <rFont val="ＭＳ 明朝"/>
        <family val="1"/>
        <charset val="128"/>
      </rPr>
      <t>　</t>
    </r>
    <r>
      <rPr>
        <sz val="10"/>
        <color theme="1"/>
        <rFont val="Century"/>
        <family val="1"/>
      </rPr>
      <t>(1)</t>
    </r>
    <r>
      <rPr>
        <sz val="10"/>
        <color theme="1"/>
        <rFont val="ＭＳ 明朝"/>
        <family val="1"/>
        <charset val="128"/>
      </rPr>
      <t>新規就業者数････････････････････････････････</t>
    </r>
    <phoneticPr fontId="6"/>
  </si>
  <si>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6"/>
  </si>
  <si>
    <r>
      <rPr>
        <sz val="10"/>
        <color theme="1"/>
        <rFont val="ＭＳ 明朝"/>
        <family val="1"/>
        <charset val="128"/>
      </rPr>
      <t>　</t>
    </r>
    <r>
      <rPr>
        <sz val="10"/>
        <color theme="1"/>
        <rFont val="Century"/>
        <family val="1"/>
      </rPr>
      <t>(2)</t>
    </r>
    <r>
      <rPr>
        <sz val="10"/>
        <color theme="1"/>
        <rFont val="ＭＳ 明朝"/>
        <family val="1"/>
        <charset val="128"/>
      </rPr>
      <t>短期研修････････････････････････････････････</t>
    </r>
    <phoneticPr fontId="6"/>
  </si>
  <si>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6"/>
  </si>
  <si>
    <r>
      <rPr>
        <sz val="10"/>
        <color theme="1"/>
        <rFont val="ＭＳ 明朝"/>
        <family val="1"/>
        <charset val="128"/>
      </rPr>
      <t>　</t>
    </r>
    <r>
      <rPr>
        <sz val="10"/>
        <color theme="1"/>
        <rFont val="Century"/>
        <family val="1"/>
      </rPr>
      <t>(3)</t>
    </r>
    <r>
      <rPr>
        <sz val="10"/>
        <color theme="1"/>
        <rFont val="ＭＳ 明朝"/>
        <family val="1"/>
        <charset val="128"/>
      </rPr>
      <t>長期研修</t>
    </r>
    <r>
      <rPr>
        <sz val="10"/>
        <color theme="1"/>
        <rFont val="Century"/>
        <family val="1"/>
      </rPr>
      <t>(</t>
    </r>
    <r>
      <rPr>
        <sz val="10"/>
        <color theme="1"/>
        <rFont val="ＭＳ 明朝"/>
        <family val="1"/>
        <charset val="128"/>
      </rPr>
      <t>技術研修</t>
    </r>
    <r>
      <rPr>
        <sz val="10"/>
        <color theme="1"/>
        <rFont val="Century"/>
        <family val="1"/>
      </rPr>
      <t xml:space="preserve">) </t>
    </r>
    <r>
      <rPr>
        <sz val="10"/>
        <color theme="1"/>
        <rFont val="ＭＳ 明朝"/>
        <family val="1"/>
        <charset val="128"/>
      </rPr>
      <t>･･････････････････････････</t>
    </r>
    <phoneticPr fontId="6"/>
  </si>
  <si>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6"/>
  </si>
  <si>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6"/>
  </si>
  <si>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6"/>
  </si>
  <si>
    <r>
      <rPr>
        <sz val="10"/>
        <color theme="1"/>
        <rFont val="ＭＳ 明朝"/>
        <family val="1"/>
        <charset val="128"/>
      </rPr>
      <t>　</t>
    </r>
    <r>
      <rPr>
        <sz val="10"/>
        <color theme="1"/>
        <rFont val="Century"/>
        <family val="1"/>
      </rPr>
      <t>(1)</t>
    </r>
    <r>
      <rPr>
        <sz val="10"/>
        <color theme="1"/>
        <rFont val="ＭＳ 明朝"/>
        <family val="1"/>
        <charset val="128"/>
      </rPr>
      <t>漁業権免許件数･･････････････････････････････</t>
    </r>
    <phoneticPr fontId="6"/>
  </si>
  <si>
    <r>
      <rPr>
        <sz val="10"/>
        <color theme="1"/>
        <rFont val="ＭＳ 明朝"/>
        <family val="1"/>
        <charset val="128"/>
      </rPr>
      <t>　</t>
    </r>
    <r>
      <rPr>
        <sz val="10"/>
        <color theme="1"/>
        <rFont val="Century"/>
        <family val="1"/>
      </rPr>
      <t>(2)</t>
    </r>
    <r>
      <rPr>
        <sz val="10"/>
        <color theme="1"/>
        <rFont val="ＭＳ 明朝"/>
        <family val="1"/>
        <charset val="128"/>
      </rPr>
      <t>漁業種類別､地区別､知事許可隻数･･････････････</t>
    </r>
    <phoneticPr fontId="6"/>
  </si>
  <si>
    <r>
      <rPr>
        <sz val="10"/>
        <color theme="1"/>
        <rFont val="ＭＳ 明朝"/>
        <family val="1"/>
        <charset val="128"/>
      </rPr>
      <t>　</t>
    </r>
    <r>
      <rPr>
        <sz val="10"/>
        <color theme="1"/>
        <rFont val="Century"/>
        <family val="1"/>
      </rPr>
      <t>(1)</t>
    </r>
    <r>
      <rPr>
        <sz val="10"/>
        <color theme="1"/>
        <rFont val="ＭＳ 明朝"/>
        <family val="1"/>
        <charset val="128"/>
      </rPr>
      <t>山形県漁業協同組合･･････････････････････････</t>
    </r>
    <phoneticPr fontId="6"/>
  </si>
  <si>
    <r>
      <rPr>
        <sz val="10"/>
        <color theme="1"/>
        <rFont val="ＭＳ 明朝"/>
        <family val="1"/>
        <charset val="128"/>
      </rPr>
      <t>　</t>
    </r>
    <r>
      <rPr>
        <sz val="10"/>
        <color theme="1"/>
        <rFont val="Century"/>
        <family val="1"/>
      </rPr>
      <t>(3)</t>
    </r>
    <r>
      <rPr>
        <sz val="10"/>
        <color theme="1"/>
        <rFont val="ＭＳ 明朝"/>
        <family val="1"/>
        <charset val="128"/>
      </rPr>
      <t>入会許可漁業････････････････････････････････</t>
    </r>
    <phoneticPr fontId="6"/>
  </si>
  <si>
    <r>
      <rPr>
        <sz val="10"/>
        <color theme="1"/>
        <rFont val="ＭＳ 明朝"/>
        <family val="1"/>
        <charset val="128"/>
      </rPr>
      <t>　</t>
    </r>
    <r>
      <rPr>
        <sz val="10"/>
        <color theme="1"/>
        <rFont val="Century"/>
        <family val="1"/>
      </rPr>
      <t>(2)</t>
    </r>
    <r>
      <rPr>
        <sz val="10"/>
        <color theme="1"/>
        <rFont val="ＭＳ 明朝"/>
        <family val="1"/>
        <charset val="128"/>
      </rPr>
      <t>内水面漁業協同組合･･････････････････････････</t>
    </r>
    <phoneticPr fontId="6"/>
  </si>
  <si>
    <r>
      <rPr>
        <sz val="10"/>
        <color theme="1"/>
        <rFont val="ＭＳ 明朝"/>
        <family val="1"/>
        <charset val="128"/>
      </rPr>
      <t>　</t>
    </r>
    <r>
      <rPr>
        <sz val="10"/>
        <color theme="1"/>
        <rFont val="Century"/>
        <family val="1"/>
      </rPr>
      <t>(4)</t>
    </r>
    <r>
      <rPr>
        <sz val="10"/>
        <color theme="1"/>
        <rFont val="ＭＳ 明朝"/>
        <family val="1"/>
        <charset val="128"/>
      </rPr>
      <t>小型いかつり漁業､許可隻数</t>
    </r>
    <r>
      <rPr>
        <sz val="10"/>
        <color theme="1"/>
        <rFont val="Century"/>
        <family val="1"/>
      </rPr>
      <t>(</t>
    </r>
    <r>
      <rPr>
        <sz val="10"/>
        <color theme="1"/>
        <rFont val="ＭＳ 明朝"/>
        <family val="1"/>
        <charset val="128"/>
      </rPr>
      <t>道県別</t>
    </r>
    <r>
      <rPr>
        <sz val="10"/>
        <color theme="1"/>
        <rFont val="Century"/>
        <family val="1"/>
      </rPr>
      <t>)</t>
    </r>
    <r>
      <rPr>
        <sz val="10"/>
        <color theme="1"/>
        <rFont val="ＭＳ 明朝"/>
        <family val="1"/>
        <charset val="128"/>
      </rPr>
      <t>････････････</t>
    </r>
    <phoneticPr fontId="6"/>
  </si>
  <si>
    <r>
      <rPr>
        <sz val="10"/>
        <color theme="1"/>
        <rFont val="ＭＳ 明朝"/>
        <family val="1"/>
        <charset val="128"/>
      </rPr>
      <t>　</t>
    </r>
    <r>
      <rPr>
        <sz val="10"/>
        <color theme="1"/>
        <rFont val="Century"/>
        <family val="1"/>
      </rPr>
      <t>(3)</t>
    </r>
    <r>
      <rPr>
        <sz val="10"/>
        <color theme="1"/>
        <rFont val="ＭＳ 明朝"/>
        <family val="1"/>
        <charset val="128"/>
      </rPr>
      <t>業種別漁業協同組合･･････････････････････････</t>
    </r>
    <phoneticPr fontId="6"/>
  </si>
  <si>
    <r>
      <rPr>
        <sz val="10"/>
        <color theme="1"/>
        <rFont val="ＭＳ 明朝"/>
        <family val="1"/>
        <charset val="128"/>
      </rPr>
      <t>　</t>
    </r>
    <r>
      <rPr>
        <sz val="10"/>
        <color theme="1"/>
        <rFont val="Century"/>
        <family val="1"/>
      </rPr>
      <t>(5)</t>
    </r>
    <r>
      <rPr>
        <sz val="10"/>
        <color theme="1"/>
        <rFont val="ＭＳ 明朝"/>
        <family val="1"/>
        <charset val="128"/>
      </rPr>
      <t>大臣許可漁業････････････････････････････････</t>
    </r>
    <phoneticPr fontId="6"/>
  </si>
  <si>
    <r>
      <rPr>
        <sz val="10"/>
        <color theme="1"/>
        <rFont val="ＭＳ 明朝"/>
        <family val="1"/>
        <charset val="128"/>
      </rPr>
      <t>　</t>
    </r>
    <r>
      <rPr>
        <sz val="10"/>
        <color theme="1"/>
        <rFont val="Century"/>
        <family val="1"/>
      </rPr>
      <t>(4)</t>
    </r>
    <r>
      <rPr>
        <sz val="10"/>
        <color theme="1"/>
        <rFont val="ＭＳ 明朝"/>
        <family val="1"/>
        <charset val="128"/>
      </rPr>
      <t>漁業生産組合････････････････････････････････</t>
    </r>
    <phoneticPr fontId="6"/>
  </si>
  <si>
    <r>
      <rPr>
        <sz val="10"/>
        <color theme="1"/>
        <rFont val="ＭＳ 明朝"/>
        <family val="1"/>
        <charset val="128"/>
      </rPr>
      <t>　</t>
    </r>
    <r>
      <rPr>
        <sz val="10"/>
        <color theme="1"/>
        <rFont val="Century"/>
        <family val="1"/>
      </rPr>
      <t>(5)</t>
    </r>
    <r>
      <rPr>
        <sz val="10"/>
        <color theme="1"/>
        <rFont val="ＭＳ 明朝"/>
        <family val="1"/>
        <charset val="128"/>
      </rPr>
      <t>漁業協同組合連合会･･････････････････････････</t>
    </r>
    <phoneticPr fontId="6"/>
  </si>
  <si>
    <r>
      <rPr>
        <sz val="10"/>
        <color theme="1"/>
        <rFont val="ＭＳ 明朝"/>
        <family val="1"/>
        <charset val="128"/>
      </rPr>
      <t>　</t>
    </r>
    <r>
      <rPr>
        <sz val="10"/>
        <color theme="1"/>
        <rFont val="Century"/>
        <family val="1"/>
      </rPr>
      <t>(6)</t>
    </r>
    <r>
      <rPr>
        <sz val="10"/>
        <color theme="1"/>
        <rFont val="ＭＳ 明朝"/>
        <family val="1"/>
        <charset val="128"/>
      </rPr>
      <t>全国広域漁船保険組合山形県支所･･････････････</t>
    </r>
    <phoneticPr fontId="6"/>
  </si>
  <si>
    <r>
      <t xml:space="preserve">11 </t>
    </r>
    <r>
      <rPr>
        <sz val="10"/>
        <color theme="1"/>
        <rFont val="ＭＳ 明朝"/>
        <family val="1"/>
        <charset val="128"/>
      </rPr>
      <t>漁業取締･調査･･･････････････････････････････</t>
    </r>
    <phoneticPr fontId="6"/>
  </si>
  <si>
    <r>
      <rPr>
        <sz val="10"/>
        <color theme="1"/>
        <rFont val="ＭＳ 明朝"/>
        <family val="1"/>
        <charset val="128"/>
      </rPr>
      <t>　</t>
    </r>
    <r>
      <rPr>
        <sz val="10"/>
        <color theme="1"/>
        <rFont val="Century"/>
        <family val="1"/>
      </rPr>
      <t>(7)</t>
    </r>
    <r>
      <rPr>
        <sz val="10"/>
        <color theme="1"/>
        <rFont val="ＭＳ 明朝"/>
        <family val="1"/>
        <charset val="128"/>
      </rPr>
      <t>山形県漁業信用基金協会･･････････････････････</t>
    </r>
    <phoneticPr fontId="6"/>
  </si>
  <si>
    <r>
      <rPr>
        <sz val="10"/>
        <color theme="1"/>
        <rFont val="ＭＳ 明朝"/>
        <family val="1"/>
        <charset val="128"/>
      </rPr>
      <t>　</t>
    </r>
    <r>
      <rPr>
        <sz val="10"/>
        <color theme="1"/>
        <rFont val="Century"/>
        <family val="1"/>
      </rPr>
      <t>(8)</t>
    </r>
    <r>
      <rPr>
        <sz val="10"/>
        <color theme="1"/>
        <rFont val="ＭＳ 明朝"/>
        <family val="1"/>
        <charset val="128"/>
      </rPr>
      <t>全国合同漁業共済組合山形県事務所･････････････････</t>
    </r>
    <phoneticPr fontId="6"/>
  </si>
  <si>
    <t>37~38</t>
    <phoneticPr fontId="6"/>
  </si>
  <si>
    <r>
      <rPr>
        <sz val="10"/>
        <color theme="1"/>
        <rFont val="ＭＳ 明朝"/>
        <family val="1"/>
        <charset val="128"/>
      </rPr>
      <t>　</t>
    </r>
    <r>
      <rPr>
        <sz val="10"/>
        <color theme="1"/>
        <rFont val="Century"/>
        <family val="1"/>
      </rPr>
      <t>(2)</t>
    </r>
    <r>
      <rPr>
        <sz val="10"/>
        <color theme="1"/>
        <rFont val="ＭＳ 明朝"/>
        <family val="1"/>
        <charset val="128"/>
      </rPr>
      <t>魚礁及び漁港海岸整備事業････････････････････</t>
    </r>
    <rPh sb="4" eb="6">
      <t>ギョショウ</t>
    </rPh>
    <rPh sb="6" eb="7">
      <t>オヨ</t>
    </rPh>
    <phoneticPr fontId="6"/>
  </si>
  <si>
    <r>
      <rPr>
        <sz val="10"/>
        <color theme="1"/>
        <rFont val="ＭＳ 明朝"/>
        <family val="1"/>
        <charset val="128"/>
      </rPr>
      <t>　</t>
    </r>
    <r>
      <rPr>
        <sz val="10"/>
        <color theme="1"/>
        <rFont val="Century"/>
        <family val="1"/>
      </rPr>
      <t>(6)</t>
    </r>
    <r>
      <rPr>
        <sz val="10"/>
        <color theme="1"/>
        <rFont val="ＭＳ 明朝"/>
        <family val="1"/>
        <charset val="128"/>
      </rPr>
      <t>遊漁船業登録件数････････････････････････････</t>
    </r>
    <phoneticPr fontId="6"/>
  </si>
  <si>
    <r>
      <rPr>
        <b/>
        <sz val="48"/>
        <color theme="1"/>
        <rFont val="ＭＳ 明朝"/>
        <family val="1"/>
        <charset val="128"/>
      </rPr>
      <t>山形県の水産</t>
    </r>
    <rPh sb="0" eb="3">
      <t>ヤマガタケン</t>
    </rPh>
    <rPh sb="4" eb="6">
      <t>スイサン</t>
    </rPh>
    <phoneticPr fontId="6"/>
  </si>
  <si>
    <r>
      <rPr>
        <sz val="28"/>
        <color theme="1"/>
        <rFont val="ＭＳ 明朝"/>
        <family val="1"/>
        <charset val="128"/>
      </rPr>
      <t>山形県</t>
    </r>
    <rPh sb="0" eb="3">
      <t>ヤマガタケン</t>
    </rPh>
    <phoneticPr fontId="6"/>
  </si>
  <si>
    <r>
      <rPr>
        <sz val="10"/>
        <color theme="1"/>
        <rFont val="ＭＳ 明朝"/>
        <family val="1"/>
        <charset val="128"/>
      </rPr>
      <t>　さけ人工ふ化場位置略図･････････････････････････</t>
    </r>
  </si>
  <si>
    <t>7~8</t>
    <phoneticPr fontId="6"/>
  </si>
  <si>
    <r>
      <t xml:space="preserve">    (9)</t>
    </r>
    <r>
      <rPr>
        <sz val="10"/>
        <color theme="1"/>
        <rFont val="ＭＳ 明朝"/>
        <family val="1"/>
        <charset val="128"/>
      </rPr>
      <t>その他の団体･････････････････････････････････････</t>
    </r>
    <phoneticPr fontId="6"/>
  </si>
  <si>
    <r>
      <rPr>
        <sz val="10"/>
        <color theme="1"/>
        <rFont val="ＭＳ 明朝"/>
        <family val="1"/>
        <charset val="128"/>
      </rPr>
      <t>　</t>
    </r>
    <r>
      <rPr>
        <sz val="10"/>
        <color theme="1"/>
        <rFont val="Century"/>
        <family val="1"/>
      </rPr>
      <t>(3)</t>
    </r>
    <r>
      <rPr>
        <sz val="10"/>
        <color theme="1"/>
        <rFont val="ＭＳ 明朝"/>
        <family val="1"/>
        <charset val="128"/>
      </rPr>
      <t>強い水産業づくり交付金事業････････････････････</t>
    </r>
    <rPh sb="4" eb="5">
      <t>ツヨ</t>
    </rPh>
    <rPh sb="6" eb="9">
      <t>スイサンギョウ</t>
    </rPh>
    <rPh sb="12" eb="15">
      <t>コウフキン</t>
    </rPh>
    <rPh sb="15" eb="17">
      <t>ジギョウ</t>
    </rPh>
    <phoneticPr fontId="6"/>
  </si>
  <si>
    <r>
      <rPr>
        <sz val="10"/>
        <color theme="1"/>
        <rFont val="ＭＳ 明朝"/>
        <family val="1"/>
        <charset val="128"/>
      </rPr>
      <t>　</t>
    </r>
    <r>
      <rPr>
        <sz val="10"/>
        <color theme="1"/>
        <rFont val="Century"/>
        <family val="1"/>
      </rPr>
      <t>(5)</t>
    </r>
    <r>
      <rPr>
        <sz val="10"/>
        <color theme="1"/>
        <rFont val="ＭＳ 明朝"/>
        <family val="1"/>
        <charset val="128"/>
      </rPr>
      <t>ひらめ放流事業･･････････････････････････････</t>
    </r>
    <phoneticPr fontId="6"/>
  </si>
  <si>
    <r>
      <rPr>
        <sz val="10"/>
        <color theme="1"/>
        <rFont val="ＭＳ 明朝"/>
        <family val="1"/>
        <charset val="128"/>
      </rPr>
      <t>　</t>
    </r>
    <r>
      <rPr>
        <sz val="10"/>
        <color theme="1"/>
        <rFont val="Century"/>
        <family val="1"/>
      </rPr>
      <t>(4)</t>
    </r>
    <r>
      <rPr>
        <sz val="10"/>
        <color theme="1"/>
        <rFont val="ＭＳ 明朝"/>
        <family val="1"/>
        <charset val="128"/>
      </rPr>
      <t>くるまえび放流事業･･････････････････････････････</t>
    </r>
    <rPh sb="9" eb="13">
      <t>ホウリュウジギョウ</t>
    </rPh>
    <phoneticPr fontId="6"/>
  </si>
  <si>
    <r>
      <t xml:space="preserve">12 </t>
    </r>
    <r>
      <rPr>
        <sz val="10"/>
        <color theme="1"/>
        <rFont val="ＭＳ 明朝"/>
        <family val="1"/>
        <charset val="128"/>
      </rPr>
      <t>漁業無線</t>
    </r>
    <phoneticPr fontId="6"/>
  </si>
  <si>
    <r>
      <t xml:space="preserve">13 </t>
    </r>
    <r>
      <rPr>
        <sz val="10"/>
        <color theme="1"/>
        <rFont val="ＭＳ 明朝"/>
        <family val="1"/>
        <charset val="128"/>
      </rPr>
      <t>水産基盤整備事業</t>
    </r>
    <phoneticPr fontId="6"/>
  </si>
  <si>
    <r>
      <t xml:space="preserve">18 </t>
    </r>
    <r>
      <rPr>
        <sz val="10"/>
        <color theme="1"/>
        <rFont val="ＭＳ 明朝"/>
        <family val="1"/>
        <charset val="128"/>
      </rPr>
      <t>水産金融</t>
    </r>
    <phoneticPr fontId="6"/>
  </si>
  <si>
    <r>
      <t xml:space="preserve">14 </t>
    </r>
    <r>
      <rPr>
        <sz val="10"/>
        <color theme="1"/>
        <rFont val="ＭＳ 明朝"/>
        <family val="1"/>
        <charset val="128"/>
      </rPr>
      <t>増養殖事業</t>
    </r>
    <phoneticPr fontId="6"/>
  </si>
  <si>
    <r>
      <t xml:space="preserve">9 </t>
    </r>
    <r>
      <rPr>
        <sz val="10"/>
        <color theme="1"/>
        <rFont val="ＭＳ 明朝"/>
        <family val="1"/>
        <charset val="128"/>
      </rPr>
      <t>生産高</t>
    </r>
    <phoneticPr fontId="6"/>
  </si>
  <si>
    <r>
      <t xml:space="preserve">19 </t>
    </r>
    <r>
      <rPr>
        <sz val="10"/>
        <color theme="1"/>
        <rFont val="ＭＳ 明朝"/>
        <family val="1"/>
        <charset val="128"/>
      </rPr>
      <t>漁港､港湾</t>
    </r>
    <phoneticPr fontId="6"/>
  </si>
  <si>
    <r>
      <t xml:space="preserve">15 </t>
    </r>
    <r>
      <rPr>
        <sz val="10"/>
        <color theme="1"/>
        <rFont val="ＭＳ 明朝"/>
        <family val="1"/>
        <charset val="128"/>
      </rPr>
      <t>漁業後継者育成</t>
    </r>
    <phoneticPr fontId="6"/>
  </si>
  <si>
    <r>
      <t>(2)</t>
    </r>
    <r>
      <rPr>
        <sz val="10"/>
        <color theme="1"/>
        <rFont val="ＭＳ 明朝"/>
        <family val="1"/>
        <charset val="128"/>
      </rPr>
      <t>内水面生産高</t>
    </r>
    <phoneticPr fontId="6"/>
  </si>
  <si>
    <r>
      <rPr>
        <sz val="10"/>
        <color theme="1"/>
        <rFont val="ＭＳ 明朝"/>
        <family val="1"/>
        <charset val="128"/>
      </rPr>
      <t>　</t>
    </r>
    <r>
      <rPr>
        <sz val="10"/>
        <color theme="1"/>
        <rFont val="Century"/>
        <family val="1"/>
      </rPr>
      <t>(4)</t>
    </r>
    <r>
      <rPr>
        <sz val="10"/>
        <color theme="1"/>
        <rFont val="ＭＳ 明朝"/>
        <family val="1"/>
        <charset val="128"/>
      </rPr>
      <t>地域人材育成事業</t>
    </r>
    <r>
      <rPr>
        <sz val="10"/>
        <color theme="1"/>
        <rFont val="Century"/>
        <family val="1"/>
      </rPr>
      <t>(</t>
    </r>
    <r>
      <rPr>
        <sz val="10"/>
        <color theme="1"/>
        <rFont val="ＭＳ 明朝"/>
        <family val="1"/>
        <charset val="128"/>
      </rPr>
      <t>緊急雇用創出事業</t>
    </r>
    <r>
      <rPr>
        <sz val="10"/>
        <color theme="1"/>
        <rFont val="Century"/>
        <family val="1"/>
      </rPr>
      <t xml:space="preserve">) </t>
    </r>
    <r>
      <rPr>
        <sz val="10"/>
        <color theme="1"/>
        <rFont val="ＭＳ 明朝"/>
        <family val="1"/>
        <charset val="128"/>
      </rPr>
      <t>･･････････････････････････</t>
    </r>
    <rPh sb="4" eb="6">
      <t>チイキ</t>
    </rPh>
    <rPh sb="6" eb="8">
      <t>ジンザイ</t>
    </rPh>
    <rPh sb="8" eb="12">
      <t>イクセイジギョウ</t>
    </rPh>
    <rPh sb="13" eb="15">
      <t>キンキュウ</t>
    </rPh>
    <rPh sb="15" eb="17">
      <t>コヨウ</t>
    </rPh>
    <rPh sb="17" eb="19">
      <t>ソウシュツ</t>
    </rPh>
    <rPh sb="19" eb="21">
      <t>ジギョウ</t>
    </rPh>
    <phoneticPr fontId="6"/>
  </si>
  <si>
    <r>
      <t xml:space="preserve">10 </t>
    </r>
    <r>
      <rPr>
        <sz val="10"/>
        <color theme="1"/>
        <rFont val="ＭＳ 明朝"/>
        <family val="1"/>
        <charset val="128"/>
      </rPr>
      <t>免許･許可漁業</t>
    </r>
    <phoneticPr fontId="6"/>
  </si>
  <si>
    <r>
      <t xml:space="preserve">16 </t>
    </r>
    <r>
      <rPr>
        <sz val="10"/>
        <color theme="1"/>
        <rFont val="ＭＳ 明朝"/>
        <family val="1"/>
        <charset val="128"/>
      </rPr>
      <t>魚食普及･流通対策</t>
    </r>
    <phoneticPr fontId="6"/>
  </si>
  <si>
    <r>
      <rPr>
        <sz val="10"/>
        <color theme="1"/>
        <rFont val="ＭＳ 明朝"/>
        <family val="1"/>
        <charset val="128"/>
      </rPr>
      <t>　</t>
    </r>
    <r>
      <rPr>
        <sz val="10"/>
        <color theme="1"/>
        <rFont val="Century"/>
        <family val="1"/>
      </rPr>
      <t>(1)</t>
    </r>
    <r>
      <rPr>
        <sz val="10"/>
        <color theme="1"/>
        <rFont val="ＭＳ 明朝"/>
        <family val="1"/>
        <charset val="128"/>
      </rPr>
      <t>地魚料理教室･･････････････････････････････････････</t>
    </r>
    <rPh sb="4" eb="6">
      <t>ジザカナ</t>
    </rPh>
    <rPh sb="6" eb="10">
      <t>リョウリキョウシツ</t>
    </rPh>
    <phoneticPr fontId="6"/>
  </si>
  <si>
    <r>
      <t xml:space="preserve">17 </t>
    </r>
    <r>
      <rPr>
        <sz val="10"/>
        <color theme="1"/>
        <rFont val="ＭＳ 明朝"/>
        <family val="1"/>
        <charset val="128"/>
      </rPr>
      <t>水産業団体</t>
    </r>
    <phoneticPr fontId="6"/>
  </si>
  <si>
    <r>
      <rPr>
        <sz val="28"/>
        <color theme="1"/>
        <rFont val="ＭＳ 明朝"/>
        <family val="1"/>
        <charset val="128"/>
      </rPr>
      <t>平成</t>
    </r>
    <r>
      <rPr>
        <sz val="28"/>
        <color theme="1"/>
        <rFont val="Century"/>
        <family val="1"/>
      </rPr>
      <t>22</t>
    </r>
    <r>
      <rPr>
        <sz val="28"/>
        <color theme="1"/>
        <rFont val="ＭＳ 明朝"/>
        <family val="1"/>
        <charset val="128"/>
      </rPr>
      <t>年</t>
    </r>
    <r>
      <rPr>
        <sz val="28"/>
        <color theme="1"/>
        <rFont val="Century"/>
        <family val="1"/>
      </rPr>
      <t>7</t>
    </r>
    <r>
      <rPr>
        <sz val="28"/>
        <color theme="1"/>
        <rFont val="ＭＳ 明朝"/>
        <family val="1"/>
        <charset val="128"/>
      </rPr>
      <t>月</t>
    </r>
    <rPh sb="0" eb="2">
      <t>ヘイセイ</t>
    </rPh>
    <rPh sb="4" eb="5">
      <t>ネン</t>
    </rPh>
    <rPh sb="6" eb="7">
      <t>ガツ</t>
    </rPh>
    <phoneticPr fontId="6"/>
  </si>
  <si>
    <r>
      <rPr>
        <sz val="28"/>
        <color theme="1"/>
        <rFont val="ＭＳ 明朝"/>
        <family val="1"/>
        <charset val="128"/>
      </rPr>
      <t>平成</t>
    </r>
    <r>
      <rPr>
        <sz val="28"/>
        <color theme="1"/>
        <rFont val="Century"/>
        <family val="1"/>
      </rPr>
      <t>21</t>
    </r>
    <r>
      <rPr>
        <sz val="28"/>
        <color theme="1"/>
        <rFont val="ＭＳ 明朝"/>
        <family val="1"/>
        <charset val="128"/>
      </rPr>
      <t>度</t>
    </r>
    <rPh sb="0" eb="2">
      <t>ヘイセイ</t>
    </rPh>
    <phoneticPr fontId="6"/>
  </si>
  <si>
    <r>
      <rPr>
        <sz val="10"/>
        <color theme="1"/>
        <rFont val="ＭＳ 明朝"/>
        <family val="1"/>
        <charset val="128"/>
      </rPr>
      <t>　</t>
    </r>
    <r>
      <rPr>
        <sz val="10"/>
        <color theme="1"/>
        <rFont val="Century"/>
        <family val="1"/>
      </rPr>
      <t>(2)</t>
    </r>
    <r>
      <rPr>
        <sz val="10"/>
        <color theme="1"/>
        <rFont val="ＭＳ 明朝"/>
        <family val="1"/>
        <charset val="128"/>
      </rPr>
      <t>漁業近代化資金平成</t>
    </r>
    <r>
      <rPr>
        <sz val="10"/>
        <color theme="1"/>
        <rFont val="Century"/>
        <family val="1"/>
      </rPr>
      <t>21</t>
    </r>
    <r>
      <rPr>
        <sz val="10"/>
        <color theme="1"/>
        <rFont val="ＭＳ 明朝"/>
        <family val="1"/>
        <charset val="128"/>
      </rPr>
      <t>年度融資実績････････････････</t>
    </r>
    <phoneticPr fontId="6"/>
  </si>
  <si>
    <r>
      <rPr>
        <sz val="10"/>
        <color theme="1"/>
        <rFont val="ＭＳ 明朝"/>
        <family val="1"/>
        <charset val="128"/>
      </rPr>
      <t>　</t>
    </r>
    <r>
      <rPr>
        <sz val="10"/>
        <color theme="1"/>
        <rFont val="Century"/>
        <family val="1"/>
      </rPr>
      <t>(3)</t>
    </r>
    <r>
      <rPr>
        <sz val="10"/>
        <color theme="1"/>
        <rFont val="ＭＳ 明朝"/>
        <family val="1"/>
        <charset val="128"/>
      </rPr>
      <t>沿岸漁業改善資金平成</t>
    </r>
    <r>
      <rPr>
        <sz val="10"/>
        <color theme="1"/>
        <rFont val="Century"/>
        <family val="1"/>
      </rPr>
      <t>21</t>
    </r>
    <r>
      <rPr>
        <sz val="10"/>
        <color theme="1"/>
        <rFont val="ＭＳ 明朝"/>
        <family val="1"/>
        <charset val="128"/>
      </rPr>
      <t>年度融資実績･･････････････</t>
    </r>
    <phoneticPr fontId="6"/>
  </si>
  <si>
    <r>
      <rPr>
        <sz val="14"/>
        <rFont val="ＭＳ 明朝"/>
        <family val="1"/>
        <charset val="128"/>
      </rPr>
      <t>２</t>
    </r>
    <r>
      <rPr>
        <sz val="14"/>
        <rFont val="Century"/>
        <family val="1"/>
      </rPr>
      <t xml:space="preserve">  </t>
    </r>
    <r>
      <rPr>
        <sz val="14"/>
        <rFont val="ＭＳ 明朝"/>
        <family val="1"/>
        <charset val="128"/>
      </rPr>
      <t>水産行政・研究組織機構</t>
    </r>
    <phoneticPr fontId="20"/>
  </si>
  <si>
    <r>
      <t>(</t>
    </r>
    <r>
      <rPr>
        <sz val="14"/>
        <rFont val="ＭＳ 明朝"/>
        <family val="1"/>
        <charset val="128"/>
      </rPr>
      <t>平成</t>
    </r>
    <r>
      <rPr>
        <sz val="14"/>
        <rFont val="Century"/>
        <family val="1"/>
      </rPr>
      <t>22</t>
    </r>
    <r>
      <rPr>
        <sz val="14"/>
        <rFont val="ＭＳ 明朝"/>
        <family val="1"/>
        <charset val="128"/>
      </rPr>
      <t>年</t>
    </r>
    <r>
      <rPr>
        <sz val="14"/>
        <rFont val="Century"/>
        <family val="1"/>
      </rPr>
      <t>4</t>
    </r>
    <r>
      <rPr>
        <sz val="14"/>
        <rFont val="ＭＳ 明朝"/>
        <family val="1"/>
        <charset val="128"/>
      </rPr>
      <t>月</t>
    </r>
    <r>
      <rPr>
        <sz val="14"/>
        <rFont val="Century"/>
        <family val="1"/>
      </rPr>
      <t>1</t>
    </r>
    <r>
      <rPr>
        <sz val="14"/>
        <rFont val="ＭＳ 明朝"/>
        <family val="1"/>
        <charset val="128"/>
      </rPr>
      <t>日</t>
    </r>
    <r>
      <rPr>
        <sz val="14"/>
        <rFont val="Century"/>
        <family val="1"/>
      </rPr>
      <t>)</t>
    </r>
    <rPh sb="5" eb="6">
      <t>ネン</t>
    </rPh>
    <rPh sb="7" eb="8">
      <t>ガツ</t>
    </rPh>
    <rPh sb="9" eb="10">
      <t>ニチ</t>
    </rPh>
    <phoneticPr fontId="20"/>
  </si>
  <si>
    <r>
      <rPr>
        <sz val="11"/>
        <rFont val="ＭＳ 明朝"/>
        <family val="1"/>
        <charset val="128"/>
      </rPr>
      <t>県庁農林水産部</t>
    </r>
  </si>
  <si>
    <r>
      <rPr>
        <sz val="11"/>
        <rFont val="ＭＳ 明朝"/>
        <family val="1"/>
        <charset val="128"/>
      </rPr>
      <t>農政企画課</t>
    </r>
  </si>
  <si>
    <r>
      <rPr>
        <sz val="11"/>
        <rFont val="ＭＳ 明朝"/>
        <family val="1"/>
        <charset val="128"/>
      </rPr>
      <t>団体指導検査室</t>
    </r>
    <r>
      <rPr>
        <sz val="11"/>
        <rFont val="Century"/>
        <family val="1"/>
      </rPr>
      <t xml:space="preserve"> </t>
    </r>
    <r>
      <rPr>
        <sz val="11"/>
        <rFont val="ＭＳ 明朝"/>
        <family val="1"/>
        <charset val="128"/>
      </rPr>
      <t>室長</t>
    </r>
    <rPh sb="0" eb="2">
      <t>ダンタイ</t>
    </rPh>
    <rPh sb="2" eb="7">
      <t>シドウケンサシツ</t>
    </rPh>
    <rPh sb="8" eb="10">
      <t>シツチョウ</t>
    </rPh>
    <phoneticPr fontId="20"/>
  </si>
  <si>
    <r>
      <rPr>
        <sz val="11"/>
        <rFont val="ＭＳ 明朝"/>
        <family val="1"/>
        <charset val="128"/>
      </rPr>
      <t>検査担当</t>
    </r>
    <rPh sb="0" eb="4">
      <t>ケンサタントウ</t>
    </rPh>
    <phoneticPr fontId="20"/>
  </si>
  <si>
    <r>
      <rPr>
        <sz val="11"/>
        <rFont val="ＭＳ 明朝"/>
        <family val="1"/>
        <charset val="128"/>
      </rPr>
      <t>山形県漁協・山形県内水面総合漁協の常例検査</t>
    </r>
    <rPh sb="0" eb="5">
      <t>ヤマガタケンギョキョウ</t>
    </rPh>
    <rPh sb="6" eb="9">
      <t>ヤマガタケン</t>
    </rPh>
    <rPh sb="9" eb="12">
      <t>ナイスイメン</t>
    </rPh>
    <rPh sb="12" eb="16">
      <t>ソウゴウギョキョウ</t>
    </rPh>
    <rPh sb="17" eb="19">
      <t>ジョウレイ</t>
    </rPh>
    <rPh sb="19" eb="21">
      <t>ケンサ</t>
    </rPh>
    <phoneticPr fontId="24"/>
  </si>
  <si>
    <t xml:space="preserve"> 023-630</t>
  </si>
  <si>
    <r>
      <t>(</t>
    </r>
    <r>
      <rPr>
        <sz val="10"/>
        <rFont val="ＭＳ 明朝"/>
        <family val="1"/>
        <charset val="128"/>
      </rPr>
      <t>農政企画</t>
    </r>
    <r>
      <rPr>
        <sz val="10"/>
        <rFont val="Century"/>
        <family val="1"/>
      </rPr>
      <t>) 2505</t>
    </r>
    <r>
      <rPr>
        <sz val="10"/>
        <rFont val="ＭＳ 明朝"/>
        <family val="1"/>
        <charset val="128"/>
      </rPr>
      <t>・</t>
    </r>
    <r>
      <rPr>
        <sz val="10"/>
        <rFont val="Century"/>
        <family val="1"/>
      </rPr>
      <t>2421</t>
    </r>
    <rPh sb="1" eb="3">
      <t>ノウセイ</t>
    </rPh>
    <rPh sb="3" eb="5">
      <t>キカク</t>
    </rPh>
    <phoneticPr fontId="20"/>
  </si>
  <si>
    <r>
      <rPr>
        <sz val="11"/>
        <rFont val="ＭＳ 明朝"/>
        <family val="1"/>
        <charset val="128"/>
      </rPr>
      <t>･団体検査指導室</t>
    </r>
    <rPh sb="1" eb="8">
      <t>ダンタイケンサシドウシツ</t>
    </rPh>
    <phoneticPr fontId="20"/>
  </si>
  <si>
    <r>
      <rPr>
        <sz val="11"/>
        <rFont val="ＭＳ 明朝"/>
        <family val="1"/>
        <charset val="128"/>
      </rPr>
      <t>室長補佐</t>
    </r>
    <phoneticPr fontId="6"/>
  </si>
  <si>
    <r>
      <rPr>
        <sz val="11"/>
        <rFont val="ＭＳ 明朝"/>
        <family val="1"/>
        <charset val="128"/>
      </rPr>
      <t>団体指導担当</t>
    </r>
    <rPh sb="0" eb="2">
      <t>ダンタイ</t>
    </rPh>
    <rPh sb="2" eb="4">
      <t>シドウ</t>
    </rPh>
    <rPh sb="4" eb="6">
      <t>タントウ</t>
    </rPh>
    <phoneticPr fontId="24"/>
  </si>
  <si>
    <r>
      <rPr>
        <sz val="11"/>
        <rFont val="ＭＳ 明朝"/>
        <family val="1"/>
        <charset val="128"/>
      </rPr>
      <t>漁船保険組合の指導、漁業共済組合の指導</t>
    </r>
    <rPh sb="0" eb="4">
      <t>ギョセンホケン</t>
    </rPh>
    <rPh sb="4" eb="6">
      <t>クミアイ</t>
    </rPh>
    <rPh sb="7" eb="9">
      <t>シドウ</t>
    </rPh>
    <rPh sb="10" eb="16">
      <t>ギョギョウキョウサイクミアイ</t>
    </rPh>
    <rPh sb="17" eb="19">
      <t>シドウ</t>
    </rPh>
    <phoneticPr fontId="24"/>
  </si>
  <si>
    <r>
      <t>(</t>
    </r>
    <r>
      <rPr>
        <sz val="10"/>
        <rFont val="ＭＳ 明朝"/>
        <family val="1"/>
        <charset val="128"/>
      </rPr>
      <t>農業経営</t>
    </r>
    <r>
      <rPr>
        <sz val="10"/>
        <rFont val="Century"/>
        <family val="1"/>
      </rPr>
      <t>) 2428</t>
    </r>
    <rPh sb="1" eb="5">
      <t>ノウギョウケイエイ</t>
    </rPh>
    <phoneticPr fontId="20"/>
  </si>
  <si>
    <r>
      <rPr>
        <sz val="11"/>
        <rFont val="ＭＳ 明朝"/>
        <family val="1"/>
        <charset val="128"/>
      </rPr>
      <t>･農業経営課</t>
    </r>
    <rPh sb="1" eb="6">
      <t>ノウギョウケイエイカ</t>
    </rPh>
    <phoneticPr fontId="24"/>
  </si>
  <si>
    <r>
      <rPr>
        <sz val="11"/>
        <rFont val="ＭＳ 明朝"/>
        <family val="1"/>
        <charset val="128"/>
      </rPr>
      <t>課長</t>
    </r>
    <rPh sb="0" eb="2">
      <t>カチョウ</t>
    </rPh>
    <phoneticPr fontId="20"/>
  </si>
  <si>
    <r>
      <rPr>
        <sz val="11"/>
        <rFont val="ＭＳ 明朝"/>
        <family val="1"/>
        <charset val="128"/>
      </rPr>
      <t>利子補給、改善資金、漁業信用基金協会の指導</t>
    </r>
    <rPh sb="0" eb="4">
      <t>リシホキュウ</t>
    </rPh>
    <rPh sb="5" eb="9">
      <t>カイゼンシキン</t>
    </rPh>
    <rPh sb="10" eb="14">
      <t>ギョギョウシンヨウ</t>
    </rPh>
    <rPh sb="14" eb="18">
      <t>キキンキョウカイ</t>
    </rPh>
    <rPh sb="19" eb="21">
      <t>シドウ</t>
    </rPh>
    <phoneticPr fontId="24"/>
  </si>
  <si>
    <r>
      <t>(</t>
    </r>
    <r>
      <rPr>
        <sz val="10"/>
        <rFont val="ＭＳ 明朝"/>
        <family val="1"/>
        <charset val="128"/>
      </rPr>
      <t>生産技術</t>
    </r>
    <r>
      <rPr>
        <sz val="10"/>
        <rFont val="Century"/>
        <family val="1"/>
      </rPr>
      <t>) 2477</t>
    </r>
    <r>
      <rPr>
        <sz val="10"/>
        <rFont val="ＭＳ 明朝"/>
        <family val="1"/>
        <charset val="128"/>
      </rPr>
      <t>･</t>
    </r>
    <r>
      <rPr>
        <sz val="10"/>
        <rFont val="Century"/>
        <family val="1"/>
      </rPr>
      <t>2478</t>
    </r>
    <rPh sb="1" eb="5">
      <t>セイサンギジュツ</t>
    </rPh>
    <phoneticPr fontId="20"/>
  </si>
  <si>
    <r>
      <rPr>
        <sz val="11"/>
        <rFont val="ＭＳ 明朝"/>
        <family val="1"/>
        <charset val="128"/>
      </rPr>
      <t>課長補佐</t>
    </r>
    <rPh sb="0" eb="4">
      <t>カチョウホサ</t>
    </rPh>
    <phoneticPr fontId="24"/>
  </si>
  <si>
    <t>Fax</t>
  </si>
  <si>
    <r>
      <t>(</t>
    </r>
    <r>
      <rPr>
        <sz val="10"/>
        <rFont val="ＭＳ 明朝"/>
        <family val="1"/>
        <charset val="128"/>
      </rPr>
      <t>農政企画課</t>
    </r>
    <r>
      <rPr>
        <sz val="10"/>
        <rFont val="Century"/>
        <family val="1"/>
      </rPr>
      <t>)</t>
    </r>
  </si>
  <si>
    <r>
      <rPr>
        <sz val="11"/>
        <rFont val="ＭＳ 明朝"/>
        <family val="1"/>
        <charset val="128"/>
      </rPr>
      <t>生産技術課</t>
    </r>
    <rPh sb="0" eb="2">
      <t>セイサン</t>
    </rPh>
    <rPh sb="2" eb="4">
      <t>ギジュツ</t>
    </rPh>
    <rPh sb="4" eb="5">
      <t>カ</t>
    </rPh>
    <phoneticPr fontId="20"/>
  </si>
  <si>
    <r>
      <rPr>
        <sz val="11"/>
        <rFont val="ＭＳ 明朝"/>
        <family val="1"/>
        <charset val="128"/>
      </rPr>
      <t>水産室</t>
    </r>
    <r>
      <rPr>
        <sz val="11"/>
        <rFont val="Century"/>
        <family val="1"/>
      </rPr>
      <t xml:space="preserve"> </t>
    </r>
    <r>
      <rPr>
        <sz val="11"/>
        <rFont val="ＭＳ 明朝"/>
        <family val="1"/>
        <charset val="128"/>
      </rPr>
      <t>室長</t>
    </r>
    <rPh sb="0" eb="3">
      <t>スイサンシツ</t>
    </rPh>
    <rPh sb="4" eb="6">
      <t>シツチョウ</t>
    </rPh>
    <phoneticPr fontId="20"/>
  </si>
  <si>
    <r>
      <rPr>
        <sz val="11"/>
        <rFont val="ＭＳ 明朝"/>
        <family val="1"/>
        <charset val="128"/>
      </rPr>
      <t>漁業調整､水産団体の許認可</t>
    </r>
    <phoneticPr fontId="6"/>
  </si>
  <si>
    <t xml:space="preserve"> 023-630-3096</t>
  </si>
  <si>
    <r>
      <rPr>
        <sz val="11"/>
        <rFont val="ＭＳ 明朝"/>
        <family val="1"/>
        <charset val="128"/>
      </rPr>
      <t>・水産室</t>
    </r>
    <rPh sb="1" eb="4">
      <t>スイサンシツ</t>
    </rPh>
    <phoneticPr fontId="6"/>
  </si>
  <si>
    <r>
      <rPr>
        <sz val="11"/>
        <rFont val="ＭＳ 明朝"/>
        <family val="1"/>
        <charset val="128"/>
      </rPr>
      <t>室長補佐</t>
    </r>
    <rPh sb="0" eb="4">
      <t>シツチョウホサ</t>
    </rPh>
    <phoneticPr fontId="20"/>
  </si>
  <si>
    <r>
      <rPr>
        <sz val="11"/>
        <rFont val="ＭＳ 明朝"/>
        <family val="1"/>
        <charset val="128"/>
      </rPr>
      <t>沿岸漁業振興対策</t>
    </r>
  </si>
  <si>
    <r>
      <t>(</t>
    </r>
    <r>
      <rPr>
        <sz val="10"/>
        <rFont val="ＭＳ 明朝"/>
        <family val="1"/>
        <charset val="128"/>
      </rPr>
      <t>農政経営課</t>
    </r>
    <r>
      <rPr>
        <sz val="10"/>
        <rFont val="Century"/>
        <family val="1"/>
      </rPr>
      <t>)</t>
    </r>
    <rPh sb="3" eb="6">
      <t>ケイエイカ</t>
    </rPh>
    <phoneticPr fontId="24"/>
  </si>
  <si>
    <r>
      <rPr>
        <sz val="11"/>
        <rFont val="ＭＳ 明朝"/>
        <family val="1"/>
        <charset val="128"/>
      </rPr>
      <t>　</t>
    </r>
    <phoneticPr fontId="20"/>
  </si>
  <si>
    <r>
      <rPr>
        <sz val="11"/>
        <rFont val="ＭＳ 明朝"/>
        <family val="1"/>
        <charset val="128"/>
      </rPr>
      <t>内水面漁業振興対策､さけ･ます増殖対策</t>
    </r>
  </si>
  <si>
    <t>023-630-2558</t>
    <phoneticPr fontId="20"/>
  </si>
  <si>
    <r>
      <rPr>
        <sz val="11"/>
        <rFont val="ＭＳ 明朝"/>
        <family val="1"/>
        <charset val="128"/>
      </rPr>
      <t>魚類防疫対策</t>
    </r>
  </si>
  <si>
    <r>
      <t>(</t>
    </r>
    <r>
      <rPr>
        <sz val="10"/>
        <rFont val="ＭＳ 明朝"/>
        <family val="1"/>
        <charset val="128"/>
      </rPr>
      <t>生産技術課</t>
    </r>
    <r>
      <rPr>
        <sz val="10"/>
        <rFont val="Century"/>
        <family val="1"/>
      </rPr>
      <t>)</t>
    </r>
    <rPh sb="1" eb="5">
      <t>セイサンギジュツ</t>
    </rPh>
    <phoneticPr fontId="20"/>
  </si>
  <si>
    <t xml:space="preserve"> 023-630-2456</t>
    <phoneticPr fontId="20"/>
  </si>
  <si>
    <r>
      <rPr>
        <sz val="11"/>
        <rFont val="ＭＳ 明朝"/>
        <family val="1"/>
        <charset val="128"/>
      </rPr>
      <t>庄内総合支庁産業経済部水産課</t>
    </r>
    <rPh sb="6" eb="8">
      <t>サンギョウ</t>
    </rPh>
    <rPh sb="8" eb="10">
      <t>ケイザイ</t>
    </rPh>
    <rPh sb="10" eb="11">
      <t>ブ</t>
    </rPh>
    <phoneticPr fontId="20"/>
  </si>
  <si>
    <r>
      <rPr>
        <sz val="11"/>
        <rFont val="ＭＳ 明朝"/>
        <family val="1"/>
        <charset val="128"/>
      </rPr>
      <t>総務担当</t>
    </r>
    <r>
      <rPr>
        <sz val="11"/>
        <rFont val="Century"/>
        <family val="1"/>
      </rPr>
      <t>(</t>
    </r>
    <r>
      <rPr>
        <sz val="11"/>
        <rFont val="ＭＳ 明朝"/>
        <family val="1"/>
        <charset val="128"/>
      </rPr>
      <t>総務係</t>
    </r>
    <r>
      <rPr>
        <sz val="11"/>
        <rFont val="Century"/>
        <family val="1"/>
      </rPr>
      <t>)</t>
    </r>
  </si>
  <si>
    <r>
      <rPr>
        <sz val="11"/>
        <rFont val="ＭＳ 明朝"/>
        <family val="1"/>
        <charset val="128"/>
      </rPr>
      <t>人事､予算､決算､財産､物品</t>
    </r>
    <phoneticPr fontId="20"/>
  </si>
  <si>
    <r>
      <t xml:space="preserve"> (33</t>
    </r>
    <r>
      <rPr>
        <sz val="11"/>
        <rFont val="ＭＳ 明朝"/>
        <family val="1"/>
        <charset val="128"/>
      </rPr>
      <t>名</t>
    </r>
    <r>
      <rPr>
        <sz val="11"/>
        <rFont val="Century"/>
        <family val="1"/>
      </rPr>
      <t xml:space="preserve"> [</t>
    </r>
    <r>
      <rPr>
        <sz val="11"/>
        <rFont val="ＭＳ 明朝"/>
        <family val="1"/>
        <charset val="128"/>
      </rPr>
      <t>うち併任</t>
    </r>
    <r>
      <rPr>
        <sz val="11"/>
        <rFont val="Century"/>
        <family val="1"/>
      </rPr>
      <t>1</t>
    </r>
    <r>
      <rPr>
        <sz val="11"/>
        <rFont val="ＭＳ 明朝"/>
        <family val="1"/>
        <charset val="128"/>
      </rPr>
      <t>名</t>
    </r>
    <r>
      <rPr>
        <sz val="11"/>
        <rFont val="Century"/>
        <family val="1"/>
      </rPr>
      <t>] )</t>
    </r>
  </si>
  <si>
    <r>
      <rPr>
        <sz val="11"/>
        <rFont val="ＭＳ 明朝"/>
        <family val="1"/>
        <charset val="128"/>
      </rPr>
      <t>水産業協同組合･団体指導､水産金融､常例検査､漁港施設･漁港海岸施設の管理､国有海浜地処理</t>
    </r>
  </si>
  <si>
    <r>
      <t>(</t>
    </r>
    <r>
      <rPr>
        <sz val="10"/>
        <rFont val="ＭＳ 明朝"/>
        <family val="1"/>
        <charset val="128"/>
      </rPr>
      <t>代表</t>
    </r>
    <r>
      <rPr>
        <sz val="10"/>
        <rFont val="Century"/>
        <family val="1"/>
      </rPr>
      <t>) 0234-24-6161</t>
    </r>
  </si>
  <si>
    <r>
      <t>(</t>
    </r>
    <r>
      <rPr>
        <sz val="10"/>
        <rFont val="ＭＳ 明朝"/>
        <family val="1"/>
        <charset val="128"/>
      </rPr>
      <t>総務担当</t>
    </r>
    <r>
      <rPr>
        <sz val="10"/>
        <rFont val="Century"/>
        <family val="1"/>
      </rPr>
      <t>)6161</t>
    </r>
    <r>
      <rPr>
        <sz val="10"/>
        <rFont val="ＭＳ 明朝"/>
        <family val="1"/>
        <charset val="128"/>
      </rPr>
      <t>･</t>
    </r>
    <r>
      <rPr>
        <sz val="10"/>
        <rFont val="Century"/>
        <family val="1"/>
      </rPr>
      <t>6041</t>
    </r>
  </si>
  <si>
    <r>
      <rPr>
        <sz val="11"/>
        <rFont val="ＭＳ 明朝"/>
        <family val="1"/>
        <charset val="128"/>
      </rPr>
      <t>振興普及担当</t>
    </r>
  </si>
  <si>
    <r>
      <rPr>
        <sz val="11"/>
        <rFont val="ＭＳ 明朝"/>
        <family val="1"/>
        <charset val="128"/>
      </rPr>
      <t>水産振興策の計画・実施､水産業技術普及指導､漁業生産担い手育成､栽培漁業推進指導､</t>
    </r>
    <rPh sb="4" eb="5">
      <t>サク</t>
    </rPh>
    <rPh sb="6" eb="8">
      <t>ケイカク</t>
    </rPh>
    <rPh sb="9" eb="11">
      <t>ジッシ</t>
    </rPh>
    <phoneticPr fontId="20"/>
  </si>
  <si>
    <r>
      <rPr>
        <sz val="11"/>
        <rFont val="ＭＳ 明朝"/>
        <family val="1"/>
        <charset val="128"/>
      </rPr>
      <t>漁港整備主幹</t>
    </r>
    <phoneticPr fontId="24"/>
  </si>
  <si>
    <r>
      <rPr>
        <sz val="11"/>
        <rFont val="ＭＳ 明朝"/>
        <family val="1"/>
        <charset val="128"/>
      </rPr>
      <t>流通･魚価対策</t>
    </r>
    <phoneticPr fontId="20"/>
  </si>
  <si>
    <r>
      <t>(</t>
    </r>
    <r>
      <rPr>
        <sz val="10"/>
        <rFont val="ＭＳ 明朝"/>
        <family val="1"/>
        <charset val="128"/>
      </rPr>
      <t>振興普及</t>
    </r>
    <r>
      <rPr>
        <sz val="10"/>
        <rFont val="Century"/>
        <family val="1"/>
      </rPr>
      <t>) 6045</t>
    </r>
  </si>
  <si>
    <r>
      <rPr>
        <sz val="11"/>
        <rFont val="ＭＳ 明朝"/>
        <family val="1"/>
        <charset val="128"/>
      </rPr>
      <t>課長補佐</t>
    </r>
    <phoneticPr fontId="24"/>
  </si>
  <si>
    <r>
      <t>(</t>
    </r>
    <r>
      <rPr>
        <sz val="10"/>
        <rFont val="ＭＳ 明朝"/>
        <family val="1"/>
        <charset val="128"/>
      </rPr>
      <t>漁港整備</t>
    </r>
    <r>
      <rPr>
        <sz val="10"/>
        <rFont val="Century"/>
        <family val="1"/>
      </rPr>
      <t>) 6044</t>
    </r>
  </si>
  <si>
    <r>
      <rPr>
        <sz val="11"/>
        <rFont val="ＭＳ 明朝"/>
        <family val="1"/>
        <charset val="128"/>
      </rPr>
      <t>漁港整備担当</t>
    </r>
  </si>
  <si>
    <r>
      <rPr>
        <sz val="11"/>
        <rFont val="ＭＳ 明朝"/>
        <family val="1"/>
        <charset val="128"/>
      </rPr>
      <t>水産基盤</t>
    </r>
    <r>
      <rPr>
        <sz val="11"/>
        <rFont val="Century"/>
        <family val="1"/>
      </rPr>
      <t>(</t>
    </r>
    <r>
      <rPr>
        <sz val="11"/>
        <rFont val="ＭＳ 明朝"/>
        <family val="1"/>
        <charset val="128"/>
      </rPr>
      <t>漁港､漁場</t>
    </r>
    <r>
      <rPr>
        <sz val="11"/>
        <rFont val="Century"/>
        <family val="1"/>
      </rPr>
      <t>)</t>
    </r>
    <r>
      <rPr>
        <sz val="11"/>
        <rFont val="ＭＳ 明朝"/>
        <family val="1"/>
        <charset val="128"/>
      </rPr>
      <t>整備･海岸施設整備</t>
    </r>
  </si>
  <si>
    <r>
      <rPr>
        <sz val="11"/>
        <rFont val="ＭＳ 明朝"/>
        <family val="1"/>
        <charset val="128"/>
      </rPr>
      <t>課長補佐</t>
    </r>
    <r>
      <rPr>
        <sz val="11"/>
        <rFont val="Century"/>
        <family val="1"/>
      </rPr>
      <t>(</t>
    </r>
    <r>
      <rPr>
        <sz val="11"/>
        <rFont val="ＭＳ 明朝"/>
        <family val="1"/>
        <charset val="128"/>
      </rPr>
      <t>振興普及担当</t>
    </r>
    <r>
      <rPr>
        <sz val="11"/>
        <rFont val="Century"/>
        <family val="1"/>
      </rPr>
      <t>)</t>
    </r>
  </si>
  <si>
    <r>
      <t>(</t>
    </r>
    <r>
      <rPr>
        <sz val="10"/>
        <rFont val="ＭＳ 明朝"/>
        <family val="1"/>
        <charset val="128"/>
      </rPr>
      <t>漁業調整</t>
    </r>
    <r>
      <rPr>
        <sz val="10"/>
        <rFont val="Century"/>
        <family val="1"/>
      </rPr>
      <t>) 6046</t>
    </r>
  </si>
  <si>
    <r>
      <rPr>
        <sz val="11"/>
        <rFont val="ＭＳ 明朝"/>
        <family val="1"/>
        <charset val="128"/>
      </rPr>
      <t>課長補佐</t>
    </r>
    <r>
      <rPr>
        <sz val="11"/>
        <rFont val="Century"/>
        <family val="1"/>
      </rPr>
      <t>(</t>
    </r>
    <r>
      <rPr>
        <sz val="11"/>
        <rFont val="ＭＳ 明朝"/>
        <family val="1"/>
        <charset val="128"/>
      </rPr>
      <t>漁港整備担当</t>
    </r>
    <r>
      <rPr>
        <sz val="11"/>
        <rFont val="Century"/>
        <family val="1"/>
      </rPr>
      <t>)</t>
    </r>
    <rPh sb="0" eb="4">
      <t>カチョウホサ</t>
    </rPh>
    <rPh sb="5" eb="11">
      <t>ギョコウセイビタントウ</t>
    </rPh>
    <phoneticPr fontId="6"/>
  </si>
  <si>
    <r>
      <rPr>
        <sz val="11"/>
        <rFont val="ＭＳ 明朝"/>
        <family val="1"/>
        <charset val="128"/>
      </rPr>
      <t>漁業調整担当</t>
    </r>
  </si>
  <si>
    <r>
      <rPr>
        <sz val="11"/>
        <rFont val="ＭＳ 明朝"/>
        <family val="1"/>
        <charset val="128"/>
      </rPr>
      <t>漁業調整､海面漁業許可､漁業取締､漁船登録､遊漁対策､資源管理､都市漁村交流、漁場環境保全</t>
    </r>
    <rPh sb="32" eb="34">
      <t>トシ</t>
    </rPh>
    <rPh sb="34" eb="36">
      <t>ギョソン</t>
    </rPh>
    <rPh sb="36" eb="38">
      <t>コウリュウ</t>
    </rPh>
    <rPh sb="39" eb="41">
      <t>ギョジョウ</t>
    </rPh>
    <phoneticPr fontId="24"/>
  </si>
  <si>
    <r>
      <rPr>
        <sz val="11"/>
        <rFont val="ＭＳ 明朝"/>
        <family val="1"/>
        <charset val="128"/>
      </rPr>
      <t>課長補佐</t>
    </r>
    <r>
      <rPr>
        <sz val="11"/>
        <rFont val="Century"/>
        <family val="1"/>
      </rPr>
      <t>(</t>
    </r>
    <r>
      <rPr>
        <sz val="11"/>
        <rFont val="ＭＳ 明朝"/>
        <family val="1"/>
        <charset val="128"/>
      </rPr>
      <t>漁業調整担当</t>
    </r>
    <r>
      <rPr>
        <sz val="11"/>
        <rFont val="Century"/>
        <family val="1"/>
      </rPr>
      <t>)</t>
    </r>
    <rPh sb="0" eb="4">
      <t>カチョウホサ</t>
    </rPh>
    <rPh sb="5" eb="11">
      <t>ギョギョウチョウセイタントウ</t>
    </rPh>
    <phoneticPr fontId="6"/>
  </si>
  <si>
    <r>
      <rPr>
        <sz val="11"/>
        <rFont val="ＭＳ 明朝"/>
        <family val="1"/>
        <charset val="128"/>
      </rPr>
      <t>漁業監視調査船月峯</t>
    </r>
    <r>
      <rPr>
        <sz val="11"/>
        <rFont val="Century"/>
        <family val="1"/>
      </rPr>
      <t>(52</t>
    </r>
    <r>
      <rPr>
        <sz val="11"/>
        <rFont val="ＭＳ 明朝"/>
        <family val="1"/>
        <charset val="128"/>
      </rPr>
      <t>ﾄﾝ､馬力</t>
    </r>
    <r>
      <rPr>
        <sz val="11"/>
        <rFont val="Century"/>
        <family val="1"/>
      </rPr>
      <t>1,854kW×2)</t>
    </r>
  </si>
  <si>
    <t xml:space="preserve"> Fax 0234-24-6164</t>
    <phoneticPr fontId="6"/>
  </si>
  <si>
    <r>
      <rPr>
        <sz val="11"/>
        <rFont val="ＭＳ 明朝"/>
        <family val="1"/>
        <charset val="128"/>
      </rPr>
      <t>漁業指導監督通信､漁業無線通信､海上気象に関する通信</t>
    </r>
  </si>
  <si>
    <r>
      <rPr>
        <sz val="11"/>
        <rFont val="ＭＳ 明朝"/>
        <family val="1"/>
        <charset val="128"/>
      </rPr>
      <t>水産試験場</t>
    </r>
    <r>
      <rPr>
        <sz val="11"/>
        <rFont val="Century"/>
        <family val="1"/>
      </rPr>
      <t>(23</t>
    </r>
    <r>
      <rPr>
        <sz val="11"/>
        <rFont val="ＭＳ 明朝"/>
        <family val="1"/>
        <charset val="128"/>
      </rPr>
      <t>名</t>
    </r>
    <r>
      <rPr>
        <sz val="11"/>
        <rFont val="Century"/>
        <family val="1"/>
      </rPr>
      <t>)</t>
    </r>
  </si>
  <si>
    <r>
      <rPr>
        <sz val="11"/>
        <rFont val="ＭＳ 明朝"/>
        <family val="1"/>
        <charset val="128"/>
      </rPr>
      <t>総務課</t>
    </r>
    <r>
      <rPr>
        <sz val="11"/>
        <rFont val="Century"/>
        <family val="1"/>
      </rPr>
      <t>(</t>
    </r>
    <r>
      <rPr>
        <sz val="11"/>
        <rFont val="ＭＳ 明朝"/>
        <family val="1"/>
        <charset val="128"/>
      </rPr>
      <t>庶務係</t>
    </r>
    <r>
      <rPr>
        <sz val="11"/>
        <rFont val="Century"/>
        <family val="1"/>
      </rPr>
      <t>)</t>
    </r>
  </si>
  <si>
    <r>
      <rPr>
        <sz val="11"/>
        <rFont val="ＭＳ 明朝"/>
        <family val="1"/>
        <charset val="128"/>
      </rPr>
      <t>人事､予算､決算､財産､物品</t>
    </r>
    <phoneticPr fontId="6"/>
  </si>
  <si>
    <t>0235-33-3150</t>
    <phoneticPr fontId="20"/>
  </si>
  <si>
    <r>
      <rPr>
        <sz val="11"/>
        <rFont val="ＭＳ 明朝"/>
        <family val="1"/>
        <charset val="128"/>
      </rPr>
      <t>場長</t>
    </r>
  </si>
  <si>
    <r>
      <rPr>
        <sz val="11"/>
        <rFont val="ＭＳ 明朝"/>
        <family val="1"/>
        <charset val="128"/>
      </rPr>
      <t>海洋資源部</t>
    </r>
    <rPh sb="0" eb="2">
      <t>カイヨウ</t>
    </rPh>
    <rPh sb="2" eb="5">
      <t>シゲンブ</t>
    </rPh>
    <phoneticPr fontId="20"/>
  </si>
  <si>
    <r>
      <rPr>
        <sz val="11"/>
        <rFont val="ＭＳ 明朝"/>
        <family val="1"/>
        <charset val="128"/>
      </rPr>
      <t>漁海況予報､漁場調査､資源評価･管理研究､漁業試験調査船最上丸</t>
    </r>
    <r>
      <rPr>
        <sz val="11"/>
        <rFont val="Century"/>
        <family val="1"/>
      </rPr>
      <t>(98</t>
    </r>
    <r>
      <rPr>
        <sz val="11"/>
        <rFont val="ＭＳ 明朝"/>
        <family val="1"/>
        <charset val="128"/>
      </rPr>
      <t>ﾄﾝ､</t>
    </r>
    <r>
      <rPr>
        <sz val="11"/>
        <rFont val="Century"/>
        <family val="1"/>
      </rPr>
      <t>900</t>
    </r>
    <r>
      <rPr>
        <sz val="11"/>
        <rFont val="ＭＳ 明朝"/>
        <family val="1"/>
        <charset val="128"/>
      </rPr>
      <t>馬力</t>
    </r>
    <r>
      <rPr>
        <sz val="11"/>
        <rFont val="Century"/>
        <family val="1"/>
      </rPr>
      <t>)</t>
    </r>
  </si>
  <si>
    <r>
      <rPr>
        <sz val="11"/>
        <rFont val="ＭＳ 明朝"/>
        <family val="1"/>
        <charset val="128"/>
      </rPr>
      <t>副場長</t>
    </r>
  </si>
  <si>
    <t xml:space="preserve"> Fax 0235-33-0379</t>
    <phoneticPr fontId="6"/>
  </si>
  <si>
    <r>
      <rPr>
        <sz val="11"/>
        <rFont val="ＭＳ 明朝"/>
        <family val="1"/>
        <charset val="128"/>
      </rPr>
      <t>浅海増殖部</t>
    </r>
  </si>
  <si>
    <r>
      <rPr>
        <sz val="11"/>
        <rFont val="ＭＳ 明朝"/>
        <family val="1"/>
        <charset val="128"/>
      </rPr>
      <t>種苗生産技術開発研究､放流効果調査､増養殖研究､沿岸漁場整備関係調査</t>
    </r>
  </si>
  <si>
    <r>
      <rPr>
        <sz val="11"/>
        <rFont val="ＭＳ 明朝"/>
        <family val="1"/>
        <charset val="128"/>
      </rPr>
      <t>内水面水産試験場</t>
    </r>
    <r>
      <rPr>
        <sz val="11"/>
        <rFont val="Century"/>
        <family val="1"/>
      </rPr>
      <t>(9</t>
    </r>
    <r>
      <rPr>
        <sz val="11"/>
        <rFont val="ＭＳ 明朝"/>
        <family val="1"/>
        <charset val="128"/>
      </rPr>
      <t>名</t>
    </r>
    <r>
      <rPr>
        <sz val="11"/>
        <rFont val="Century"/>
        <family val="1"/>
      </rPr>
      <t xml:space="preserve">)  </t>
    </r>
    <phoneticPr fontId="24"/>
  </si>
  <si>
    <r>
      <rPr>
        <sz val="11"/>
        <rFont val="ＭＳ 明朝"/>
        <family val="1"/>
        <charset val="128"/>
      </rPr>
      <t>庶務係</t>
    </r>
  </si>
  <si>
    <r>
      <rPr>
        <sz val="11"/>
        <rFont val="ＭＳ 明朝"/>
        <family val="1"/>
        <charset val="128"/>
      </rPr>
      <t>人事､予算､決算､財産､物品</t>
    </r>
  </si>
  <si>
    <t xml:space="preserve"> 0238-38-3214</t>
  </si>
  <si>
    <r>
      <rPr>
        <sz val="11"/>
        <rFont val="ＭＳ 明朝"/>
        <family val="1"/>
        <charset val="128"/>
      </rPr>
      <t>資源調査部</t>
    </r>
  </si>
  <si>
    <r>
      <rPr>
        <sz val="11"/>
        <rFont val="ＭＳ 明朝"/>
        <family val="1"/>
        <charset val="128"/>
      </rPr>
      <t>水産資源の増殖､生態･環境調査研究</t>
    </r>
    <phoneticPr fontId="6"/>
  </si>
  <si>
    <t xml:space="preserve"> Fax 0238-38-3216</t>
    <phoneticPr fontId="6"/>
  </si>
  <si>
    <r>
      <t xml:space="preserve">     </t>
    </r>
    <r>
      <rPr>
        <sz val="11"/>
        <rFont val="ＭＳ 明朝"/>
        <family val="1"/>
        <charset val="128"/>
      </rPr>
      <t>　　　　　　　　　</t>
    </r>
    <r>
      <rPr>
        <sz val="11"/>
        <rFont val="Century"/>
        <family val="1"/>
      </rPr>
      <t xml:space="preserve"> </t>
    </r>
    <phoneticPr fontId="20"/>
  </si>
  <si>
    <r>
      <rPr>
        <sz val="11"/>
        <rFont val="ＭＳ 明朝"/>
        <family val="1"/>
        <charset val="128"/>
      </rPr>
      <t>生産開発部</t>
    </r>
  </si>
  <si>
    <r>
      <rPr>
        <sz val="11"/>
        <rFont val="ＭＳ 明朝"/>
        <family val="1"/>
        <charset val="128"/>
      </rPr>
      <t>増養殖技術開発､魚病･防疫研究､普及指導</t>
    </r>
  </si>
  <si>
    <r>
      <rPr>
        <sz val="11"/>
        <rFont val="ＭＳ 明朝"/>
        <family val="1"/>
        <charset val="128"/>
      </rPr>
      <t>山形海区漁業調整委員会</t>
    </r>
    <phoneticPr fontId="20"/>
  </si>
  <si>
    <r>
      <rPr>
        <sz val="11"/>
        <rFont val="ＭＳ 明朝"/>
        <family val="1"/>
        <charset val="128"/>
      </rPr>
      <t>事務局長</t>
    </r>
  </si>
  <si>
    <r>
      <rPr>
        <sz val="11"/>
        <rFont val="ＭＳ 明朝"/>
        <family val="1"/>
        <charset val="128"/>
      </rPr>
      <t>海面漁業の調整</t>
    </r>
  </si>
  <si>
    <t xml:space="preserve"> 0234-24-6046</t>
  </si>
  <si>
    <r>
      <t>(4</t>
    </r>
    <r>
      <rPr>
        <sz val="11"/>
        <rFont val="ＭＳ 明朝"/>
        <family val="1"/>
        <charset val="128"/>
      </rPr>
      <t>名</t>
    </r>
    <r>
      <rPr>
        <sz val="11"/>
        <rFont val="Century"/>
        <family val="1"/>
      </rPr>
      <t xml:space="preserve"> [</t>
    </r>
    <r>
      <rPr>
        <sz val="11"/>
        <rFont val="ＭＳ 明朝"/>
        <family val="1"/>
        <charset val="128"/>
      </rPr>
      <t>うち併任</t>
    </r>
    <r>
      <rPr>
        <sz val="11"/>
        <rFont val="Century"/>
        <family val="1"/>
      </rPr>
      <t>3</t>
    </r>
    <r>
      <rPr>
        <sz val="11"/>
        <rFont val="ＭＳ 明朝"/>
        <family val="1"/>
        <charset val="128"/>
      </rPr>
      <t>名</t>
    </r>
    <r>
      <rPr>
        <sz val="11"/>
        <rFont val="Century"/>
        <family val="1"/>
      </rPr>
      <t>] )</t>
    </r>
  </si>
  <si>
    <r>
      <rPr>
        <sz val="11"/>
        <rFont val="ＭＳ 明朝"/>
        <family val="1"/>
        <charset val="128"/>
      </rPr>
      <t>次長</t>
    </r>
    <phoneticPr fontId="6"/>
  </si>
  <si>
    <r>
      <rPr>
        <sz val="11"/>
        <rFont val="ＭＳ 明朝"/>
        <family val="1"/>
        <charset val="128"/>
      </rPr>
      <t>山形県内水面漁場管理委員会</t>
    </r>
    <phoneticPr fontId="20"/>
  </si>
  <si>
    <r>
      <rPr>
        <sz val="11"/>
        <rFont val="ＭＳ 明朝"/>
        <family val="1"/>
        <charset val="128"/>
      </rPr>
      <t>内水面漁業の調整</t>
    </r>
  </si>
  <si>
    <t xml:space="preserve"> 023-611-2407</t>
    <phoneticPr fontId="20"/>
  </si>
  <si>
    <r>
      <t>(4</t>
    </r>
    <r>
      <rPr>
        <sz val="11"/>
        <rFont val="ＭＳ 明朝"/>
        <family val="1"/>
        <charset val="128"/>
      </rPr>
      <t>名</t>
    </r>
    <r>
      <rPr>
        <sz val="11"/>
        <rFont val="Century"/>
        <family val="1"/>
      </rPr>
      <t xml:space="preserve"> [</t>
    </r>
    <r>
      <rPr>
        <sz val="11"/>
        <rFont val="ＭＳ 明朝"/>
        <family val="1"/>
        <charset val="128"/>
      </rPr>
      <t>うち併任</t>
    </r>
    <r>
      <rPr>
        <sz val="11"/>
        <rFont val="Century"/>
        <family val="1"/>
      </rPr>
      <t>4</t>
    </r>
    <r>
      <rPr>
        <sz val="11"/>
        <rFont val="ＭＳ 明朝"/>
        <family val="1"/>
        <charset val="128"/>
      </rPr>
      <t>名</t>
    </r>
    <r>
      <rPr>
        <sz val="11"/>
        <rFont val="Century"/>
        <family val="1"/>
      </rPr>
      <t>] )</t>
    </r>
    <phoneticPr fontId="24"/>
  </si>
  <si>
    <t xml:space="preserve"> Fax 023-630-2456</t>
    <phoneticPr fontId="20"/>
  </si>
  <si>
    <r>
      <rPr>
        <sz val="12"/>
        <color theme="1"/>
        <rFont val="ＭＳ 明朝"/>
        <family val="1"/>
        <charset val="128"/>
      </rPr>
      <t>平成</t>
    </r>
    <r>
      <rPr>
        <sz val="12"/>
        <color theme="1"/>
        <rFont val="Century"/>
        <family val="1"/>
      </rPr>
      <t>23</t>
    </r>
    <r>
      <rPr>
        <sz val="12"/>
        <color theme="1"/>
        <rFont val="ＭＳ 明朝"/>
        <family val="1"/>
        <charset val="128"/>
      </rPr>
      <t>度</t>
    </r>
    <rPh sb="0" eb="2">
      <t>ヘイセイ</t>
    </rPh>
    <phoneticPr fontId="6"/>
  </si>
  <si>
    <r>
      <rPr>
        <sz val="12"/>
        <color theme="1"/>
        <rFont val="ＭＳ 明朝"/>
        <family val="1"/>
        <charset val="128"/>
      </rPr>
      <t>平成</t>
    </r>
    <r>
      <rPr>
        <sz val="12"/>
        <color theme="1"/>
        <rFont val="Century"/>
        <family val="1"/>
      </rPr>
      <t>24</t>
    </r>
    <r>
      <rPr>
        <sz val="12"/>
        <color theme="1"/>
        <rFont val="ＭＳ 明朝"/>
        <family val="1"/>
        <charset val="128"/>
      </rPr>
      <t>年</t>
    </r>
    <r>
      <rPr>
        <sz val="12"/>
        <color theme="1"/>
        <rFont val="Century"/>
        <family val="1"/>
      </rPr>
      <t>7</t>
    </r>
    <r>
      <rPr>
        <sz val="12"/>
        <color theme="1"/>
        <rFont val="ＭＳ 明朝"/>
        <family val="1"/>
        <charset val="128"/>
      </rPr>
      <t>月</t>
    </r>
    <rPh sb="0" eb="2">
      <t>ヘイセイ</t>
    </rPh>
    <rPh sb="4" eb="5">
      <t>ネン</t>
    </rPh>
    <rPh sb="6" eb="7">
      <t>ガツ</t>
    </rPh>
    <phoneticPr fontId="6"/>
  </si>
  <si>
    <r>
      <rPr>
        <sz val="12"/>
        <color theme="1"/>
        <rFont val="ＭＳ 明朝"/>
        <family val="1"/>
        <charset val="128"/>
      </rPr>
      <t>３　委員会･附属機関等</t>
    </r>
    <r>
      <rPr>
        <sz val="11"/>
        <color theme="1"/>
        <rFont val="Century"/>
        <family val="1"/>
      </rPr>
      <t/>
    </r>
    <phoneticPr fontId="6"/>
  </si>
  <si>
    <r>
      <t xml:space="preserve"> </t>
    </r>
    <r>
      <rPr>
        <sz val="12"/>
        <color theme="1"/>
        <rFont val="ＭＳ 明朝"/>
        <family val="1"/>
        <charset val="128"/>
      </rPr>
      <t>平成</t>
    </r>
    <r>
      <rPr>
        <sz val="12"/>
        <color theme="1"/>
        <rFont val="Century"/>
        <family val="1"/>
      </rPr>
      <t>22</t>
    </r>
    <r>
      <rPr>
        <sz val="12"/>
        <color theme="1"/>
        <rFont val="ＭＳ 明朝"/>
        <family val="1"/>
        <charset val="128"/>
      </rPr>
      <t>年</t>
    </r>
    <r>
      <rPr>
        <sz val="12"/>
        <color theme="1"/>
        <rFont val="Century"/>
        <family val="1"/>
      </rPr>
      <t>4</t>
    </r>
    <r>
      <rPr>
        <sz val="12"/>
        <color theme="1"/>
        <rFont val="ＭＳ 明朝"/>
        <family val="1"/>
        <charset val="128"/>
      </rPr>
      <t>月</t>
    </r>
    <r>
      <rPr>
        <sz val="12"/>
        <color theme="1"/>
        <rFont val="Century"/>
        <family val="1"/>
      </rPr>
      <t>1</t>
    </r>
    <r>
      <rPr>
        <sz val="12"/>
        <color theme="1"/>
        <rFont val="ＭＳ 明朝"/>
        <family val="1"/>
        <charset val="128"/>
      </rPr>
      <t>日現在</t>
    </r>
    <phoneticPr fontId="6"/>
  </si>
  <si>
    <r>
      <rPr>
        <sz val="11"/>
        <color theme="1"/>
        <rFont val="ＭＳ 明朝"/>
        <family val="1"/>
        <charset val="128"/>
      </rPr>
      <t>名　　　　称</t>
    </r>
    <phoneticPr fontId="6"/>
  </si>
  <si>
    <r>
      <rPr>
        <sz val="11"/>
        <color theme="1"/>
        <rFont val="ＭＳ 明朝"/>
        <family val="1"/>
        <charset val="128"/>
      </rPr>
      <t>事　務　所　所　在　地</t>
    </r>
    <phoneticPr fontId="6"/>
  </si>
  <si>
    <t>会長名</t>
    <rPh sb="0" eb="3">
      <t>カイチョウメイ</t>
    </rPh>
    <phoneticPr fontId="6"/>
  </si>
  <si>
    <r>
      <rPr>
        <sz val="11"/>
        <color theme="1"/>
        <rFont val="ＭＳ 明朝"/>
        <family val="1"/>
        <charset val="128"/>
      </rPr>
      <t>任　　　期</t>
    </r>
    <phoneticPr fontId="6"/>
  </si>
  <si>
    <r>
      <rPr>
        <sz val="11"/>
        <color theme="1"/>
        <rFont val="ＭＳ 明朝"/>
        <family val="1"/>
        <charset val="128"/>
      </rPr>
      <t>委員数</t>
    </r>
  </si>
  <si>
    <r>
      <rPr>
        <sz val="11"/>
        <color theme="1"/>
        <rFont val="ＭＳ 明朝"/>
        <family val="1"/>
        <charset val="128"/>
      </rPr>
      <t>委員選任方法</t>
    </r>
  </si>
  <si>
    <r>
      <rPr>
        <sz val="11"/>
        <color theme="1"/>
        <rFont val="ＭＳ 明朝"/>
        <family val="1"/>
        <charset val="128"/>
      </rPr>
      <t>根拠法</t>
    </r>
  </si>
  <si>
    <r>
      <rPr>
        <sz val="11"/>
        <color theme="1"/>
        <rFont val="ＭＳ 明朝"/>
        <family val="1"/>
        <charset val="128"/>
      </rPr>
      <t>山形海区漁業調整委員会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</si>
  <si>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phoneticPr fontId="6"/>
  </si>
  <si>
    <r>
      <rPr>
        <sz val="11"/>
        <color theme="1"/>
        <rFont val="ＭＳ 明朝"/>
        <family val="1"/>
        <charset val="128"/>
      </rPr>
      <t>齋藤辰男</t>
    </r>
    <rPh sb="0" eb="2">
      <t>サイトウ</t>
    </rPh>
    <rPh sb="2" eb="4">
      <t>タツオ</t>
    </rPh>
    <phoneticPr fontId="6"/>
  </si>
  <si>
    <r>
      <rPr>
        <sz val="11"/>
        <color theme="1"/>
        <rFont val="ＭＳ 明朝"/>
        <family val="1"/>
        <charset val="128"/>
      </rPr>
      <t>平</t>
    </r>
    <r>
      <rPr>
        <sz val="11"/>
        <color theme="1"/>
        <rFont val="Century"/>
        <family val="1"/>
      </rPr>
      <t>20.8</t>
    </r>
    <r>
      <rPr>
        <sz val="11"/>
        <color theme="1"/>
        <rFont val="ＭＳ 明朝"/>
        <family val="1"/>
        <charset val="128"/>
      </rPr>
      <t>～平</t>
    </r>
    <r>
      <rPr>
        <sz val="11"/>
        <color theme="1"/>
        <rFont val="Century"/>
        <family val="1"/>
      </rPr>
      <t>24.8</t>
    </r>
    <phoneticPr fontId="6"/>
  </si>
  <si>
    <r>
      <t>10</t>
    </r>
    <r>
      <rPr>
        <sz val="11"/>
        <color theme="1"/>
        <rFont val="ＭＳ 明朝"/>
        <family val="1"/>
        <charset val="128"/>
      </rPr>
      <t>名</t>
    </r>
  </si>
  <si>
    <r>
      <rPr>
        <sz val="11"/>
        <color theme="1"/>
        <rFont val="ＭＳ 明朝"/>
        <family val="1"/>
        <charset val="128"/>
      </rPr>
      <t>公</t>
    </r>
    <r>
      <rPr>
        <sz val="11"/>
        <color theme="1"/>
        <rFont val="Century"/>
        <family val="1"/>
      </rPr>
      <t xml:space="preserve"> </t>
    </r>
    <r>
      <rPr>
        <sz val="11"/>
        <color theme="1"/>
        <rFont val="ＭＳ 明朝"/>
        <family val="1"/>
        <charset val="128"/>
      </rPr>
      <t>選</t>
    </r>
    <r>
      <rPr>
        <sz val="11"/>
        <color theme="1"/>
        <rFont val="Century"/>
        <family val="1"/>
      </rPr>
      <t xml:space="preserve">       </t>
    </r>
    <r>
      <rPr>
        <sz val="11"/>
        <color theme="1"/>
        <rFont val="ＭＳ 明朝"/>
        <family val="1"/>
        <charset val="128"/>
      </rPr>
      <t>　</t>
    </r>
    <phoneticPr fontId="6"/>
  </si>
  <si>
    <r>
      <t>6</t>
    </r>
    <r>
      <rPr>
        <sz val="11"/>
        <color theme="1"/>
        <rFont val="ＭＳ 明朝"/>
        <family val="1"/>
        <charset val="128"/>
      </rPr>
      <t>名</t>
    </r>
  </si>
  <si>
    <r>
      <rPr>
        <sz val="11"/>
        <color theme="1"/>
        <rFont val="ＭＳ 明朝"/>
        <family val="1"/>
        <charset val="128"/>
      </rPr>
      <t>漁業法</t>
    </r>
  </si>
  <si>
    <r>
      <rPr>
        <sz val="11"/>
        <color theme="1"/>
        <rFont val="ＭＳ 明朝"/>
        <family val="1"/>
        <charset val="128"/>
      </rPr>
      <t>山形県庄内総合支庁産業経済部水産課内</t>
    </r>
    <phoneticPr fontId="6"/>
  </si>
  <si>
    <r>
      <t>(4</t>
    </r>
    <r>
      <rPr>
        <sz val="11"/>
        <color theme="1"/>
        <rFont val="ＭＳ 明朝"/>
        <family val="1"/>
        <charset val="128"/>
      </rPr>
      <t>年</t>
    </r>
    <r>
      <rPr>
        <sz val="11"/>
        <color theme="1"/>
        <rFont val="Century"/>
        <family val="1"/>
      </rPr>
      <t>)</t>
    </r>
  </si>
  <si>
    <r>
      <rPr>
        <sz val="11"/>
        <color theme="1"/>
        <rFont val="ＭＳ 明朝"/>
        <family val="1"/>
        <charset val="128"/>
      </rPr>
      <t>知事選任</t>
    </r>
    <phoneticPr fontId="6"/>
  </si>
  <si>
    <r>
      <t>4</t>
    </r>
    <r>
      <rPr>
        <sz val="11"/>
        <color theme="1"/>
        <rFont val="ＭＳ 明朝"/>
        <family val="1"/>
        <charset val="128"/>
      </rPr>
      <t>名</t>
    </r>
    <phoneticPr fontId="6"/>
  </si>
  <si>
    <r>
      <rPr>
        <sz val="11"/>
        <color theme="1"/>
        <rFont val="ＭＳ 明朝"/>
        <family val="1"/>
        <charset val="128"/>
      </rPr>
      <t>山形県内水面漁場管理委員会</t>
    </r>
  </si>
  <si>
    <r>
      <rPr>
        <sz val="11"/>
        <color theme="1"/>
        <rFont val="ＭＳ 明朝"/>
        <family val="1"/>
        <charset val="128"/>
      </rPr>
      <t>山形県山形市松波二丁目</t>
    </r>
    <r>
      <rPr>
        <sz val="11"/>
        <color theme="1"/>
        <rFont val="Century"/>
        <family val="1"/>
      </rPr>
      <t>8</t>
    </r>
    <r>
      <rPr>
        <sz val="11"/>
        <color theme="1"/>
        <rFont val="ＭＳ 明朝"/>
        <family val="1"/>
        <charset val="128"/>
      </rPr>
      <t>番</t>
    </r>
    <r>
      <rPr>
        <sz val="11"/>
        <color theme="1"/>
        <rFont val="Century"/>
        <family val="1"/>
      </rPr>
      <t>1</t>
    </r>
    <r>
      <rPr>
        <sz val="11"/>
        <color theme="1"/>
        <rFont val="ＭＳ 明朝"/>
        <family val="1"/>
        <charset val="128"/>
      </rPr>
      <t>号</t>
    </r>
  </si>
  <si>
    <r>
      <rPr>
        <sz val="11"/>
        <color theme="1"/>
        <rFont val="ＭＳ 明朝"/>
        <family val="1"/>
        <charset val="128"/>
      </rPr>
      <t>伊藤健雄</t>
    </r>
    <rPh sb="0" eb="2">
      <t>イトウ</t>
    </rPh>
    <rPh sb="2" eb="3">
      <t>ケン</t>
    </rPh>
    <rPh sb="3" eb="4">
      <t>ユウ</t>
    </rPh>
    <phoneticPr fontId="6"/>
  </si>
  <si>
    <r>
      <rPr>
        <sz val="11"/>
        <color theme="1"/>
        <rFont val="ＭＳ 明朝"/>
        <family val="1"/>
        <charset val="128"/>
      </rPr>
      <t>平</t>
    </r>
    <r>
      <rPr>
        <sz val="11"/>
        <color theme="1"/>
        <rFont val="Century"/>
        <family val="1"/>
      </rPr>
      <t>20.12</t>
    </r>
    <r>
      <rPr>
        <sz val="11"/>
        <color theme="1"/>
        <rFont val="ＭＳ 明朝"/>
        <family val="1"/>
        <charset val="128"/>
      </rPr>
      <t>～平</t>
    </r>
    <r>
      <rPr>
        <sz val="11"/>
        <color theme="1"/>
        <rFont val="Century"/>
        <family val="1"/>
      </rPr>
      <t>24.11</t>
    </r>
    <phoneticPr fontId="6"/>
  </si>
  <si>
    <r>
      <t>10</t>
    </r>
    <r>
      <rPr>
        <sz val="11"/>
        <color theme="1"/>
        <rFont val="ＭＳ 明朝"/>
        <family val="1"/>
        <charset val="128"/>
      </rPr>
      <t>名</t>
    </r>
    <phoneticPr fontId="6"/>
  </si>
  <si>
    <r>
      <rPr>
        <sz val="11"/>
        <color theme="1"/>
        <rFont val="ＭＳ 明朝"/>
        <family val="1"/>
        <charset val="128"/>
      </rPr>
      <t>〃</t>
    </r>
  </si>
  <si>
    <r>
      <rPr>
        <sz val="11"/>
        <color theme="1"/>
        <rFont val="ＭＳ 明朝"/>
        <family val="1"/>
        <charset val="128"/>
      </rPr>
      <t>山形県農林水産部生産技術課水産室内</t>
    </r>
    <rPh sb="8" eb="13">
      <t>セイサンギジュツカ</t>
    </rPh>
    <rPh sb="13" eb="17">
      <t>スイサンシツナイ</t>
    </rPh>
    <phoneticPr fontId="6"/>
  </si>
  <si>
    <r>
      <rPr>
        <sz val="11"/>
        <color theme="1"/>
        <rFont val="ＭＳ 明朝"/>
        <family val="1"/>
        <charset val="128"/>
      </rPr>
      <t>山形県海面利用協議会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</si>
  <si>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</si>
  <si>
    <r>
      <rPr>
        <sz val="11"/>
        <color theme="1"/>
        <rFont val="ＭＳ 明朝"/>
        <family val="1"/>
        <charset val="128"/>
      </rPr>
      <t>堀田堅志</t>
    </r>
    <rPh sb="0" eb="2">
      <t>ホリタ</t>
    </rPh>
    <rPh sb="2" eb="3">
      <t>カタ</t>
    </rPh>
    <rPh sb="3" eb="4">
      <t>ココロザシ</t>
    </rPh>
    <phoneticPr fontId="6"/>
  </si>
  <si>
    <r>
      <rPr>
        <sz val="11"/>
        <color theme="1"/>
        <rFont val="ＭＳ 明朝"/>
        <family val="1"/>
        <charset val="128"/>
      </rPr>
      <t>平</t>
    </r>
    <r>
      <rPr>
        <sz val="11"/>
        <color theme="1"/>
        <rFont val="Century"/>
        <family val="1"/>
      </rPr>
      <t>22.4.22</t>
    </r>
    <r>
      <rPr>
        <sz val="11"/>
        <color theme="1"/>
        <rFont val="ＭＳ 明朝"/>
        <family val="1"/>
        <charset val="128"/>
      </rPr>
      <t>～平</t>
    </r>
    <r>
      <rPr>
        <sz val="11"/>
        <color theme="1"/>
        <rFont val="Century"/>
        <family val="1"/>
      </rPr>
      <t>24.4.21</t>
    </r>
    <phoneticPr fontId="6"/>
  </si>
  <si>
    <r>
      <t>19</t>
    </r>
    <r>
      <rPr>
        <sz val="11"/>
        <color theme="1"/>
        <rFont val="ＭＳ 明朝"/>
        <family val="1"/>
        <charset val="128"/>
      </rPr>
      <t>名</t>
    </r>
  </si>
  <si>
    <r>
      <t>19</t>
    </r>
    <r>
      <rPr>
        <sz val="11"/>
        <color theme="1"/>
        <rFont val="ＭＳ 明朝"/>
        <family val="1"/>
        <charset val="128"/>
      </rPr>
      <t>名</t>
    </r>
    <phoneticPr fontId="6"/>
  </si>
  <si>
    <r>
      <rPr>
        <sz val="11"/>
        <color theme="1"/>
        <rFont val="ＭＳ 明朝"/>
        <family val="1"/>
        <charset val="128"/>
      </rPr>
      <t>規約</t>
    </r>
  </si>
  <si>
    <r>
      <rPr>
        <sz val="12"/>
        <color theme="1"/>
        <rFont val="ＭＳ 明朝"/>
        <family val="1"/>
        <charset val="128"/>
      </rPr>
      <t>４　水産関係歳出決算の概要</t>
    </r>
    <r>
      <rPr>
        <sz val="12"/>
        <color theme="1"/>
        <rFont val="Century"/>
        <family val="1"/>
      </rPr>
      <t>(</t>
    </r>
    <r>
      <rPr>
        <sz val="12"/>
        <color theme="1"/>
        <rFont val="ＭＳ 明朝"/>
        <family val="1"/>
        <charset val="128"/>
      </rPr>
      <t>一般会計</t>
    </r>
    <r>
      <rPr>
        <sz val="12"/>
        <color theme="1"/>
        <rFont val="Century"/>
        <family val="1"/>
      </rPr>
      <t xml:space="preserve">) </t>
    </r>
  </si>
  <si>
    <r>
      <rPr>
        <sz val="12"/>
        <color theme="1"/>
        <rFont val="ＭＳ 明朝"/>
        <family val="1"/>
        <charset val="128"/>
      </rPr>
      <t>平成</t>
    </r>
    <r>
      <rPr>
        <sz val="12"/>
        <color theme="1"/>
        <rFont val="Century"/>
        <family val="1"/>
      </rPr>
      <t>21</t>
    </r>
    <r>
      <rPr>
        <sz val="12"/>
        <color theme="1"/>
        <rFont val="ＭＳ 明朝"/>
        <family val="1"/>
        <charset val="128"/>
      </rPr>
      <t>年度</t>
    </r>
    <r>
      <rPr>
        <sz val="12"/>
        <color theme="1"/>
        <rFont val="Century"/>
        <family val="1"/>
      </rPr>
      <t>(</t>
    </r>
    <r>
      <rPr>
        <sz val="12"/>
        <color theme="1"/>
        <rFont val="ＭＳ 明朝"/>
        <family val="1"/>
        <charset val="128"/>
      </rPr>
      <t>単位：千円</t>
    </r>
    <r>
      <rPr>
        <sz val="12"/>
        <color theme="1"/>
        <rFont val="Century"/>
        <family val="1"/>
      </rPr>
      <t>)</t>
    </r>
    <phoneticPr fontId="6"/>
  </si>
  <si>
    <r>
      <rPr>
        <sz val="11"/>
        <color theme="1"/>
        <rFont val="ＭＳ 明朝"/>
        <family val="1"/>
        <charset val="128"/>
      </rPr>
      <t>性　質　別</t>
    </r>
    <phoneticPr fontId="6"/>
  </si>
  <si>
    <r>
      <rPr>
        <sz val="11"/>
        <color theme="1"/>
        <rFont val="ＭＳ 明朝"/>
        <family val="1"/>
        <charset val="128"/>
      </rPr>
      <t>金　額</t>
    </r>
    <phoneticPr fontId="6"/>
  </si>
  <si>
    <r>
      <rPr>
        <sz val="11"/>
        <color theme="1"/>
        <rFont val="ＭＳ 明朝"/>
        <family val="1"/>
        <charset val="128"/>
      </rPr>
      <t>主　要　事　業　等</t>
    </r>
    <phoneticPr fontId="6"/>
  </si>
  <si>
    <r>
      <rPr>
        <sz val="11"/>
        <color theme="1"/>
        <rFont val="ＭＳ 明朝"/>
        <family val="1"/>
        <charset val="128"/>
      </rPr>
      <t>事　業　等　主　要</t>
    </r>
    <phoneticPr fontId="6"/>
  </si>
  <si>
    <r>
      <rPr>
        <sz val="11"/>
        <color theme="1"/>
        <rFont val="ＭＳ 明朝"/>
        <family val="1"/>
        <charset val="128"/>
      </rPr>
      <t>人　件　費</t>
    </r>
    <phoneticPr fontId="6"/>
  </si>
  <si>
    <r>
      <rPr>
        <sz val="11"/>
        <color theme="1"/>
        <rFont val="ＭＳ 明朝"/>
        <family val="1"/>
        <charset val="128"/>
      </rPr>
      <t>報酬等</t>
    </r>
  </si>
  <si>
    <r>
      <rPr>
        <sz val="11"/>
        <color theme="1"/>
        <rFont val="ＭＳ 明朝"/>
        <family val="1"/>
        <charset val="128"/>
      </rPr>
      <t>投　資　的　経　費</t>
    </r>
  </si>
  <si>
    <r>
      <rPr>
        <sz val="11"/>
        <color theme="1"/>
        <rFont val="ＭＳ 明朝"/>
        <family val="1"/>
        <charset val="128"/>
      </rPr>
      <t>開</t>
    </r>
    <r>
      <rPr>
        <sz val="11"/>
        <color theme="1"/>
        <rFont val="Century"/>
        <family val="1"/>
      </rPr>
      <t xml:space="preserve"> </t>
    </r>
    <r>
      <rPr>
        <sz val="11"/>
        <color theme="1"/>
        <rFont val="ＭＳ 明朝"/>
        <family val="1"/>
        <charset val="128"/>
      </rPr>
      <t>発</t>
    </r>
    <r>
      <rPr>
        <sz val="11"/>
        <color theme="1"/>
        <rFont val="Century"/>
        <family val="1"/>
      </rPr>
      <t xml:space="preserve"> </t>
    </r>
    <r>
      <rPr>
        <sz val="11"/>
        <color theme="1"/>
        <rFont val="ＭＳ 明朝"/>
        <family val="1"/>
        <charset val="128"/>
      </rPr>
      <t>事</t>
    </r>
    <r>
      <rPr>
        <sz val="11"/>
        <color theme="1"/>
        <rFont val="Century"/>
        <family val="1"/>
      </rPr>
      <t xml:space="preserve"> </t>
    </r>
    <r>
      <rPr>
        <sz val="11"/>
        <color theme="1"/>
        <rFont val="ＭＳ 明朝"/>
        <family val="1"/>
        <charset val="128"/>
      </rPr>
      <t>業</t>
    </r>
    <rPh sb="0" eb="1">
      <t>カイ</t>
    </rPh>
    <rPh sb="2" eb="3">
      <t>ハッ</t>
    </rPh>
    <rPh sb="4" eb="5">
      <t>コト</t>
    </rPh>
    <rPh sb="6" eb="7">
      <t>ギョウ</t>
    </rPh>
    <phoneticPr fontId="6"/>
  </si>
  <si>
    <r>
      <rPr>
        <sz val="11"/>
        <color theme="1"/>
        <rFont val="ＭＳ 明朝"/>
        <family val="1"/>
        <charset val="128"/>
      </rPr>
      <t>海岸環境・保全施設整備事業費</t>
    </r>
    <rPh sb="0" eb="4">
      <t>カイガンカンキョウ</t>
    </rPh>
    <rPh sb="5" eb="7">
      <t>ホゼン</t>
    </rPh>
    <rPh sb="7" eb="9">
      <t>シセツ</t>
    </rPh>
    <rPh sb="9" eb="14">
      <t>セイビジギョウヒ</t>
    </rPh>
    <phoneticPr fontId="6"/>
  </si>
  <si>
    <r>
      <rPr>
        <sz val="11"/>
        <color theme="1"/>
        <rFont val="ＭＳ 明朝"/>
        <family val="1"/>
        <charset val="128"/>
      </rPr>
      <t>給　与　等</t>
    </r>
    <rPh sb="0" eb="1">
      <t>キュウ</t>
    </rPh>
    <rPh sb="2" eb="3">
      <t>ヨ</t>
    </rPh>
    <rPh sb="4" eb="5">
      <t>トウ</t>
    </rPh>
    <phoneticPr fontId="6"/>
  </si>
  <si>
    <r>
      <rPr>
        <sz val="11"/>
        <color theme="1"/>
        <rFont val="ＭＳ 明朝"/>
        <family val="1"/>
        <charset val="128"/>
      </rPr>
      <t>漁港・漁場整備事業費</t>
    </r>
  </si>
  <si>
    <r>
      <rPr>
        <sz val="11"/>
        <color theme="1"/>
        <rFont val="ＭＳ 明朝"/>
        <family val="1"/>
        <charset val="128"/>
      </rPr>
      <t>一　般　行　政　費</t>
    </r>
    <rPh sb="0" eb="1">
      <t>イチ</t>
    </rPh>
    <rPh sb="2" eb="3">
      <t>ハン</t>
    </rPh>
    <rPh sb="4" eb="5">
      <t>ギョウ</t>
    </rPh>
    <rPh sb="6" eb="7">
      <t>セイ</t>
    </rPh>
    <rPh sb="8" eb="9">
      <t>ヒ</t>
    </rPh>
    <phoneticPr fontId="6"/>
  </si>
  <si>
    <r>
      <rPr>
        <sz val="11"/>
        <color theme="1"/>
        <rFont val="ＭＳ 明朝"/>
        <family val="1"/>
        <charset val="128"/>
      </rPr>
      <t>貸　付　金</t>
    </r>
    <rPh sb="0" eb="1">
      <t>カシ</t>
    </rPh>
    <rPh sb="2" eb="3">
      <t>ツキ</t>
    </rPh>
    <rPh sb="4" eb="5">
      <t>キン</t>
    </rPh>
    <phoneticPr fontId="6"/>
  </si>
  <si>
    <r>
      <rPr>
        <sz val="11"/>
        <color theme="1"/>
        <rFont val="ＭＳ 明朝"/>
        <family val="1"/>
        <charset val="128"/>
      </rPr>
      <t>信用事業等育成強化事業費</t>
    </r>
    <rPh sb="0" eb="2">
      <t>シンヨウ</t>
    </rPh>
    <rPh sb="2" eb="4">
      <t>ジギョウ</t>
    </rPh>
    <rPh sb="4" eb="5">
      <t>ナド</t>
    </rPh>
    <rPh sb="5" eb="7">
      <t>イクセイ</t>
    </rPh>
    <rPh sb="7" eb="9">
      <t>キョウカ</t>
    </rPh>
    <rPh sb="9" eb="12">
      <t>ジギョウヒ</t>
    </rPh>
    <phoneticPr fontId="6"/>
  </si>
  <si>
    <r>
      <rPr>
        <sz val="11"/>
        <color theme="1"/>
        <rFont val="ＭＳ 明朝"/>
        <family val="1"/>
        <charset val="128"/>
      </rPr>
      <t>補</t>
    </r>
    <r>
      <rPr>
        <sz val="11"/>
        <color theme="1"/>
        <rFont val="Century"/>
        <family val="1"/>
      </rPr>
      <t xml:space="preserve"> </t>
    </r>
    <r>
      <rPr>
        <sz val="11"/>
        <color theme="1"/>
        <rFont val="ＭＳ 明朝"/>
        <family val="1"/>
        <charset val="128"/>
      </rPr>
      <t>助</t>
    </r>
    <r>
      <rPr>
        <sz val="11"/>
        <color theme="1"/>
        <rFont val="Century"/>
        <family val="1"/>
      </rPr>
      <t xml:space="preserve"> </t>
    </r>
    <r>
      <rPr>
        <sz val="11"/>
        <color theme="1"/>
        <rFont val="ＭＳ 明朝"/>
        <family val="1"/>
        <charset val="128"/>
      </rPr>
      <t>費</t>
    </r>
    <r>
      <rPr>
        <sz val="11"/>
        <color theme="1"/>
        <rFont val="Century"/>
        <family val="1"/>
      </rPr>
      <t xml:space="preserve"> </t>
    </r>
    <r>
      <rPr>
        <sz val="11"/>
        <color theme="1"/>
        <rFont val="ＭＳ 明朝"/>
        <family val="1"/>
        <charset val="128"/>
      </rPr>
      <t>等</t>
    </r>
    <phoneticPr fontId="6"/>
  </si>
  <si>
    <r>
      <rPr>
        <sz val="11"/>
        <color theme="1"/>
        <rFont val="ＭＳ 明朝"/>
        <family val="1"/>
        <charset val="128"/>
      </rPr>
      <t>水産行政振興費</t>
    </r>
    <rPh sb="0" eb="2">
      <t>スイサン</t>
    </rPh>
    <rPh sb="2" eb="4">
      <t>ギョウセイ</t>
    </rPh>
    <rPh sb="4" eb="7">
      <t>シンコウヒ</t>
    </rPh>
    <phoneticPr fontId="6"/>
  </si>
  <si>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公</t>
    </r>
    <r>
      <rPr>
        <sz val="11"/>
        <color theme="1"/>
        <rFont val="Century"/>
        <family val="1"/>
      </rPr>
      <t xml:space="preserve"> </t>
    </r>
    <r>
      <rPr>
        <sz val="11"/>
        <color theme="1"/>
        <rFont val="ＭＳ 明朝"/>
        <family val="1"/>
        <charset val="128"/>
      </rPr>
      <t>共</t>
    </r>
    <phoneticPr fontId="6"/>
  </si>
  <si>
    <r>
      <rPr>
        <sz val="11"/>
        <color theme="1"/>
        <rFont val="ＭＳ 明朝"/>
        <family val="1"/>
        <charset val="128"/>
      </rPr>
      <t>漁業生産体制強化対策事業費</t>
    </r>
    <rPh sb="0" eb="6">
      <t>ギョギョウセイサンタイセイ</t>
    </rPh>
    <rPh sb="6" eb="10">
      <t>キョウカタイサク</t>
    </rPh>
    <rPh sb="10" eb="13">
      <t>ジギョウヒ</t>
    </rPh>
    <phoneticPr fontId="6"/>
  </si>
  <si>
    <r>
      <rPr>
        <sz val="11"/>
        <color theme="1"/>
        <rFont val="ＭＳ 明朝"/>
        <family val="1"/>
        <charset val="128"/>
      </rPr>
      <t>水産総合振興費</t>
    </r>
    <rPh sb="0" eb="2">
      <t>スイサン</t>
    </rPh>
    <rPh sb="2" eb="4">
      <t>ソウゴウ</t>
    </rPh>
    <rPh sb="4" eb="7">
      <t>シンコウヒ</t>
    </rPh>
    <phoneticPr fontId="6"/>
  </si>
  <si>
    <r>
      <rPr>
        <sz val="11"/>
        <color theme="1"/>
        <rFont val="ＭＳ 明朝"/>
        <family val="1"/>
        <charset val="128"/>
      </rPr>
      <t>沿岸漁業振興調査事業費</t>
    </r>
    <rPh sb="0" eb="2">
      <t>エンガン</t>
    </rPh>
    <rPh sb="2" eb="4">
      <t>ギョギョウ</t>
    </rPh>
    <rPh sb="4" eb="6">
      <t>シンコウ</t>
    </rPh>
    <rPh sb="6" eb="8">
      <t>チョウサ</t>
    </rPh>
    <rPh sb="8" eb="11">
      <t>ジギョウヒ</t>
    </rPh>
    <phoneticPr fontId="6"/>
  </si>
  <si>
    <r>
      <rPr>
        <sz val="11"/>
        <color theme="1"/>
        <rFont val="ＭＳ 明朝"/>
        <family val="1"/>
        <charset val="128"/>
      </rPr>
      <t>サケ・マス振興事業費</t>
    </r>
    <rPh sb="5" eb="10">
      <t>シンコウジギョウヒ</t>
    </rPh>
    <phoneticPr fontId="6"/>
  </si>
  <si>
    <r>
      <rPr>
        <sz val="11"/>
        <color theme="1"/>
        <rFont val="ＭＳ 明朝"/>
        <family val="1"/>
        <charset val="128"/>
      </rPr>
      <t>漁業生産体制強化対策事業費</t>
    </r>
    <rPh sb="0" eb="6">
      <t>ギョギョウセイサンタイセイ</t>
    </rPh>
    <rPh sb="6" eb="13">
      <t>キョウカタイサクジギョウヒ</t>
    </rPh>
    <phoneticPr fontId="6"/>
  </si>
  <si>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単</t>
    </r>
    <r>
      <rPr>
        <sz val="11"/>
        <color theme="1"/>
        <rFont val="Century"/>
        <family val="1"/>
      </rPr>
      <t xml:space="preserve"> </t>
    </r>
    <r>
      <rPr>
        <sz val="11"/>
        <color theme="1"/>
        <rFont val="ＭＳ 明朝"/>
        <family val="1"/>
        <charset val="128"/>
      </rPr>
      <t>独</t>
    </r>
    <phoneticPr fontId="6"/>
  </si>
  <si>
    <r>
      <rPr>
        <sz val="11"/>
        <color theme="1"/>
        <rFont val="ＭＳ 明朝"/>
        <family val="1"/>
        <charset val="128"/>
      </rPr>
      <t>漁港調査費</t>
    </r>
    <rPh sb="0" eb="5">
      <t>ギョコウチョウサヒ</t>
    </rPh>
    <phoneticPr fontId="6"/>
  </si>
  <si>
    <r>
      <rPr>
        <sz val="11"/>
        <color theme="1"/>
        <rFont val="ＭＳ 明朝"/>
        <family val="1"/>
        <charset val="128"/>
      </rPr>
      <t>資源管理型漁業推進総合対策事業費</t>
    </r>
    <rPh sb="0" eb="5">
      <t>シゲンカンリガタ</t>
    </rPh>
    <rPh sb="5" eb="9">
      <t>ギョギョウスイシン</t>
    </rPh>
    <rPh sb="9" eb="13">
      <t>ソウゴウタイサク</t>
    </rPh>
    <rPh sb="13" eb="16">
      <t>ジギョウヒ</t>
    </rPh>
    <phoneticPr fontId="6"/>
  </si>
  <si>
    <r>
      <rPr>
        <sz val="11"/>
        <color theme="1"/>
        <rFont val="ＭＳ 明朝"/>
        <family val="1"/>
        <charset val="128"/>
      </rPr>
      <t>栽培漁業振興事業費</t>
    </r>
  </si>
  <si>
    <r>
      <rPr>
        <sz val="11"/>
        <color theme="1"/>
        <rFont val="ＭＳ 明朝"/>
        <family val="1"/>
        <charset val="128"/>
      </rPr>
      <t>環境・生態系保全活動支援事業費</t>
    </r>
    <rPh sb="0" eb="2">
      <t>カンキョウ</t>
    </rPh>
    <rPh sb="3" eb="5">
      <t>セイタイ</t>
    </rPh>
    <rPh sb="5" eb="6">
      <t>ケイ</t>
    </rPh>
    <rPh sb="6" eb="8">
      <t>ホゼン</t>
    </rPh>
    <rPh sb="8" eb="12">
      <t>カツドウシエン</t>
    </rPh>
    <rPh sb="12" eb="15">
      <t>ジギョウヒ</t>
    </rPh>
    <phoneticPr fontId="6"/>
  </si>
  <si>
    <t>災 害 復 旧</t>
    <rPh sb="0" eb="1">
      <t>サイ</t>
    </rPh>
    <rPh sb="2" eb="3">
      <t>ガイ</t>
    </rPh>
    <rPh sb="4" eb="5">
      <t>フク</t>
    </rPh>
    <rPh sb="6" eb="7">
      <t>キュウ</t>
    </rPh>
    <phoneticPr fontId="6"/>
  </si>
  <si>
    <t>漁港災害復旧事業費</t>
    <rPh sb="0" eb="2">
      <t>ギョコウ</t>
    </rPh>
    <rPh sb="2" eb="4">
      <t>サイガイ</t>
    </rPh>
    <rPh sb="4" eb="6">
      <t>フッキュウ</t>
    </rPh>
    <rPh sb="6" eb="9">
      <t>ジギョウヒ</t>
    </rPh>
    <phoneticPr fontId="6"/>
  </si>
  <si>
    <r>
      <rPr>
        <sz val="11"/>
        <color theme="1"/>
        <rFont val="ＭＳ 明朝"/>
        <family val="1"/>
        <charset val="128"/>
      </rPr>
      <t>さくらます増殖施設管理運営費</t>
    </r>
    <rPh sb="5" eb="7">
      <t>ゾウショク</t>
    </rPh>
    <rPh sb="7" eb="11">
      <t>シセツカンリ</t>
    </rPh>
    <rPh sb="11" eb="14">
      <t>ウンエイヒ</t>
    </rPh>
    <phoneticPr fontId="6"/>
  </si>
  <si>
    <r>
      <rPr>
        <sz val="11"/>
        <color theme="1"/>
        <rFont val="ＭＳ 明朝"/>
        <family val="1"/>
        <charset val="128"/>
      </rPr>
      <t>計</t>
    </r>
  </si>
  <si>
    <r>
      <rPr>
        <sz val="11"/>
        <color theme="1"/>
        <rFont val="ＭＳ 明朝"/>
        <family val="1"/>
        <charset val="128"/>
      </rPr>
      <t>魚類生息環境保全対策事業費</t>
    </r>
  </si>
  <si>
    <r>
      <rPr>
        <sz val="11"/>
        <color theme="1"/>
        <rFont val="ＭＳ 明朝"/>
        <family val="1"/>
        <charset val="128"/>
      </rPr>
      <t>そ　の　他</t>
    </r>
    <phoneticPr fontId="6"/>
  </si>
  <si>
    <r>
      <rPr>
        <sz val="11"/>
        <color theme="1"/>
        <rFont val="ＭＳ 明朝"/>
        <family val="1"/>
        <charset val="128"/>
      </rPr>
      <t>など</t>
    </r>
  </si>
  <si>
    <r>
      <rPr>
        <sz val="11"/>
        <color theme="1"/>
        <rFont val="ＭＳ 明朝"/>
        <family val="1"/>
        <charset val="128"/>
      </rPr>
      <t>合　　計</t>
    </r>
    <phoneticPr fontId="6"/>
  </si>
  <si>
    <r>
      <rPr>
        <sz val="11"/>
        <color theme="1"/>
        <rFont val="ＭＳ 明朝"/>
        <family val="1"/>
        <charset val="128"/>
      </rPr>
      <t>維持補修費</t>
    </r>
  </si>
  <si>
    <r>
      <rPr>
        <sz val="11"/>
        <color theme="1"/>
        <rFont val="ＭＳ 明朝"/>
        <family val="1"/>
        <charset val="128"/>
      </rPr>
      <t>最上丸維持管理費</t>
    </r>
  </si>
  <si>
    <r>
      <rPr>
        <sz val="11"/>
        <color theme="1"/>
        <rFont val="ＭＳ 明朝"/>
        <family val="1"/>
        <charset val="128"/>
      </rPr>
      <t>物　件　費</t>
    </r>
    <phoneticPr fontId="6"/>
  </si>
  <si>
    <r>
      <rPr>
        <sz val="11"/>
        <color theme="1"/>
        <rFont val="ＭＳ 明朝"/>
        <family val="1"/>
        <charset val="128"/>
      </rPr>
      <t>漁業公害等対策事業費</t>
    </r>
    <rPh sb="0" eb="2">
      <t>ギョギョウ</t>
    </rPh>
    <rPh sb="2" eb="4">
      <t>コウガイ</t>
    </rPh>
    <rPh sb="4" eb="5">
      <t>トウ</t>
    </rPh>
    <rPh sb="5" eb="7">
      <t>タイサク</t>
    </rPh>
    <rPh sb="7" eb="10">
      <t>ジギョウヒ</t>
    </rPh>
    <phoneticPr fontId="6"/>
  </si>
  <si>
    <t>水産物資源データ作成事業費</t>
    <rPh sb="0" eb="3">
      <t>スイサンブツ</t>
    </rPh>
    <rPh sb="3" eb="5">
      <t>シゲン</t>
    </rPh>
    <rPh sb="8" eb="13">
      <t>サクセイジギョウヒ</t>
    </rPh>
    <phoneticPr fontId="6"/>
  </si>
  <si>
    <t>水産物流通ルート新規開拓支援事業費</t>
    <rPh sb="0" eb="3">
      <t>スイサンブツ</t>
    </rPh>
    <rPh sb="3" eb="5">
      <t>リュウツウ</t>
    </rPh>
    <rPh sb="8" eb="10">
      <t>シンキ</t>
    </rPh>
    <rPh sb="10" eb="12">
      <t>カイタク</t>
    </rPh>
    <rPh sb="12" eb="14">
      <t>シエン</t>
    </rPh>
    <rPh sb="14" eb="17">
      <t>ジギョウヒ</t>
    </rPh>
    <phoneticPr fontId="6"/>
  </si>
  <si>
    <r>
      <rPr>
        <sz val="12"/>
        <color theme="1"/>
        <rFont val="ＭＳ 明朝"/>
        <family val="1"/>
        <charset val="128"/>
      </rPr>
      <t>沿岸漁業改善資金特別会計</t>
    </r>
    <r>
      <rPr>
        <sz val="12"/>
        <color theme="1"/>
        <rFont val="Century"/>
        <family val="1"/>
      </rPr>
      <t xml:space="preserve">      </t>
    </r>
    <r>
      <rPr>
        <sz val="12"/>
        <color theme="1"/>
        <rFont val="ＭＳ Ｐ明朝"/>
        <family val="1"/>
        <charset val="128"/>
      </rPr>
      <t/>
    </r>
    <phoneticPr fontId="6"/>
  </si>
  <si>
    <r>
      <rPr>
        <sz val="11"/>
        <color theme="1"/>
        <rFont val="ＭＳ 明朝"/>
        <family val="1"/>
        <charset val="128"/>
      </rPr>
      <t>コイヘルペスまん延防止対策事業費</t>
    </r>
    <rPh sb="8" eb="9">
      <t>エン</t>
    </rPh>
    <rPh sb="9" eb="16">
      <t>ボウシタイサクジギョウヒ</t>
    </rPh>
    <phoneticPr fontId="6"/>
  </si>
  <si>
    <t>魚類河川遡上促進事業費</t>
    <rPh sb="0" eb="6">
      <t>ギョルイカセンソジョウ</t>
    </rPh>
    <rPh sb="6" eb="11">
      <t>ソクシンジギョウヒ</t>
    </rPh>
    <phoneticPr fontId="6"/>
  </si>
  <si>
    <t>漁業調整費</t>
    <rPh sb="0" eb="2">
      <t>ギョギョウ</t>
    </rPh>
    <rPh sb="2" eb="4">
      <t>チョウセイ</t>
    </rPh>
    <rPh sb="4" eb="5">
      <t>ヒ</t>
    </rPh>
    <phoneticPr fontId="6"/>
  </si>
  <si>
    <r>
      <rPr>
        <sz val="11"/>
        <color theme="1"/>
        <rFont val="ＭＳ 明朝"/>
        <family val="1"/>
        <charset val="128"/>
      </rPr>
      <t>特別会計</t>
    </r>
    <rPh sb="0" eb="4">
      <t>トクベツカイケイ</t>
    </rPh>
    <phoneticPr fontId="6"/>
  </si>
  <si>
    <r>
      <rPr>
        <sz val="11"/>
        <color theme="1"/>
        <rFont val="ＭＳ 明朝"/>
        <family val="1"/>
        <charset val="128"/>
      </rPr>
      <t>貸　付　勘　定</t>
    </r>
    <phoneticPr fontId="6"/>
  </si>
  <si>
    <r>
      <rPr>
        <sz val="11"/>
        <color theme="1"/>
        <rFont val="ＭＳ 明朝"/>
        <family val="1"/>
        <charset val="128"/>
      </rPr>
      <t>資金貸付</t>
    </r>
    <phoneticPr fontId="6"/>
  </si>
  <si>
    <r>
      <rPr>
        <sz val="11"/>
        <color theme="1"/>
        <rFont val="ＭＳ 明朝"/>
        <family val="1"/>
        <charset val="128"/>
      </rPr>
      <t>国庫補助金の自主返納等</t>
    </r>
    <phoneticPr fontId="6"/>
  </si>
  <si>
    <r>
      <rPr>
        <sz val="11"/>
        <color theme="1"/>
        <rFont val="ＭＳ 明朝"/>
        <family val="1"/>
        <charset val="128"/>
      </rPr>
      <t>積　立　金</t>
    </r>
    <rPh sb="0" eb="1">
      <t>セキ</t>
    </rPh>
    <rPh sb="2" eb="3">
      <t>タチ</t>
    </rPh>
    <rPh sb="4" eb="5">
      <t>キン</t>
    </rPh>
    <phoneticPr fontId="6"/>
  </si>
  <si>
    <r>
      <rPr>
        <sz val="11"/>
        <color theme="1"/>
        <rFont val="ＭＳ 明朝"/>
        <family val="1"/>
        <charset val="128"/>
      </rPr>
      <t>離島漁業再生支援事業費</t>
    </r>
    <rPh sb="0" eb="2">
      <t>リトウ</t>
    </rPh>
    <rPh sb="2" eb="4">
      <t>ギョギョウ</t>
    </rPh>
    <rPh sb="4" eb="8">
      <t>サイセイシエン</t>
    </rPh>
    <rPh sb="8" eb="11">
      <t>ジギョウヒ</t>
    </rPh>
    <phoneticPr fontId="6"/>
  </si>
  <si>
    <r>
      <rPr>
        <sz val="11"/>
        <color theme="1"/>
        <rFont val="ＭＳ 明朝"/>
        <family val="1"/>
        <charset val="128"/>
      </rPr>
      <t>業　務　勘　定</t>
    </r>
    <phoneticPr fontId="6"/>
  </si>
  <si>
    <r>
      <rPr>
        <sz val="11"/>
        <color theme="1"/>
        <rFont val="ＭＳ 明朝"/>
        <family val="1"/>
        <charset val="128"/>
      </rPr>
      <t>指導・委託・運用益の繰出</t>
    </r>
  </si>
  <si>
    <r>
      <rPr>
        <sz val="12"/>
        <color indexed="8"/>
        <rFont val="ＭＳ 明朝"/>
        <family val="1"/>
        <charset val="128"/>
      </rPr>
      <t>５　主要魚種の漁期・漁場</t>
    </r>
  </si>
  <si>
    <r>
      <rPr>
        <sz val="11"/>
        <color indexed="8"/>
        <rFont val="ＭＳ 明朝"/>
        <family val="1"/>
        <charset val="128"/>
      </rPr>
      <t>魚</t>
    </r>
    <r>
      <rPr>
        <sz val="11"/>
        <color indexed="8"/>
        <rFont val="Century"/>
        <family val="1"/>
      </rPr>
      <t xml:space="preserve">   </t>
    </r>
    <r>
      <rPr>
        <sz val="11"/>
        <color indexed="8"/>
        <rFont val="ＭＳ 明朝"/>
        <family val="1"/>
        <charset val="128"/>
      </rPr>
      <t>種</t>
    </r>
  </si>
  <si>
    <r>
      <rPr>
        <sz val="11"/>
        <color indexed="8"/>
        <rFont val="ＭＳ 明朝"/>
        <family val="1"/>
        <charset val="128"/>
      </rPr>
      <t>漁</t>
    </r>
    <r>
      <rPr>
        <sz val="11"/>
        <color indexed="8"/>
        <rFont val="Century"/>
        <family val="1"/>
      </rPr>
      <t xml:space="preserve">  </t>
    </r>
    <r>
      <rPr>
        <sz val="11"/>
        <color indexed="8"/>
        <rFont val="ＭＳ 明朝"/>
        <family val="1"/>
        <charset val="128"/>
      </rPr>
      <t>期</t>
    </r>
  </si>
  <si>
    <r>
      <rPr>
        <sz val="11"/>
        <color indexed="8"/>
        <rFont val="ＭＳ 明朝"/>
        <family val="1"/>
        <charset val="128"/>
      </rPr>
      <t>漁</t>
    </r>
    <r>
      <rPr>
        <sz val="11"/>
        <color indexed="8"/>
        <rFont val="Century"/>
        <family val="1"/>
      </rPr>
      <t xml:space="preserve"> </t>
    </r>
    <r>
      <rPr>
        <sz val="11"/>
        <color indexed="8"/>
        <rFont val="ＭＳ 明朝"/>
        <family val="1"/>
        <charset val="128"/>
      </rPr>
      <t>業</t>
    </r>
    <r>
      <rPr>
        <sz val="11"/>
        <color indexed="8"/>
        <rFont val="Century"/>
        <family val="1"/>
      </rPr>
      <t xml:space="preserve"> </t>
    </r>
    <r>
      <rPr>
        <sz val="11"/>
        <color indexed="8"/>
        <rFont val="ＭＳ 明朝"/>
        <family val="1"/>
        <charset val="128"/>
      </rPr>
      <t>種</t>
    </r>
    <r>
      <rPr>
        <sz val="11"/>
        <color indexed="8"/>
        <rFont val="Century"/>
        <family val="1"/>
      </rPr>
      <t xml:space="preserve"> </t>
    </r>
    <r>
      <rPr>
        <sz val="11"/>
        <color indexed="8"/>
        <rFont val="ＭＳ 明朝"/>
        <family val="1"/>
        <charset val="128"/>
      </rPr>
      <t>類</t>
    </r>
  </si>
  <si>
    <r>
      <rPr>
        <sz val="11"/>
        <color indexed="8"/>
        <rFont val="ＭＳ 明朝"/>
        <family val="1"/>
        <charset val="128"/>
      </rPr>
      <t>主な漁場</t>
    </r>
    <r>
      <rPr>
        <sz val="11"/>
        <color indexed="8"/>
        <rFont val="Century"/>
        <family val="1"/>
      </rPr>
      <t>(</t>
    </r>
    <r>
      <rPr>
        <sz val="11"/>
        <color indexed="8"/>
        <rFont val="ＭＳ 明朝"/>
        <family val="1"/>
        <charset val="128"/>
      </rPr>
      <t>水深</t>
    </r>
    <r>
      <rPr>
        <sz val="11"/>
        <color indexed="8"/>
        <rFont val="Century"/>
        <family val="1"/>
      </rPr>
      <t>m)</t>
    </r>
  </si>
  <si>
    <r>
      <rPr>
        <sz val="11"/>
        <color indexed="8"/>
        <rFont val="ＭＳ 明朝"/>
        <family val="1"/>
        <charset val="128"/>
      </rPr>
      <t>まあじ</t>
    </r>
  </si>
  <si>
    <r>
      <t>9</t>
    </r>
    <r>
      <rPr>
        <sz val="11"/>
        <color indexed="8"/>
        <rFont val="ＭＳ 明朝"/>
        <family val="1"/>
        <charset val="128"/>
      </rPr>
      <t>～</t>
    </r>
    <r>
      <rPr>
        <sz val="11"/>
        <color indexed="8"/>
        <rFont val="Century"/>
        <family val="1"/>
      </rPr>
      <t>6</t>
    </r>
    <r>
      <rPr>
        <sz val="11"/>
        <color indexed="8"/>
        <rFont val="ＭＳ 明朝"/>
        <family val="1"/>
        <charset val="128"/>
      </rPr>
      <t>月</t>
    </r>
  </si>
  <si>
    <r>
      <rPr>
        <sz val="11"/>
        <color indexed="8"/>
        <rFont val="ＭＳ 明朝"/>
        <family val="1"/>
        <charset val="128"/>
      </rPr>
      <t>底びき網</t>
    </r>
  </si>
  <si>
    <r>
      <t>50</t>
    </r>
    <r>
      <rPr>
        <sz val="11"/>
        <color indexed="8"/>
        <rFont val="ＭＳ 明朝"/>
        <family val="1"/>
        <charset val="128"/>
      </rPr>
      <t>～</t>
    </r>
    <r>
      <rPr>
        <sz val="11"/>
        <color indexed="8"/>
        <rFont val="Century"/>
        <family val="1"/>
      </rPr>
      <t>100</t>
    </r>
  </si>
  <si>
    <r>
      <rPr>
        <sz val="11"/>
        <color indexed="8"/>
        <rFont val="ＭＳ 明朝"/>
        <family val="1"/>
        <charset val="128"/>
      </rPr>
      <t>ほっけ</t>
    </r>
  </si>
  <si>
    <r>
      <t>9</t>
    </r>
    <r>
      <rPr>
        <sz val="11"/>
        <color indexed="8"/>
        <rFont val="ＭＳ 明朝"/>
        <family val="1"/>
        <charset val="128"/>
      </rPr>
      <t>～</t>
    </r>
    <r>
      <rPr>
        <sz val="11"/>
        <color indexed="8"/>
        <rFont val="Century"/>
        <family val="1"/>
      </rPr>
      <t>11</t>
    </r>
    <r>
      <rPr>
        <sz val="11"/>
        <color indexed="8"/>
        <rFont val="ＭＳ 明朝"/>
        <family val="1"/>
        <charset val="128"/>
      </rPr>
      <t>月</t>
    </r>
  </si>
  <si>
    <r>
      <t>200</t>
    </r>
    <r>
      <rPr>
        <sz val="11"/>
        <color indexed="8"/>
        <rFont val="ＭＳ 明朝"/>
        <family val="1"/>
        <charset val="128"/>
      </rPr>
      <t>～</t>
    </r>
    <r>
      <rPr>
        <sz val="11"/>
        <color indexed="8"/>
        <rFont val="Century"/>
        <family val="1"/>
      </rPr>
      <t>300</t>
    </r>
  </si>
  <si>
    <r>
      <t>5</t>
    </r>
    <r>
      <rPr>
        <sz val="11"/>
        <color indexed="8"/>
        <rFont val="ＭＳ 明朝"/>
        <family val="1"/>
        <charset val="128"/>
      </rPr>
      <t>～</t>
    </r>
    <r>
      <rPr>
        <sz val="11"/>
        <color indexed="8"/>
        <rFont val="Century"/>
        <family val="1"/>
      </rPr>
      <t>11</t>
    </r>
    <r>
      <rPr>
        <sz val="11"/>
        <color indexed="8"/>
        <rFont val="ＭＳ 明朝"/>
        <family val="1"/>
        <charset val="128"/>
      </rPr>
      <t>月</t>
    </r>
    <phoneticPr fontId="20"/>
  </si>
  <si>
    <r>
      <rPr>
        <sz val="11"/>
        <color indexed="8"/>
        <rFont val="ＭＳ 明朝"/>
        <family val="1"/>
        <charset val="128"/>
      </rPr>
      <t>小型定置</t>
    </r>
  </si>
  <si>
    <r>
      <rPr>
        <sz val="11"/>
        <color indexed="8"/>
        <rFont val="ＭＳ 明朝"/>
        <family val="1"/>
        <charset val="128"/>
      </rPr>
      <t>地</t>
    </r>
    <r>
      <rPr>
        <sz val="11"/>
        <color indexed="8"/>
        <rFont val="Century"/>
        <family val="1"/>
      </rPr>
      <t xml:space="preserve">  </t>
    </r>
    <r>
      <rPr>
        <sz val="11"/>
        <color indexed="8"/>
        <rFont val="ＭＳ 明朝"/>
        <family val="1"/>
        <charset val="128"/>
      </rPr>
      <t>先</t>
    </r>
  </si>
  <si>
    <r>
      <t>1</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</si>
  <si>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はえなわ</t>
    </r>
  </si>
  <si>
    <r>
      <rPr>
        <sz val="11"/>
        <color indexed="8"/>
        <rFont val="ＭＳ 明朝"/>
        <family val="1"/>
        <charset val="128"/>
      </rPr>
      <t>沖合天然礁</t>
    </r>
  </si>
  <si>
    <r>
      <rPr>
        <sz val="11"/>
        <color indexed="8"/>
        <rFont val="ＭＳ 明朝"/>
        <family val="1"/>
        <charset val="128"/>
      </rPr>
      <t>ぶり･いなだ</t>
    </r>
  </si>
  <si>
    <r>
      <rPr>
        <sz val="11"/>
        <color indexed="8"/>
        <rFont val="ＭＳ 明朝"/>
        <family val="1"/>
        <charset val="128"/>
      </rPr>
      <t>ひきなわ釣り</t>
    </r>
  </si>
  <si>
    <r>
      <rPr>
        <sz val="11"/>
        <color indexed="8"/>
        <rFont val="ＭＳ 明朝"/>
        <family val="1"/>
        <charset val="128"/>
      </rPr>
      <t>沿岸</t>
    </r>
    <r>
      <rPr>
        <sz val="11"/>
        <color indexed="8"/>
        <rFont val="Century"/>
        <family val="1"/>
      </rPr>
      <t>1</t>
    </r>
    <r>
      <rPr>
        <sz val="11"/>
        <color indexed="8"/>
        <rFont val="ＭＳ 明朝"/>
        <family val="1"/>
        <charset val="128"/>
      </rPr>
      <t>～</t>
    </r>
    <r>
      <rPr>
        <sz val="11"/>
        <color indexed="8"/>
        <rFont val="Century"/>
        <family val="1"/>
      </rPr>
      <t>5</t>
    </r>
    <r>
      <rPr>
        <sz val="11"/>
        <color indexed="8"/>
        <rFont val="ＭＳ 明朝"/>
        <family val="1"/>
        <charset val="128"/>
      </rPr>
      <t>ﾏｲﾙ内</t>
    </r>
  </si>
  <si>
    <r>
      <rPr>
        <sz val="11"/>
        <color indexed="8"/>
        <rFont val="ＭＳ 明朝"/>
        <family val="1"/>
        <charset val="128"/>
      </rPr>
      <t>はたはた</t>
    </r>
  </si>
  <si>
    <r>
      <t>130</t>
    </r>
    <r>
      <rPr>
        <sz val="11"/>
        <color indexed="8"/>
        <rFont val="ＭＳ 明朝"/>
        <family val="1"/>
        <charset val="128"/>
      </rPr>
      <t>～</t>
    </r>
    <r>
      <rPr>
        <sz val="11"/>
        <color indexed="8"/>
        <rFont val="Century"/>
        <family val="1"/>
      </rPr>
      <t>300</t>
    </r>
  </si>
  <si>
    <r>
      <t>8</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</si>
  <si>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一本釣り</t>
    </r>
    <r>
      <rPr>
        <sz val="11"/>
        <color indexed="8"/>
        <rFont val="Century"/>
        <family val="1"/>
      </rPr>
      <t>(</t>
    </r>
    <r>
      <rPr>
        <sz val="11"/>
        <color indexed="8"/>
        <rFont val="ＭＳ 明朝"/>
        <family val="1"/>
        <charset val="128"/>
      </rPr>
      <t>火光利用</t>
    </r>
    <r>
      <rPr>
        <sz val="11"/>
        <color indexed="8"/>
        <rFont val="Century"/>
        <family val="1"/>
      </rPr>
      <t>)</t>
    </r>
  </si>
  <si>
    <r>
      <rPr>
        <sz val="11"/>
        <color indexed="8"/>
        <rFont val="ＭＳ 明朝"/>
        <family val="1"/>
        <charset val="128"/>
      </rPr>
      <t>沿岸天然礁･人工魚礁</t>
    </r>
  </si>
  <si>
    <r>
      <rPr>
        <sz val="11"/>
        <color indexed="8"/>
        <rFont val="ＭＳ 明朝"/>
        <family val="1"/>
        <charset val="128"/>
      </rPr>
      <t>あんこう</t>
    </r>
  </si>
  <si>
    <r>
      <t>80</t>
    </r>
    <r>
      <rPr>
        <sz val="11"/>
        <color indexed="8"/>
        <rFont val="ＭＳ 明朝"/>
        <family val="1"/>
        <charset val="128"/>
      </rPr>
      <t>～</t>
    </r>
    <r>
      <rPr>
        <sz val="11"/>
        <color indexed="8"/>
        <rFont val="Century"/>
        <family val="1"/>
      </rPr>
      <t>200</t>
    </r>
  </si>
  <si>
    <r>
      <t>5</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</si>
  <si>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定置</t>
    </r>
  </si>
  <si>
    <r>
      <rPr>
        <sz val="11"/>
        <color indexed="8"/>
        <rFont val="ＭＳ 明朝"/>
        <family val="1"/>
        <charset val="128"/>
      </rPr>
      <t>あぶらつのざめ</t>
    </r>
  </si>
  <si>
    <r>
      <t>12</t>
    </r>
    <r>
      <rPr>
        <sz val="11"/>
        <color indexed="8"/>
        <rFont val="ＭＳ 明朝"/>
        <family val="1"/>
        <charset val="128"/>
      </rPr>
      <t>～</t>
    </r>
    <r>
      <rPr>
        <sz val="11"/>
        <color indexed="8"/>
        <rFont val="Century"/>
        <family val="1"/>
      </rPr>
      <t>4</t>
    </r>
    <r>
      <rPr>
        <sz val="11"/>
        <color indexed="8"/>
        <rFont val="ＭＳ 明朝"/>
        <family val="1"/>
        <charset val="128"/>
      </rPr>
      <t>月</t>
    </r>
  </si>
  <si>
    <r>
      <t>180</t>
    </r>
    <r>
      <rPr>
        <sz val="11"/>
        <color indexed="8"/>
        <rFont val="ＭＳ 明朝"/>
        <family val="1"/>
        <charset val="128"/>
      </rPr>
      <t>～</t>
    </r>
    <r>
      <rPr>
        <sz val="11"/>
        <color indexed="8"/>
        <rFont val="Century"/>
        <family val="1"/>
      </rPr>
      <t>250</t>
    </r>
  </si>
  <si>
    <r>
      <rPr>
        <sz val="11"/>
        <color indexed="8"/>
        <rFont val="ＭＳ 明朝"/>
        <family val="1"/>
        <charset val="128"/>
      </rPr>
      <t>めじまぐろ</t>
    </r>
  </si>
  <si>
    <r>
      <t>6</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</si>
  <si>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沿岸</t>
    </r>
    <r>
      <rPr>
        <sz val="11"/>
        <color indexed="8"/>
        <rFont val="Century"/>
        <family val="1"/>
      </rPr>
      <t>5</t>
    </r>
    <r>
      <rPr>
        <sz val="11"/>
        <color indexed="8"/>
        <rFont val="ＭＳ 明朝"/>
        <family val="1"/>
        <charset val="128"/>
      </rPr>
      <t>～</t>
    </r>
    <r>
      <rPr>
        <sz val="11"/>
        <color indexed="8"/>
        <rFont val="Century"/>
        <family val="1"/>
      </rPr>
      <t>15</t>
    </r>
    <r>
      <rPr>
        <sz val="11"/>
        <color indexed="8"/>
        <rFont val="ＭＳ 明朝"/>
        <family val="1"/>
        <charset val="128"/>
      </rPr>
      <t>ﾏｲﾙ内</t>
    </r>
  </si>
  <si>
    <r>
      <t>1</t>
    </r>
    <r>
      <rPr>
        <sz val="11"/>
        <color indexed="8"/>
        <rFont val="ＭＳ 明朝"/>
        <family val="1"/>
        <charset val="128"/>
      </rPr>
      <t>～</t>
    </r>
    <r>
      <rPr>
        <sz val="11"/>
        <color indexed="8"/>
        <rFont val="Century"/>
        <family val="1"/>
      </rPr>
      <t>4</t>
    </r>
    <r>
      <rPr>
        <sz val="11"/>
        <color indexed="8"/>
        <rFont val="ＭＳ 明朝"/>
        <family val="1"/>
        <charset val="128"/>
      </rPr>
      <t>月</t>
    </r>
  </si>
  <si>
    <r>
      <t>150</t>
    </r>
    <r>
      <rPr>
        <sz val="11"/>
        <color indexed="8"/>
        <rFont val="ＭＳ 明朝"/>
        <family val="1"/>
        <charset val="128"/>
      </rPr>
      <t>～</t>
    </r>
    <r>
      <rPr>
        <sz val="11"/>
        <color indexed="8"/>
        <rFont val="Century"/>
        <family val="1"/>
      </rPr>
      <t>300</t>
    </r>
  </si>
  <si>
    <r>
      <t>8</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</si>
  <si>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大瀬･明石礁･飛島周辺</t>
    </r>
  </si>
  <si>
    <r>
      <t>2</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</si>
  <si>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さし網</t>
    </r>
  </si>
  <si>
    <r>
      <rPr>
        <sz val="11"/>
        <color indexed="8"/>
        <rFont val="ＭＳ 明朝"/>
        <family val="1"/>
        <charset val="128"/>
      </rPr>
      <t>飛島東側の許可漁場</t>
    </r>
  </si>
  <si>
    <r>
      <rPr>
        <sz val="11"/>
        <color indexed="8"/>
        <rFont val="ＭＳ 明朝"/>
        <family val="1"/>
        <charset val="128"/>
      </rPr>
      <t>さけ</t>
    </r>
  </si>
  <si>
    <r>
      <t>10</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</si>
  <si>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たい</t>
    </r>
    <phoneticPr fontId="6"/>
  </si>
  <si>
    <r>
      <t>9</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</si>
  <si>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ます</t>
    </r>
  </si>
  <si>
    <r>
      <t>4</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</si>
  <si>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流し網</t>
    </r>
  </si>
  <si>
    <r>
      <rPr>
        <sz val="11"/>
        <color indexed="8"/>
        <rFont val="ＭＳ 明朝"/>
        <family val="1"/>
        <charset val="128"/>
      </rPr>
      <t>最上川</t>
    </r>
    <r>
      <rPr>
        <sz val="11"/>
        <color indexed="8"/>
        <rFont val="Century"/>
        <family val="1"/>
      </rPr>
      <t>(</t>
    </r>
    <r>
      <rPr>
        <sz val="11"/>
        <color indexed="8"/>
        <rFont val="ＭＳ 明朝"/>
        <family val="1"/>
        <charset val="128"/>
      </rPr>
      <t>河口部</t>
    </r>
    <r>
      <rPr>
        <sz val="11"/>
        <color indexed="8"/>
        <rFont val="Century"/>
        <family val="1"/>
      </rPr>
      <t>)</t>
    </r>
  </si>
  <si>
    <r>
      <t>5</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</si>
  <si>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ごち網</t>
    </r>
  </si>
  <si>
    <r>
      <t>40</t>
    </r>
    <r>
      <rPr>
        <sz val="11"/>
        <color indexed="8"/>
        <rFont val="ＭＳ 明朝"/>
        <family val="1"/>
        <charset val="128"/>
      </rPr>
      <t>～</t>
    </r>
    <r>
      <rPr>
        <sz val="11"/>
        <color indexed="8"/>
        <rFont val="Century"/>
        <family val="1"/>
      </rPr>
      <t>80</t>
    </r>
  </si>
  <si>
    <r>
      <t>4</t>
    </r>
    <r>
      <rPr>
        <sz val="11"/>
        <color indexed="8"/>
        <rFont val="ＭＳ 明朝"/>
        <family val="1"/>
        <charset val="128"/>
      </rPr>
      <t>～</t>
    </r>
    <r>
      <rPr>
        <sz val="11"/>
        <color indexed="8"/>
        <rFont val="Century"/>
        <family val="1"/>
      </rPr>
      <t>6</t>
    </r>
    <r>
      <rPr>
        <sz val="11"/>
        <color indexed="8"/>
        <rFont val="ＭＳ 明朝"/>
        <family val="1"/>
        <charset val="128"/>
      </rPr>
      <t>月</t>
    </r>
  </si>
  <si>
    <r>
      <rPr>
        <sz val="11"/>
        <color indexed="8"/>
        <rFont val="ＭＳ 明朝"/>
        <family val="1"/>
        <charset val="128"/>
      </rPr>
      <t>沖</t>
    </r>
    <r>
      <rPr>
        <sz val="11"/>
        <color indexed="8"/>
        <rFont val="Century"/>
        <family val="1"/>
      </rPr>
      <t xml:space="preserve">  </t>
    </r>
    <r>
      <rPr>
        <sz val="11"/>
        <color indexed="8"/>
        <rFont val="ＭＳ 明朝"/>
        <family val="1"/>
        <charset val="128"/>
      </rPr>
      <t>合</t>
    </r>
  </si>
  <si>
    <r>
      <t>4</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</si>
  <si>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大瀬･明石礁･沿岸</t>
    </r>
    <r>
      <rPr>
        <sz val="11"/>
        <color indexed="8"/>
        <rFont val="Century"/>
        <family val="1"/>
      </rPr>
      <t>20</t>
    </r>
    <r>
      <rPr>
        <sz val="11"/>
        <color indexed="8"/>
        <rFont val="ＭＳ 明朝"/>
        <family val="1"/>
        <charset val="128"/>
      </rPr>
      <t>～</t>
    </r>
    <r>
      <rPr>
        <sz val="11"/>
        <color indexed="8"/>
        <rFont val="Century"/>
        <family val="1"/>
      </rPr>
      <t>80</t>
    </r>
  </si>
  <si>
    <r>
      <t>3</t>
    </r>
    <r>
      <rPr>
        <sz val="11"/>
        <color indexed="8"/>
        <rFont val="ＭＳ 明朝"/>
        <family val="1"/>
        <charset val="128"/>
      </rPr>
      <t>～</t>
    </r>
    <r>
      <rPr>
        <sz val="11"/>
        <color indexed="8"/>
        <rFont val="Century"/>
        <family val="1"/>
      </rPr>
      <t>4</t>
    </r>
    <r>
      <rPr>
        <sz val="11"/>
        <color indexed="8"/>
        <rFont val="ＭＳ 明朝"/>
        <family val="1"/>
        <charset val="128"/>
      </rPr>
      <t>月</t>
    </r>
    <phoneticPr fontId="24"/>
  </si>
  <si>
    <r>
      <rPr>
        <sz val="11"/>
        <color indexed="8"/>
        <rFont val="ＭＳ 明朝"/>
        <family val="1"/>
        <charset val="128"/>
      </rPr>
      <t>はえなわ</t>
    </r>
    <phoneticPr fontId="24"/>
  </si>
  <si>
    <r>
      <t>60</t>
    </r>
    <r>
      <rPr>
        <sz val="11"/>
        <color indexed="8"/>
        <rFont val="ＭＳ 明朝"/>
        <family val="1"/>
        <charset val="128"/>
      </rPr>
      <t>以深</t>
    </r>
    <rPh sb="2" eb="4">
      <t>イシン</t>
    </rPh>
    <phoneticPr fontId="24"/>
  </si>
  <si>
    <r>
      <t>6</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</si>
  <si>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一本釣り</t>
    </r>
  </si>
  <si>
    <r>
      <t>20</t>
    </r>
    <r>
      <rPr>
        <sz val="11"/>
        <color indexed="8"/>
        <rFont val="ＭＳ 明朝"/>
        <family val="1"/>
        <charset val="128"/>
      </rPr>
      <t>～</t>
    </r>
    <r>
      <rPr>
        <sz val="11"/>
        <color indexed="8"/>
        <rFont val="Century"/>
        <family val="1"/>
      </rPr>
      <t>50</t>
    </r>
  </si>
  <si>
    <r>
      <t>5</t>
    </r>
    <r>
      <rPr>
        <sz val="11"/>
        <color indexed="8"/>
        <rFont val="ＭＳ 明朝"/>
        <family val="1"/>
        <charset val="128"/>
      </rPr>
      <t>～</t>
    </r>
    <r>
      <rPr>
        <sz val="11"/>
        <color indexed="8"/>
        <rFont val="Century"/>
        <family val="1"/>
      </rPr>
      <t>7</t>
    </r>
    <r>
      <rPr>
        <sz val="11"/>
        <color indexed="8"/>
        <rFont val="ＭＳ 明朝"/>
        <family val="1"/>
        <charset val="128"/>
      </rPr>
      <t>月</t>
    </r>
  </si>
  <si>
    <r>
      <rPr>
        <sz val="11"/>
        <color indexed="8"/>
        <rFont val="ＭＳ 明朝"/>
        <family val="1"/>
        <charset val="128"/>
      </rPr>
      <t>するめいか</t>
    </r>
  </si>
  <si>
    <r>
      <t>5</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</si>
  <si>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ﾀﾗ場･飛島周辺･沖合天然礁</t>
    </r>
  </si>
  <si>
    <r>
      <rPr>
        <sz val="11"/>
        <color indexed="8"/>
        <rFont val="ＭＳ 明朝"/>
        <family val="1"/>
        <charset val="128"/>
      </rPr>
      <t>あまだい</t>
    </r>
  </si>
  <si>
    <r>
      <t>7</t>
    </r>
    <r>
      <rPr>
        <sz val="11"/>
        <color indexed="8"/>
        <rFont val="ＭＳ 明朝"/>
        <family val="1"/>
        <charset val="128"/>
      </rPr>
      <t>～</t>
    </r>
    <r>
      <rPr>
        <sz val="11"/>
        <color indexed="8"/>
        <rFont val="Century"/>
        <family val="1"/>
      </rPr>
      <t>10</t>
    </r>
    <r>
      <rPr>
        <sz val="11"/>
        <color indexed="8"/>
        <rFont val="ＭＳ 明朝"/>
        <family val="1"/>
        <charset val="128"/>
      </rPr>
      <t>月</t>
    </r>
  </si>
  <si>
    <r>
      <t>80</t>
    </r>
    <r>
      <rPr>
        <sz val="11"/>
        <color indexed="8"/>
        <rFont val="ＭＳ 明朝"/>
        <family val="1"/>
        <charset val="128"/>
      </rPr>
      <t>～</t>
    </r>
    <r>
      <rPr>
        <sz val="11"/>
        <color indexed="8"/>
        <rFont val="Century"/>
        <family val="1"/>
      </rPr>
      <t>120</t>
    </r>
  </si>
  <si>
    <r>
      <rPr>
        <sz val="11"/>
        <color indexed="8"/>
        <rFont val="ＭＳ 明朝"/>
        <family val="1"/>
        <charset val="128"/>
      </rPr>
      <t>やりいか</t>
    </r>
  </si>
  <si>
    <r>
      <t>12</t>
    </r>
    <r>
      <rPr>
        <sz val="11"/>
        <color indexed="8"/>
        <rFont val="ＭＳ 明朝"/>
        <family val="1"/>
        <charset val="128"/>
      </rPr>
      <t>～</t>
    </r>
    <r>
      <rPr>
        <sz val="11"/>
        <color indexed="8"/>
        <rFont val="Century"/>
        <family val="1"/>
      </rPr>
      <t>3</t>
    </r>
    <r>
      <rPr>
        <sz val="11"/>
        <color indexed="8"/>
        <rFont val="ＭＳ 明朝"/>
        <family val="1"/>
        <charset val="128"/>
      </rPr>
      <t>月</t>
    </r>
  </si>
  <si>
    <r>
      <rPr>
        <sz val="11"/>
        <color indexed="8"/>
        <rFont val="ＭＳ 明朝"/>
        <family val="1"/>
        <charset val="128"/>
      </rPr>
      <t>沿岸天然礁･人工魚礁･飛島周辺</t>
    </r>
  </si>
  <si>
    <r>
      <rPr>
        <sz val="11"/>
        <color indexed="8"/>
        <rFont val="ＭＳ 明朝"/>
        <family val="1"/>
        <charset val="128"/>
      </rPr>
      <t>きす</t>
    </r>
  </si>
  <si>
    <r>
      <t>4</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</si>
  <si>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80</t>
    </r>
  </si>
  <si>
    <r>
      <t>2</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</si>
  <si>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飛島地先</t>
    </r>
  </si>
  <si>
    <r>
      <rPr>
        <sz val="11"/>
        <color indexed="8"/>
        <rFont val="ＭＳ 明朝"/>
        <family val="1"/>
        <charset val="128"/>
      </rPr>
      <t>うすめばる</t>
    </r>
  </si>
  <si>
    <r>
      <t>4</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</si>
  <si>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飛島漁業権内</t>
    </r>
    <r>
      <rPr>
        <sz val="11"/>
        <color indexed="8"/>
        <rFont val="Century"/>
        <family val="1"/>
      </rPr>
      <t>120</t>
    </r>
    <r>
      <rPr>
        <sz val="11"/>
        <color indexed="8"/>
        <rFont val="ＭＳ 明朝"/>
        <family val="1"/>
        <charset val="128"/>
      </rPr>
      <t>～</t>
    </r>
    <r>
      <rPr>
        <sz val="11"/>
        <color indexed="8"/>
        <rFont val="Century"/>
        <family val="1"/>
      </rPr>
      <t>180</t>
    </r>
  </si>
  <si>
    <r>
      <rPr>
        <sz val="11"/>
        <color indexed="8"/>
        <rFont val="ＭＳ 明朝"/>
        <family val="1"/>
        <charset val="128"/>
      </rPr>
      <t>飛島周辺</t>
    </r>
  </si>
  <si>
    <r>
      <t>2</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</si>
  <si>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大瀬･沿岸天然礁･飛島周辺</t>
    </r>
  </si>
  <si>
    <r>
      <t>10</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</si>
  <si>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ほっこくあかえび</t>
    </r>
    <phoneticPr fontId="20"/>
  </si>
  <si>
    <r>
      <t>250</t>
    </r>
    <r>
      <rPr>
        <sz val="11"/>
        <color indexed="8"/>
        <rFont val="ＭＳ 明朝"/>
        <family val="1"/>
        <charset val="128"/>
      </rPr>
      <t>～</t>
    </r>
    <r>
      <rPr>
        <sz val="11"/>
        <color indexed="8"/>
        <rFont val="Century"/>
        <family val="1"/>
      </rPr>
      <t>600</t>
    </r>
  </si>
  <si>
    <r>
      <rPr>
        <sz val="11"/>
        <color indexed="8"/>
        <rFont val="ＭＳ 明朝"/>
        <family val="1"/>
        <charset val="128"/>
      </rPr>
      <t>ひらめ･かれい</t>
    </r>
  </si>
  <si>
    <r>
      <t>80</t>
    </r>
    <r>
      <rPr>
        <sz val="11"/>
        <color indexed="8"/>
        <rFont val="ＭＳ 明朝"/>
        <family val="1"/>
        <charset val="128"/>
      </rPr>
      <t>～</t>
    </r>
    <r>
      <rPr>
        <sz val="11"/>
        <color indexed="8"/>
        <rFont val="Century"/>
        <family val="1"/>
      </rPr>
      <t>230</t>
    </r>
  </si>
  <si>
    <r>
      <rPr>
        <sz val="11"/>
        <color indexed="8"/>
        <rFont val="ＭＳ 明朝"/>
        <family val="1"/>
        <charset val="128"/>
      </rPr>
      <t>くるまえび</t>
    </r>
  </si>
  <si>
    <r>
      <t>6</t>
    </r>
    <r>
      <rPr>
        <sz val="11"/>
        <color indexed="8"/>
        <rFont val="ＭＳ 明朝"/>
        <family val="1"/>
        <charset val="128"/>
      </rPr>
      <t>～</t>
    </r>
    <r>
      <rPr>
        <sz val="11"/>
        <color indexed="8"/>
        <rFont val="Century"/>
        <family val="1"/>
      </rPr>
      <t>9</t>
    </r>
    <r>
      <rPr>
        <sz val="11"/>
        <color indexed="8"/>
        <rFont val="ＭＳ 明朝"/>
        <family val="1"/>
        <charset val="128"/>
      </rPr>
      <t>月</t>
    </r>
  </si>
  <si>
    <r>
      <t>10</t>
    </r>
    <r>
      <rPr>
        <sz val="11"/>
        <color indexed="8"/>
        <rFont val="ＭＳ 明朝"/>
        <family val="1"/>
        <charset val="128"/>
      </rPr>
      <t>～</t>
    </r>
    <r>
      <rPr>
        <sz val="11"/>
        <color indexed="8"/>
        <rFont val="Century"/>
        <family val="1"/>
      </rPr>
      <t>50</t>
    </r>
  </si>
  <si>
    <r>
      <t>2</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</si>
  <si>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70</t>
    </r>
  </si>
  <si>
    <r>
      <rPr>
        <sz val="11"/>
        <color indexed="8"/>
        <rFont val="ＭＳ 明朝"/>
        <family val="1"/>
        <charset val="128"/>
      </rPr>
      <t>ずわいがに</t>
    </r>
  </si>
  <si>
    <r>
      <rPr>
        <sz val="11"/>
        <color indexed="8"/>
        <rFont val="ＭＳ 明朝"/>
        <family val="1"/>
        <charset val="128"/>
      </rPr>
      <t>一本釣り</t>
    </r>
    <r>
      <rPr>
        <sz val="11"/>
        <color indexed="8"/>
        <rFont val="Century"/>
        <family val="1"/>
      </rPr>
      <t>(</t>
    </r>
    <r>
      <rPr>
        <sz val="11"/>
        <color indexed="8"/>
        <rFont val="ＭＳ 明朝"/>
        <family val="1"/>
        <charset val="128"/>
      </rPr>
      <t>ひらめ</t>
    </r>
    <r>
      <rPr>
        <sz val="11"/>
        <color indexed="8"/>
        <rFont val="Century"/>
        <family val="1"/>
      </rPr>
      <t>)</t>
    </r>
  </si>
  <si>
    <r>
      <rPr>
        <sz val="11"/>
        <color indexed="8"/>
        <rFont val="ＭＳ 明朝"/>
        <family val="1"/>
        <charset val="128"/>
      </rPr>
      <t>べにずわい</t>
    </r>
  </si>
  <si>
    <r>
      <t>5</t>
    </r>
    <r>
      <rPr>
        <sz val="11"/>
        <color indexed="8"/>
        <rFont val="ＭＳ 明朝"/>
        <family val="1"/>
        <charset val="128"/>
      </rPr>
      <t>～</t>
    </r>
    <r>
      <rPr>
        <sz val="11"/>
        <color indexed="8"/>
        <rFont val="Century"/>
        <family val="1"/>
      </rPr>
      <t>2</t>
    </r>
    <r>
      <rPr>
        <sz val="11"/>
        <color indexed="8"/>
        <rFont val="ＭＳ 明朝"/>
        <family val="1"/>
        <charset val="128"/>
      </rPr>
      <t>月</t>
    </r>
    <phoneticPr fontId="20"/>
  </si>
  <si>
    <r>
      <rPr>
        <sz val="11"/>
        <color indexed="8"/>
        <rFont val="ＭＳ 明朝"/>
        <family val="1"/>
        <charset val="128"/>
      </rPr>
      <t>かご</t>
    </r>
  </si>
  <si>
    <r>
      <t>800</t>
    </r>
    <r>
      <rPr>
        <sz val="11"/>
        <color indexed="8"/>
        <rFont val="ＭＳ 明朝"/>
        <family val="1"/>
        <charset val="128"/>
      </rPr>
      <t>以深</t>
    </r>
  </si>
  <si>
    <r>
      <rPr>
        <sz val="11"/>
        <color indexed="8"/>
        <rFont val="ＭＳ 明朝"/>
        <family val="1"/>
        <charset val="128"/>
      </rPr>
      <t>まだら</t>
    </r>
  </si>
  <si>
    <r>
      <t>180</t>
    </r>
    <r>
      <rPr>
        <sz val="11"/>
        <color indexed="8"/>
        <rFont val="ＭＳ 明朝"/>
        <family val="1"/>
        <charset val="128"/>
      </rPr>
      <t>～</t>
    </r>
    <r>
      <rPr>
        <sz val="11"/>
        <color indexed="8"/>
        <rFont val="Century"/>
        <family val="1"/>
      </rPr>
      <t>300</t>
    </r>
  </si>
  <si>
    <r>
      <rPr>
        <sz val="11"/>
        <color indexed="8"/>
        <rFont val="ＭＳ 明朝"/>
        <family val="1"/>
        <charset val="128"/>
      </rPr>
      <t>がざみ</t>
    </r>
  </si>
  <si>
    <r>
      <t>10</t>
    </r>
    <r>
      <rPr>
        <sz val="11"/>
        <color indexed="8"/>
        <rFont val="ＭＳ 明朝"/>
        <family val="1"/>
        <charset val="128"/>
      </rPr>
      <t>～</t>
    </r>
    <r>
      <rPr>
        <sz val="11"/>
        <color indexed="8"/>
        <rFont val="Century"/>
        <family val="1"/>
      </rPr>
      <t>30</t>
    </r>
  </si>
  <si>
    <r>
      <t>10</t>
    </r>
    <r>
      <rPr>
        <sz val="11"/>
        <color indexed="8"/>
        <rFont val="ＭＳ 明朝"/>
        <family val="1"/>
        <charset val="128"/>
      </rPr>
      <t>～</t>
    </r>
    <r>
      <rPr>
        <sz val="11"/>
        <color indexed="8"/>
        <rFont val="Century"/>
        <family val="1"/>
      </rPr>
      <t>1</t>
    </r>
    <r>
      <rPr>
        <sz val="11"/>
        <color indexed="8"/>
        <rFont val="ＭＳ 明朝"/>
        <family val="1"/>
        <charset val="128"/>
      </rPr>
      <t>月</t>
    </r>
  </si>
  <si>
    <r>
      <rPr>
        <sz val="11"/>
        <color indexed="8"/>
        <rFont val="ＭＳ 明朝"/>
        <family val="1"/>
        <charset val="128"/>
      </rPr>
      <t>深海性ばい</t>
    </r>
  </si>
  <si>
    <r>
      <t>6</t>
    </r>
    <r>
      <rPr>
        <sz val="11"/>
        <color indexed="8"/>
        <rFont val="ＭＳ 明朝"/>
        <family val="1"/>
        <charset val="128"/>
      </rPr>
      <t>～</t>
    </r>
    <r>
      <rPr>
        <sz val="11"/>
        <color indexed="8"/>
        <rFont val="Century"/>
        <family val="1"/>
      </rPr>
      <t>8</t>
    </r>
    <r>
      <rPr>
        <sz val="11"/>
        <color indexed="8"/>
        <rFont val="ＭＳ 明朝"/>
        <family val="1"/>
        <charset val="128"/>
      </rPr>
      <t>月</t>
    </r>
  </si>
  <si>
    <r>
      <t>400</t>
    </r>
    <r>
      <rPr>
        <sz val="11"/>
        <color indexed="8"/>
        <rFont val="ＭＳ 明朝"/>
        <family val="1"/>
        <charset val="128"/>
      </rPr>
      <t>以深</t>
    </r>
  </si>
  <si>
    <r>
      <t>12</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</si>
  <si>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飛島西側</t>
    </r>
    <r>
      <rPr>
        <sz val="11"/>
        <color indexed="8"/>
        <rFont val="Century"/>
        <family val="1"/>
      </rPr>
      <t>500</t>
    </r>
    <r>
      <rPr>
        <sz val="11"/>
        <color indexed="8"/>
        <rFont val="ＭＳ 明朝"/>
        <family val="1"/>
        <charset val="128"/>
      </rPr>
      <t>以浅</t>
    </r>
    <r>
      <rPr>
        <sz val="11"/>
        <color indexed="8"/>
        <rFont val="Century"/>
        <family val="1"/>
      </rPr>
      <t>(</t>
    </r>
    <r>
      <rPr>
        <sz val="11"/>
        <color indexed="8"/>
        <rFont val="ＭＳ 明朝"/>
        <family val="1"/>
        <charset val="128"/>
      </rPr>
      <t>許可漁場</t>
    </r>
    <r>
      <rPr>
        <sz val="11"/>
        <color indexed="8"/>
        <rFont val="Century"/>
        <family val="1"/>
      </rPr>
      <t>)</t>
    </r>
  </si>
  <si>
    <r>
      <rPr>
        <sz val="11"/>
        <color indexed="8"/>
        <rFont val="ＭＳ 明朝"/>
        <family val="1"/>
        <charset val="128"/>
      </rPr>
      <t>いわがき</t>
    </r>
  </si>
  <si>
    <r>
      <rPr>
        <sz val="11"/>
        <color indexed="8"/>
        <rFont val="ＭＳ 明朝"/>
        <family val="1"/>
        <charset val="128"/>
      </rPr>
      <t>採貝藻</t>
    </r>
  </si>
  <si>
    <r>
      <rPr>
        <sz val="11"/>
        <color indexed="8"/>
        <rFont val="ＭＳ 明朝"/>
        <family val="1"/>
        <charset val="128"/>
      </rPr>
      <t>すけとうだら</t>
    </r>
  </si>
  <si>
    <r>
      <t>9</t>
    </r>
    <r>
      <rPr>
        <sz val="11"/>
        <color indexed="8"/>
        <rFont val="ＭＳ 明朝"/>
        <family val="1"/>
        <charset val="128"/>
      </rPr>
      <t>～</t>
    </r>
    <r>
      <rPr>
        <sz val="11"/>
        <color indexed="8"/>
        <rFont val="Century"/>
        <family val="1"/>
      </rPr>
      <t>4</t>
    </r>
    <r>
      <rPr>
        <sz val="11"/>
        <color indexed="8"/>
        <rFont val="ＭＳ 明朝"/>
        <family val="1"/>
        <charset val="128"/>
      </rPr>
      <t>月</t>
    </r>
  </si>
  <si>
    <r>
      <t>200</t>
    </r>
    <r>
      <rPr>
        <sz val="11"/>
        <color indexed="8"/>
        <rFont val="ＭＳ 明朝"/>
        <family val="1"/>
        <charset val="128"/>
      </rPr>
      <t>～</t>
    </r>
    <r>
      <rPr>
        <sz val="11"/>
        <color indexed="8"/>
        <rFont val="Century"/>
        <family val="1"/>
      </rPr>
      <t>350</t>
    </r>
  </si>
  <si>
    <r>
      <t>2</t>
    </r>
    <r>
      <rPr>
        <sz val="11"/>
        <color indexed="8"/>
        <rFont val="ＭＳ 明朝"/>
        <family val="1"/>
        <charset val="128"/>
      </rPr>
      <t>～</t>
    </r>
    <r>
      <rPr>
        <sz val="11"/>
        <color indexed="8"/>
        <rFont val="Century"/>
        <family val="1"/>
      </rPr>
      <t>4</t>
    </r>
    <r>
      <rPr>
        <sz val="11"/>
        <color indexed="8"/>
        <rFont val="ＭＳ 明朝"/>
        <family val="1"/>
        <charset val="128"/>
      </rPr>
      <t>月</t>
    </r>
    <phoneticPr fontId="6"/>
  </si>
  <si>
    <t>飛島東側</t>
    <phoneticPr fontId="6"/>
  </si>
  <si>
    <r>
      <rPr>
        <sz val="12"/>
        <color indexed="8"/>
        <rFont val="ＭＳ 明朝"/>
        <family val="1"/>
        <charset val="128"/>
      </rPr>
      <t>６　漁業経営体数</t>
    </r>
    <phoneticPr fontId="20"/>
  </si>
  <si>
    <r>
      <rPr>
        <sz val="11"/>
        <color indexed="8"/>
        <rFont val="ＭＳ 明朝"/>
        <family val="1"/>
        <charset val="128"/>
      </rPr>
      <t>※総経営体数は</t>
    </r>
    <r>
      <rPr>
        <sz val="11"/>
        <color indexed="8"/>
        <rFont val="Century"/>
        <family val="1"/>
      </rPr>
      <t>416</t>
    </r>
    <r>
      <rPr>
        <sz val="11"/>
        <color indexed="8"/>
        <rFont val="ＭＳ 明朝"/>
        <family val="1"/>
        <charset val="128"/>
      </rPr>
      <t>経営体で､前回調査</t>
    </r>
    <r>
      <rPr>
        <sz val="11"/>
        <color indexed="8"/>
        <rFont val="Century"/>
        <family val="1"/>
      </rPr>
      <t>(H18)</t>
    </r>
    <r>
      <rPr>
        <sz val="11"/>
        <color indexed="8"/>
        <rFont val="ＭＳ 明朝"/>
        <family val="1"/>
        <charset val="128"/>
      </rPr>
      <t>前年より</t>
    </r>
    <r>
      <rPr>
        <sz val="11"/>
        <color indexed="8"/>
        <rFont val="Century"/>
        <family val="1"/>
      </rPr>
      <t>12</t>
    </r>
    <r>
      <rPr>
        <sz val="11"/>
        <color indexed="8"/>
        <rFont val="ＭＳ 明朝"/>
        <family val="1"/>
        <charset val="128"/>
      </rPr>
      <t>経営体減少した｡</t>
    </r>
    <r>
      <rPr>
        <sz val="11"/>
        <color indexed="8"/>
        <rFont val="Century"/>
        <family val="1"/>
      </rPr>
      <t xml:space="preserve"> </t>
    </r>
    <r>
      <rPr>
        <sz val="11"/>
        <color indexed="8"/>
        <rFont val="ＭＳ 明朝"/>
        <family val="1"/>
        <charset val="128"/>
      </rPr>
      <t>　</t>
    </r>
    <phoneticPr fontId="20"/>
  </si>
  <si>
    <r>
      <rPr>
        <sz val="11"/>
        <color indexed="8"/>
        <rFont val="ＭＳ 明朝"/>
        <family val="1"/>
        <charset val="128"/>
      </rPr>
      <t>平成</t>
    </r>
    <r>
      <rPr>
        <sz val="11"/>
        <color indexed="8"/>
        <rFont val="Century"/>
        <family val="1"/>
      </rPr>
      <t>20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20"/>
  </si>
  <si>
    <r>
      <rPr>
        <sz val="11"/>
        <color indexed="8"/>
        <rFont val="ＭＳ 明朝"/>
        <family val="1"/>
        <charset val="128"/>
      </rPr>
      <t>漁業地区専兼別</t>
    </r>
  </si>
  <si>
    <r>
      <rPr>
        <sz val="11"/>
        <color indexed="8"/>
        <rFont val="ＭＳ 明朝"/>
        <family val="1"/>
        <charset val="128"/>
      </rPr>
      <t>総数</t>
    </r>
    <phoneticPr fontId="20"/>
  </si>
  <si>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</si>
  <si>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</si>
  <si>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</si>
  <si>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</si>
  <si>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</si>
  <si>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</si>
  <si>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</si>
  <si>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</si>
  <si>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</si>
  <si>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</si>
  <si>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</si>
  <si>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</si>
  <si>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</si>
  <si>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地区別経営体数</t>
    </r>
  </si>
  <si>
    <t>―</t>
  </si>
  <si>
    <r>
      <rPr>
        <sz val="11"/>
        <color indexed="8"/>
        <rFont val="ＭＳ 明朝"/>
        <family val="1"/>
        <charset val="128"/>
      </rPr>
      <t>遊佐</t>
    </r>
  </si>
  <si>
    <r>
      <rPr>
        <sz val="11"/>
        <color indexed="8"/>
        <rFont val="ＭＳ 明朝"/>
        <family val="1"/>
        <charset val="128"/>
      </rPr>
      <t>酒田</t>
    </r>
    <phoneticPr fontId="20"/>
  </si>
  <si>
    <r>
      <rPr>
        <sz val="11"/>
        <color indexed="8"/>
        <rFont val="ＭＳ 明朝"/>
        <family val="1"/>
        <charset val="128"/>
      </rPr>
      <t>飛島</t>
    </r>
  </si>
  <si>
    <r>
      <rPr>
        <sz val="11"/>
        <color indexed="8"/>
        <rFont val="ＭＳ 明朝"/>
        <family val="1"/>
        <charset val="128"/>
      </rPr>
      <t>加茂</t>
    </r>
  </si>
  <si>
    <r>
      <rPr>
        <sz val="11"/>
        <color indexed="8"/>
        <rFont val="ＭＳ 明朝"/>
        <family val="1"/>
        <charset val="128"/>
      </rPr>
      <t>由良</t>
    </r>
  </si>
  <si>
    <r>
      <rPr>
        <sz val="11"/>
        <color indexed="8"/>
        <rFont val="ＭＳ 明朝"/>
        <family val="1"/>
        <charset val="128"/>
      </rPr>
      <t>豊浦</t>
    </r>
  </si>
  <si>
    <r>
      <rPr>
        <sz val="11"/>
        <color indexed="8"/>
        <rFont val="ＭＳ 明朝"/>
        <family val="1"/>
        <charset val="128"/>
      </rPr>
      <t>温海</t>
    </r>
  </si>
  <si>
    <r>
      <rPr>
        <sz val="11"/>
        <color indexed="8"/>
        <rFont val="ＭＳ 明朝"/>
        <family val="1"/>
        <charset val="128"/>
      </rPr>
      <t>念珠関</t>
    </r>
  </si>
  <si>
    <r>
      <t>(</t>
    </r>
    <r>
      <rPr>
        <sz val="11"/>
        <color indexed="8"/>
        <rFont val="ＭＳ 明朝"/>
        <family val="1"/>
        <charset val="128"/>
      </rPr>
      <t>平成</t>
    </r>
    <r>
      <rPr>
        <sz val="11"/>
        <color indexed="8"/>
        <rFont val="Century"/>
        <family val="1"/>
      </rPr>
      <t>20</t>
    </r>
    <r>
      <rPr>
        <sz val="11"/>
        <color indexed="8"/>
        <rFont val="ＭＳ 明朝"/>
        <family val="1"/>
        <charset val="128"/>
      </rPr>
      <t>年漁業ｾﾝｻｽ</t>
    </r>
    <r>
      <rPr>
        <sz val="11"/>
        <color indexed="8"/>
        <rFont val="Century"/>
        <family val="1"/>
      </rPr>
      <t>)</t>
    </r>
    <phoneticPr fontId="20"/>
  </si>
  <si>
    <r>
      <rPr>
        <sz val="12"/>
        <color indexed="8"/>
        <rFont val="ＭＳ 明朝"/>
        <family val="1"/>
        <charset val="128"/>
      </rPr>
      <t>７　海面漁業就業者数</t>
    </r>
  </si>
  <si>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</si>
  <si>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1"/>
        <color indexed="8"/>
        <rFont val="ＭＳ 明朝"/>
        <family val="1"/>
        <charset val="128"/>
      </rPr>
      <t>計</t>
    </r>
  </si>
  <si>
    <r>
      <rPr>
        <sz val="11"/>
        <color indexed="8"/>
        <rFont val="ＭＳ 明朝"/>
        <family val="1"/>
        <charset val="128"/>
      </rPr>
      <t>男</t>
    </r>
    <r>
      <rPr>
        <sz val="11"/>
        <color indexed="8"/>
        <rFont val="Century"/>
        <family val="1"/>
      </rPr>
      <t xml:space="preserve"> </t>
    </r>
    <r>
      <rPr>
        <sz val="11"/>
        <color indexed="8"/>
        <rFont val="ＭＳ 明朝"/>
        <family val="1"/>
        <charset val="128"/>
      </rPr>
      <t>女</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齢</t>
    </r>
    <r>
      <rPr>
        <sz val="11"/>
        <color indexed="8"/>
        <rFont val="Century"/>
        <family val="1"/>
      </rPr>
      <t xml:space="preserve"> </t>
    </r>
    <r>
      <rPr>
        <sz val="11"/>
        <color indexed="8"/>
        <rFont val="ＭＳ 明朝"/>
        <family val="1"/>
        <charset val="128"/>
      </rPr>
      <t>別</t>
    </r>
  </si>
  <si>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</si>
  <si>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</si>
  <si>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</si>
  <si>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</si>
  <si>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</si>
  <si>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</si>
  <si>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t>60</t>
    </r>
    <r>
      <rPr>
        <sz val="11"/>
        <color indexed="8"/>
        <rFont val="ＭＳ 明朝"/>
        <family val="1"/>
        <charset val="128"/>
      </rPr>
      <t>歳以上</t>
    </r>
  </si>
  <si>
    <r>
      <rPr>
        <sz val="11"/>
        <color indexed="8"/>
        <rFont val="ＭＳ 明朝"/>
        <family val="1"/>
        <charset val="128"/>
      </rPr>
      <t>自営漁業就業者
及び
漁業雇われ就業者</t>
    </r>
    <phoneticPr fontId="20"/>
  </si>
  <si>
    <r>
      <rPr>
        <sz val="11"/>
        <color rgb="FF000000"/>
        <rFont val="ＭＳ 明朝"/>
        <family val="1"/>
        <charset val="128"/>
      </rPr>
      <t>（注）ラウンドの為、計と内訳とは必ずしも一致しない場合がある。</t>
    </r>
    <rPh sb="1" eb="2">
      <t>チュウ</t>
    </rPh>
    <rPh sb="8" eb="9">
      <t>タメ</t>
    </rPh>
    <rPh sb="10" eb="11">
      <t>ケイ</t>
    </rPh>
    <rPh sb="12" eb="14">
      <t>ウチワケ</t>
    </rPh>
    <rPh sb="16" eb="17">
      <t>カナラ</t>
    </rPh>
    <rPh sb="20" eb="22">
      <t>イッチ</t>
    </rPh>
    <rPh sb="25" eb="27">
      <t>バアイ</t>
    </rPh>
    <phoneticPr fontId="6"/>
  </si>
  <si>
    <r>
      <rPr>
        <sz val="11"/>
        <color indexed="8"/>
        <rFont val="ＭＳ 明朝"/>
        <family val="1"/>
        <charset val="128"/>
      </rPr>
      <t>（農林水産統計）</t>
    </r>
    <rPh sb="1" eb="3">
      <t>ノウリン</t>
    </rPh>
    <rPh sb="3" eb="5">
      <t>スイサン</t>
    </rPh>
    <rPh sb="5" eb="7">
      <t>トウケイ</t>
    </rPh>
    <phoneticPr fontId="20"/>
  </si>
  <si>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</si>
  <si>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</si>
  <si>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927</t>
    </r>
    <r>
      <rPr>
        <sz val="11"/>
        <rFont val="ＭＳ 明朝"/>
        <family val="1"/>
        <charset val="128"/>
      </rPr>
      <t>隻で前年より</t>
    </r>
    <r>
      <rPr>
        <sz val="11"/>
        <rFont val="Century"/>
        <family val="1"/>
      </rPr>
      <t>23</t>
    </r>
    <r>
      <rPr>
        <sz val="11"/>
        <rFont val="ＭＳ 明朝"/>
        <family val="1"/>
        <charset val="128"/>
      </rPr>
      <t>隻減少した｡船質別にみると､鋼船が</t>
    </r>
    <r>
      <rPr>
        <sz val="11"/>
        <rFont val="Century"/>
        <family val="1"/>
      </rPr>
      <t>1</t>
    </r>
    <r>
      <rPr>
        <sz val="11"/>
        <rFont val="ＭＳ 明朝"/>
        <family val="1"/>
        <charset val="128"/>
      </rPr>
      <t>隻増加し、</t>
    </r>
    <r>
      <rPr>
        <sz val="11"/>
        <rFont val="Century"/>
        <family val="1"/>
      </rPr>
      <t>FRP</t>
    </r>
    <r>
      <rPr>
        <sz val="11"/>
        <rFont val="ＭＳ 明朝"/>
        <family val="1"/>
        <charset val="128"/>
      </rPr>
      <t>船が</t>
    </r>
    <r>
      <rPr>
        <sz val="11"/>
        <rFont val="Century"/>
        <family val="1"/>
      </rPr>
      <t>24</t>
    </r>
    <r>
      <rPr>
        <sz val="11"/>
        <rFont val="ＭＳ 明朝"/>
        <family val="1"/>
        <charset val="128"/>
      </rPr>
      <t>隻減少している。ﾄﾝ数階層別にみると､</t>
    </r>
    <r>
      <rPr>
        <sz val="11"/>
        <rFont val="Century"/>
        <family val="1"/>
      </rPr>
      <t>5</t>
    </r>
    <r>
      <rPr>
        <sz val="11"/>
        <rFont val="ＭＳ 明朝"/>
        <family val="1"/>
        <charset val="128"/>
      </rPr>
      <t>ﾄﾝ未満船が</t>
    </r>
    <r>
      <rPr>
        <sz val="11"/>
        <rFont val="Century"/>
        <family val="1"/>
      </rPr>
      <t>23</t>
    </r>
    <r>
      <rPr>
        <sz val="11"/>
        <rFont val="ＭＳ 明朝"/>
        <family val="1"/>
        <charset val="128"/>
      </rPr>
      <t>隻減少し、</t>
    </r>
    <rPh sb="32" eb="34">
      <t>ハガネセン</t>
    </rPh>
    <rPh sb="36" eb="37">
      <t>セキ</t>
    </rPh>
    <rPh sb="37" eb="39">
      <t>ゾウカ</t>
    </rPh>
    <rPh sb="49" eb="51">
      <t>ゲンショウ</t>
    </rPh>
    <phoneticPr fontId="20"/>
  </si>
  <si>
    <r>
      <t>5</t>
    </r>
    <r>
      <rPr>
        <sz val="11"/>
        <rFont val="ＭＳ 明朝"/>
        <family val="1"/>
        <charset val="128"/>
      </rPr>
      <t>ﾄﾝ以上船に増減はなかった。</t>
    </r>
    <phoneticPr fontId="24"/>
  </si>
  <si>
    <r>
      <rPr>
        <sz val="11"/>
        <rFont val="ＭＳ 明朝"/>
        <family val="1"/>
        <charset val="128"/>
      </rPr>
      <t>　内水面漁船の動力船は、木船が</t>
    </r>
    <r>
      <rPr>
        <sz val="11"/>
        <rFont val="Century"/>
        <family val="1"/>
      </rPr>
      <t>9</t>
    </r>
    <r>
      <rPr>
        <sz val="11"/>
        <rFont val="ＭＳ 明朝"/>
        <family val="1"/>
        <charset val="128"/>
      </rPr>
      <t>隻、</t>
    </r>
    <r>
      <rPr>
        <sz val="11"/>
        <rFont val="Century"/>
        <family val="1"/>
      </rPr>
      <t>FRP</t>
    </r>
    <r>
      <rPr>
        <sz val="11"/>
        <rFont val="ＭＳ 明朝"/>
        <family val="1"/>
        <charset val="128"/>
      </rPr>
      <t>船が</t>
    </r>
    <r>
      <rPr>
        <sz val="11"/>
        <rFont val="Century"/>
        <family val="1"/>
      </rPr>
      <t>8</t>
    </r>
    <r>
      <rPr>
        <sz val="11"/>
        <rFont val="ＭＳ 明朝"/>
        <family val="1"/>
        <charset val="128"/>
      </rPr>
      <t>隻の計</t>
    </r>
    <r>
      <rPr>
        <sz val="11"/>
        <rFont val="Century"/>
        <family val="1"/>
      </rPr>
      <t>17</t>
    </r>
    <r>
      <rPr>
        <sz val="11"/>
        <rFont val="ＭＳ 明朝"/>
        <family val="1"/>
        <charset val="128"/>
      </rPr>
      <t>隻が減少した。</t>
    </r>
    <rPh sb="1" eb="4">
      <t>ナイスイメン</t>
    </rPh>
    <rPh sb="4" eb="6">
      <t>ギョセン</t>
    </rPh>
    <rPh sb="7" eb="10">
      <t>ドウリョクセン</t>
    </rPh>
    <rPh sb="12" eb="14">
      <t>モクセン</t>
    </rPh>
    <rPh sb="16" eb="17">
      <t>セキ</t>
    </rPh>
    <rPh sb="21" eb="22">
      <t>フネ</t>
    </rPh>
    <rPh sb="24" eb="25">
      <t>セキ</t>
    </rPh>
    <rPh sb="26" eb="27">
      <t>ケイ</t>
    </rPh>
    <rPh sb="29" eb="30">
      <t>セキ</t>
    </rPh>
    <rPh sb="31" eb="33">
      <t>ゲンショウ</t>
    </rPh>
    <phoneticPr fontId="24"/>
  </si>
  <si>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</si>
  <si>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3.31</t>
    </r>
    <r>
      <rPr>
        <sz val="11"/>
        <rFont val="ＭＳ 明朝"/>
        <family val="1"/>
        <charset val="128"/>
      </rPr>
      <t>ﾄﾝ､平均馬力数は</t>
    </r>
    <r>
      <rPr>
        <sz val="11"/>
        <rFont val="Century"/>
        <family val="1"/>
      </rPr>
      <t>60</t>
    </r>
    <r>
      <rPr>
        <sz val="11"/>
        <rFont val="ＭＳ 明朝"/>
        <family val="1"/>
        <charset val="128"/>
      </rPr>
      <t>馬力であった｡</t>
    </r>
    <rPh sb="32" eb="33">
      <t>スウ</t>
    </rPh>
    <rPh sb="36" eb="38">
      <t>バリキ</t>
    </rPh>
    <phoneticPr fontId="20"/>
  </si>
  <si>
    <r>
      <t xml:space="preserve"> </t>
    </r>
    <r>
      <rPr>
        <sz val="11"/>
        <rFont val="ＭＳ 明朝"/>
        <family val="1"/>
        <charset val="128"/>
      </rPr>
      <t>なお､平成</t>
    </r>
    <r>
      <rPr>
        <sz val="11"/>
        <rFont val="Century"/>
        <family val="1"/>
      </rPr>
      <t>14</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日以降に新しい推進機関を据え付けた場合は、馬力数ではなく出力の</t>
    </r>
    <r>
      <rPr>
        <sz val="11"/>
        <rFont val="Century"/>
        <family val="1"/>
      </rPr>
      <t>kW</t>
    </r>
    <r>
      <rPr>
        <sz val="11"/>
        <rFont val="ＭＳ 明朝"/>
        <family val="1"/>
        <charset val="128"/>
      </rPr>
      <t>表示となっている。</t>
    </r>
    <rPh sb="16" eb="17">
      <t>アタラ</t>
    </rPh>
    <rPh sb="19" eb="23">
      <t>スイシンキカン</t>
    </rPh>
    <rPh sb="24" eb="25">
      <t>ス</t>
    </rPh>
    <rPh sb="26" eb="27">
      <t>ツ</t>
    </rPh>
    <rPh sb="29" eb="31">
      <t>バアイ</t>
    </rPh>
    <rPh sb="33" eb="36">
      <t>バリキスウ</t>
    </rPh>
    <rPh sb="40" eb="42">
      <t>シュツリョク</t>
    </rPh>
    <rPh sb="45" eb="47">
      <t>ヒョウジ</t>
    </rPh>
    <phoneticPr fontId="20"/>
  </si>
  <si>
    <r>
      <rPr>
        <sz val="11"/>
        <rFont val="ＭＳ 明朝"/>
        <family val="1"/>
        <charset val="128"/>
      </rPr>
      <t>平成</t>
    </r>
    <r>
      <rPr>
        <sz val="11"/>
        <rFont val="Century"/>
        <family val="1"/>
      </rPr>
      <t>21</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phoneticPr fontId="20"/>
  </si>
  <si>
    <r>
      <rPr>
        <sz val="11"/>
        <rFont val="ＭＳ 明朝"/>
        <family val="1"/>
        <charset val="128"/>
      </rPr>
      <t>船質</t>
    </r>
  </si>
  <si>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</si>
  <si>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</si>
  <si>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</si>
  <si>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</si>
  <si>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ﾄﾝ
未満</t>
    </r>
  </si>
  <si>
    <t>1~2.9</t>
    <phoneticPr fontId="6"/>
  </si>
  <si>
    <t>3~4.9</t>
  </si>
  <si>
    <r>
      <t>5</t>
    </r>
    <r>
      <rPr>
        <sz val="11"/>
        <rFont val="ＭＳ 明朝"/>
        <family val="1"/>
        <charset val="128"/>
      </rPr>
      <t>ﾄﾝ
未満計</t>
    </r>
    <phoneticPr fontId="20"/>
  </si>
  <si>
    <t>5~9</t>
  </si>
  <si>
    <t>10~19</t>
  </si>
  <si>
    <t>20~29</t>
  </si>
  <si>
    <t>30~49</t>
  </si>
  <si>
    <t>50~99</t>
  </si>
  <si>
    <t>100~199</t>
  </si>
  <si>
    <r>
      <t>200</t>
    </r>
    <r>
      <rPr>
        <sz val="11"/>
        <rFont val="ＭＳ 明朝"/>
        <family val="1"/>
        <charset val="128"/>
      </rPr>
      <t>ﾄﾝ
以上</t>
    </r>
  </si>
  <si>
    <r>
      <t>5</t>
    </r>
    <r>
      <rPr>
        <sz val="11"/>
        <rFont val="ＭＳ 明朝"/>
        <family val="1"/>
        <charset val="128"/>
      </rPr>
      <t>ﾄﾝ
以上計</t>
    </r>
  </si>
  <si>
    <r>
      <rPr>
        <sz val="11"/>
        <rFont val="ＭＳ 明朝"/>
        <family val="1"/>
        <charset val="128"/>
      </rPr>
      <t>計</t>
    </r>
  </si>
  <si>
    <r>
      <rPr>
        <sz val="11"/>
        <rFont val="ＭＳ 明朝"/>
        <family val="1"/>
        <charset val="128"/>
      </rPr>
      <t>動力</t>
    </r>
  </si>
  <si>
    <r>
      <rPr>
        <sz val="11"/>
        <rFont val="ＭＳ 明朝"/>
        <family val="1"/>
        <charset val="128"/>
      </rPr>
      <t>木</t>
    </r>
  </si>
  <si>
    <r>
      <rPr>
        <sz val="11"/>
        <rFont val="ＭＳ 明朝"/>
        <family val="1"/>
        <charset val="128"/>
      </rPr>
      <t>隻</t>
    </r>
    <r>
      <rPr>
        <sz val="11"/>
        <rFont val="Century"/>
        <family val="1"/>
      </rPr>
      <t xml:space="preserve"> </t>
    </r>
    <r>
      <rPr>
        <sz val="11"/>
        <rFont val="ＭＳ 明朝"/>
        <family val="1"/>
        <charset val="128"/>
      </rPr>
      <t>数</t>
    </r>
  </si>
  <si>
    <r>
      <rPr>
        <sz val="11"/>
        <rFont val="ＭＳ 明朝"/>
        <family val="1"/>
        <charset val="128"/>
      </rPr>
      <t>ﾄﾝ数</t>
    </r>
  </si>
  <si>
    <r>
      <rPr>
        <sz val="11"/>
        <rFont val="ＭＳ 明朝"/>
        <family val="1"/>
        <charset val="128"/>
      </rPr>
      <t>馬力数</t>
    </r>
  </si>
  <si>
    <r>
      <rPr>
        <sz val="11"/>
        <rFont val="ＭＳ 明朝"/>
        <family val="1"/>
        <charset val="128"/>
      </rPr>
      <t>鋼</t>
    </r>
  </si>
  <si>
    <t>FRP</t>
  </si>
  <si>
    <r>
      <rPr>
        <sz val="12"/>
        <rFont val="ＭＳ 明朝"/>
        <family val="1"/>
        <charset val="128"/>
      </rPr>
      <t>　</t>
    </r>
    <r>
      <rPr>
        <sz val="12"/>
        <rFont val="Century"/>
        <family val="1"/>
      </rPr>
      <t>9</t>
    </r>
    <r>
      <rPr>
        <sz val="12"/>
        <rFont val="ＭＳ 明朝"/>
        <family val="1"/>
        <charset val="128"/>
      </rPr>
      <t>　</t>
    </r>
    <r>
      <rPr>
        <sz val="12"/>
        <rFont val="Century"/>
        <family val="1"/>
      </rPr>
      <t xml:space="preserve"> </t>
    </r>
    <r>
      <rPr>
        <sz val="12"/>
        <rFont val="ＭＳ 明朝"/>
        <family val="1"/>
        <charset val="128"/>
      </rPr>
      <t>生</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高</t>
    </r>
    <phoneticPr fontId="20"/>
  </si>
  <si>
    <r>
      <rPr>
        <sz val="12"/>
        <rFont val="ＭＳ 明朝"/>
        <family val="1"/>
        <charset val="128"/>
      </rPr>
      <t>　</t>
    </r>
    <r>
      <rPr>
        <sz val="12"/>
        <rFont val="Century"/>
        <family val="1"/>
      </rPr>
      <t>(1)</t>
    </r>
    <r>
      <rPr>
        <sz val="12"/>
        <rFont val="ＭＳ 明朝"/>
        <family val="1"/>
        <charset val="128"/>
      </rPr>
      <t>　海面生産高</t>
    </r>
    <rPh sb="5" eb="7">
      <t>カイメン</t>
    </rPh>
    <rPh sb="7" eb="9">
      <t>セイサン</t>
    </rPh>
    <rPh sb="9" eb="10">
      <t>タカ</t>
    </rPh>
    <phoneticPr fontId="20"/>
  </si>
  <si>
    <r>
      <rPr>
        <sz val="12"/>
        <rFont val="ＭＳ 明朝"/>
        <family val="1"/>
        <charset val="128"/>
      </rPr>
      <t>　ア　魚種別漁獲量</t>
    </r>
    <r>
      <rPr>
        <sz val="12"/>
        <rFont val="Century"/>
        <family val="1"/>
      </rPr>
      <t xml:space="preserve"> </t>
    </r>
    <phoneticPr fontId="20"/>
  </si>
  <si>
    <r>
      <rPr>
        <sz val="11"/>
        <rFont val="ＭＳ 明朝"/>
        <family val="1"/>
        <charset val="128"/>
      </rPr>
      <t>　県内の漁獲量は全体で前年より</t>
    </r>
    <r>
      <rPr>
        <sz val="11"/>
        <rFont val="Century"/>
        <family val="1"/>
      </rPr>
      <t>794</t>
    </r>
    <r>
      <rPr>
        <sz val="11"/>
        <rFont val="ＭＳ 明朝"/>
        <family val="1"/>
        <charset val="128"/>
      </rPr>
      <t>トン減の</t>
    </r>
    <r>
      <rPr>
        <sz val="11"/>
        <rFont val="Century"/>
        <family val="1"/>
      </rPr>
      <t>7,253</t>
    </r>
    <r>
      <rPr>
        <sz val="11"/>
        <rFont val="ＭＳ 明朝"/>
        <family val="1"/>
        <charset val="128"/>
      </rPr>
      <t>トン、前年比</t>
    </r>
    <r>
      <rPr>
        <sz val="11"/>
        <rFont val="Century"/>
        <family val="1"/>
      </rPr>
      <t>90%</t>
    </r>
    <r>
      <rPr>
        <sz val="11"/>
        <rFont val="ＭＳ 明朝"/>
        <family val="1"/>
        <charset val="128"/>
      </rPr>
      <t>となった。</t>
    </r>
    <phoneticPr fontId="24"/>
  </si>
  <si>
    <r>
      <rPr>
        <sz val="11"/>
        <rFont val="ＭＳ 明朝"/>
        <family val="1"/>
        <charset val="128"/>
      </rPr>
      <t>　これを魚種別に見ていくと、</t>
    </r>
    <r>
      <rPr>
        <sz val="11"/>
        <rFont val="Century"/>
        <family val="1"/>
      </rPr>
      <t>1</t>
    </r>
    <r>
      <rPr>
        <sz val="11"/>
        <rFont val="ＭＳ 明朝"/>
        <family val="1"/>
        <charset val="128"/>
      </rPr>
      <t>位するめいか</t>
    </r>
    <r>
      <rPr>
        <sz val="11"/>
        <rFont val="Century"/>
        <family val="1"/>
      </rPr>
      <t>(</t>
    </r>
    <r>
      <rPr>
        <sz val="11"/>
        <rFont val="ＭＳ 明朝"/>
        <family val="1"/>
        <charset val="128"/>
      </rPr>
      <t>全漁獲量に占める割合</t>
    </r>
    <r>
      <rPr>
        <sz val="11"/>
        <rFont val="Century"/>
        <family val="1"/>
      </rPr>
      <t xml:space="preserve"> 2,595</t>
    </r>
    <r>
      <rPr>
        <sz val="11"/>
        <rFont val="ＭＳ 明朝"/>
        <family val="1"/>
        <charset val="128"/>
      </rPr>
      <t>トン、</t>
    </r>
    <r>
      <rPr>
        <sz val="11"/>
        <rFont val="Century"/>
        <family val="1"/>
      </rPr>
      <t>35.8%)</t>
    </r>
    <r>
      <rPr>
        <sz val="11"/>
        <rFont val="ＭＳ 明朝"/>
        <family val="1"/>
        <charset val="128"/>
      </rPr>
      <t>、</t>
    </r>
    <r>
      <rPr>
        <sz val="11"/>
        <rFont val="Century"/>
        <family val="1"/>
      </rPr>
      <t>2</t>
    </r>
    <r>
      <rPr>
        <sz val="11"/>
        <rFont val="ＭＳ 明朝"/>
        <family val="1"/>
        <charset val="128"/>
      </rPr>
      <t>位はたはた</t>
    </r>
    <r>
      <rPr>
        <sz val="11"/>
        <rFont val="Century"/>
        <family val="1"/>
      </rPr>
      <t>(446</t>
    </r>
    <r>
      <rPr>
        <sz val="11"/>
        <rFont val="ＭＳ 明朝"/>
        <family val="1"/>
        <charset val="128"/>
      </rPr>
      <t>トン、</t>
    </r>
    <r>
      <rPr>
        <sz val="11"/>
        <rFont val="Century"/>
        <family val="1"/>
      </rPr>
      <t>6.1%)</t>
    </r>
    <r>
      <rPr>
        <sz val="11"/>
        <rFont val="ＭＳ 明朝"/>
        <family val="1"/>
        <charset val="128"/>
      </rPr>
      <t>、</t>
    </r>
    <r>
      <rPr>
        <sz val="11"/>
        <rFont val="Century"/>
        <family val="1"/>
      </rPr>
      <t>3</t>
    </r>
    <r>
      <rPr>
        <sz val="11"/>
        <rFont val="ＭＳ 明朝"/>
        <family val="1"/>
        <charset val="128"/>
      </rPr>
      <t>位たら</t>
    </r>
    <r>
      <rPr>
        <sz val="11"/>
        <rFont val="Century"/>
        <family val="1"/>
      </rPr>
      <t>(416</t>
    </r>
    <r>
      <rPr>
        <sz val="11"/>
        <rFont val="ＭＳ 明朝"/>
        <family val="1"/>
        <charset val="128"/>
      </rPr>
      <t>トン、</t>
    </r>
    <r>
      <rPr>
        <sz val="11"/>
        <rFont val="Century"/>
        <family val="1"/>
      </rPr>
      <t>5.7%)</t>
    </r>
    <r>
      <rPr>
        <sz val="11"/>
        <rFont val="ＭＳ 明朝"/>
        <family val="1"/>
        <charset val="128"/>
      </rPr>
      <t>、</t>
    </r>
    <phoneticPr fontId="24"/>
  </si>
  <si>
    <r>
      <rPr>
        <sz val="11"/>
        <rFont val="ＭＳ 明朝"/>
        <family val="1"/>
        <charset val="128"/>
      </rPr>
      <t>平成</t>
    </r>
    <r>
      <rPr>
        <sz val="11"/>
        <rFont val="Century"/>
        <family val="1"/>
      </rPr>
      <t>21</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20"/>
  </si>
  <si>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20"/>
  </si>
  <si>
    <r>
      <t xml:space="preserve">1  </t>
    </r>
    <r>
      <rPr>
        <sz val="11"/>
        <color indexed="8"/>
        <rFont val="ＭＳ 明朝"/>
        <family val="1"/>
        <charset val="128"/>
      </rPr>
      <t>月</t>
    </r>
    <phoneticPr fontId="20"/>
  </si>
  <si>
    <r>
      <t xml:space="preserve">2  </t>
    </r>
    <r>
      <rPr>
        <sz val="11"/>
        <color indexed="8"/>
        <rFont val="ＭＳ 明朝"/>
        <family val="1"/>
        <charset val="128"/>
      </rPr>
      <t>月</t>
    </r>
    <phoneticPr fontId="20"/>
  </si>
  <si>
    <r>
      <t xml:space="preserve">3  </t>
    </r>
    <r>
      <rPr>
        <sz val="11"/>
        <color indexed="8"/>
        <rFont val="ＭＳ 明朝"/>
        <family val="1"/>
        <charset val="128"/>
      </rPr>
      <t>月</t>
    </r>
    <phoneticPr fontId="20"/>
  </si>
  <si>
    <r>
      <t xml:space="preserve">4  </t>
    </r>
    <r>
      <rPr>
        <sz val="11"/>
        <color indexed="8"/>
        <rFont val="ＭＳ 明朝"/>
        <family val="1"/>
        <charset val="128"/>
      </rPr>
      <t>月</t>
    </r>
    <phoneticPr fontId="20"/>
  </si>
  <si>
    <r>
      <t xml:space="preserve">5  </t>
    </r>
    <r>
      <rPr>
        <sz val="11"/>
        <color indexed="8"/>
        <rFont val="ＭＳ 明朝"/>
        <family val="1"/>
        <charset val="128"/>
      </rPr>
      <t>月</t>
    </r>
    <phoneticPr fontId="20"/>
  </si>
  <si>
    <r>
      <t xml:space="preserve">6  </t>
    </r>
    <r>
      <rPr>
        <sz val="11"/>
        <color indexed="8"/>
        <rFont val="ＭＳ 明朝"/>
        <family val="1"/>
        <charset val="128"/>
      </rPr>
      <t>月</t>
    </r>
    <phoneticPr fontId="20"/>
  </si>
  <si>
    <r>
      <t xml:space="preserve">7  </t>
    </r>
    <r>
      <rPr>
        <sz val="11"/>
        <color indexed="8"/>
        <rFont val="ＭＳ 明朝"/>
        <family val="1"/>
        <charset val="128"/>
      </rPr>
      <t>月</t>
    </r>
    <phoneticPr fontId="20"/>
  </si>
  <si>
    <r>
      <t xml:space="preserve">8  </t>
    </r>
    <r>
      <rPr>
        <sz val="11"/>
        <color indexed="8"/>
        <rFont val="ＭＳ 明朝"/>
        <family val="1"/>
        <charset val="128"/>
      </rPr>
      <t>月</t>
    </r>
    <phoneticPr fontId="20"/>
  </si>
  <si>
    <r>
      <t xml:space="preserve">9  </t>
    </r>
    <r>
      <rPr>
        <sz val="11"/>
        <color indexed="8"/>
        <rFont val="ＭＳ 明朝"/>
        <family val="1"/>
        <charset val="128"/>
      </rPr>
      <t>月</t>
    </r>
    <phoneticPr fontId="20"/>
  </si>
  <si>
    <r>
      <t xml:space="preserve">10  </t>
    </r>
    <r>
      <rPr>
        <sz val="11"/>
        <color indexed="8"/>
        <rFont val="ＭＳ 明朝"/>
        <family val="1"/>
        <charset val="128"/>
      </rPr>
      <t>月</t>
    </r>
    <phoneticPr fontId="20"/>
  </si>
  <si>
    <r>
      <t xml:space="preserve">11  </t>
    </r>
    <r>
      <rPr>
        <sz val="11"/>
        <color indexed="8"/>
        <rFont val="ＭＳ 明朝"/>
        <family val="1"/>
        <charset val="128"/>
      </rPr>
      <t>月</t>
    </r>
    <phoneticPr fontId="20"/>
  </si>
  <si>
    <r>
      <t xml:space="preserve">12  </t>
    </r>
    <r>
      <rPr>
        <sz val="11"/>
        <color indexed="8"/>
        <rFont val="ＭＳ 明朝"/>
        <family val="1"/>
        <charset val="128"/>
      </rPr>
      <t>月</t>
    </r>
    <phoneticPr fontId="20"/>
  </si>
  <si>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</si>
  <si>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t xml:space="preserve">20 </t>
    </r>
    <r>
      <rPr>
        <sz val="11"/>
        <rFont val="ＭＳ 明朝"/>
        <family val="1"/>
        <charset val="128"/>
      </rPr>
      <t>年</t>
    </r>
    <phoneticPr fontId="20"/>
  </si>
  <si>
    <r>
      <rPr>
        <sz val="11"/>
        <color indexed="8"/>
        <rFont val="ＭＳ 明朝"/>
        <family val="1"/>
        <charset val="128"/>
      </rPr>
      <t>前年比</t>
    </r>
  </si>
  <si>
    <t>1</t>
  </si>
  <si>
    <t>2</t>
  </si>
  <si>
    <t>3</t>
  </si>
  <si>
    <t>4</t>
  </si>
  <si>
    <t>5</t>
  </si>
  <si>
    <t>6</t>
  </si>
  <si>
    <t>7</t>
  </si>
  <si>
    <t>8</t>
  </si>
  <si>
    <t>9</t>
  </si>
  <si>
    <t>10</t>
  </si>
  <si>
    <t>11</t>
  </si>
  <si>
    <t>12</t>
  </si>
  <si>
    <t>13</t>
  </si>
  <si>
    <t>14</t>
  </si>
  <si>
    <t>15</t>
  </si>
  <si>
    <t>16</t>
  </si>
  <si>
    <r>
      <t xml:space="preserve">    </t>
    </r>
    <r>
      <rPr>
        <sz val="11"/>
        <rFont val="ＭＳ 明朝"/>
        <family val="1"/>
        <charset val="128"/>
      </rPr>
      <t>平成</t>
    </r>
    <r>
      <rPr>
        <sz val="11"/>
        <rFont val="Century"/>
        <family val="1"/>
      </rPr>
      <t>21</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20"/>
  </si>
  <si>
    <t>18</t>
    <phoneticPr fontId="20"/>
  </si>
  <si>
    <t>かながしら</t>
  </si>
  <si>
    <t>19</t>
  </si>
  <si>
    <t>あじ</t>
  </si>
  <si>
    <t>20</t>
  </si>
  <si>
    <t>その他の魚類</t>
    <rPh sb="2" eb="3">
      <t>タ</t>
    </rPh>
    <rPh sb="4" eb="6">
      <t>ギョルイ</t>
    </rPh>
    <phoneticPr fontId="35"/>
  </si>
  <si>
    <t>21</t>
  </si>
  <si>
    <t>するめいか</t>
  </si>
  <si>
    <t>22</t>
  </si>
  <si>
    <t>やりいか</t>
  </si>
  <si>
    <t>23</t>
  </si>
  <si>
    <t>その他のいか類</t>
    <rPh sb="2" eb="3">
      <t>タ</t>
    </rPh>
    <rPh sb="6" eb="7">
      <t>ルイ</t>
    </rPh>
    <phoneticPr fontId="35"/>
  </si>
  <si>
    <t>24</t>
  </si>
  <si>
    <t>くるまえび</t>
  </si>
  <si>
    <t>25</t>
  </si>
  <si>
    <t>ほっこくあかえび</t>
  </si>
  <si>
    <t>26</t>
  </si>
  <si>
    <t>その他のえび</t>
    <rPh sb="2" eb="3">
      <t>タ</t>
    </rPh>
    <phoneticPr fontId="35"/>
  </si>
  <si>
    <t>27</t>
  </si>
  <si>
    <t>ずわいがに</t>
  </si>
  <si>
    <t>28</t>
  </si>
  <si>
    <t>べにずわい</t>
  </si>
  <si>
    <t>29</t>
  </si>
  <si>
    <t>がざみ</t>
  </si>
  <si>
    <t>30</t>
  </si>
  <si>
    <t>その他の水産動物</t>
    <rPh sb="2" eb="3">
      <t>タ</t>
    </rPh>
    <rPh sb="4" eb="6">
      <t>スイサン</t>
    </rPh>
    <rPh sb="6" eb="8">
      <t>ドウブツ</t>
    </rPh>
    <phoneticPr fontId="35"/>
  </si>
  <si>
    <t>31</t>
  </si>
  <si>
    <t>あわび</t>
  </si>
  <si>
    <t>32</t>
  </si>
  <si>
    <t>さざえ</t>
  </si>
  <si>
    <t>33</t>
  </si>
  <si>
    <t>いわがき</t>
  </si>
  <si>
    <t>34</t>
  </si>
  <si>
    <t>こだまがい</t>
  </si>
  <si>
    <t>35</t>
  </si>
  <si>
    <t>その他の貝類</t>
    <rPh sb="2" eb="3">
      <t>タ</t>
    </rPh>
    <rPh sb="4" eb="6">
      <t>カイルイ</t>
    </rPh>
    <phoneticPr fontId="35"/>
  </si>
  <si>
    <t>36</t>
  </si>
  <si>
    <t>わかめ</t>
  </si>
  <si>
    <t>37</t>
  </si>
  <si>
    <t>のり</t>
  </si>
  <si>
    <t>38</t>
  </si>
  <si>
    <t>その他の藻類</t>
    <rPh sb="2" eb="3">
      <t>タ</t>
    </rPh>
    <rPh sb="4" eb="6">
      <t>ソウルイ</t>
    </rPh>
    <phoneticPr fontId="35"/>
  </si>
  <si>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</si>
  <si>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t xml:space="preserve">20  </t>
    </r>
    <r>
      <rPr>
        <sz val="11"/>
        <rFont val="ＭＳ 明朝"/>
        <family val="1"/>
        <charset val="128"/>
      </rPr>
      <t>年</t>
    </r>
    <phoneticPr fontId="6"/>
  </si>
  <si>
    <r>
      <rPr>
        <sz val="11"/>
        <color indexed="8"/>
        <rFont val="ＭＳ 明朝"/>
        <family val="1"/>
        <charset val="128"/>
      </rPr>
      <t>前</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比</t>
    </r>
  </si>
  <si>
    <r>
      <t>(</t>
    </r>
    <r>
      <rPr>
        <sz val="11"/>
        <color indexed="8"/>
        <rFont val="ＭＳ 明朝"/>
        <family val="1"/>
        <charset val="128"/>
      </rPr>
      <t>漁協統計</t>
    </r>
    <r>
      <rPr>
        <sz val="11"/>
        <color indexed="8"/>
        <rFont val="Century"/>
        <family val="1"/>
      </rPr>
      <t>)</t>
    </r>
  </si>
  <si>
    <r>
      <rPr>
        <sz val="11"/>
        <color indexed="8"/>
        <rFont val="ＭＳ 明朝"/>
        <family val="1"/>
        <charset val="128"/>
      </rPr>
      <t>魚種</t>
    </r>
    <r>
      <rPr>
        <sz val="11"/>
        <color indexed="8"/>
        <rFont val="Century"/>
        <family val="1"/>
      </rPr>
      <t xml:space="preserve">    </t>
    </r>
    <r>
      <rPr>
        <sz val="11"/>
        <color rgb="FF000000"/>
        <rFont val="Yu Gothic"/>
        <family val="1"/>
        <charset val="128"/>
      </rPr>
      <t>　</t>
    </r>
    <r>
      <rPr>
        <sz val="11"/>
        <color indexed="8"/>
        <rFont val="Century"/>
        <family val="1"/>
      </rPr>
      <t xml:space="preserve">                  </t>
    </r>
    <r>
      <rPr>
        <sz val="11"/>
        <color indexed="8"/>
        <rFont val="ＭＳ 明朝"/>
        <family val="1"/>
        <charset val="128"/>
      </rPr>
      <t>月</t>
    </r>
    <phoneticPr fontId="20"/>
  </si>
  <si>
    <t>17</t>
    <phoneticPr fontId="6"/>
  </si>
  <si>
    <r>
      <rPr>
        <sz val="12"/>
        <color indexed="8"/>
        <rFont val="ＭＳ 明朝"/>
        <family val="1"/>
        <charset val="128"/>
      </rPr>
      <t>イ　魚種別生産額</t>
    </r>
  </si>
  <si>
    <r>
      <rPr>
        <sz val="11"/>
        <rFont val="ＭＳ 明朝"/>
        <family val="1"/>
        <charset val="128"/>
      </rPr>
      <t>　これを魚種別に多い物から見ていくと、</t>
    </r>
    <r>
      <rPr>
        <sz val="11"/>
        <rFont val="Century"/>
        <family val="1"/>
      </rPr>
      <t>1</t>
    </r>
    <r>
      <rPr>
        <sz val="11"/>
        <rFont val="ＭＳ 明朝"/>
        <family val="1"/>
        <charset val="128"/>
      </rPr>
      <t>位するめいか</t>
    </r>
    <r>
      <rPr>
        <sz val="11"/>
        <rFont val="Century"/>
        <family val="1"/>
      </rPr>
      <t>(</t>
    </r>
    <r>
      <rPr>
        <sz val="11"/>
        <rFont val="ＭＳ 明朝"/>
        <family val="1"/>
        <charset val="128"/>
      </rPr>
      <t>全生産額に占める割合</t>
    </r>
    <r>
      <rPr>
        <sz val="11"/>
        <rFont val="Century"/>
        <family val="1"/>
      </rPr>
      <t xml:space="preserve"> 602</t>
    </r>
    <r>
      <rPr>
        <sz val="11"/>
        <rFont val="ＭＳ 明朝"/>
        <family val="1"/>
        <charset val="128"/>
      </rPr>
      <t>百万円、</t>
    </r>
    <r>
      <rPr>
        <sz val="11"/>
        <rFont val="Century"/>
        <family val="1"/>
      </rPr>
      <t>21.6%)</t>
    </r>
    <r>
      <rPr>
        <sz val="11"/>
        <rFont val="ＭＳ 明朝"/>
        <family val="1"/>
        <charset val="128"/>
      </rPr>
      <t>、</t>
    </r>
    <r>
      <rPr>
        <sz val="11"/>
        <rFont val="Century"/>
        <family val="1"/>
      </rPr>
      <t>2</t>
    </r>
    <r>
      <rPr>
        <sz val="11"/>
        <rFont val="ＭＳ 明朝"/>
        <family val="1"/>
        <charset val="128"/>
      </rPr>
      <t>位たい類</t>
    </r>
    <r>
      <rPr>
        <sz val="11"/>
        <rFont val="Century"/>
        <family val="1"/>
      </rPr>
      <t>(261</t>
    </r>
    <r>
      <rPr>
        <sz val="11"/>
        <rFont val="ＭＳ 明朝"/>
        <family val="1"/>
        <charset val="128"/>
      </rPr>
      <t>百万円、</t>
    </r>
    <r>
      <rPr>
        <sz val="11"/>
        <rFont val="Century"/>
        <family val="1"/>
      </rPr>
      <t>9.4%)</t>
    </r>
    <r>
      <rPr>
        <sz val="11"/>
        <rFont val="ＭＳ 明朝"/>
        <family val="1"/>
        <charset val="128"/>
      </rPr>
      <t>、</t>
    </r>
    <phoneticPr fontId="24"/>
  </si>
  <si>
    <r>
      <rPr>
        <sz val="11"/>
        <rFont val="ＭＳ 明朝"/>
        <family val="1"/>
        <charset val="128"/>
      </rPr>
      <t>平成</t>
    </r>
    <r>
      <rPr>
        <sz val="11"/>
        <rFont val="Century"/>
        <family val="1"/>
      </rPr>
      <t>21</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20"/>
  </si>
  <si>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20"/>
  </si>
  <si>
    <r>
      <t xml:space="preserve">1  </t>
    </r>
    <r>
      <rPr>
        <sz val="11"/>
        <color indexed="8"/>
        <rFont val="ＭＳ 明朝"/>
        <family val="1"/>
        <charset val="128"/>
      </rPr>
      <t>月</t>
    </r>
  </si>
  <si>
    <r>
      <t xml:space="preserve">2  </t>
    </r>
    <r>
      <rPr>
        <sz val="11"/>
        <color indexed="8"/>
        <rFont val="ＭＳ 明朝"/>
        <family val="1"/>
        <charset val="128"/>
      </rPr>
      <t>月</t>
    </r>
  </si>
  <si>
    <r>
      <t xml:space="preserve">3  </t>
    </r>
    <r>
      <rPr>
        <sz val="11"/>
        <color indexed="8"/>
        <rFont val="ＭＳ 明朝"/>
        <family val="1"/>
        <charset val="128"/>
      </rPr>
      <t>月</t>
    </r>
  </si>
  <si>
    <r>
      <t xml:space="preserve">4  </t>
    </r>
    <r>
      <rPr>
        <sz val="11"/>
        <color indexed="8"/>
        <rFont val="ＭＳ 明朝"/>
        <family val="1"/>
        <charset val="128"/>
      </rPr>
      <t>月</t>
    </r>
  </si>
  <si>
    <r>
      <t xml:space="preserve">5  </t>
    </r>
    <r>
      <rPr>
        <sz val="11"/>
        <color indexed="8"/>
        <rFont val="ＭＳ 明朝"/>
        <family val="1"/>
        <charset val="128"/>
      </rPr>
      <t>月</t>
    </r>
  </si>
  <si>
    <r>
      <t xml:space="preserve">6  </t>
    </r>
    <r>
      <rPr>
        <sz val="11"/>
        <color indexed="8"/>
        <rFont val="ＭＳ 明朝"/>
        <family val="1"/>
        <charset val="128"/>
      </rPr>
      <t>月</t>
    </r>
  </si>
  <si>
    <r>
      <t xml:space="preserve">7  </t>
    </r>
    <r>
      <rPr>
        <sz val="11"/>
        <color indexed="8"/>
        <rFont val="ＭＳ 明朝"/>
        <family val="1"/>
        <charset val="128"/>
      </rPr>
      <t>月</t>
    </r>
  </si>
  <si>
    <r>
      <t xml:space="preserve">8  </t>
    </r>
    <r>
      <rPr>
        <sz val="11"/>
        <color indexed="8"/>
        <rFont val="ＭＳ 明朝"/>
        <family val="1"/>
        <charset val="128"/>
      </rPr>
      <t>月</t>
    </r>
  </si>
  <si>
    <r>
      <t xml:space="preserve">9  </t>
    </r>
    <r>
      <rPr>
        <sz val="11"/>
        <color indexed="8"/>
        <rFont val="ＭＳ 明朝"/>
        <family val="1"/>
        <charset val="128"/>
      </rPr>
      <t>月</t>
    </r>
  </si>
  <si>
    <r>
      <t xml:space="preserve">10  </t>
    </r>
    <r>
      <rPr>
        <sz val="11"/>
        <color indexed="8"/>
        <rFont val="ＭＳ 明朝"/>
        <family val="1"/>
        <charset val="128"/>
      </rPr>
      <t>月</t>
    </r>
  </si>
  <si>
    <r>
      <t xml:space="preserve">11  </t>
    </r>
    <r>
      <rPr>
        <sz val="11"/>
        <color indexed="8"/>
        <rFont val="ＭＳ 明朝"/>
        <family val="1"/>
        <charset val="128"/>
      </rPr>
      <t>月</t>
    </r>
  </si>
  <si>
    <r>
      <t xml:space="preserve">12  </t>
    </r>
    <r>
      <rPr>
        <sz val="11"/>
        <color indexed="8"/>
        <rFont val="ＭＳ 明朝"/>
        <family val="1"/>
        <charset val="128"/>
      </rPr>
      <t>月</t>
    </r>
  </si>
  <si>
    <r>
      <rPr>
        <sz val="11"/>
        <color indexed="8"/>
        <rFont val="ＭＳ 明朝"/>
        <family val="1"/>
        <charset val="128"/>
      </rPr>
      <t>たい類</t>
    </r>
  </si>
  <si>
    <r>
      <rPr>
        <sz val="11"/>
        <color indexed="8"/>
        <rFont val="ＭＳ 明朝"/>
        <family val="1"/>
        <charset val="128"/>
      </rPr>
      <t>まがれい</t>
    </r>
  </si>
  <si>
    <r>
      <rPr>
        <sz val="11"/>
        <color indexed="8"/>
        <rFont val="ＭＳ 明朝"/>
        <family val="1"/>
        <charset val="128"/>
      </rPr>
      <t>その他のかれい類</t>
    </r>
  </si>
  <si>
    <r>
      <rPr>
        <sz val="11"/>
        <color indexed="8"/>
        <rFont val="ＭＳ 明朝"/>
        <family val="1"/>
        <charset val="128"/>
      </rPr>
      <t>ひらめ</t>
    </r>
  </si>
  <si>
    <r>
      <rPr>
        <sz val="11"/>
        <color indexed="8"/>
        <rFont val="ＭＳ 明朝"/>
        <family val="1"/>
        <charset val="128"/>
      </rPr>
      <t>にぎす</t>
    </r>
  </si>
  <si>
    <r>
      <rPr>
        <sz val="11"/>
        <color indexed="8"/>
        <rFont val="ＭＳ 明朝"/>
        <family val="1"/>
        <charset val="128"/>
      </rPr>
      <t>たら</t>
    </r>
  </si>
  <si>
    <r>
      <rPr>
        <sz val="11"/>
        <color indexed="8"/>
        <rFont val="ＭＳ 明朝"/>
        <family val="1"/>
        <charset val="128"/>
      </rPr>
      <t>さめ</t>
    </r>
  </si>
  <si>
    <r>
      <rPr>
        <sz val="11"/>
        <color indexed="8"/>
        <rFont val="ＭＳ 明朝"/>
        <family val="1"/>
        <charset val="128"/>
      </rPr>
      <t>いわし</t>
    </r>
  </si>
  <si>
    <r>
      <rPr>
        <sz val="11"/>
        <color indexed="8"/>
        <rFont val="ＭＳ 明朝"/>
        <family val="1"/>
        <charset val="128"/>
      </rPr>
      <t>めばる類</t>
    </r>
  </si>
  <si>
    <t>17</t>
  </si>
  <si>
    <r>
      <t xml:space="preserve">    </t>
    </r>
    <r>
      <rPr>
        <sz val="11"/>
        <rFont val="ＭＳ 明朝"/>
        <family val="1"/>
        <charset val="128"/>
      </rPr>
      <t>平成</t>
    </r>
    <r>
      <rPr>
        <sz val="11"/>
        <rFont val="Century"/>
        <family val="1"/>
      </rPr>
      <t>21</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20"/>
  </si>
  <si>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20"/>
  </si>
  <si>
    <t>18</t>
  </si>
  <si>
    <r>
      <rPr>
        <sz val="11"/>
        <color indexed="8"/>
        <rFont val="ＭＳ 明朝"/>
        <family val="1"/>
        <charset val="128"/>
      </rPr>
      <t>かながしら</t>
    </r>
  </si>
  <si>
    <r>
      <rPr>
        <sz val="11"/>
        <color indexed="8"/>
        <rFont val="ＭＳ 明朝"/>
        <family val="1"/>
        <charset val="128"/>
      </rPr>
      <t>あじ</t>
    </r>
  </si>
  <si>
    <r>
      <rPr>
        <sz val="11"/>
        <color indexed="8"/>
        <rFont val="ＭＳ 明朝"/>
        <family val="1"/>
        <charset val="128"/>
      </rPr>
      <t>その他の魚類</t>
    </r>
  </si>
  <si>
    <r>
      <rPr>
        <sz val="11"/>
        <color indexed="8"/>
        <rFont val="ＭＳ 明朝"/>
        <family val="1"/>
        <charset val="128"/>
      </rPr>
      <t>その他のいか類</t>
    </r>
  </si>
  <si>
    <r>
      <rPr>
        <sz val="11"/>
        <color indexed="8"/>
        <rFont val="ＭＳ 明朝"/>
        <family val="1"/>
        <charset val="128"/>
      </rPr>
      <t>ほっこくあかえび</t>
    </r>
  </si>
  <si>
    <r>
      <rPr>
        <sz val="11"/>
        <color indexed="8"/>
        <rFont val="ＭＳ 明朝"/>
        <family val="1"/>
        <charset val="128"/>
      </rPr>
      <t>その他のえび</t>
    </r>
  </si>
  <si>
    <r>
      <rPr>
        <sz val="11"/>
        <color indexed="8"/>
        <rFont val="ＭＳ 明朝"/>
        <family val="1"/>
        <charset val="128"/>
      </rPr>
      <t>その他の水産動物</t>
    </r>
  </si>
  <si>
    <r>
      <rPr>
        <sz val="11"/>
        <color indexed="8"/>
        <rFont val="ＭＳ 明朝"/>
        <family val="1"/>
        <charset val="128"/>
      </rPr>
      <t>あわび</t>
    </r>
  </si>
  <si>
    <r>
      <rPr>
        <sz val="11"/>
        <color indexed="8"/>
        <rFont val="ＭＳ 明朝"/>
        <family val="1"/>
        <charset val="128"/>
      </rPr>
      <t>さざえ</t>
    </r>
  </si>
  <si>
    <r>
      <rPr>
        <sz val="11"/>
        <color indexed="8"/>
        <rFont val="ＭＳ 明朝"/>
        <family val="1"/>
        <charset val="128"/>
      </rPr>
      <t>こだまがい</t>
    </r>
  </si>
  <si>
    <r>
      <rPr>
        <sz val="11"/>
        <color indexed="8"/>
        <rFont val="ＭＳ 明朝"/>
        <family val="1"/>
        <charset val="128"/>
      </rPr>
      <t>その他の貝類</t>
    </r>
  </si>
  <si>
    <r>
      <rPr>
        <sz val="11"/>
        <color indexed="8"/>
        <rFont val="ＭＳ 明朝"/>
        <family val="1"/>
        <charset val="128"/>
      </rPr>
      <t>わかめ</t>
    </r>
  </si>
  <si>
    <r>
      <rPr>
        <sz val="11"/>
        <color indexed="8"/>
        <rFont val="ＭＳ 明朝"/>
        <family val="1"/>
        <charset val="128"/>
      </rPr>
      <t>のり</t>
    </r>
  </si>
  <si>
    <r>
      <rPr>
        <sz val="11"/>
        <color indexed="8"/>
        <rFont val="ＭＳ 明朝"/>
        <family val="1"/>
        <charset val="128"/>
      </rPr>
      <t>その他の藻類</t>
    </r>
  </si>
  <si>
    <t>20  年</t>
  </si>
  <si>
    <r>
      <rPr>
        <sz val="12"/>
        <rFont val="ＭＳ 明朝"/>
        <family val="1"/>
        <charset val="128"/>
      </rPr>
      <t>ウ　漁業種類別漁獲量</t>
    </r>
    <phoneticPr fontId="20"/>
  </si>
  <si>
    <r>
      <rPr>
        <sz val="11"/>
        <color theme="1"/>
        <rFont val="ＭＳ 明朝"/>
        <family val="1"/>
        <charset val="128"/>
      </rPr>
      <t>　　漁獲量について、漁業種別に多い物から見ていくと、</t>
    </r>
    <r>
      <rPr>
        <sz val="11"/>
        <color theme="1"/>
        <rFont val="Century"/>
        <family val="1"/>
      </rPr>
      <t>1</t>
    </r>
    <r>
      <rPr>
        <sz val="11"/>
        <color theme="1"/>
        <rFont val="ＭＳ 明朝"/>
        <family val="1"/>
        <charset val="128"/>
      </rPr>
      <t>位　いか一本釣漁業</t>
    </r>
    <r>
      <rPr>
        <sz val="11"/>
        <color theme="1"/>
        <rFont val="Century"/>
        <family val="1"/>
      </rPr>
      <t>(</t>
    </r>
    <r>
      <rPr>
        <sz val="11"/>
        <color theme="1"/>
        <rFont val="ＭＳ 明朝"/>
        <family val="1"/>
        <charset val="128"/>
      </rPr>
      <t>全漁獲量に占める割合</t>
    </r>
    <r>
      <rPr>
        <sz val="11"/>
        <color theme="1"/>
        <rFont val="Century"/>
        <family val="1"/>
      </rPr>
      <t xml:space="preserve"> 2,576</t>
    </r>
    <r>
      <rPr>
        <sz val="11"/>
        <color theme="1"/>
        <rFont val="ＭＳ 明朝"/>
        <family val="1"/>
        <charset val="128"/>
      </rPr>
      <t>トン、</t>
    </r>
    <r>
      <rPr>
        <sz val="11"/>
        <color theme="1"/>
        <rFont val="Century"/>
        <family val="1"/>
      </rPr>
      <t>35.5%)</t>
    </r>
    <r>
      <rPr>
        <sz val="11"/>
        <color theme="1"/>
        <rFont val="ＭＳ 明朝"/>
        <family val="1"/>
        <charset val="128"/>
      </rPr>
      <t>、</t>
    </r>
    <r>
      <rPr>
        <sz val="11"/>
        <color theme="1"/>
        <rFont val="Century"/>
        <family val="1"/>
      </rPr>
      <t>2</t>
    </r>
    <r>
      <rPr>
        <sz val="11"/>
        <color theme="1"/>
        <rFont val="ＭＳ 明朝"/>
        <family val="1"/>
        <charset val="128"/>
      </rPr>
      <t>位　底びき網漁業</t>
    </r>
    <r>
      <rPr>
        <sz val="11"/>
        <color theme="1"/>
        <rFont val="Century"/>
        <family val="1"/>
      </rPr>
      <t>(2,176</t>
    </r>
    <r>
      <rPr>
        <sz val="11"/>
        <color theme="1"/>
        <rFont val="ＭＳ 明朝"/>
        <family val="1"/>
        <charset val="128"/>
      </rPr>
      <t>トン、</t>
    </r>
    <r>
      <rPr>
        <sz val="11"/>
        <color theme="1"/>
        <rFont val="Century"/>
        <family val="1"/>
      </rPr>
      <t>30.0%)</t>
    </r>
    <r>
      <rPr>
        <sz val="11"/>
        <color theme="1"/>
        <rFont val="ＭＳ 明朝"/>
        <family val="1"/>
        <charset val="128"/>
      </rPr>
      <t>、</t>
    </r>
    <phoneticPr fontId="24"/>
  </si>
  <si>
    <r>
      <t>3</t>
    </r>
    <r>
      <rPr>
        <sz val="11"/>
        <color theme="1"/>
        <rFont val="ＭＳ 明朝"/>
        <family val="1"/>
        <charset val="128"/>
      </rPr>
      <t>位　さけます定置網漁業</t>
    </r>
    <r>
      <rPr>
        <sz val="11"/>
        <color theme="1"/>
        <rFont val="Century"/>
        <family val="1"/>
      </rPr>
      <t>(694</t>
    </r>
    <r>
      <rPr>
        <sz val="11"/>
        <color theme="1"/>
        <rFont val="ＭＳ 明朝"/>
        <family val="1"/>
        <charset val="128"/>
      </rPr>
      <t>トン、</t>
    </r>
    <r>
      <rPr>
        <sz val="11"/>
        <color theme="1"/>
        <rFont val="Century"/>
        <family val="1"/>
      </rPr>
      <t>9.6%)</t>
    </r>
    <r>
      <rPr>
        <sz val="11"/>
        <color theme="1"/>
        <rFont val="ＭＳ 明朝"/>
        <family val="1"/>
        <charset val="128"/>
      </rPr>
      <t>、</t>
    </r>
    <r>
      <rPr>
        <sz val="11"/>
        <color theme="1"/>
        <rFont val="Century"/>
        <family val="1"/>
      </rPr>
      <t>4</t>
    </r>
    <r>
      <rPr>
        <sz val="11"/>
        <color theme="1"/>
        <rFont val="ＭＳ 明朝"/>
        <family val="1"/>
        <charset val="128"/>
      </rPr>
      <t>位　かご漁業</t>
    </r>
    <r>
      <rPr>
        <sz val="11"/>
        <color theme="1"/>
        <rFont val="Century"/>
        <family val="1"/>
      </rPr>
      <t>(425</t>
    </r>
    <r>
      <rPr>
        <sz val="11"/>
        <color theme="1"/>
        <rFont val="ＭＳ 明朝"/>
        <family val="1"/>
        <charset val="128"/>
      </rPr>
      <t>トン、</t>
    </r>
    <r>
      <rPr>
        <sz val="11"/>
        <color theme="1"/>
        <rFont val="Century"/>
        <family val="1"/>
      </rPr>
      <t>5.9%)</t>
    </r>
    <r>
      <rPr>
        <sz val="11"/>
        <color theme="1"/>
        <rFont val="ＭＳ 明朝"/>
        <family val="1"/>
        <charset val="128"/>
      </rPr>
      <t>であった。</t>
    </r>
    <phoneticPr fontId="24"/>
  </si>
  <si>
    <r>
      <rPr>
        <sz val="11"/>
        <rFont val="ＭＳ 明朝"/>
        <family val="1"/>
        <charset val="128"/>
      </rPr>
      <t>平成</t>
    </r>
    <r>
      <rPr>
        <sz val="11"/>
        <rFont val="Century"/>
        <family val="1"/>
      </rPr>
      <t>21</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rPh sb="4" eb="5">
      <t>ネン</t>
    </rPh>
    <phoneticPr fontId="20"/>
  </si>
  <si>
    <r>
      <t xml:space="preserve">1 </t>
    </r>
    <r>
      <rPr>
        <sz val="11"/>
        <rFont val="ＭＳ 明朝"/>
        <family val="1"/>
        <charset val="128"/>
      </rPr>
      <t>月</t>
    </r>
  </si>
  <si>
    <r>
      <t xml:space="preserve">2 </t>
    </r>
    <r>
      <rPr>
        <sz val="11"/>
        <rFont val="ＭＳ 明朝"/>
        <family val="1"/>
        <charset val="128"/>
      </rPr>
      <t>月</t>
    </r>
  </si>
  <si>
    <r>
      <t xml:space="preserve">3 </t>
    </r>
    <r>
      <rPr>
        <sz val="11"/>
        <rFont val="ＭＳ 明朝"/>
        <family val="1"/>
        <charset val="128"/>
      </rPr>
      <t>月</t>
    </r>
  </si>
  <si>
    <r>
      <t xml:space="preserve">4 </t>
    </r>
    <r>
      <rPr>
        <sz val="11"/>
        <rFont val="ＭＳ 明朝"/>
        <family val="1"/>
        <charset val="128"/>
      </rPr>
      <t>月</t>
    </r>
  </si>
  <si>
    <r>
      <t xml:space="preserve">5 </t>
    </r>
    <r>
      <rPr>
        <sz val="11"/>
        <rFont val="ＭＳ 明朝"/>
        <family val="1"/>
        <charset val="128"/>
      </rPr>
      <t>月</t>
    </r>
  </si>
  <si>
    <r>
      <t xml:space="preserve">6 </t>
    </r>
    <r>
      <rPr>
        <sz val="11"/>
        <rFont val="ＭＳ 明朝"/>
        <family val="1"/>
        <charset val="128"/>
      </rPr>
      <t>月</t>
    </r>
  </si>
  <si>
    <r>
      <t xml:space="preserve">7 </t>
    </r>
    <r>
      <rPr>
        <sz val="11"/>
        <rFont val="ＭＳ 明朝"/>
        <family val="1"/>
        <charset val="128"/>
      </rPr>
      <t>月</t>
    </r>
  </si>
  <si>
    <r>
      <t xml:space="preserve">8 </t>
    </r>
    <r>
      <rPr>
        <sz val="11"/>
        <rFont val="ＭＳ 明朝"/>
        <family val="1"/>
        <charset val="128"/>
      </rPr>
      <t>月</t>
    </r>
  </si>
  <si>
    <r>
      <t xml:space="preserve">9 </t>
    </r>
    <r>
      <rPr>
        <sz val="11"/>
        <rFont val="ＭＳ 明朝"/>
        <family val="1"/>
        <charset val="128"/>
      </rPr>
      <t>月</t>
    </r>
  </si>
  <si>
    <r>
      <t xml:space="preserve">10 </t>
    </r>
    <r>
      <rPr>
        <sz val="11"/>
        <rFont val="ＭＳ 明朝"/>
        <family val="1"/>
        <charset val="128"/>
      </rPr>
      <t>月</t>
    </r>
  </si>
  <si>
    <r>
      <t xml:space="preserve">11 </t>
    </r>
    <r>
      <rPr>
        <sz val="11"/>
        <rFont val="ＭＳ 明朝"/>
        <family val="1"/>
        <charset val="128"/>
      </rPr>
      <t>月</t>
    </r>
  </si>
  <si>
    <r>
      <t xml:space="preserve">12 </t>
    </r>
    <r>
      <rPr>
        <sz val="11"/>
        <rFont val="ＭＳ 明朝"/>
        <family val="1"/>
        <charset val="128"/>
      </rPr>
      <t>月</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</si>
  <si>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</si>
  <si>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</si>
  <si>
    <r>
      <rPr>
        <sz val="11"/>
        <rFont val="ＭＳ 明朝"/>
        <family val="1"/>
        <charset val="128"/>
      </rPr>
      <t>底びき網漁業</t>
    </r>
  </si>
  <si>
    <r>
      <rPr>
        <sz val="11"/>
        <rFont val="ＭＳ 明朝"/>
        <family val="1"/>
        <charset val="128"/>
      </rPr>
      <t>その他の底びき網漁業</t>
    </r>
  </si>
  <si>
    <r>
      <rPr>
        <sz val="11"/>
        <rFont val="ＭＳ 明朝"/>
        <family val="1"/>
        <charset val="128"/>
      </rPr>
      <t>ごち網漁業</t>
    </r>
  </si>
  <si>
    <r>
      <rPr>
        <sz val="11"/>
        <rFont val="ＭＳ 明朝"/>
        <family val="1"/>
        <charset val="128"/>
      </rPr>
      <t>ます流し網漁業</t>
    </r>
  </si>
  <si>
    <r>
      <rPr>
        <sz val="11"/>
        <rFont val="ＭＳ 明朝"/>
        <family val="1"/>
        <charset val="128"/>
      </rPr>
      <t>その他の流し網漁業</t>
    </r>
  </si>
  <si>
    <r>
      <rPr>
        <sz val="11"/>
        <rFont val="ＭＳ 明朝"/>
        <family val="1"/>
        <charset val="128"/>
      </rPr>
      <t>さし網漁業</t>
    </r>
  </si>
  <si>
    <r>
      <rPr>
        <sz val="11"/>
        <rFont val="ＭＳ 明朝"/>
        <family val="1"/>
        <charset val="128"/>
      </rPr>
      <t>ますはえなわ漁業</t>
    </r>
  </si>
  <si>
    <r>
      <rPr>
        <sz val="11"/>
        <rFont val="ＭＳ 明朝"/>
        <family val="1"/>
        <charset val="128"/>
      </rPr>
      <t>その他のはえなわ漁業</t>
    </r>
  </si>
  <si>
    <r>
      <rPr>
        <sz val="11"/>
        <rFont val="ＭＳ 明朝"/>
        <family val="1"/>
        <charset val="128"/>
      </rPr>
      <t>いか一本釣漁業</t>
    </r>
  </si>
  <si>
    <r>
      <rPr>
        <sz val="11"/>
        <rFont val="ＭＳ 明朝"/>
        <family val="1"/>
        <charset val="128"/>
      </rPr>
      <t>その他の一本釣漁業</t>
    </r>
  </si>
  <si>
    <r>
      <rPr>
        <sz val="11"/>
        <rFont val="ＭＳ 明朝"/>
        <family val="1"/>
        <charset val="128"/>
      </rPr>
      <t>かご漁業</t>
    </r>
  </si>
  <si>
    <r>
      <rPr>
        <sz val="11"/>
        <rFont val="ＭＳ 明朝"/>
        <family val="1"/>
        <charset val="128"/>
      </rPr>
      <t>さけます定置網漁業</t>
    </r>
  </si>
  <si>
    <r>
      <rPr>
        <sz val="11"/>
        <rFont val="ＭＳ 明朝"/>
        <family val="1"/>
        <charset val="128"/>
      </rPr>
      <t>その他の定置網漁業</t>
    </r>
  </si>
  <si>
    <r>
      <rPr>
        <sz val="11"/>
        <rFont val="ＭＳ 明朝"/>
        <family val="1"/>
        <charset val="128"/>
      </rPr>
      <t>採貝藻漁業</t>
    </r>
  </si>
  <si>
    <r>
      <rPr>
        <sz val="11"/>
        <rFont val="ＭＳ 明朝"/>
        <family val="1"/>
        <charset val="128"/>
      </rPr>
      <t>その他の漁業</t>
    </r>
  </si>
  <si>
    <r>
      <t xml:space="preserve">   (</t>
    </r>
    <r>
      <rPr>
        <sz val="11"/>
        <rFont val="ＭＳ 明朝"/>
        <family val="1"/>
        <charset val="128"/>
      </rPr>
      <t>漁協統計</t>
    </r>
    <r>
      <rPr>
        <sz val="11"/>
        <rFont val="Century"/>
        <family val="1"/>
      </rPr>
      <t>)</t>
    </r>
  </si>
  <si>
    <r>
      <rPr>
        <sz val="12"/>
        <rFont val="ＭＳ 明朝"/>
        <family val="1"/>
        <charset val="128"/>
      </rPr>
      <t>エ　漁業種類別生産額</t>
    </r>
  </si>
  <si>
    <r>
      <rPr>
        <sz val="11"/>
        <color theme="1"/>
        <rFont val="ＭＳ 明朝"/>
        <family val="1"/>
        <charset val="128"/>
      </rPr>
      <t>　生産額について、漁業種別に多い物から見ていくと、</t>
    </r>
    <r>
      <rPr>
        <sz val="11"/>
        <color theme="1"/>
        <rFont val="Century"/>
        <family val="1"/>
      </rPr>
      <t>1</t>
    </r>
    <r>
      <rPr>
        <sz val="11"/>
        <color theme="1"/>
        <rFont val="ＭＳ 明朝"/>
        <family val="1"/>
        <charset val="128"/>
      </rPr>
      <t>位　底びき網漁業</t>
    </r>
    <r>
      <rPr>
        <sz val="11"/>
        <color theme="1"/>
        <rFont val="Century"/>
        <family val="1"/>
      </rPr>
      <t>(</t>
    </r>
    <r>
      <rPr>
        <sz val="11"/>
        <color theme="1"/>
        <rFont val="ＭＳ 明朝"/>
        <family val="1"/>
        <charset val="128"/>
      </rPr>
      <t>全生産額に占める割合</t>
    </r>
    <r>
      <rPr>
        <sz val="11"/>
        <color theme="1"/>
        <rFont val="Century"/>
        <family val="1"/>
      </rPr>
      <t xml:space="preserve"> 946</t>
    </r>
    <r>
      <rPr>
        <sz val="11"/>
        <color theme="1"/>
        <rFont val="ＭＳ 明朝"/>
        <family val="1"/>
        <charset val="128"/>
      </rPr>
      <t>百万円、</t>
    </r>
    <r>
      <rPr>
        <sz val="11"/>
        <color theme="1"/>
        <rFont val="Century"/>
        <family val="1"/>
      </rPr>
      <t>33.9%)</t>
    </r>
    <r>
      <rPr>
        <sz val="11"/>
        <color theme="1"/>
        <rFont val="ＭＳ 明朝"/>
        <family val="1"/>
        <charset val="128"/>
      </rPr>
      <t>、</t>
    </r>
    <r>
      <rPr>
        <sz val="11"/>
        <color theme="1"/>
        <rFont val="Century"/>
        <family val="1"/>
      </rPr>
      <t>2</t>
    </r>
    <r>
      <rPr>
        <sz val="11"/>
        <color theme="1"/>
        <rFont val="ＭＳ 明朝"/>
        <family val="1"/>
        <charset val="128"/>
      </rPr>
      <t>位　いか一本釣漁業</t>
    </r>
    <r>
      <rPr>
        <sz val="11"/>
        <color theme="1"/>
        <rFont val="Century"/>
        <family val="1"/>
      </rPr>
      <t>(599</t>
    </r>
    <r>
      <rPr>
        <sz val="11"/>
        <color theme="1"/>
        <rFont val="ＭＳ 明朝"/>
        <family val="1"/>
        <charset val="128"/>
      </rPr>
      <t>百万円、</t>
    </r>
    <r>
      <rPr>
        <sz val="11"/>
        <color theme="1"/>
        <rFont val="Century"/>
        <family val="1"/>
      </rPr>
      <t>21.5%)</t>
    </r>
    <r>
      <rPr>
        <sz val="11"/>
        <color theme="1"/>
        <rFont val="ＭＳ 明朝"/>
        <family val="1"/>
        <charset val="128"/>
      </rPr>
      <t>、</t>
    </r>
    <phoneticPr fontId="24"/>
  </si>
  <si>
    <r>
      <t>3</t>
    </r>
    <r>
      <rPr>
        <sz val="11"/>
        <color theme="1"/>
        <rFont val="ＭＳ 明朝"/>
        <family val="1"/>
        <charset val="128"/>
      </rPr>
      <t>位　その他のはえなわ漁業</t>
    </r>
    <r>
      <rPr>
        <sz val="11"/>
        <color theme="1"/>
        <rFont val="Century"/>
        <family val="1"/>
      </rPr>
      <t>(320</t>
    </r>
    <r>
      <rPr>
        <sz val="11"/>
        <color theme="1"/>
        <rFont val="ＭＳ 明朝"/>
        <family val="1"/>
        <charset val="128"/>
      </rPr>
      <t>百万円、</t>
    </r>
    <r>
      <rPr>
        <sz val="11"/>
        <color theme="1"/>
        <rFont val="Century"/>
        <family val="1"/>
      </rPr>
      <t>11.5%)</t>
    </r>
    <r>
      <rPr>
        <sz val="11"/>
        <color theme="1"/>
        <rFont val="ＭＳ 明朝"/>
        <family val="1"/>
        <charset val="128"/>
      </rPr>
      <t>、</t>
    </r>
    <r>
      <rPr>
        <sz val="11"/>
        <color theme="1"/>
        <rFont val="Century"/>
        <family val="1"/>
      </rPr>
      <t>4</t>
    </r>
    <r>
      <rPr>
        <sz val="11"/>
        <color theme="1"/>
        <rFont val="ＭＳ 明朝"/>
        <family val="1"/>
        <charset val="128"/>
      </rPr>
      <t>位　採貝藻漁業</t>
    </r>
    <r>
      <rPr>
        <sz val="11"/>
        <color theme="1"/>
        <rFont val="Century"/>
        <family val="1"/>
      </rPr>
      <t>(216</t>
    </r>
    <r>
      <rPr>
        <sz val="11"/>
        <color theme="1"/>
        <rFont val="ＭＳ 明朝"/>
        <family val="1"/>
        <charset val="128"/>
      </rPr>
      <t>百万円、</t>
    </r>
    <r>
      <rPr>
        <sz val="11"/>
        <color theme="1"/>
        <rFont val="Century"/>
        <family val="1"/>
      </rPr>
      <t>7.7%)</t>
    </r>
    <r>
      <rPr>
        <sz val="11"/>
        <color theme="1"/>
        <rFont val="ＭＳ 明朝"/>
        <family val="1"/>
        <charset val="128"/>
      </rPr>
      <t>であった。</t>
    </r>
    <phoneticPr fontId="24"/>
  </si>
  <si>
    <r>
      <rPr>
        <sz val="11"/>
        <rFont val="ＭＳ 明朝"/>
        <family val="1"/>
        <charset val="128"/>
      </rPr>
      <t>漁業種</t>
    </r>
    <r>
      <rPr>
        <sz val="11"/>
        <rFont val="Century"/>
        <family val="1"/>
      </rPr>
      <t xml:space="preserve">                               </t>
    </r>
    <r>
      <rPr>
        <sz val="11"/>
        <rFont val="ＭＳ 明朝"/>
        <family val="1"/>
        <charset val="128"/>
      </rPr>
      <t>月</t>
    </r>
    <phoneticPr fontId="20"/>
  </si>
  <si>
    <r>
      <t xml:space="preserve">20  </t>
    </r>
    <r>
      <rPr>
        <sz val="11"/>
        <rFont val="ＭＳ 明朝"/>
        <family val="1"/>
        <charset val="128"/>
      </rPr>
      <t>年</t>
    </r>
    <phoneticPr fontId="20"/>
  </si>
  <si>
    <r>
      <t xml:space="preserve">20  </t>
    </r>
    <r>
      <rPr>
        <sz val="11"/>
        <rFont val="ＭＳ 明朝"/>
        <family val="1"/>
        <charset val="128"/>
      </rPr>
      <t>年</t>
    </r>
  </si>
  <si>
    <r>
      <t xml:space="preserve"> </t>
    </r>
    <r>
      <rPr>
        <sz val="12"/>
        <rFont val="ＭＳ 明朝"/>
        <family val="1"/>
        <charset val="128"/>
      </rPr>
      <t>オ　地区別漁獲量</t>
    </r>
  </si>
  <si>
    <r>
      <rPr>
        <sz val="11"/>
        <rFont val="ＭＳ 明朝"/>
        <family val="1"/>
        <charset val="128"/>
      </rPr>
      <t>平成</t>
    </r>
    <r>
      <rPr>
        <sz val="11"/>
        <rFont val="Century"/>
        <family val="1"/>
      </rPr>
      <t>21</t>
    </r>
    <r>
      <rPr>
        <sz val="11"/>
        <rFont val="ＭＳ 明朝"/>
        <family val="1"/>
        <charset val="128"/>
      </rPr>
      <t>年　単位：㎏</t>
    </r>
    <rPh sb="4" eb="5">
      <t>ネン</t>
    </rPh>
    <phoneticPr fontId="20"/>
  </si>
  <si>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地区</t>
    </r>
    <phoneticPr fontId="6"/>
  </si>
  <si>
    <r>
      <rPr>
        <sz val="11"/>
        <rFont val="ＭＳ 明朝"/>
        <family val="1"/>
        <charset val="128"/>
      </rPr>
      <t>酒田</t>
    </r>
  </si>
  <si>
    <r>
      <rPr>
        <sz val="11"/>
        <rFont val="ＭＳ 明朝"/>
        <family val="1"/>
        <charset val="128"/>
      </rPr>
      <t>飛島</t>
    </r>
  </si>
  <si>
    <r>
      <rPr>
        <sz val="11"/>
        <rFont val="ＭＳ 明朝"/>
        <family val="1"/>
        <charset val="128"/>
      </rPr>
      <t>吹浦</t>
    </r>
  </si>
  <si>
    <r>
      <rPr>
        <sz val="11"/>
        <rFont val="ＭＳ 明朝"/>
        <family val="1"/>
        <charset val="128"/>
      </rPr>
      <t>加茂</t>
    </r>
  </si>
  <si>
    <r>
      <rPr>
        <sz val="11"/>
        <rFont val="ＭＳ 明朝"/>
        <family val="1"/>
        <charset val="128"/>
      </rPr>
      <t>由良</t>
    </r>
  </si>
  <si>
    <r>
      <rPr>
        <sz val="11"/>
        <rFont val="ＭＳ 明朝"/>
        <family val="1"/>
        <charset val="128"/>
      </rPr>
      <t>豊浦</t>
    </r>
  </si>
  <si>
    <r>
      <rPr>
        <sz val="11"/>
        <rFont val="ＭＳ 明朝"/>
        <family val="1"/>
        <charset val="128"/>
      </rPr>
      <t>温海</t>
    </r>
  </si>
  <si>
    <r>
      <rPr>
        <sz val="11"/>
        <rFont val="ＭＳ 明朝"/>
        <family val="1"/>
        <charset val="128"/>
      </rPr>
      <t>念珠関</t>
    </r>
  </si>
  <si>
    <r>
      <rPr>
        <sz val="11"/>
        <rFont val="ＭＳ 明朝"/>
        <family val="1"/>
        <charset val="128"/>
      </rPr>
      <t>合計</t>
    </r>
  </si>
  <si>
    <r>
      <rPr>
        <sz val="11"/>
        <rFont val="ＭＳ 明朝"/>
        <family val="1"/>
        <charset val="128"/>
      </rPr>
      <t>合</t>
    </r>
    <r>
      <rPr>
        <sz val="11"/>
        <rFont val="Century"/>
        <family val="1"/>
      </rPr>
      <t xml:space="preserve"> </t>
    </r>
    <r>
      <rPr>
        <sz val="11"/>
        <rFont val="ＭＳ 明朝"/>
        <family val="1"/>
        <charset val="128"/>
      </rPr>
      <t>計</t>
    </r>
    <phoneticPr fontId="6"/>
  </si>
  <si>
    <r>
      <rPr>
        <sz val="11"/>
        <rFont val="ＭＳ 明朝"/>
        <family val="1"/>
        <charset val="128"/>
      </rPr>
      <t>合</t>
    </r>
    <r>
      <rPr>
        <sz val="11"/>
        <rFont val="Century"/>
        <family val="1"/>
      </rPr>
      <t xml:space="preserve"> </t>
    </r>
    <r>
      <rPr>
        <sz val="11"/>
        <rFont val="ＭＳ 明朝"/>
        <family val="1"/>
        <charset val="128"/>
      </rPr>
      <t>計</t>
    </r>
    <phoneticPr fontId="24"/>
  </si>
  <si>
    <r>
      <t>(</t>
    </r>
    <r>
      <rPr>
        <sz val="11"/>
        <rFont val="ＭＳ 明朝"/>
        <family val="1"/>
        <charset val="128"/>
      </rPr>
      <t>漁協統計</t>
    </r>
    <r>
      <rPr>
        <sz val="11"/>
        <rFont val="Century"/>
        <family val="1"/>
      </rPr>
      <t>)</t>
    </r>
    <phoneticPr fontId="24"/>
  </si>
  <si>
    <r>
      <t xml:space="preserve"> </t>
    </r>
    <r>
      <rPr>
        <sz val="12"/>
        <rFont val="ＭＳ 明朝"/>
        <family val="1"/>
        <charset val="128"/>
      </rPr>
      <t>カ　地区別生産額</t>
    </r>
  </si>
  <si>
    <r>
      <rPr>
        <sz val="11"/>
        <rFont val="ＭＳ 明朝"/>
        <family val="1"/>
        <charset val="128"/>
      </rPr>
      <t>平成</t>
    </r>
    <r>
      <rPr>
        <sz val="11"/>
        <rFont val="Century"/>
        <family val="1"/>
      </rPr>
      <t>21</t>
    </r>
    <r>
      <rPr>
        <sz val="11"/>
        <rFont val="ＭＳ 明朝"/>
        <family val="1"/>
        <charset val="128"/>
      </rPr>
      <t>年　単位：千円</t>
    </r>
    <phoneticPr fontId="20"/>
  </si>
  <si>
    <r>
      <rPr>
        <sz val="11"/>
        <rFont val="ＭＳ 明朝"/>
        <family val="1"/>
        <charset val="128"/>
      </rPr>
      <t>月</t>
    </r>
    <r>
      <rPr>
        <sz val="11"/>
        <rFont val="Century"/>
        <family val="1"/>
      </rPr>
      <t xml:space="preserve">          </t>
    </r>
    <r>
      <rPr>
        <sz val="11"/>
        <rFont val="ＭＳ 明朝"/>
        <family val="1"/>
        <charset val="128"/>
      </rPr>
      <t>地区</t>
    </r>
    <phoneticPr fontId="6"/>
  </si>
  <si>
    <r>
      <t xml:space="preserve"> </t>
    </r>
    <r>
      <rPr>
        <sz val="11"/>
        <rFont val="ＭＳ 明朝"/>
        <family val="1"/>
        <charset val="128"/>
      </rPr>
      <t>漁業種</t>
    </r>
    <r>
      <rPr>
        <sz val="11"/>
        <rFont val="Century"/>
        <family val="1"/>
      </rPr>
      <t xml:space="preserve">                             </t>
    </r>
    <r>
      <rPr>
        <sz val="11"/>
        <rFont val="ＭＳ 明朝"/>
        <family val="1"/>
        <charset val="128"/>
      </rPr>
      <t>月</t>
    </r>
    <phoneticPr fontId="20"/>
  </si>
  <si>
    <r>
      <rPr>
        <sz val="11"/>
        <rFont val="ＭＳ 明朝"/>
        <family val="1"/>
        <charset val="128"/>
      </rPr>
      <t>　県内の生産額は全体で前年より</t>
    </r>
    <r>
      <rPr>
        <sz val="11"/>
        <rFont val="Century"/>
        <family val="1"/>
      </rPr>
      <t>2</t>
    </r>
    <r>
      <rPr>
        <sz val="11"/>
        <rFont val="ＭＳ 明朝"/>
        <family val="1"/>
        <charset val="128"/>
      </rPr>
      <t>億</t>
    </r>
    <r>
      <rPr>
        <sz val="11"/>
        <rFont val="Century"/>
        <family val="1"/>
      </rPr>
      <t>59</t>
    </r>
    <r>
      <rPr>
        <sz val="11"/>
        <rFont val="ＭＳ 明朝"/>
        <family val="1"/>
        <charset val="128"/>
      </rPr>
      <t>百万円減の</t>
    </r>
    <r>
      <rPr>
        <sz val="11"/>
        <rFont val="Century"/>
        <family val="1"/>
      </rPr>
      <t>27</t>
    </r>
    <r>
      <rPr>
        <sz val="11"/>
        <rFont val="ＭＳ 明朝"/>
        <family val="1"/>
        <charset val="128"/>
      </rPr>
      <t>億</t>
    </r>
    <r>
      <rPr>
        <sz val="11"/>
        <rFont val="Century"/>
        <family val="1"/>
      </rPr>
      <t>87</t>
    </r>
    <r>
      <rPr>
        <sz val="11"/>
        <rFont val="ＭＳ 明朝"/>
        <family val="1"/>
        <charset val="128"/>
      </rPr>
      <t>百万円、前年比</t>
    </r>
    <r>
      <rPr>
        <sz val="11"/>
        <rFont val="Century"/>
        <family val="1"/>
      </rPr>
      <t>91%</t>
    </r>
    <r>
      <rPr>
        <sz val="11"/>
        <rFont val="ＭＳ 明朝"/>
        <family val="1"/>
        <charset val="128"/>
      </rPr>
      <t>となった。</t>
    </r>
    <rPh sb="16" eb="17">
      <t>オク</t>
    </rPh>
    <phoneticPr fontId="24"/>
  </si>
  <si>
    <r>
      <t>3</t>
    </r>
    <r>
      <rPr>
        <sz val="11"/>
        <rFont val="ＭＳ 明朝"/>
        <family val="1"/>
        <charset val="128"/>
      </rPr>
      <t>位ほっこくあかえび</t>
    </r>
    <r>
      <rPr>
        <sz val="11"/>
        <rFont val="Century"/>
        <family val="1"/>
      </rPr>
      <t>(197</t>
    </r>
    <r>
      <rPr>
        <sz val="11"/>
        <rFont val="ＭＳ 明朝"/>
        <family val="1"/>
        <charset val="128"/>
      </rPr>
      <t>百万円、</t>
    </r>
    <r>
      <rPr>
        <sz val="11"/>
        <rFont val="Century"/>
        <family val="1"/>
      </rPr>
      <t>7.1%)</t>
    </r>
    <r>
      <rPr>
        <sz val="11"/>
        <rFont val="ＭＳ 明朝"/>
        <family val="1"/>
        <charset val="128"/>
      </rPr>
      <t>、</t>
    </r>
    <r>
      <rPr>
        <sz val="11"/>
        <rFont val="Century"/>
        <family val="1"/>
      </rPr>
      <t>4</t>
    </r>
    <r>
      <rPr>
        <sz val="11"/>
        <rFont val="ＭＳ 明朝"/>
        <family val="1"/>
        <charset val="128"/>
      </rPr>
      <t>位たら</t>
    </r>
    <r>
      <rPr>
        <sz val="11"/>
        <rFont val="Century"/>
        <family val="1"/>
      </rPr>
      <t>(158</t>
    </r>
    <r>
      <rPr>
        <sz val="11"/>
        <rFont val="ＭＳ 明朝"/>
        <family val="1"/>
        <charset val="128"/>
      </rPr>
      <t>百万円、</t>
    </r>
    <r>
      <rPr>
        <sz val="11"/>
        <rFont val="Century"/>
        <family val="1"/>
      </rPr>
      <t>5.7%)</t>
    </r>
    <r>
      <rPr>
        <sz val="11"/>
        <rFont val="ＭＳ 明朝"/>
        <family val="1"/>
        <charset val="128"/>
      </rPr>
      <t>、</t>
    </r>
    <r>
      <rPr>
        <sz val="11"/>
        <rFont val="Century"/>
        <family val="1"/>
      </rPr>
      <t>5</t>
    </r>
    <r>
      <rPr>
        <sz val="11"/>
        <rFont val="ＭＳ 明朝"/>
        <family val="1"/>
        <charset val="128"/>
      </rPr>
      <t>位いわがき</t>
    </r>
    <r>
      <rPr>
        <sz val="11"/>
        <rFont val="Century"/>
        <family val="1"/>
      </rPr>
      <t>(135</t>
    </r>
    <r>
      <rPr>
        <sz val="11"/>
        <rFont val="ＭＳ 明朝"/>
        <family val="1"/>
        <charset val="128"/>
      </rPr>
      <t>百万円、</t>
    </r>
    <r>
      <rPr>
        <sz val="11"/>
        <rFont val="Century"/>
        <family val="1"/>
      </rPr>
      <t>4.9%)</t>
    </r>
    <r>
      <rPr>
        <sz val="11"/>
        <rFont val="ＭＳ 明朝"/>
        <family val="1"/>
        <charset val="128"/>
      </rPr>
      <t>であった。</t>
    </r>
    <phoneticPr fontId="24"/>
  </si>
  <si>
    <r>
      <t>4</t>
    </r>
    <r>
      <rPr>
        <sz val="11"/>
        <rFont val="ＭＳ 明朝"/>
        <family val="1"/>
        <charset val="128"/>
      </rPr>
      <t>位たい類</t>
    </r>
    <r>
      <rPr>
        <sz val="11"/>
        <rFont val="Century"/>
        <family val="1"/>
      </rPr>
      <t>(359</t>
    </r>
    <r>
      <rPr>
        <sz val="11"/>
        <rFont val="ＭＳ 明朝"/>
        <family val="1"/>
        <charset val="128"/>
      </rPr>
      <t>トン、</t>
    </r>
    <r>
      <rPr>
        <sz val="11"/>
        <rFont val="Century"/>
        <family val="1"/>
      </rPr>
      <t>5.0%)</t>
    </r>
    <r>
      <rPr>
        <sz val="11"/>
        <rFont val="ＭＳ 明朝"/>
        <family val="1"/>
        <charset val="128"/>
      </rPr>
      <t>、</t>
    </r>
    <r>
      <rPr>
        <sz val="11"/>
        <rFont val="Century"/>
        <family val="1"/>
      </rPr>
      <t>5</t>
    </r>
    <r>
      <rPr>
        <sz val="11"/>
        <rFont val="ＭＳ 明朝"/>
        <family val="1"/>
        <charset val="128"/>
      </rPr>
      <t>位べにずわい</t>
    </r>
    <r>
      <rPr>
        <sz val="11"/>
        <rFont val="Century"/>
        <family val="1"/>
      </rPr>
      <t>(343</t>
    </r>
    <r>
      <rPr>
        <sz val="11"/>
        <rFont val="ＭＳ 明朝"/>
        <family val="1"/>
        <charset val="128"/>
      </rPr>
      <t>トン、</t>
    </r>
    <r>
      <rPr>
        <sz val="11"/>
        <rFont val="Century"/>
        <family val="1"/>
      </rPr>
      <t>4.7%)</t>
    </r>
    <r>
      <rPr>
        <sz val="11"/>
        <rFont val="ＭＳ 明朝"/>
        <family val="1"/>
        <charset val="128"/>
      </rPr>
      <t>であった。</t>
    </r>
    <phoneticPr fontId="24"/>
  </si>
  <si>
    <r>
      <rPr>
        <sz val="11"/>
        <color indexed="8"/>
        <rFont val="ＭＳ 明朝"/>
        <family val="1"/>
        <charset val="128"/>
      </rPr>
      <t>たい類</t>
    </r>
    <rPh sb="2" eb="3">
      <t>ルイ</t>
    </rPh>
    <phoneticPr fontId="35"/>
  </si>
  <si>
    <r>
      <rPr>
        <sz val="11"/>
        <color indexed="8"/>
        <rFont val="ＭＳ 明朝"/>
        <family val="1"/>
        <charset val="128"/>
      </rPr>
      <t>その他のかれい類</t>
    </r>
    <rPh sb="2" eb="3">
      <t>ホカ</t>
    </rPh>
    <rPh sb="7" eb="8">
      <t>ルイ</t>
    </rPh>
    <phoneticPr fontId="35"/>
  </si>
  <si>
    <r>
      <rPr>
        <sz val="11"/>
        <color indexed="8"/>
        <rFont val="ＭＳ 明朝"/>
        <family val="1"/>
        <charset val="128"/>
      </rPr>
      <t>にぎす</t>
    </r>
    <phoneticPr fontId="35"/>
  </si>
  <si>
    <r>
      <rPr>
        <sz val="11"/>
        <color indexed="8"/>
        <rFont val="ＭＳ 明朝"/>
        <family val="1"/>
        <charset val="128"/>
      </rPr>
      <t>はたはた</t>
    </r>
    <phoneticPr fontId="35"/>
  </si>
  <si>
    <r>
      <rPr>
        <sz val="11"/>
        <color indexed="8"/>
        <rFont val="ＭＳ 明朝"/>
        <family val="1"/>
        <charset val="128"/>
      </rPr>
      <t>ぶり・いなだ</t>
    </r>
    <phoneticPr fontId="35"/>
  </si>
  <si>
    <r>
      <rPr>
        <sz val="11"/>
        <color indexed="8"/>
        <rFont val="ＭＳ 明朝"/>
        <family val="1"/>
        <charset val="128"/>
      </rPr>
      <t>めばる類</t>
    </r>
    <rPh sb="3" eb="4">
      <t>ルイ</t>
    </rPh>
    <phoneticPr fontId="35"/>
  </si>
  <si>
    <r>
      <t xml:space="preserve"> (2)</t>
    </r>
    <r>
      <rPr>
        <sz val="11"/>
        <rFont val="ＭＳ 明朝"/>
        <family val="1"/>
        <charset val="128"/>
      </rPr>
      <t>内水面生産高</t>
    </r>
  </si>
  <si>
    <r>
      <rPr>
        <sz val="11"/>
        <rFont val="ＭＳ 明朝"/>
        <family val="1"/>
        <charset val="128"/>
      </rPr>
      <t>　ア　漁業協同組合別、河川別漁獲量</t>
    </r>
    <phoneticPr fontId="20"/>
  </si>
  <si>
    <r>
      <rPr>
        <sz val="11"/>
        <rFont val="ＭＳ 明朝"/>
        <family val="1"/>
        <charset val="128"/>
      </rPr>
      <t>平成</t>
    </r>
    <r>
      <rPr>
        <sz val="11"/>
        <rFont val="Century"/>
        <family val="1"/>
      </rPr>
      <t>21</t>
    </r>
    <r>
      <rPr>
        <sz val="11"/>
        <rFont val="ＭＳ 明朝"/>
        <family val="1"/>
        <charset val="128"/>
      </rPr>
      <t>年　単位：</t>
    </r>
    <r>
      <rPr>
        <sz val="11"/>
        <rFont val="Century"/>
        <family val="1"/>
      </rPr>
      <t>kg</t>
    </r>
    <phoneticPr fontId="20"/>
  </si>
  <si>
    <r>
      <rPr>
        <sz val="11"/>
        <rFont val="ＭＳ 明朝"/>
        <family val="1"/>
        <charset val="128"/>
      </rPr>
      <t>平成</t>
    </r>
    <r>
      <rPr>
        <sz val="11"/>
        <rFont val="Century"/>
        <family val="1"/>
      </rPr>
      <t>23</t>
    </r>
    <r>
      <rPr>
        <sz val="11"/>
        <rFont val="ＭＳ 明朝"/>
        <family val="1"/>
        <charset val="128"/>
      </rPr>
      <t>年　単位：㎏</t>
    </r>
  </si>
  <si>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</si>
  <si>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魚種
河川名</t>
    </r>
    <phoneticPr fontId="6"/>
  </si>
  <si>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</si>
  <si>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</si>
  <si>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</si>
  <si>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</si>
  <si>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</si>
  <si>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</si>
  <si>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</si>
  <si>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</si>
  <si>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</si>
  <si>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</si>
  <si>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</si>
  <si>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</si>
  <si>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</si>
  <si>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</si>
  <si>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</si>
  <si>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</si>
  <si>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</si>
  <si>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</si>
  <si>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</si>
  <si>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</si>
  <si>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</si>
  <si>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</si>
  <si>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</si>
  <si>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</si>
  <si>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</si>
  <si>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</si>
  <si>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</si>
  <si>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</si>
  <si>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</si>
  <si>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</si>
  <si>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</si>
  <si>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</si>
  <si>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</si>
  <si>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</si>
  <si>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</si>
  <si>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</si>
  <si>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泉田川その他</t>
    </r>
  </si>
  <si>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</si>
  <si>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</si>
  <si>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</si>
  <si>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</si>
  <si>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</si>
  <si>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</si>
  <si>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</si>
  <si>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</si>
  <si>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</si>
  <si>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</si>
  <si>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</si>
  <si>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</si>
  <si>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</si>
  <si>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</si>
  <si>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</si>
  <si>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</si>
  <si>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</si>
  <si>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</si>
  <si>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</si>
  <si>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</si>
  <si>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</si>
  <si>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</si>
  <si>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</si>
  <si>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</si>
  <si>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</si>
  <si>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</si>
  <si>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</si>
  <si>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</si>
  <si>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r>
      <rPr>
        <sz val="11"/>
        <rFont val="ＭＳ 明朝"/>
        <family val="1"/>
        <charset val="128"/>
      </rPr>
      <t>漁協名</t>
    </r>
  </si>
  <si>
    <r>
      <rPr>
        <sz val="11"/>
        <rFont val="ＭＳ 明朝"/>
        <family val="1"/>
        <charset val="128"/>
      </rPr>
      <t>　</t>
    </r>
    <r>
      <rPr>
        <sz val="11"/>
        <rFont val="Century"/>
        <family val="1"/>
      </rPr>
      <t xml:space="preserve">    </t>
    </r>
    <r>
      <rPr>
        <sz val="11"/>
        <rFont val="Yu Gothic"/>
        <family val="1"/>
        <charset val="128"/>
      </rPr>
      <t>　</t>
    </r>
    <r>
      <rPr>
        <sz val="11"/>
        <rFont val="Century"/>
        <family val="1"/>
      </rPr>
      <t xml:space="preserve">   </t>
    </r>
    <r>
      <rPr>
        <sz val="11"/>
        <rFont val="ＭＳ 明朝"/>
        <family val="1"/>
        <charset val="128"/>
      </rPr>
      <t>　　魚種
河川名</t>
    </r>
    <phoneticPr fontId="6"/>
  </si>
  <si>
    <t>やまめ</t>
  </si>
  <si>
    <r>
      <rPr>
        <sz val="14"/>
        <rFont val="ＭＳ 明朝"/>
        <family val="1"/>
        <charset val="128"/>
      </rPr>
      <t>１０　免許・許可漁業</t>
    </r>
  </si>
  <si>
    <r>
      <rPr>
        <sz val="10"/>
        <rFont val="ＭＳ 明朝"/>
        <family val="1"/>
        <charset val="128"/>
      </rPr>
      <t>　漁業権の免許件数は、増減なしであった。</t>
    </r>
    <rPh sb="1" eb="4">
      <t>ギョギョウケン</t>
    </rPh>
    <rPh sb="5" eb="7">
      <t>メンキョ</t>
    </rPh>
    <rPh sb="7" eb="9">
      <t>ケンスウ</t>
    </rPh>
    <rPh sb="11" eb="13">
      <t>ゾウゲン</t>
    </rPh>
    <phoneticPr fontId="6"/>
  </si>
  <si>
    <r>
      <t xml:space="preserve">(1)  </t>
    </r>
    <r>
      <rPr>
        <sz val="10"/>
        <rFont val="ＭＳ 明朝"/>
        <family val="1"/>
        <charset val="128"/>
      </rPr>
      <t>漁業権免許件数</t>
    </r>
    <phoneticPr fontId="6"/>
  </si>
  <si>
    <r>
      <rPr>
        <sz val="10"/>
        <rFont val="ＭＳ 明朝"/>
        <family val="1"/>
        <charset val="128"/>
      </rPr>
      <t>平成</t>
    </r>
    <r>
      <rPr>
        <sz val="10"/>
        <rFont val="Century"/>
        <family val="1"/>
      </rPr>
      <t>22</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2">
      <t>ヘイセイ</t>
    </rPh>
    <rPh sb="4" eb="5">
      <t>ネン</t>
    </rPh>
    <rPh sb="6" eb="7">
      <t>ガツ</t>
    </rPh>
    <rPh sb="9" eb="12">
      <t>ニチゲンザイ</t>
    </rPh>
    <phoneticPr fontId="6"/>
  </si>
  <si>
    <r>
      <rPr>
        <sz val="10"/>
        <rFont val="ＭＳ 明朝"/>
        <family val="1"/>
        <charset val="128"/>
      </rPr>
      <t>区</t>
    </r>
    <r>
      <rPr>
        <sz val="10"/>
        <rFont val="Century"/>
        <family val="1"/>
      </rPr>
      <t xml:space="preserve">      </t>
    </r>
    <r>
      <rPr>
        <sz val="10"/>
        <rFont val="ＭＳ 明朝"/>
        <family val="1"/>
        <charset val="128"/>
      </rPr>
      <t>分</t>
    </r>
    <phoneticPr fontId="6"/>
  </si>
  <si>
    <r>
      <rPr>
        <sz val="10"/>
        <rFont val="ＭＳ 明朝"/>
        <family val="1"/>
        <charset val="128"/>
      </rPr>
      <t>海</t>
    </r>
    <r>
      <rPr>
        <sz val="10"/>
        <rFont val="Century"/>
        <family val="1"/>
      </rPr>
      <t xml:space="preserve">                  </t>
    </r>
    <r>
      <rPr>
        <sz val="10"/>
        <rFont val="ＭＳ 明朝"/>
        <family val="1"/>
        <charset val="128"/>
      </rPr>
      <t>面</t>
    </r>
  </si>
  <si>
    <r>
      <rPr>
        <sz val="10"/>
        <rFont val="ＭＳ 明朝"/>
        <family val="1"/>
        <charset val="128"/>
      </rPr>
      <t>内</t>
    </r>
    <r>
      <rPr>
        <sz val="10"/>
        <rFont val="Century"/>
        <family val="1"/>
      </rPr>
      <t xml:space="preserve">    </t>
    </r>
    <r>
      <rPr>
        <sz val="10"/>
        <rFont val="ＭＳ 明朝"/>
        <family val="1"/>
        <charset val="128"/>
      </rPr>
      <t>水</t>
    </r>
    <r>
      <rPr>
        <sz val="10"/>
        <rFont val="Century"/>
        <family val="1"/>
      </rPr>
      <t xml:space="preserve">    </t>
    </r>
    <r>
      <rPr>
        <sz val="10"/>
        <rFont val="ＭＳ 明朝"/>
        <family val="1"/>
        <charset val="128"/>
      </rPr>
      <t>面</t>
    </r>
  </si>
  <si>
    <r>
      <rPr>
        <sz val="10"/>
        <rFont val="ＭＳ 明朝"/>
        <family val="1"/>
        <charset val="128"/>
      </rPr>
      <t>免許の種類</t>
    </r>
    <phoneticPr fontId="6"/>
  </si>
  <si>
    <r>
      <rPr>
        <sz val="10"/>
        <rFont val="ＭＳ 明朝"/>
        <family val="1"/>
        <charset val="128"/>
      </rPr>
      <t>共　同　漁　業　権</t>
    </r>
    <phoneticPr fontId="6"/>
  </si>
  <si>
    <r>
      <rPr>
        <sz val="10"/>
        <rFont val="ＭＳ 明朝"/>
        <family val="1"/>
        <charset val="128"/>
      </rPr>
      <t>定置網漁業</t>
    </r>
    <rPh sb="2" eb="3">
      <t>アミ</t>
    </rPh>
    <phoneticPr fontId="6"/>
  </si>
  <si>
    <r>
      <rPr>
        <sz val="10"/>
        <rFont val="ＭＳ 明朝"/>
        <family val="1"/>
        <charset val="128"/>
      </rPr>
      <t>区画漁業権</t>
    </r>
    <rPh sb="0" eb="5">
      <t>クカクギョギョウケン</t>
    </rPh>
    <phoneticPr fontId="6"/>
  </si>
  <si>
    <r>
      <rPr>
        <sz val="10"/>
        <rFont val="ＭＳ 明朝"/>
        <family val="1"/>
        <charset val="128"/>
      </rPr>
      <t>共同漁業権</t>
    </r>
  </si>
  <si>
    <r>
      <rPr>
        <sz val="10"/>
        <rFont val="ＭＳ 明朝"/>
        <family val="1"/>
        <charset val="128"/>
      </rPr>
      <t>区画漁業権</t>
    </r>
  </si>
  <si>
    <r>
      <rPr>
        <sz val="10"/>
        <rFont val="ＭＳ 明朝"/>
        <family val="1"/>
        <charset val="128"/>
      </rPr>
      <t>第</t>
    </r>
    <r>
      <rPr>
        <sz val="10"/>
        <rFont val="Century"/>
        <family val="1"/>
      </rPr>
      <t>1</t>
    </r>
    <r>
      <rPr>
        <sz val="10"/>
        <rFont val="ＭＳ 明朝"/>
        <family val="1"/>
        <charset val="128"/>
      </rPr>
      <t>種・第</t>
    </r>
    <r>
      <rPr>
        <sz val="10"/>
        <rFont val="Century"/>
        <family val="1"/>
      </rPr>
      <t>2</t>
    </r>
    <r>
      <rPr>
        <sz val="10"/>
        <rFont val="ＭＳ 明朝"/>
        <family val="1"/>
        <charset val="128"/>
      </rPr>
      <t>種</t>
    </r>
  </si>
  <si>
    <r>
      <rPr>
        <sz val="10"/>
        <rFont val="ＭＳ 明朝"/>
        <family val="1"/>
        <charset val="128"/>
      </rPr>
      <t>第</t>
    </r>
    <r>
      <rPr>
        <sz val="10"/>
        <rFont val="Century"/>
        <family val="1"/>
      </rPr>
      <t>3</t>
    </r>
    <r>
      <rPr>
        <sz val="10"/>
        <rFont val="ＭＳ 明朝"/>
        <family val="1"/>
        <charset val="128"/>
      </rPr>
      <t>種共同漁業</t>
    </r>
    <phoneticPr fontId="6"/>
  </si>
  <si>
    <r>
      <rPr>
        <sz val="10"/>
        <rFont val="ＭＳ 明朝"/>
        <family val="1"/>
        <charset val="128"/>
      </rPr>
      <t>第</t>
    </r>
    <r>
      <rPr>
        <sz val="10"/>
        <rFont val="Century"/>
        <family val="1"/>
      </rPr>
      <t>1</t>
    </r>
    <r>
      <rPr>
        <sz val="10"/>
        <rFont val="ＭＳ 明朝"/>
        <family val="1"/>
        <charset val="128"/>
      </rPr>
      <t>種区画漁業</t>
    </r>
    <rPh sb="0" eb="1">
      <t>ダイ</t>
    </rPh>
    <rPh sb="2" eb="3">
      <t>シュ</t>
    </rPh>
    <rPh sb="3" eb="7">
      <t>クカクギョギョウ</t>
    </rPh>
    <phoneticPr fontId="6"/>
  </si>
  <si>
    <r>
      <rPr>
        <sz val="10"/>
        <rFont val="ＭＳ 明朝"/>
        <family val="1"/>
        <charset val="128"/>
      </rPr>
      <t>第</t>
    </r>
    <r>
      <rPr>
        <sz val="10"/>
        <rFont val="Century"/>
        <family val="1"/>
      </rPr>
      <t>5</t>
    </r>
    <r>
      <rPr>
        <sz val="10"/>
        <rFont val="ＭＳ 明朝"/>
        <family val="1"/>
        <charset val="128"/>
      </rPr>
      <t>種共同漁業</t>
    </r>
  </si>
  <si>
    <r>
      <rPr>
        <sz val="10"/>
        <rFont val="ＭＳ 明朝"/>
        <family val="1"/>
        <charset val="128"/>
      </rPr>
      <t>第</t>
    </r>
    <r>
      <rPr>
        <sz val="10"/>
        <rFont val="Century"/>
        <family val="1"/>
      </rPr>
      <t>2</t>
    </r>
    <r>
      <rPr>
        <sz val="10"/>
        <rFont val="ＭＳ 明朝"/>
        <family val="1"/>
        <charset val="128"/>
      </rPr>
      <t>種区画漁業</t>
    </r>
  </si>
  <si>
    <r>
      <rPr>
        <sz val="10"/>
        <rFont val="ＭＳ 明朝"/>
        <family val="1"/>
        <charset val="128"/>
      </rPr>
      <t>共</t>
    </r>
    <r>
      <rPr>
        <sz val="10"/>
        <rFont val="Century"/>
        <family val="1"/>
      </rPr>
      <t xml:space="preserve">  </t>
    </r>
    <r>
      <rPr>
        <sz val="10"/>
        <rFont val="ＭＳ 明朝"/>
        <family val="1"/>
        <charset val="128"/>
      </rPr>
      <t>同</t>
    </r>
    <r>
      <rPr>
        <sz val="10"/>
        <rFont val="Century"/>
        <family val="1"/>
      </rPr>
      <t xml:space="preserve">  </t>
    </r>
    <r>
      <rPr>
        <sz val="10"/>
        <rFont val="ＭＳ 明朝"/>
        <family val="1"/>
        <charset val="128"/>
      </rPr>
      <t>漁</t>
    </r>
    <r>
      <rPr>
        <sz val="10"/>
        <rFont val="Century"/>
        <family val="1"/>
      </rPr>
      <t xml:space="preserve">  </t>
    </r>
    <r>
      <rPr>
        <sz val="10"/>
        <rFont val="ＭＳ 明朝"/>
        <family val="1"/>
        <charset val="128"/>
      </rPr>
      <t>業</t>
    </r>
  </si>
  <si>
    <r>
      <rPr>
        <sz val="10"/>
        <rFont val="ＭＳ 明朝"/>
        <family val="1"/>
        <charset val="128"/>
      </rPr>
      <t>対</t>
    </r>
    <r>
      <rPr>
        <sz val="10"/>
        <rFont val="Century"/>
        <family val="1"/>
      </rPr>
      <t xml:space="preserve"> </t>
    </r>
    <r>
      <rPr>
        <sz val="10"/>
        <rFont val="ＭＳ 明朝"/>
        <family val="1"/>
        <charset val="128"/>
      </rPr>
      <t>象</t>
    </r>
    <r>
      <rPr>
        <sz val="10"/>
        <rFont val="Century"/>
        <family val="1"/>
      </rPr>
      <t xml:space="preserve"> </t>
    </r>
    <r>
      <rPr>
        <sz val="10"/>
        <rFont val="ＭＳ 明朝"/>
        <family val="1"/>
        <charset val="128"/>
      </rPr>
      <t>魚</t>
    </r>
    <r>
      <rPr>
        <sz val="10"/>
        <rFont val="Century"/>
        <family val="1"/>
      </rPr>
      <t xml:space="preserve"> </t>
    </r>
    <r>
      <rPr>
        <sz val="10"/>
        <rFont val="ＭＳ 明朝"/>
        <family val="1"/>
        <charset val="128"/>
      </rPr>
      <t>種</t>
    </r>
  </si>
  <si>
    <r>
      <rPr>
        <sz val="10"/>
        <rFont val="ＭＳ 明朝"/>
        <family val="1"/>
        <charset val="128"/>
      </rPr>
      <t>ぶ</t>
    </r>
    <r>
      <rPr>
        <sz val="10"/>
        <rFont val="Century"/>
        <family val="1"/>
      </rPr>
      <t xml:space="preserve"> </t>
    </r>
    <r>
      <rPr>
        <sz val="10"/>
        <rFont val="ＭＳ 明朝"/>
        <family val="1"/>
        <charset val="128"/>
      </rPr>
      <t>り</t>
    </r>
  </si>
  <si>
    <r>
      <rPr>
        <sz val="10"/>
        <rFont val="ＭＳ 明朝"/>
        <family val="1"/>
        <charset val="128"/>
      </rPr>
      <t>あわび</t>
    </r>
    <phoneticPr fontId="6"/>
  </si>
  <si>
    <r>
      <rPr>
        <sz val="10"/>
        <rFont val="ＭＳ 明朝"/>
        <family val="1"/>
        <charset val="128"/>
      </rPr>
      <t>こ</t>
    </r>
    <r>
      <rPr>
        <sz val="10"/>
        <rFont val="Century"/>
        <family val="1"/>
      </rPr>
      <t xml:space="preserve"> </t>
    </r>
    <r>
      <rPr>
        <sz val="10"/>
        <rFont val="ＭＳ 明朝"/>
        <family val="1"/>
        <charset val="128"/>
      </rPr>
      <t>い</t>
    </r>
  </si>
  <si>
    <r>
      <rPr>
        <sz val="10"/>
        <rFont val="ＭＳ 明朝"/>
        <family val="1"/>
        <charset val="128"/>
      </rPr>
      <t>にじます</t>
    </r>
  </si>
  <si>
    <r>
      <rPr>
        <sz val="10"/>
        <rFont val="ＭＳ 明朝"/>
        <family val="1"/>
        <charset val="128"/>
      </rPr>
      <t>じゅんさい</t>
    </r>
  </si>
  <si>
    <r>
      <rPr>
        <sz val="10"/>
        <rFont val="ＭＳ 明朝"/>
        <family val="1"/>
        <charset val="128"/>
      </rPr>
      <t>件</t>
    </r>
    <r>
      <rPr>
        <sz val="10"/>
        <rFont val="Century"/>
        <family val="1"/>
      </rPr>
      <t xml:space="preserve">      </t>
    </r>
    <r>
      <rPr>
        <sz val="10"/>
        <rFont val="ＭＳ 明朝"/>
        <family val="1"/>
        <charset val="128"/>
      </rPr>
      <t>数</t>
    </r>
    <phoneticPr fontId="6"/>
  </si>
  <si>
    <r>
      <rPr>
        <sz val="10"/>
        <rFont val="ＭＳ 明朝"/>
        <family val="1"/>
        <charset val="128"/>
      </rPr>
      <t>（</t>
    </r>
    <r>
      <rPr>
        <sz val="10"/>
        <rFont val="Century"/>
        <family val="1"/>
      </rPr>
      <t>2</t>
    </r>
    <r>
      <rPr>
        <sz val="10"/>
        <rFont val="ＭＳ 明朝"/>
        <family val="1"/>
        <charset val="128"/>
      </rPr>
      <t>）</t>
    </r>
    <r>
      <rPr>
        <sz val="10"/>
        <rFont val="Century"/>
        <family val="1"/>
      </rPr>
      <t xml:space="preserve"> </t>
    </r>
    <r>
      <rPr>
        <sz val="10"/>
        <rFont val="ＭＳ 明朝"/>
        <family val="1"/>
        <charset val="128"/>
      </rPr>
      <t>漁業種類別､地区別､知事許可隻数</t>
    </r>
    <r>
      <rPr>
        <sz val="10"/>
        <rFont val="Century"/>
        <family val="1"/>
      </rPr>
      <t xml:space="preserve">                                                                     </t>
    </r>
    <r>
      <rPr>
        <sz val="10"/>
        <rFont val="ＭＳ 明朝"/>
        <family val="1"/>
        <charset val="128"/>
      </rPr>
      <t>　　</t>
    </r>
    <r>
      <rPr>
        <sz val="10"/>
        <rFont val="Century"/>
        <family val="1"/>
      </rPr>
      <t xml:space="preserve">       </t>
    </r>
    <phoneticPr fontId="6"/>
  </si>
  <si>
    <r>
      <rPr>
        <sz val="10"/>
        <rFont val="ＭＳ 明朝"/>
        <family val="1"/>
        <charset val="128"/>
      </rPr>
      <t>漁業種類</t>
    </r>
  </si>
  <si>
    <r>
      <rPr>
        <sz val="10"/>
        <rFont val="ＭＳ 明朝"/>
        <family val="1"/>
        <charset val="128"/>
      </rPr>
      <t>許可の有効期間</t>
    </r>
  </si>
  <si>
    <r>
      <rPr>
        <sz val="10"/>
        <rFont val="ＭＳ 明朝"/>
        <family val="1"/>
        <charset val="128"/>
      </rPr>
      <t>漁業時期</t>
    </r>
    <rPh sb="0" eb="2">
      <t>ギョギョウ</t>
    </rPh>
    <rPh sb="2" eb="4">
      <t>ジキ</t>
    </rPh>
    <phoneticPr fontId="6"/>
  </si>
  <si>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</si>
  <si>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計</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</si>
  <si>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</si>
  <si>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</si>
  <si>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</si>
  <si>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</si>
  <si>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</si>
  <si>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</si>
  <si>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</si>
  <si>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</si>
  <si>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</si>
  <si>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t>21.7.1</t>
    <phoneticPr fontId="6"/>
  </si>
  <si>
    <r>
      <rPr>
        <sz val="10"/>
        <rFont val="ＭＳ 明朝"/>
        <family val="1"/>
        <charset val="128"/>
      </rPr>
      <t>～</t>
    </r>
  </si>
  <si>
    <t>24.6.30</t>
    <phoneticPr fontId="6"/>
  </si>
  <si>
    <r>
      <rPr>
        <sz val="10"/>
        <rFont val="ＭＳ 明朝"/>
        <family val="1"/>
        <charset val="128"/>
      </rPr>
      <t>翌年</t>
    </r>
    <r>
      <rPr>
        <sz val="10"/>
        <rFont val="Century"/>
        <family val="1"/>
      </rPr>
      <t>6.30</t>
    </r>
  </si>
  <si>
    <r>
      <t>10</t>
    </r>
    <r>
      <rPr>
        <sz val="10"/>
        <rFont val="ＭＳ 明朝"/>
        <family val="1"/>
        <charset val="128"/>
      </rPr>
      <t>トン以上</t>
    </r>
    <rPh sb="4" eb="6">
      <t>イジョウ</t>
    </rPh>
    <phoneticPr fontId="6"/>
  </si>
  <si>
    <r>
      <rPr>
        <sz val="10"/>
        <rFont val="ＭＳ 明朝"/>
        <family val="1"/>
        <charset val="128"/>
      </rPr>
      <t>〃</t>
    </r>
    <phoneticPr fontId="6"/>
  </si>
  <si>
    <r>
      <t>10</t>
    </r>
    <r>
      <rPr>
        <sz val="10"/>
        <rFont val="ＭＳ 明朝"/>
        <family val="1"/>
        <charset val="128"/>
      </rPr>
      <t>トン未満</t>
    </r>
    <rPh sb="4" eb="6">
      <t>ミマン</t>
    </rPh>
    <phoneticPr fontId="6"/>
  </si>
  <si>
    <r>
      <rPr>
        <sz val="10"/>
        <rFont val="ＭＳ 明朝"/>
        <family val="1"/>
        <charset val="128"/>
      </rPr>
      <t>手繰第三種</t>
    </r>
  </si>
  <si>
    <t>20.4.1</t>
    <phoneticPr fontId="6"/>
  </si>
  <si>
    <t>23.3.31</t>
    <phoneticPr fontId="6"/>
  </si>
  <si>
    <r>
      <rPr>
        <sz val="10"/>
        <rFont val="ＭＳ 明朝"/>
        <family val="1"/>
        <charset val="128"/>
      </rPr>
      <t>貝けた</t>
    </r>
  </si>
  <si>
    <r>
      <rPr>
        <sz val="10"/>
        <rFont val="ＭＳ 明朝"/>
        <family val="1"/>
        <charset val="128"/>
      </rPr>
      <t>その他の小型機船底びき網</t>
    </r>
  </si>
  <si>
    <t>4.30</t>
    <phoneticPr fontId="6"/>
  </si>
  <si>
    <r>
      <rPr>
        <sz val="10"/>
        <rFont val="ＭＳ 明朝"/>
        <family val="1"/>
        <charset val="128"/>
      </rPr>
      <t>こあみ､くろえび</t>
    </r>
  </si>
  <si>
    <r>
      <rPr>
        <sz val="10"/>
        <rFont val="ＭＳ 明朝"/>
        <family val="1"/>
        <charset val="128"/>
      </rPr>
      <t>〃</t>
    </r>
  </si>
  <si>
    <t>21.5.1</t>
  </si>
  <si>
    <t>24.4.30</t>
  </si>
  <si>
    <r>
      <rPr>
        <sz val="10"/>
        <rFont val="ＭＳ 明朝"/>
        <family val="1"/>
        <charset val="128"/>
      </rPr>
      <t>翌年</t>
    </r>
    <r>
      <rPr>
        <sz val="10"/>
        <rFont val="Century"/>
        <family val="1"/>
      </rPr>
      <t>2</t>
    </r>
    <r>
      <rPr>
        <sz val="10"/>
        <rFont val="ＭＳ 明朝"/>
        <family val="1"/>
        <charset val="128"/>
      </rPr>
      <t>末</t>
    </r>
  </si>
  <si>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</si>
  <si>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</si>
  <si>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t>21.5.15</t>
    <phoneticPr fontId="6"/>
  </si>
  <si>
    <t>22.5.14</t>
    <phoneticPr fontId="6"/>
  </si>
  <si>
    <t>11.30</t>
    <phoneticPr fontId="6"/>
  </si>
  <si>
    <r>
      <rPr>
        <sz val="10"/>
        <rFont val="ＭＳ 明朝"/>
        <family val="1"/>
        <charset val="128"/>
      </rPr>
      <t>きすさし網</t>
    </r>
    <phoneticPr fontId="6"/>
  </si>
  <si>
    <t>21.9.1</t>
  </si>
  <si>
    <t>24.8.31</t>
  </si>
  <si>
    <r>
      <rPr>
        <sz val="10"/>
        <rFont val="ＭＳ 明朝"/>
        <family val="1"/>
        <charset val="128"/>
      </rPr>
      <t>あまだいさし網</t>
    </r>
    <phoneticPr fontId="6"/>
  </si>
  <si>
    <t>19.7.1</t>
    <phoneticPr fontId="6"/>
  </si>
  <si>
    <t>22.6.30</t>
    <phoneticPr fontId="6"/>
  </si>
  <si>
    <r>
      <rPr>
        <sz val="10"/>
        <rFont val="ＭＳ 明朝"/>
        <family val="1"/>
        <charset val="128"/>
      </rPr>
      <t>いわし流し網</t>
    </r>
  </si>
  <si>
    <t>6.30</t>
    <phoneticPr fontId="6"/>
  </si>
  <si>
    <r>
      <rPr>
        <sz val="10"/>
        <rFont val="ＭＳ 明朝"/>
        <family val="1"/>
        <charset val="128"/>
      </rPr>
      <t>めじまぐろ流し網</t>
    </r>
    <rPh sb="5" eb="6">
      <t>ナガ</t>
    </rPh>
    <rPh sb="7" eb="8">
      <t>アミ</t>
    </rPh>
    <phoneticPr fontId="6"/>
  </si>
  <si>
    <t>20.6.15</t>
    <phoneticPr fontId="6"/>
  </si>
  <si>
    <t>23.6.14</t>
    <phoneticPr fontId="6"/>
  </si>
  <si>
    <t>6.15</t>
    <phoneticPr fontId="6"/>
  </si>
  <si>
    <r>
      <rPr>
        <sz val="10"/>
        <rFont val="ＭＳ 明朝"/>
        <family val="1"/>
        <charset val="128"/>
      </rPr>
      <t>たらはえ縄</t>
    </r>
    <rPh sb="4" eb="5">
      <t>ナワ</t>
    </rPh>
    <phoneticPr fontId="6"/>
  </si>
  <si>
    <t>19.12.1</t>
    <phoneticPr fontId="6"/>
  </si>
  <si>
    <t>22.11.30</t>
    <phoneticPr fontId="6"/>
  </si>
  <si>
    <r>
      <rPr>
        <sz val="10"/>
        <rFont val="ＭＳ 明朝"/>
        <family val="1"/>
        <charset val="128"/>
      </rPr>
      <t>ばいかご</t>
    </r>
  </si>
  <si>
    <t>19.6.1</t>
    <phoneticPr fontId="6"/>
  </si>
  <si>
    <t>22.5.31</t>
    <phoneticPr fontId="6"/>
  </si>
  <si>
    <r>
      <rPr>
        <sz val="10"/>
        <rFont val="ＭＳ 明朝"/>
        <family val="1"/>
        <charset val="128"/>
      </rPr>
      <t>べにずわいがにかご</t>
    </r>
  </si>
  <si>
    <t>22.1.1</t>
    <phoneticPr fontId="6"/>
  </si>
  <si>
    <t>24.12.31</t>
  </si>
  <si>
    <t>5.1</t>
    <phoneticPr fontId="6"/>
  </si>
  <si>
    <r>
      <rPr>
        <sz val="10"/>
        <rFont val="ＭＳ 明朝"/>
        <family val="1"/>
        <charset val="128"/>
      </rPr>
      <t>翌年</t>
    </r>
    <r>
      <rPr>
        <sz val="10"/>
        <rFont val="Century"/>
        <family val="1"/>
      </rPr>
      <t>1.31</t>
    </r>
  </si>
  <si>
    <r>
      <rPr>
        <sz val="10"/>
        <rFont val="ＭＳ 明朝"/>
        <family val="1"/>
        <charset val="128"/>
      </rPr>
      <t>かれいさし網</t>
    </r>
    <phoneticPr fontId="6"/>
  </si>
  <si>
    <t>22.3.1</t>
    <phoneticPr fontId="6"/>
  </si>
  <si>
    <r>
      <t>25.2.</t>
    </r>
    <r>
      <rPr>
        <sz val="10"/>
        <rFont val="ＭＳ 明朝"/>
        <family val="1"/>
        <charset val="128"/>
      </rPr>
      <t>末</t>
    </r>
    <rPh sb="5" eb="6">
      <t>マツ</t>
    </rPh>
    <phoneticPr fontId="6"/>
  </si>
  <si>
    <r>
      <rPr>
        <sz val="10"/>
        <rFont val="ＭＳ 明朝"/>
        <family val="1"/>
        <charset val="128"/>
      </rPr>
      <t>たらさし網</t>
    </r>
    <phoneticPr fontId="6"/>
  </si>
  <si>
    <t>21.12.1</t>
  </si>
  <si>
    <t>24.11.30</t>
  </si>
  <si>
    <t>12.20</t>
    <phoneticPr fontId="6"/>
  </si>
  <si>
    <r>
      <rPr>
        <sz val="10"/>
        <rFont val="ＭＳ 明朝"/>
        <family val="1"/>
        <charset val="128"/>
      </rPr>
      <t>さめさし網</t>
    </r>
    <phoneticPr fontId="6"/>
  </si>
  <si>
    <t>22.2.20</t>
    <phoneticPr fontId="6"/>
  </si>
  <si>
    <t>25.2.19</t>
    <phoneticPr fontId="6"/>
  </si>
  <si>
    <t>2.20</t>
    <phoneticPr fontId="6"/>
  </si>
  <si>
    <r>
      <rPr>
        <sz val="10"/>
        <rFont val="ＭＳ 明朝"/>
        <family val="1"/>
        <charset val="128"/>
      </rPr>
      <t>小型いか釣り</t>
    </r>
    <rPh sb="4" eb="5">
      <t>ツ</t>
    </rPh>
    <phoneticPr fontId="6"/>
  </si>
  <si>
    <r>
      <rPr>
        <sz val="10"/>
        <rFont val="ＭＳ 明朝"/>
        <family val="1"/>
        <charset val="128"/>
      </rPr>
      <t>張網</t>
    </r>
  </si>
  <si>
    <r>
      <rPr>
        <sz val="10"/>
        <rFont val="ＭＳ 明朝"/>
        <family val="1"/>
        <charset val="128"/>
      </rPr>
      <t>翌年</t>
    </r>
    <r>
      <rPr>
        <sz val="10"/>
        <rFont val="Century"/>
        <family val="1"/>
      </rPr>
      <t>8.31</t>
    </r>
  </si>
  <si>
    <r>
      <rPr>
        <sz val="10"/>
        <rFont val="ＭＳ 明朝"/>
        <family val="1"/>
        <charset val="128"/>
      </rPr>
      <t>めばるさし網</t>
    </r>
    <phoneticPr fontId="6"/>
  </si>
  <si>
    <t>9.1</t>
    <phoneticPr fontId="6"/>
  </si>
  <si>
    <t>9.30</t>
    <phoneticPr fontId="6"/>
  </si>
  <si>
    <r>
      <rPr>
        <sz val="10"/>
        <rFont val="ＭＳ 明朝"/>
        <family val="1"/>
        <charset val="128"/>
      </rPr>
      <t>　知事許可漁業の許可件数は</t>
    </r>
    <r>
      <rPr>
        <sz val="10"/>
        <rFont val="Century"/>
        <family val="1"/>
      </rPr>
      <t>411</t>
    </r>
    <r>
      <rPr>
        <sz val="10"/>
        <rFont val="ＭＳ 明朝"/>
        <family val="1"/>
        <charset val="128"/>
      </rPr>
      <t>件で前年より</t>
    </r>
    <r>
      <rPr>
        <sz val="10"/>
        <rFont val="Century"/>
        <family val="1"/>
      </rPr>
      <t>54</t>
    </r>
    <r>
      <rPr>
        <sz val="10"/>
        <rFont val="ＭＳ 明朝"/>
        <family val="1"/>
        <charset val="128"/>
      </rPr>
      <t>件減少となった。これは主に、</t>
    </r>
    <r>
      <rPr>
        <sz val="10"/>
        <rFont val="Century"/>
        <family val="1"/>
      </rPr>
      <t>21</t>
    </r>
    <r>
      <rPr>
        <sz val="10"/>
        <rFont val="ＭＳ 明朝"/>
        <family val="1"/>
        <charset val="128"/>
      </rPr>
      <t>年度に更新許可された、こあみ・くろえびひき網漁業で</t>
    </r>
    <r>
      <rPr>
        <sz val="10"/>
        <rFont val="Century"/>
        <family val="1"/>
      </rPr>
      <t>30</t>
    </r>
    <r>
      <rPr>
        <sz val="10"/>
        <rFont val="ＭＳ 明朝"/>
        <family val="1"/>
        <charset val="128"/>
      </rPr>
      <t>件、</t>
    </r>
    <rPh sb="1" eb="7">
      <t>チジキョカギョギョウ</t>
    </rPh>
    <rPh sb="8" eb="12">
      <t>キョカケンスウ</t>
    </rPh>
    <rPh sb="16" eb="17">
      <t>ケン</t>
    </rPh>
    <rPh sb="18" eb="20">
      <t>ゼンネン</t>
    </rPh>
    <rPh sb="24" eb="25">
      <t>ケン</t>
    </rPh>
    <rPh sb="25" eb="27">
      <t>ゲンショウ</t>
    </rPh>
    <rPh sb="35" eb="36">
      <t>オモ</t>
    </rPh>
    <rPh sb="40" eb="42">
      <t>ネンド</t>
    </rPh>
    <rPh sb="43" eb="45">
      <t>コウシン</t>
    </rPh>
    <rPh sb="45" eb="47">
      <t>キョカ</t>
    </rPh>
    <rPh sb="61" eb="64">
      <t>アミギョギョウ</t>
    </rPh>
    <rPh sb="67" eb="68">
      <t>ケン</t>
    </rPh>
    <phoneticPr fontId="6"/>
  </si>
  <si>
    <r>
      <rPr>
        <sz val="10"/>
        <rFont val="ＭＳ 明朝"/>
        <family val="1"/>
        <charset val="128"/>
      </rPr>
      <t>自家用餌料びき網漁業で</t>
    </r>
    <r>
      <rPr>
        <sz val="10"/>
        <rFont val="Century"/>
        <family val="1"/>
      </rPr>
      <t>20</t>
    </r>
    <r>
      <rPr>
        <sz val="10"/>
        <rFont val="ＭＳ 明朝"/>
        <family val="1"/>
        <charset val="128"/>
      </rPr>
      <t>件減少したことによる。入会許可漁業、大臣許可漁業については、増減はなかった。</t>
    </r>
    <rPh sb="13" eb="14">
      <t>ケン</t>
    </rPh>
    <rPh sb="14" eb="16">
      <t>ゲンショウ</t>
    </rPh>
    <rPh sb="24" eb="30">
      <t>ニュウカイキョカギョギョウ</t>
    </rPh>
    <rPh sb="31" eb="37">
      <t>ダイジンキョカギョギョウ</t>
    </rPh>
    <rPh sb="43" eb="45">
      <t>ゾウゲン</t>
    </rPh>
    <phoneticPr fontId="6"/>
  </si>
  <si>
    <r>
      <t xml:space="preserve">(3) </t>
    </r>
    <r>
      <rPr>
        <sz val="12"/>
        <color rgb="FF000000"/>
        <rFont val="ＭＳ 明朝"/>
        <family val="1"/>
        <charset val="128"/>
      </rPr>
      <t>入会許可漁業</t>
    </r>
  </si>
  <si>
    <r>
      <rPr>
        <sz val="12"/>
        <color rgb="FF000000"/>
        <rFont val="ＭＳ 明朝"/>
        <family val="1"/>
        <charset val="128"/>
      </rPr>
      <t>平成</t>
    </r>
    <r>
      <rPr>
        <sz val="12"/>
        <color rgb="FF000000"/>
        <rFont val="Century"/>
        <family val="1"/>
      </rPr>
      <t>22</t>
    </r>
    <r>
      <rPr>
        <sz val="12"/>
        <color rgb="FF000000"/>
        <rFont val="ＭＳ 明朝"/>
        <family val="1"/>
        <charset val="128"/>
      </rPr>
      <t>年</t>
    </r>
    <r>
      <rPr>
        <sz val="12"/>
        <color rgb="FF000000"/>
        <rFont val="Century"/>
        <family val="1"/>
      </rPr>
      <t>3</t>
    </r>
    <r>
      <rPr>
        <sz val="12"/>
        <color rgb="FF000000"/>
        <rFont val="ＭＳ 明朝"/>
        <family val="1"/>
        <charset val="128"/>
      </rPr>
      <t>月</t>
    </r>
    <r>
      <rPr>
        <sz val="12"/>
        <color rgb="FF000000"/>
        <rFont val="Century"/>
        <family val="1"/>
      </rPr>
      <t>31</t>
    </r>
    <r>
      <rPr>
        <sz val="12"/>
        <color rgb="FF000000"/>
        <rFont val="ＭＳ 明朝"/>
        <family val="1"/>
        <charset val="128"/>
      </rPr>
      <t>日現在</t>
    </r>
  </si>
  <si>
    <r>
      <rPr>
        <sz val="11"/>
        <rFont val="ＭＳ 明朝"/>
        <family val="1"/>
        <charset val="128"/>
      </rPr>
      <t>業種類</t>
    </r>
  </si>
  <si>
    <r>
      <rPr>
        <sz val="11"/>
        <rFont val="ＭＳ 明朝"/>
        <family val="1"/>
        <charset val="128"/>
      </rPr>
      <t>許可の有効期間</t>
    </r>
  </si>
  <si>
    <r>
      <rPr>
        <sz val="11"/>
        <rFont val="ＭＳ 明朝"/>
        <family val="1"/>
        <charset val="128"/>
      </rPr>
      <t>操　業　期　間</t>
    </r>
    <phoneticPr fontId="6"/>
  </si>
  <si>
    <r>
      <rPr>
        <sz val="11"/>
        <rFont val="ＭＳ 明朝"/>
        <family val="1"/>
        <charset val="128"/>
      </rPr>
      <t>入　会　内　容</t>
    </r>
    <phoneticPr fontId="6"/>
  </si>
  <si>
    <r>
      <rPr>
        <sz val="11"/>
        <rFont val="ＭＳ 明朝"/>
        <family val="1"/>
        <charset val="128"/>
      </rPr>
      <t>許　可　隻　数</t>
    </r>
    <rPh sb="0" eb="1">
      <t>モト</t>
    </rPh>
    <rPh sb="2" eb="3">
      <t>カ</t>
    </rPh>
    <rPh sb="4" eb="5">
      <t>セキ</t>
    </rPh>
    <rPh sb="6" eb="7">
      <t>スウ</t>
    </rPh>
    <phoneticPr fontId="6"/>
  </si>
  <si>
    <r>
      <rPr>
        <sz val="11"/>
        <rFont val="ＭＳ 明朝"/>
        <family val="1"/>
        <charset val="128"/>
      </rPr>
      <t>手繰第一種</t>
    </r>
  </si>
  <si>
    <r>
      <t>21. 9. 1</t>
    </r>
    <r>
      <rPr>
        <sz val="11"/>
        <rFont val="ＭＳ 明朝"/>
        <family val="1"/>
        <charset val="128"/>
      </rPr>
      <t>～</t>
    </r>
    <r>
      <rPr>
        <sz val="11"/>
        <rFont val="Century"/>
        <family val="1"/>
      </rPr>
      <t>22. 6.30</t>
    </r>
  </si>
  <si>
    <r>
      <t>9. 1</t>
    </r>
    <r>
      <rPr>
        <sz val="11"/>
        <rFont val="ＭＳ 明朝"/>
        <family val="1"/>
        <charset val="128"/>
      </rPr>
      <t>～翌年</t>
    </r>
    <r>
      <rPr>
        <sz val="11"/>
        <rFont val="Century"/>
        <family val="1"/>
      </rPr>
      <t>6.30</t>
    </r>
    <phoneticPr fontId="6"/>
  </si>
  <si>
    <r>
      <rPr>
        <sz val="11"/>
        <rFont val="ＭＳ 明朝"/>
        <family val="1"/>
        <charset val="128"/>
      </rPr>
      <t>新潟県との知事協定</t>
    </r>
  </si>
  <si>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6"/>
  </si>
  <si>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6"/>
  </si>
  <si>
    <r>
      <rPr>
        <sz val="11"/>
        <rFont val="ＭＳ 明朝"/>
        <family val="1"/>
        <charset val="128"/>
      </rPr>
      <t>〃</t>
    </r>
  </si>
  <si>
    <r>
      <rPr>
        <sz val="11"/>
        <rFont val="ＭＳ 明朝"/>
        <family val="1"/>
        <charset val="128"/>
      </rPr>
      <t>〃</t>
    </r>
    <phoneticPr fontId="6"/>
  </si>
  <si>
    <r>
      <rPr>
        <sz val="11"/>
        <rFont val="ＭＳ 明朝"/>
        <family val="1"/>
        <charset val="128"/>
      </rPr>
      <t>新潟海区との委員会協定</t>
    </r>
    <r>
      <rPr>
        <sz val="11"/>
        <rFont val="Century"/>
        <family val="1"/>
      </rPr>
      <t>(</t>
    </r>
    <r>
      <rPr>
        <sz val="11"/>
        <rFont val="ＭＳ 明朝"/>
        <family val="1"/>
        <charset val="128"/>
      </rPr>
      <t>甲区域</t>
    </r>
    <r>
      <rPr>
        <sz val="11"/>
        <rFont val="Century"/>
        <family val="1"/>
      </rPr>
      <t>)</t>
    </r>
  </si>
  <si>
    <r>
      <rPr>
        <sz val="11"/>
        <rFont val="ＭＳ 明朝"/>
        <family val="1"/>
        <charset val="128"/>
      </rPr>
      <t>新潟海区との委員会協定</t>
    </r>
    <r>
      <rPr>
        <sz val="11"/>
        <rFont val="Century"/>
        <family val="1"/>
      </rPr>
      <t>(</t>
    </r>
    <r>
      <rPr>
        <sz val="11"/>
        <rFont val="ＭＳ 明朝"/>
        <family val="1"/>
        <charset val="128"/>
      </rPr>
      <t>乙区域</t>
    </r>
    <r>
      <rPr>
        <sz val="11"/>
        <rFont val="Century"/>
        <family val="1"/>
      </rPr>
      <t>)</t>
    </r>
  </si>
  <si>
    <t xml:space="preserve">  0</t>
    <phoneticPr fontId="6"/>
  </si>
  <si>
    <r>
      <rPr>
        <sz val="11"/>
        <rFont val="ＭＳ 明朝"/>
        <family val="1"/>
        <charset val="128"/>
      </rPr>
      <t>えびかご</t>
    </r>
    <phoneticPr fontId="6"/>
  </si>
  <si>
    <r>
      <t>21. 5.10</t>
    </r>
    <r>
      <rPr>
        <sz val="11"/>
        <rFont val="ＭＳ 明朝"/>
        <family val="1"/>
        <charset val="128"/>
      </rPr>
      <t>～</t>
    </r>
    <r>
      <rPr>
        <sz val="11"/>
        <rFont val="Century"/>
        <family val="1"/>
      </rPr>
      <t>22. 4.30</t>
    </r>
  </si>
  <si>
    <r>
      <t>5.10</t>
    </r>
    <r>
      <rPr>
        <sz val="11"/>
        <rFont val="ＭＳ 明朝"/>
        <family val="1"/>
        <charset val="128"/>
      </rPr>
      <t>～</t>
    </r>
    <r>
      <rPr>
        <sz val="11"/>
        <rFont val="Century"/>
        <family val="1"/>
      </rPr>
      <t>6.30</t>
    </r>
    <r>
      <rPr>
        <sz val="11"/>
        <rFont val="ＭＳ 明朝"/>
        <family val="1"/>
        <charset val="128"/>
      </rPr>
      <t>､</t>
    </r>
    <r>
      <rPr>
        <sz val="11"/>
        <rFont val="Century"/>
        <family val="1"/>
      </rPr>
      <t>9.1</t>
    </r>
    <r>
      <rPr>
        <sz val="11"/>
        <rFont val="ＭＳ 明朝"/>
        <family val="1"/>
        <charset val="128"/>
      </rPr>
      <t>～</t>
    </r>
    <r>
      <rPr>
        <sz val="11"/>
        <rFont val="Century"/>
        <family val="1"/>
      </rPr>
      <t>10.31</t>
    </r>
    <phoneticPr fontId="6"/>
  </si>
  <si>
    <r>
      <rPr>
        <sz val="11"/>
        <rFont val="ＭＳ 明朝"/>
        <family val="1"/>
        <charset val="128"/>
      </rPr>
      <t>－</t>
    </r>
    <phoneticPr fontId="6"/>
  </si>
  <si>
    <r>
      <rPr>
        <sz val="11"/>
        <rFont val="ＭＳ 明朝"/>
        <family val="1"/>
        <charset val="128"/>
      </rPr>
      <t>ごち網</t>
    </r>
    <phoneticPr fontId="6"/>
  </si>
  <si>
    <t>(</t>
    <phoneticPr fontId="6"/>
  </si>
  <si>
    <r>
      <t>21. 6. 1</t>
    </r>
    <r>
      <rPr>
        <sz val="11"/>
        <rFont val="ＭＳ 明朝"/>
        <family val="1"/>
        <charset val="128"/>
      </rPr>
      <t>～</t>
    </r>
    <r>
      <rPr>
        <sz val="11"/>
        <rFont val="Century"/>
        <family val="1"/>
      </rPr>
      <t>21.10.31</t>
    </r>
  </si>
  <si>
    <t>)</t>
    <phoneticPr fontId="6"/>
  </si>
  <si>
    <r>
      <t>6. 1</t>
    </r>
    <r>
      <rPr>
        <sz val="11"/>
        <rFont val="ＭＳ 明朝"/>
        <family val="1"/>
        <charset val="128"/>
      </rPr>
      <t>～</t>
    </r>
    <r>
      <rPr>
        <sz val="11"/>
        <rFont val="Century"/>
        <family val="1"/>
      </rPr>
      <t>10.31</t>
    </r>
    <phoneticPr fontId="6"/>
  </si>
  <si>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</si>
  <si>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6"/>
  </si>
  <si>
    <r>
      <t>( )</t>
    </r>
    <r>
      <rPr>
        <sz val="11"/>
        <color rgb="FF000000"/>
        <rFont val="ＭＳ 明朝"/>
        <family val="1"/>
        <charset val="128"/>
      </rPr>
      <t>内は協定の有効期間</t>
    </r>
  </si>
  <si>
    <r>
      <t xml:space="preserve">(4) </t>
    </r>
    <r>
      <rPr>
        <sz val="12"/>
        <color rgb="FF000000"/>
        <rFont val="ＭＳ 明朝"/>
        <family val="1"/>
        <charset val="128"/>
      </rPr>
      <t>小型いかつり漁業､許可隻数</t>
    </r>
    <r>
      <rPr>
        <sz val="12"/>
        <color rgb="FF000000"/>
        <rFont val="Century"/>
        <family val="1"/>
      </rPr>
      <t>(</t>
    </r>
    <r>
      <rPr>
        <sz val="12"/>
        <color rgb="FF000000"/>
        <rFont val="ＭＳ 明朝"/>
        <family val="1"/>
        <charset val="128"/>
      </rPr>
      <t>道県別</t>
    </r>
    <r>
      <rPr>
        <sz val="12"/>
        <color rgb="FF000000"/>
        <rFont val="Century"/>
        <family val="1"/>
      </rPr>
      <t>)</t>
    </r>
  </si>
  <si>
    <r>
      <rPr>
        <sz val="12"/>
        <color rgb="FF000000"/>
        <rFont val="ＭＳ 明朝"/>
        <family val="1"/>
        <charset val="128"/>
      </rPr>
      <t>平成</t>
    </r>
    <r>
      <rPr>
        <sz val="12"/>
        <color rgb="FF000000"/>
        <rFont val="Century"/>
        <family val="1"/>
      </rPr>
      <t>21</t>
    </r>
    <r>
      <rPr>
        <sz val="12"/>
        <color rgb="FF000000"/>
        <rFont val="ＭＳ 明朝"/>
        <family val="1"/>
        <charset val="128"/>
      </rPr>
      <t>年</t>
    </r>
    <r>
      <rPr>
        <sz val="12"/>
        <color rgb="FF000000"/>
        <rFont val="Century"/>
        <family val="1"/>
      </rPr>
      <t>12</t>
    </r>
    <r>
      <rPr>
        <sz val="12"/>
        <color rgb="FF000000"/>
        <rFont val="ＭＳ 明朝"/>
        <family val="1"/>
        <charset val="128"/>
      </rPr>
      <t>月</t>
    </r>
    <r>
      <rPr>
        <sz val="12"/>
        <color rgb="FF000000"/>
        <rFont val="Century"/>
        <family val="1"/>
      </rPr>
      <t>31</t>
    </r>
    <r>
      <rPr>
        <sz val="12"/>
        <color rgb="FF000000"/>
        <rFont val="ＭＳ 明朝"/>
        <family val="1"/>
        <charset val="128"/>
      </rPr>
      <t>日現在</t>
    </r>
  </si>
  <si>
    <r>
      <rPr>
        <sz val="11"/>
        <rFont val="ＭＳ 明朝"/>
        <family val="1"/>
        <charset val="128"/>
      </rPr>
      <t>県</t>
    </r>
    <r>
      <rPr>
        <sz val="11"/>
        <rFont val="Century"/>
        <family val="1"/>
      </rPr>
      <t xml:space="preserve">  </t>
    </r>
    <r>
      <rPr>
        <sz val="11"/>
        <rFont val="ＭＳ 明朝"/>
        <family val="1"/>
        <charset val="128"/>
      </rPr>
      <t>名</t>
    </r>
  </si>
  <si>
    <r>
      <t>5</t>
    </r>
    <r>
      <rPr>
        <sz val="11"/>
        <rFont val="ＭＳ 明朝"/>
        <family val="1"/>
        <charset val="128"/>
      </rPr>
      <t>ﾄﾝ以上</t>
    </r>
    <r>
      <rPr>
        <sz val="11"/>
        <rFont val="Century"/>
        <family val="1"/>
      </rPr>
      <t>10</t>
    </r>
    <r>
      <rPr>
        <sz val="11"/>
        <rFont val="ＭＳ 明朝"/>
        <family val="1"/>
        <charset val="128"/>
      </rPr>
      <t>ﾄﾝ未満</t>
    </r>
  </si>
  <si>
    <r>
      <t>10</t>
    </r>
    <r>
      <rPr>
        <sz val="11"/>
        <rFont val="ＭＳ 明朝"/>
        <family val="1"/>
        <charset val="128"/>
      </rPr>
      <t>ﾄﾝ以上</t>
    </r>
    <r>
      <rPr>
        <sz val="11"/>
        <rFont val="Century"/>
        <family val="1"/>
      </rPr>
      <t>15</t>
    </r>
    <r>
      <rPr>
        <sz val="11"/>
        <rFont val="ＭＳ 明朝"/>
        <family val="1"/>
        <charset val="128"/>
      </rPr>
      <t>ﾄﾝ未満</t>
    </r>
    <phoneticPr fontId="6"/>
  </si>
  <si>
    <r>
      <t>15</t>
    </r>
    <r>
      <rPr>
        <sz val="11"/>
        <rFont val="ＭＳ 明朝"/>
        <family val="1"/>
        <charset val="128"/>
      </rPr>
      <t>ﾄﾝ以上</t>
    </r>
    <r>
      <rPr>
        <sz val="11"/>
        <rFont val="Century"/>
        <family val="1"/>
      </rPr>
      <t>20</t>
    </r>
    <r>
      <rPr>
        <sz val="11"/>
        <rFont val="ＭＳ 明朝"/>
        <family val="1"/>
        <charset val="128"/>
      </rPr>
      <t>ﾄﾝ未満</t>
    </r>
    <phoneticPr fontId="6"/>
  </si>
  <si>
    <r>
      <t>20</t>
    </r>
    <r>
      <rPr>
        <sz val="11"/>
        <rFont val="ＭＳ 明朝"/>
        <family val="1"/>
        <charset val="128"/>
      </rPr>
      <t>ﾄﾝ以上</t>
    </r>
    <r>
      <rPr>
        <sz val="11"/>
        <rFont val="Century"/>
        <family val="1"/>
      </rPr>
      <t>30</t>
    </r>
    <r>
      <rPr>
        <sz val="11"/>
        <rFont val="ＭＳ 明朝"/>
        <family val="1"/>
        <charset val="128"/>
      </rPr>
      <t>ﾄﾝ未満</t>
    </r>
    <phoneticPr fontId="6"/>
  </si>
  <si>
    <r>
      <rPr>
        <sz val="11"/>
        <rFont val="ＭＳ 明朝"/>
        <family val="1"/>
        <charset val="128"/>
      </rPr>
      <t>合　　　計</t>
    </r>
    <phoneticPr fontId="6"/>
  </si>
  <si>
    <r>
      <rPr>
        <sz val="11"/>
        <rFont val="ＭＳ 明朝"/>
        <family val="1"/>
        <charset val="128"/>
      </rPr>
      <t>北</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道</t>
    </r>
  </si>
  <si>
    <r>
      <rPr>
        <sz val="11"/>
        <rFont val="ＭＳ 明朝"/>
        <family val="1"/>
        <charset val="128"/>
      </rPr>
      <t>青</t>
    </r>
    <r>
      <rPr>
        <sz val="11"/>
        <rFont val="Century"/>
        <family val="1"/>
      </rPr>
      <t xml:space="preserve"> </t>
    </r>
    <r>
      <rPr>
        <sz val="11"/>
        <rFont val="ＭＳ 明朝"/>
        <family val="1"/>
        <charset val="128"/>
      </rPr>
      <t>森</t>
    </r>
    <r>
      <rPr>
        <sz val="11"/>
        <rFont val="Century"/>
        <family val="1"/>
      </rPr>
      <t xml:space="preserve"> </t>
    </r>
    <r>
      <rPr>
        <sz val="11"/>
        <rFont val="ＭＳ 明朝"/>
        <family val="1"/>
        <charset val="128"/>
      </rPr>
      <t>県</t>
    </r>
  </si>
  <si>
    <r>
      <rPr>
        <sz val="11"/>
        <rFont val="ＭＳ 明朝"/>
        <family val="1"/>
        <charset val="128"/>
      </rPr>
      <t>秋</t>
    </r>
    <r>
      <rPr>
        <sz val="11"/>
        <rFont val="Century"/>
        <family val="1"/>
      </rPr>
      <t xml:space="preserve"> </t>
    </r>
    <r>
      <rPr>
        <sz val="11"/>
        <rFont val="ＭＳ 明朝"/>
        <family val="1"/>
        <charset val="128"/>
      </rPr>
      <t>田</t>
    </r>
    <r>
      <rPr>
        <sz val="11"/>
        <rFont val="Century"/>
        <family val="1"/>
      </rPr>
      <t xml:space="preserve"> </t>
    </r>
    <r>
      <rPr>
        <sz val="11"/>
        <rFont val="ＭＳ 明朝"/>
        <family val="1"/>
        <charset val="128"/>
      </rPr>
      <t>県</t>
    </r>
  </si>
  <si>
    <r>
      <rPr>
        <sz val="11"/>
        <rFont val="ＭＳ 明朝"/>
        <family val="1"/>
        <charset val="128"/>
      </rPr>
      <t>岩</t>
    </r>
    <r>
      <rPr>
        <sz val="11"/>
        <rFont val="Century"/>
        <family val="1"/>
      </rPr>
      <t xml:space="preserve"> </t>
    </r>
    <r>
      <rPr>
        <sz val="11"/>
        <rFont val="ＭＳ 明朝"/>
        <family val="1"/>
        <charset val="128"/>
      </rPr>
      <t>手</t>
    </r>
    <r>
      <rPr>
        <sz val="11"/>
        <rFont val="Century"/>
        <family val="1"/>
      </rPr>
      <t xml:space="preserve"> </t>
    </r>
    <r>
      <rPr>
        <sz val="11"/>
        <rFont val="ＭＳ 明朝"/>
        <family val="1"/>
        <charset val="128"/>
      </rPr>
      <t>県</t>
    </r>
  </si>
  <si>
    <r>
      <rPr>
        <sz val="11"/>
        <rFont val="ＭＳ 明朝"/>
        <family val="1"/>
        <charset val="128"/>
      </rPr>
      <t>宮</t>
    </r>
    <r>
      <rPr>
        <sz val="11"/>
        <rFont val="Century"/>
        <family val="1"/>
      </rPr>
      <t xml:space="preserve"> </t>
    </r>
    <r>
      <rPr>
        <sz val="11"/>
        <rFont val="ＭＳ 明朝"/>
        <family val="1"/>
        <charset val="128"/>
      </rPr>
      <t>城</t>
    </r>
    <r>
      <rPr>
        <sz val="11"/>
        <rFont val="Century"/>
        <family val="1"/>
      </rPr>
      <t xml:space="preserve"> </t>
    </r>
    <r>
      <rPr>
        <sz val="11"/>
        <rFont val="ＭＳ 明朝"/>
        <family val="1"/>
        <charset val="128"/>
      </rPr>
      <t>県</t>
    </r>
  </si>
  <si>
    <r>
      <rPr>
        <sz val="11"/>
        <rFont val="ＭＳ 明朝"/>
        <family val="1"/>
        <charset val="128"/>
      </rPr>
      <t>新</t>
    </r>
    <r>
      <rPr>
        <sz val="11"/>
        <rFont val="Century"/>
        <family val="1"/>
      </rPr>
      <t xml:space="preserve"> </t>
    </r>
    <r>
      <rPr>
        <sz val="11"/>
        <rFont val="ＭＳ 明朝"/>
        <family val="1"/>
        <charset val="128"/>
      </rPr>
      <t>潟</t>
    </r>
    <r>
      <rPr>
        <sz val="11"/>
        <rFont val="Century"/>
        <family val="1"/>
      </rPr>
      <t xml:space="preserve"> </t>
    </r>
    <r>
      <rPr>
        <sz val="11"/>
        <rFont val="ＭＳ 明朝"/>
        <family val="1"/>
        <charset val="128"/>
      </rPr>
      <t>県</t>
    </r>
  </si>
  <si>
    <r>
      <rPr>
        <sz val="11"/>
        <rFont val="ＭＳ 明朝"/>
        <family val="1"/>
        <charset val="128"/>
      </rPr>
      <t>富</t>
    </r>
    <r>
      <rPr>
        <sz val="11"/>
        <rFont val="Century"/>
        <family val="1"/>
      </rPr>
      <t xml:space="preserve"> </t>
    </r>
    <r>
      <rPr>
        <sz val="11"/>
        <rFont val="ＭＳ 明朝"/>
        <family val="1"/>
        <charset val="128"/>
      </rPr>
      <t>山</t>
    </r>
    <r>
      <rPr>
        <sz val="11"/>
        <rFont val="Century"/>
        <family val="1"/>
      </rPr>
      <t xml:space="preserve"> </t>
    </r>
    <r>
      <rPr>
        <sz val="11"/>
        <rFont val="ＭＳ 明朝"/>
        <family val="1"/>
        <charset val="128"/>
      </rPr>
      <t>県</t>
    </r>
  </si>
  <si>
    <r>
      <rPr>
        <sz val="11"/>
        <rFont val="ＭＳ 明朝"/>
        <family val="1"/>
        <charset val="128"/>
      </rPr>
      <t>石</t>
    </r>
    <r>
      <rPr>
        <sz val="11"/>
        <rFont val="Century"/>
        <family val="1"/>
      </rPr>
      <t xml:space="preserve"> </t>
    </r>
    <r>
      <rPr>
        <sz val="11"/>
        <rFont val="ＭＳ 明朝"/>
        <family val="1"/>
        <charset val="128"/>
      </rPr>
      <t>川</t>
    </r>
    <r>
      <rPr>
        <sz val="11"/>
        <rFont val="Century"/>
        <family val="1"/>
      </rPr>
      <t xml:space="preserve"> </t>
    </r>
    <r>
      <rPr>
        <sz val="11"/>
        <rFont val="ＭＳ 明朝"/>
        <family val="1"/>
        <charset val="128"/>
      </rPr>
      <t>県</t>
    </r>
  </si>
  <si>
    <r>
      <rPr>
        <sz val="11"/>
        <rFont val="ＭＳ 明朝"/>
        <family val="1"/>
        <charset val="128"/>
      </rPr>
      <t>福</t>
    </r>
    <r>
      <rPr>
        <sz val="11"/>
        <rFont val="Century"/>
        <family val="1"/>
      </rPr>
      <t xml:space="preserve"> </t>
    </r>
    <r>
      <rPr>
        <sz val="11"/>
        <rFont val="ＭＳ 明朝"/>
        <family val="1"/>
        <charset val="128"/>
      </rPr>
      <t>井</t>
    </r>
    <r>
      <rPr>
        <sz val="11"/>
        <rFont val="Century"/>
        <family val="1"/>
      </rPr>
      <t xml:space="preserve"> </t>
    </r>
    <r>
      <rPr>
        <sz val="11"/>
        <rFont val="ＭＳ 明朝"/>
        <family val="1"/>
        <charset val="128"/>
      </rPr>
      <t>県</t>
    </r>
  </si>
  <si>
    <r>
      <rPr>
        <sz val="11"/>
        <rFont val="ＭＳ 明朝"/>
        <family val="1"/>
        <charset val="128"/>
      </rPr>
      <t>兵</t>
    </r>
    <r>
      <rPr>
        <sz val="11"/>
        <rFont val="Century"/>
        <family val="1"/>
      </rPr>
      <t xml:space="preserve"> </t>
    </r>
    <r>
      <rPr>
        <sz val="11"/>
        <rFont val="ＭＳ 明朝"/>
        <family val="1"/>
        <charset val="128"/>
      </rPr>
      <t>庫</t>
    </r>
    <r>
      <rPr>
        <sz val="11"/>
        <rFont val="Century"/>
        <family val="1"/>
      </rPr>
      <t xml:space="preserve"> </t>
    </r>
    <r>
      <rPr>
        <sz val="11"/>
        <rFont val="ＭＳ 明朝"/>
        <family val="1"/>
        <charset val="128"/>
      </rPr>
      <t>県</t>
    </r>
  </si>
  <si>
    <r>
      <rPr>
        <sz val="11"/>
        <rFont val="ＭＳ 明朝"/>
        <family val="1"/>
        <charset val="128"/>
      </rPr>
      <t>鳥</t>
    </r>
    <r>
      <rPr>
        <sz val="11"/>
        <rFont val="Century"/>
        <family val="1"/>
      </rPr>
      <t xml:space="preserve"> </t>
    </r>
    <r>
      <rPr>
        <sz val="11"/>
        <rFont val="ＭＳ 明朝"/>
        <family val="1"/>
        <charset val="128"/>
      </rPr>
      <t>取</t>
    </r>
    <r>
      <rPr>
        <sz val="11"/>
        <rFont val="Century"/>
        <family val="1"/>
      </rPr>
      <t xml:space="preserve"> </t>
    </r>
    <r>
      <rPr>
        <sz val="11"/>
        <rFont val="ＭＳ 明朝"/>
        <family val="1"/>
        <charset val="128"/>
      </rPr>
      <t>県</t>
    </r>
  </si>
  <si>
    <r>
      <rPr>
        <sz val="11"/>
        <rFont val="ＭＳ 明朝"/>
        <family val="1"/>
        <charset val="128"/>
      </rPr>
      <t>島</t>
    </r>
    <r>
      <rPr>
        <sz val="11"/>
        <rFont val="Century"/>
        <family val="1"/>
      </rPr>
      <t xml:space="preserve"> </t>
    </r>
    <r>
      <rPr>
        <sz val="11"/>
        <rFont val="ＭＳ 明朝"/>
        <family val="1"/>
        <charset val="128"/>
      </rPr>
      <t>根</t>
    </r>
    <r>
      <rPr>
        <sz val="11"/>
        <rFont val="Century"/>
        <family val="1"/>
      </rPr>
      <t xml:space="preserve"> </t>
    </r>
    <r>
      <rPr>
        <sz val="11"/>
        <rFont val="ＭＳ 明朝"/>
        <family val="1"/>
        <charset val="128"/>
      </rPr>
      <t>県</t>
    </r>
    <rPh sb="0" eb="1">
      <t>シマ</t>
    </rPh>
    <rPh sb="2" eb="3">
      <t>ネ</t>
    </rPh>
    <rPh sb="4" eb="5">
      <t>ケン</t>
    </rPh>
    <phoneticPr fontId="6"/>
  </si>
  <si>
    <r>
      <rPr>
        <sz val="11"/>
        <rFont val="ＭＳ 明朝"/>
        <family val="1"/>
        <charset val="128"/>
      </rPr>
      <t>佐</t>
    </r>
    <r>
      <rPr>
        <sz val="11"/>
        <rFont val="Century"/>
        <family val="1"/>
      </rPr>
      <t xml:space="preserve"> </t>
    </r>
    <r>
      <rPr>
        <sz val="11"/>
        <rFont val="ＭＳ 明朝"/>
        <family val="1"/>
        <charset val="128"/>
      </rPr>
      <t>賀</t>
    </r>
    <r>
      <rPr>
        <sz val="11"/>
        <rFont val="Century"/>
        <family val="1"/>
      </rPr>
      <t xml:space="preserve"> </t>
    </r>
    <r>
      <rPr>
        <sz val="11"/>
        <rFont val="ＭＳ 明朝"/>
        <family val="1"/>
        <charset val="128"/>
      </rPr>
      <t>県</t>
    </r>
    <rPh sb="0" eb="1">
      <t>タスク</t>
    </rPh>
    <rPh sb="2" eb="3">
      <t>ガ</t>
    </rPh>
    <rPh sb="4" eb="5">
      <t>ケン</t>
    </rPh>
    <phoneticPr fontId="6"/>
  </si>
  <si>
    <r>
      <rPr>
        <sz val="11"/>
        <rFont val="ＭＳ 明朝"/>
        <family val="1"/>
        <charset val="128"/>
      </rPr>
      <t>長</t>
    </r>
    <r>
      <rPr>
        <sz val="11"/>
        <rFont val="Century"/>
        <family val="1"/>
      </rPr>
      <t xml:space="preserve"> </t>
    </r>
    <r>
      <rPr>
        <sz val="11"/>
        <rFont val="ＭＳ 明朝"/>
        <family val="1"/>
        <charset val="128"/>
      </rPr>
      <t>崎</t>
    </r>
    <r>
      <rPr>
        <sz val="11"/>
        <rFont val="Century"/>
        <family val="1"/>
      </rPr>
      <t xml:space="preserve"> </t>
    </r>
    <r>
      <rPr>
        <sz val="11"/>
        <rFont val="ＭＳ 明朝"/>
        <family val="1"/>
        <charset val="128"/>
      </rPr>
      <t>県</t>
    </r>
    <phoneticPr fontId="6"/>
  </si>
  <si>
    <r>
      <rPr>
        <sz val="11"/>
        <rFont val="ＭＳ 明朝"/>
        <family val="1"/>
        <charset val="128"/>
      </rPr>
      <t>神奈川県</t>
    </r>
    <rPh sb="0" eb="4">
      <t>カナガワケン</t>
    </rPh>
    <phoneticPr fontId="6"/>
  </si>
  <si>
    <r>
      <rPr>
        <sz val="11"/>
        <rFont val="ＭＳ 明朝"/>
        <family val="1"/>
        <charset val="128"/>
      </rPr>
      <t>合</t>
    </r>
    <r>
      <rPr>
        <sz val="11"/>
        <rFont val="Century"/>
        <family val="1"/>
      </rPr>
      <t xml:space="preserve">   </t>
    </r>
    <r>
      <rPr>
        <sz val="11"/>
        <rFont val="ＭＳ 明朝"/>
        <family val="1"/>
        <charset val="128"/>
      </rPr>
      <t>計</t>
    </r>
  </si>
  <si>
    <r>
      <rPr>
        <sz val="11"/>
        <color rgb="FF000000"/>
        <rFont val="ＭＳ 明朝"/>
        <family val="1"/>
        <charset val="128"/>
      </rPr>
      <t>うち</t>
    </r>
    <r>
      <rPr>
        <sz val="11"/>
        <color rgb="FF000000"/>
        <rFont val="Century"/>
        <family val="1"/>
      </rPr>
      <t>( )</t>
    </r>
    <r>
      <rPr>
        <sz val="11"/>
        <color rgb="FF000000"/>
        <rFont val="ＭＳ 明朝"/>
        <family val="1"/>
        <charset val="128"/>
      </rPr>
      <t>内は本県の陸揚げなし</t>
    </r>
    <phoneticPr fontId="6"/>
  </si>
  <si>
    <r>
      <t xml:space="preserve">(5) </t>
    </r>
    <r>
      <rPr>
        <sz val="12"/>
        <color theme="1"/>
        <rFont val="ＭＳ 明朝"/>
        <family val="1"/>
        <charset val="128"/>
      </rPr>
      <t>大臣許可漁業</t>
    </r>
    <r>
      <rPr>
        <sz val="12"/>
        <color theme="1"/>
        <rFont val="Century"/>
        <family val="1"/>
      </rPr>
      <t xml:space="preserve">      </t>
    </r>
    <phoneticPr fontId="6"/>
  </si>
  <si>
    <r>
      <rPr>
        <sz val="12"/>
        <color theme="1"/>
        <rFont val="ＭＳ 明朝"/>
        <family val="1"/>
        <charset val="128"/>
      </rPr>
      <t>平成</t>
    </r>
    <r>
      <rPr>
        <sz val="12"/>
        <color theme="1"/>
        <rFont val="Century"/>
        <family val="1"/>
      </rPr>
      <t>22</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31</t>
    </r>
    <r>
      <rPr>
        <sz val="12"/>
        <color theme="1"/>
        <rFont val="ＭＳ 明朝"/>
        <family val="1"/>
        <charset val="128"/>
      </rPr>
      <t>日現在</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</si>
  <si>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種</t>
    </r>
    <r>
      <rPr>
        <sz val="11"/>
        <color theme="1"/>
        <rFont val="Century"/>
        <family val="1"/>
      </rPr>
      <t xml:space="preserve"> </t>
    </r>
    <r>
      <rPr>
        <sz val="11"/>
        <color theme="1"/>
        <rFont val="ＭＳ 明朝"/>
        <family val="1"/>
        <charset val="128"/>
      </rPr>
      <t>類</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</si>
  <si>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</si>
  <si>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操</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期</t>
    </r>
    <r>
      <rPr>
        <sz val="11"/>
        <color theme="1"/>
        <rFont val="Century"/>
        <family val="1"/>
      </rPr>
      <t xml:space="preserve"> </t>
    </r>
    <r>
      <rPr>
        <sz val="11"/>
        <color theme="1"/>
        <rFont val="ＭＳ 明朝"/>
        <family val="1"/>
        <charset val="128"/>
      </rPr>
      <t>間</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</si>
  <si>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域</t>
    </r>
  </si>
  <si>
    <r>
      <rPr>
        <sz val="11"/>
        <color theme="1"/>
        <rFont val="ＭＳ 明朝"/>
        <family val="1"/>
        <charset val="128"/>
      </rPr>
      <t>指定漁業</t>
    </r>
  </si>
  <si>
    <r>
      <rPr>
        <sz val="11"/>
        <color theme="1"/>
        <rFont val="ＭＳ 明朝"/>
        <family val="1"/>
        <charset val="128"/>
      </rPr>
      <t>沖合底びき網</t>
    </r>
  </si>
  <si>
    <r>
      <t>9</t>
    </r>
    <r>
      <rPr>
        <sz val="11"/>
        <color theme="1"/>
        <rFont val="ＭＳ 明朝"/>
        <family val="1"/>
        <charset val="128"/>
      </rPr>
      <t>月～翌年</t>
    </r>
    <r>
      <rPr>
        <sz val="11"/>
        <color theme="1"/>
        <rFont val="Century"/>
        <family val="1"/>
      </rPr>
      <t>6</t>
    </r>
    <r>
      <rPr>
        <sz val="11"/>
        <color theme="1"/>
        <rFont val="ＭＳ 明朝"/>
        <family val="1"/>
        <charset val="128"/>
      </rPr>
      <t>月</t>
    </r>
  </si>
  <si>
    <r>
      <rPr>
        <sz val="11"/>
        <color theme="1"/>
        <rFont val="ＭＳ 明朝"/>
        <family val="1"/>
        <charset val="128"/>
      </rPr>
      <t>青森県から新潟県までの沖合</t>
    </r>
  </si>
  <si>
    <r>
      <rPr>
        <sz val="11"/>
        <color theme="1"/>
        <rFont val="ＭＳ 明朝"/>
        <family val="1"/>
        <charset val="128"/>
      </rPr>
      <t>中型さけ･ます流し網</t>
    </r>
  </si>
  <si>
    <r>
      <t>3</t>
    </r>
    <r>
      <rPr>
        <sz val="11"/>
        <color theme="1"/>
        <rFont val="ＭＳ 明朝"/>
        <family val="1"/>
        <charset val="128"/>
      </rPr>
      <t>月</t>
    </r>
    <r>
      <rPr>
        <sz val="11"/>
        <color theme="1"/>
        <rFont val="Century"/>
        <family val="1"/>
      </rPr>
      <t xml:space="preserve"> </t>
    </r>
    <r>
      <rPr>
        <sz val="11"/>
        <color theme="1"/>
        <rFont val="ＭＳ 明朝"/>
        <family val="1"/>
        <charset val="128"/>
      </rPr>
      <t>～</t>
    </r>
    <r>
      <rPr>
        <sz val="11"/>
        <color theme="1"/>
        <rFont val="Century"/>
        <family val="1"/>
      </rPr>
      <t xml:space="preserve"> 7</t>
    </r>
    <r>
      <rPr>
        <sz val="11"/>
        <color theme="1"/>
        <rFont val="ＭＳ 明朝"/>
        <family val="1"/>
        <charset val="128"/>
      </rPr>
      <t>月</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</si>
  <si>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</si>
  <si>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rPr>
        <sz val="11"/>
        <color theme="1"/>
        <rFont val="ＭＳ 明朝"/>
        <family val="1"/>
        <charset val="128"/>
      </rPr>
      <t>いか釣り</t>
    </r>
  </si>
  <si>
    <r>
      <rPr>
        <sz val="11"/>
        <color theme="1"/>
        <rFont val="ＭＳ 明朝"/>
        <family val="1"/>
        <charset val="128"/>
      </rPr>
      <t>周</t>
    </r>
    <r>
      <rPr>
        <sz val="11"/>
        <color theme="1"/>
        <rFont val="Century"/>
        <family val="1"/>
      </rPr>
      <t xml:space="preserve">    </t>
    </r>
    <r>
      <rPr>
        <sz val="11"/>
        <color theme="1"/>
        <rFont val="ＭＳ 明朝"/>
        <family val="1"/>
        <charset val="128"/>
      </rPr>
      <t>年</t>
    </r>
  </si>
  <si>
    <r>
      <rPr>
        <sz val="11"/>
        <color theme="1"/>
        <rFont val="ＭＳ 明朝"/>
        <family val="1"/>
        <charset val="128"/>
      </rPr>
      <t>日本海･太平洋</t>
    </r>
  </si>
  <si>
    <r>
      <rPr>
        <sz val="11"/>
        <color theme="1"/>
        <rFont val="ＭＳ 明朝"/>
        <family val="1"/>
        <charset val="128"/>
      </rPr>
      <t>届出漁業</t>
    </r>
  </si>
  <si>
    <r>
      <rPr>
        <sz val="11"/>
        <color theme="1"/>
        <rFont val="ＭＳ 明朝"/>
        <family val="1"/>
        <charset val="128"/>
      </rPr>
      <t>小型いか釣り</t>
    </r>
    <phoneticPr fontId="6"/>
  </si>
  <si>
    <r>
      <t xml:space="preserve">(6) </t>
    </r>
    <r>
      <rPr>
        <sz val="12"/>
        <color theme="1"/>
        <rFont val="ＭＳ 明朝"/>
        <family val="1"/>
        <charset val="128"/>
      </rPr>
      <t>遊漁船業登録件数</t>
    </r>
    <phoneticPr fontId="6"/>
  </si>
  <si>
    <r>
      <rPr>
        <sz val="11"/>
        <color theme="1"/>
        <rFont val="ＭＳ 明朝"/>
        <family val="1"/>
        <charset val="128"/>
      </rPr>
      <t>区　分</t>
    </r>
    <phoneticPr fontId="6"/>
  </si>
  <si>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船</t>
    </r>
    <phoneticPr fontId="6"/>
  </si>
  <si>
    <r>
      <rPr>
        <sz val="11"/>
        <color theme="1"/>
        <rFont val="ＭＳ 明朝"/>
        <family val="1"/>
        <charset val="128"/>
      </rPr>
      <t>一</t>
    </r>
    <r>
      <rPr>
        <sz val="11"/>
        <color theme="1"/>
        <rFont val="Century"/>
        <family val="1"/>
      </rPr>
      <t xml:space="preserve"> </t>
    </r>
    <r>
      <rPr>
        <sz val="11"/>
        <color theme="1"/>
        <rFont val="ＭＳ 明朝"/>
        <family val="1"/>
        <charset val="128"/>
      </rPr>
      <t>般</t>
    </r>
  </si>
  <si>
    <r>
      <rPr>
        <sz val="11"/>
        <color theme="1"/>
        <rFont val="ＭＳ 明朝"/>
        <family val="1"/>
        <charset val="128"/>
      </rPr>
      <t>合</t>
    </r>
    <r>
      <rPr>
        <sz val="11"/>
        <color theme="1"/>
        <rFont val="Century"/>
        <family val="1"/>
      </rPr>
      <t xml:space="preserve"> </t>
    </r>
    <r>
      <rPr>
        <sz val="11"/>
        <color theme="1"/>
        <rFont val="ＭＳ 明朝"/>
        <family val="1"/>
        <charset val="128"/>
      </rPr>
      <t>計</t>
    </r>
  </si>
  <si>
    <r>
      <rPr>
        <sz val="11"/>
        <color theme="1"/>
        <rFont val="ＭＳ 明朝"/>
        <family val="1"/>
        <charset val="128"/>
      </rPr>
      <t>件　数</t>
    </r>
    <rPh sb="0" eb="1">
      <t>ケン</t>
    </rPh>
    <rPh sb="2" eb="3">
      <t>スウ</t>
    </rPh>
    <phoneticPr fontId="6"/>
  </si>
  <si>
    <r>
      <rPr>
        <sz val="11"/>
        <color theme="1"/>
        <rFont val="ＭＳ 明朝"/>
        <family val="1"/>
        <charset val="128"/>
      </rPr>
      <t>飛</t>
    </r>
    <r>
      <rPr>
        <sz val="11"/>
        <color theme="1"/>
        <rFont val="Century"/>
        <family val="1"/>
      </rPr>
      <t xml:space="preserve"> </t>
    </r>
    <r>
      <rPr>
        <sz val="11"/>
        <color theme="1"/>
        <rFont val="ＭＳ 明朝"/>
        <family val="1"/>
        <charset val="128"/>
      </rPr>
      <t>島</t>
    </r>
  </si>
  <si>
    <r>
      <rPr>
        <sz val="11"/>
        <color theme="1"/>
        <rFont val="ＭＳ 明朝"/>
        <family val="1"/>
        <charset val="128"/>
      </rPr>
      <t>吹</t>
    </r>
    <r>
      <rPr>
        <sz val="11"/>
        <color theme="1"/>
        <rFont val="Century"/>
        <family val="1"/>
      </rPr>
      <t xml:space="preserve"> </t>
    </r>
    <r>
      <rPr>
        <sz val="11"/>
        <color theme="1"/>
        <rFont val="ＭＳ 明朝"/>
        <family val="1"/>
        <charset val="128"/>
      </rPr>
      <t>浦</t>
    </r>
  </si>
  <si>
    <r>
      <rPr>
        <sz val="11"/>
        <color theme="1"/>
        <rFont val="ＭＳ 明朝"/>
        <family val="1"/>
        <charset val="128"/>
      </rPr>
      <t>酒</t>
    </r>
    <r>
      <rPr>
        <sz val="11"/>
        <color theme="1"/>
        <rFont val="Century"/>
        <family val="1"/>
      </rPr>
      <t xml:space="preserve"> </t>
    </r>
    <r>
      <rPr>
        <sz val="11"/>
        <color theme="1"/>
        <rFont val="ＭＳ 明朝"/>
        <family val="1"/>
        <charset val="128"/>
      </rPr>
      <t>田</t>
    </r>
  </si>
  <si>
    <r>
      <rPr>
        <sz val="11"/>
        <color theme="1"/>
        <rFont val="ＭＳ 明朝"/>
        <family val="1"/>
        <charset val="128"/>
      </rPr>
      <t>加</t>
    </r>
    <r>
      <rPr>
        <sz val="11"/>
        <color theme="1"/>
        <rFont val="Century"/>
        <family val="1"/>
      </rPr>
      <t xml:space="preserve"> </t>
    </r>
    <r>
      <rPr>
        <sz val="11"/>
        <color theme="1"/>
        <rFont val="ＭＳ 明朝"/>
        <family val="1"/>
        <charset val="128"/>
      </rPr>
      <t>茂</t>
    </r>
  </si>
  <si>
    <r>
      <rPr>
        <sz val="11"/>
        <color theme="1"/>
        <rFont val="ＭＳ 明朝"/>
        <family val="1"/>
        <charset val="128"/>
      </rPr>
      <t>由</t>
    </r>
    <r>
      <rPr>
        <sz val="11"/>
        <color theme="1"/>
        <rFont val="Century"/>
        <family val="1"/>
      </rPr>
      <t xml:space="preserve"> </t>
    </r>
    <r>
      <rPr>
        <sz val="11"/>
        <color theme="1"/>
        <rFont val="ＭＳ 明朝"/>
        <family val="1"/>
        <charset val="128"/>
      </rPr>
      <t>良</t>
    </r>
  </si>
  <si>
    <r>
      <rPr>
        <sz val="11"/>
        <color theme="1"/>
        <rFont val="ＭＳ 明朝"/>
        <family val="1"/>
        <charset val="128"/>
      </rPr>
      <t>豊</t>
    </r>
    <r>
      <rPr>
        <sz val="11"/>
        <color theme="1"/>
        <rFont val="Century"/>
        <family val="1"/>
      </rPr>
      <t xml:space="preserve"> </t>
    </r>
    <r>
      <rPr>
        <sz val="11"/>
        <color theme="1"/>
        <rFont val="ＭＳ 明朝"/>
        <family val="1"/>
        <charset val="128"/>
      </rPr>
      <t>浦</t>
    </r>
  </si>
  <si>
    <r>
      <rPr>
        <sz val="11"/>
        <color theme="1"/>
        <rFont val="ＭＳ 明朝"/>
        <family val="1"/>
        <charset val="128"/>
      </rPr>
      <t>温</t>
    </r>
    <r>
      <rPr>
        <sz val="11"/>
        <color theme="1"/>
        <rFont val="Century"/>
        <family val="1"/>
      </rPr>
      <t xml:space="preserve"> </t>
    </r>
    <r>
      <rPr>
        <sz val="11"/>
        <color theme="1"/>
        <rFont val="ＭＳ 明朝"/>
        <family val="1"/>
        <charset val="128"/>
      </rPr>
      <t>海</t>
    </r>
  </si>
  <si>
    <r>
      <rPr>
        <sz val="11"/>
        <color theme="1"/>
        <rFont val="ＭＳ 明朝"/>
        <family val="1"/>
        <charset val="128"/>
      </rPr>
      <t>念珠関</t>
    </r>
  </si>
  <si>
    <r>
      <rPr>
        <sz val="11"/>
        <color theme="1"/>
        <rFont val="ＭＳ 明朝"/>
        <family val="1"/>
        <charset val="128"/>
      </rPr>
      <t>計</t>
    </r>
    <rPh sb="0" eb="1">
      <t>ケイ</t>
    </rPh>
    <phoneticPr fontId="6"/>
  </si>
  <si>
    <r>
      <rPr>
        <sz val="11"/>
        <color theme="1"/>
        <rFont val="ＭＳ 明朝"/>
        <family val="1"/>
        <charset val="128"/>
      </rPr>
      <t>業者数</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</si>
  <si>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</si>
  <si>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4"/>
        <rFont val="ＭＳ 明朝"/>
        <family val="1"/>
        <charset val="128"/>
      </rPr>
      <t>１１　漁業取締・調査</t>
    </r>
    <rPh sb="3" eb="5">
      <t>ギョギョウ</t>
    </rPh>
    <rPh sb="5" eb="7">
      <t>トリシマリ</t>
    </rPh>
    <rPh sb="8" eb="10">
      <t>チョウサ</t>
    </rPh>
    <phoneticPr fontId="20"/>
  </si>
  <si>
    <r>
      <rPr>
        <sz val="11"/>
        <rFont val="ＭＳ 明朝"/>
        <family val="1"/>
        <charset val="128"/>
      </rPr>
      <t>県　内　漁　船</t>
    </r>
    <rPh sb="0" eb="1">
      <t>ケン</t>
    </rPh>
    <rPh sb="2" eb="3">
      <t>ナイ</t>
    </rPh>
    <rPh sb="4" eb="5">
      <t>リョウ</t>
    </rPh>
    <rPh sb="6" eb="7">
      <t>セン</t>
    </rPh>
    <phoneticPr fontId="20"/>
  </si>
  <si>
    <r>
      <rPr>
        <sz val="11"/>
        <rFont val="ＭＳ 明朝"/>
        <family val="1"/>
        <charset val="128"/>
      </rPr>
      <t>県　外　漁　業</t>
    </r>
    <rPh sb="0" eb="1">
      <t>ケン</t>
    </rPh>
    <rPh sb="2" eb="3">
      <t>ソト</t>
    </rPh>
    <rPh sb="4" eb="5">
      <t>リョウ</t>
    </rPh>
    <rPh sb="6" eb="7">
      <t>ギョウ</t>
    </rPh>
    <phoneticPr fontId="20"/>
  </si>
  <si>
    <r>
      <rPr>
        <sz val="11"/>
        <rFont val="ＭＳ 明朝"/>
        <family val="1"/>
        <charset val="128"/>
      </rPr>
      <t>かれいさし網漁業</t>
    </r>
    <rPh sb="5" eb="8">
      <t>アミギョギョウ</t>
    </rPh>
    <phoneticPr fontId="24"/>
  </si>
  <si>
    <r>
      <rPr>
        <sz val="11"/>
        <rFont val="ＭＳ 明朝"/>
        <family val="1"/>
        <charset val="128"/>
      </rPr>
      <t>規則</t>
    </r>
    <rPh sb="0" eb="2">
      <t>キソク</t>
    </rPh>
    <phoneticPr fontId="24"/>
  </si>
  <si>
    <r>
      <rPr>
        <sz val="11"/>
        <rFont val="ＭＳ 明朝"/>
        <family val="1"/>
        <charset val="128"/>
      </rPr>
      <t>第</t>
    </r>
    <r>
      <rPr>
        <sz val="11"/>
        <rFont val="Century"/>
        <family val="1"/>
      </rPr>
      <t>14</t>
    </r>
    <r>
      <rPr>
        <sz val="11"/>
        <rFont val="ＭＳ 明朝"/>
        <family val="1"/>
        <charset val="128"/>
      </rPr>
      <t>条</t>
    </r>
    <phoneticPr fontId="24"/>
  </si>
  <si>
    <r>
      <t>1</t>
    </r>
    <r>
      <rPr>
        <sz val="11"/>
        <rFont val="ＭＳ 明朝"/>
        <family val="1"/>
        <charset val="128"/>
      </rPr>
      <t>件</t>
    </r>
    <rPh sb="1" eb="2">
      <t>ケン</t>
    </rPh>
    <phoneticPr fontId="24"/>
  </si>
  <si>
    <r>
      <rPr>
        <sz val="11"/>
        <rFont val="ＭＳ 明朝"/>
        <family val="1"/>
        <charset val="128"/>
      </rPr>
      <t>遊漁</t>
    </r>
    <rPh sb="0" eb="2">
      <t>ユウギョ</t>
    </rPh>
    <phoneticPr fontId="24"/>
  </si>
  <si>
    <r>
      <rPr>
        <sz val="11"/>
        <rFont val="ＭＳ 明朝"/>
        <family val="1"/>
        <charset val="128"/>
      </rPr>
      <t>海区指示　</t>
    </r>
    <rPh sb="0" eb="2">
      <t>カイク</t>
    </rPh>
    <rPh sb="2" eb="4">
      <t>シジ</t>
    </rPh>
    <phoneticPr fontId="6"/>
  </si>
  <si>
    <r>
      <rPr>
        <sz val="11"/>
        <rFont val="ＭＳ 明朝"/>
        <family val="1"/>
        <charset val="128"/>
      </rPr>
      <t>第</t>
    </r>
    <r>
      <rPr>
        <sz val="11"/>
        <rFont val="Century"/>
        <family val="1"/>
      </rPr>
      <t>34</t>
    </r>
    <r>
      <rPr>
        <sz val="11"/>
        <rFont val="ＭＳ 明朝"/>
        <family val="1"/>
        <charset val="128"/>
      </rPr>
      <t>号</t>
    </r>
    <rPh sb="3" eb="4">
      <t>ゴウ</t>
    </rPh>
    <phoneticPr fontId="24"/>
  </si>
  <si>
    <r>
      <t>2</t>
    </r>
    <r>
      <rPr>
        <sz val="11"/>
        <rFont val="ＭＳ 明朝"/>
        <family val="1"/>
        <charset val="128"/>
      </rPr>
      <t>件</t>
    </r>
    <rPh sb="1" eb="2">
      <t>ケン</t>
    </rPh>
    <phoneticPr fontId="6"/>
  </si>
  <si>
    <r>
      <rPr>
        <sz val="11"/>
        <rFont val="ＭＳ 明朝"/>
        <family val="1"/>
        <charset val="128"/>
      </rPr>
      <t>めばるさし網漁業</t>
    </r>
    <rPh sb="5" eb="6">
      <t>アミ</t>
    </rPh>
    <rPh sb="6" eb="8">
      <t>ギョギョウ</t>
    </rPh>
    <phoneticPr fontId="24"/>
  </si>
  <si>
    <r>
      <rPr>
        <sz val="11"/>
        <rFont val="ＭＳ 明朝"/>
        <family val="1"/>
        <charset val="128"/>
      </rPr>
      <t>第</t>
    </r>
    <r>
      <rPr>
        <sz val="11"/>
        <rFont val="Century"/>
        <family val="1"/>
      </rPr>
      <t>15</t>
    </r>
    <r>
      <rPr>
        <sz val="11"/>
        <rFont val="ＭＳ 明朝"/>
        <family val="1"/>
        <charset val="128"/>
      </rPr>
      <t>条</t>
    </r>
    <phoneticPr fontId="24"/>
  </si>
  <si>
    <r>
      <t>3</t>
    </r>
    <r>
      <rPr>
        <sz val="11"/>
        <rFont val="ＭＳ 明朝"/>
        <family val="1"/>
        <charset val="128"/>
      </rPr>
      <t>件</t>
    </r>
    <rPh sb="1" eb="2">
      <t>ケン</t>
    </rPh>
    <phoneticPr fontId="24"/>
  </si>
  <si>
    <r>
      <rPr>
        <sz val="11"/>
        <rFont val="ＭＳ 明朝"/>
        <family val="1"/>
        <charset val="128"/>
      </rPr>
      <t>遊漁船業</t>
    </r>
    <rPh sb="0" eb="4">
      <t>ユウギョセンギョウ</t>
    </rPh>
    <phoneticPr fontId="24"/>
  </si>
  <si>
    <r>
      <rPr>
        <sz val="11"/>
        <rFont val="ＭＳ 明朝"/>
        <family val="1"/>
        <charset val="128"/>
      </rPr>
      <t>遊漁船業法</t>
    </r>
    <rPh sb="0" eb="5">
      <t>ユウギョセンギョウホウ</t>
    </rPh>
    <phoneticPr fontId="24"/>
  </si>
  <si>
    <r>
      <rPr>
        <sz val="11"/>
        <rFont val="ＭＳ 明朝"/>
        <family val="1"/>
        <charset val="128"/>
      </rPr>
      <t>第</t>
    </r>
    <r>
      <rPr>
        <sz val="11"/>
        <rFont val="Century"/>
        <family val="1"/>
      </rPr>
      <t>15</t>
    </r>
    <r>
      <rPr>
        <sz val="11"/>
        <rFont val="ＭＳ 明朝"/>
        <family val="1"/>
        <charset val="128"/>
      </rPr>
      <t>条</t>
    </r>
    <rPh sb="3" eb="4">
      <t>ジョウ</t>
    </rPh>
    <phoneticPr fontId="24"/>
  </si>
  <si>
    <r>
      <t>2</t>
    </r>
    <r>
      <rPr>
        <sz val="11"/>
        <rFont val="ＭＳ 明朝"/>
        <family val="1"/>
        <charset val="128"/>
      </rPr>
      <t>件</t>
    </r>
    <rPh sb="1" eb="2">
      <t>ケン</t>
    </rPh>
    <phoneticPr fontId="24"/>
  </si>
  <si>
    <r>
      <rPr>
        <sz val="11"/>
        <rFont val="ＭＳ 明朝"/>
        <family val="1"/>
        <charset val="128"/>
      </rPr>
      <t>はたはた採捕等禁止違反</t>
    </r>
    <rPh sb="4" eb="7">
      <t>サイホトウ</t>
    </rPh>
    <phoneticPr fontId="24"/>
  </si>
  <si>
    <r>
      <rPr>
        <sz val="11"/>
        <rFont val="ＭＳ 明朝"/>
        <family val="1"/>
        <charset val="128"/>
      </rPr>
      <t>第</t>
    </r>
    <r>
      <rPr>
        <sz val="11"/>
        <rFont val="Century"/>
        <family val="1"/>
      </rPr>
      <t>36</t>
    </r>
    <r>
      <rPr>
        <sz val="11"/>
        <rFont val="ＭＳ 明朝"/>
        <family val="1"/>
        <charset val="128"/>
      </rPr>
      <t>条第</t>
    </r>
    <r>
      <rPr>
        <sz val="11"/>
        <rFont val="Century"/>
        <family val="1"/>
      </rPr>
      <t>2</t>
    </r>
    <r>
      <rPr>
        <sz val="11"/>
        <rFont val="ＭＳ 明朝"/>
        <family val="1"/>
        <charset val="128"/>
      </rPr>
      <t>項</t>
    </r>
    <rPh sb="4" eb="5">
      <t>ダイ</t>
    </rPh>
    <rPh sb="6" eb="7">
      <t>コウ</t>
    </rPh>
    <phoneticPr fontId="24"/>
  </si>
  <si>
    <r>
      <t>21</t>
    </r>
    <r>
      <rPr>
        <sz val="11"/>
        <rFont val="ＭＳ 明朝"/>
        <family val="1"/>
        <charset val="128"/>
      </rPr>
      <t>件</t>
    </r>
    <rPh sb="2" eb="3">
      <t>ケン</t>
    </rPh>
    <phoneticPr fontId="24"/>
  </si>
  <si>
    <r>
      <rPr>
        <sz val="11"/>
        <rFont val="ＭＳ 明朝"/>
        <family val="1"/>
        <charset val="128"/>
      </rPr>
      <t>海区指示</t>
    </r>
    <rPh sb="0" eb="4">
      <t>カイクシジ</t>
    </rPh>
    <phoneticPr fontId="24"/>
  </si>
  <si>
    <r>
      <rPr>
        <sz val="11"/>
        <rFont val="ＭＳ 明朝"/>
        <family val="1"/>
        <charset val="128"/>
      </rPr>
      <t>第</t>
    </r>
    <r>
      <rPr>
        <sz val="11"/>
        <rFont val="Century"/>
        <family val="1"/>
      </rPr>
      <t>2</t>
    </r>
    <r>
      <rPr>
        <sz val="11"/>
        <rFont val="ＭＳ 明朝"/>
        <family val="1"/>
        <charset val="128"/>
      </rPr>
      <t>号</t>
    </r>
    <rPh sb="0" eb="1">
      <t>ダイ</t>
    </rPh>
    <rPh sb="2" eb="3">
      <t>ゴウ</t>
    </rPh>
    <phoneticPr fontId="24"/>
  </si>
  <si>
    <r>
      <t>6</t>
    </r>
    <r>
      <rPr>
        <sz val="11"/>
        <rFont val="ＭＳ 明朝"/>
        <family val="1"/>
        <charset val="128"/>
      </rPr>
      <t>件</t>
    </r>
    <rPh sb="1" eb="2">
      <t>ケン</t>
    </rPh>
    <phoneticPr fontId="24"/>
  </si>
  <si>
    <r>
      <rPr>
        <sz val="11"/>
        <rFont val="ＭＳ 明朝"/>
        <family val="1"/>
        <charset val="128"/>
      </rPr>
      <t>こだまがい採捕等禁止違反</t>
    </r>
    <rPh sb="5" eb="12">
      <t>サイホトウキンシイハン</t>
    </rPh>
    <phoneticPr fontId="24"/>
  </si>
  <si>
    <r>
      <rPr>
        <sz val="11"/>
        <rFont val="ＭＳ 明朝"/>
        <family val="1"/>
        <charset val="128"/>
      </rPr>
      <t>第</t>
    </r>
    <r>
      <rPr>
        <sz val="11"/>
        <rFont val="Century"/>
        <family val="1"/>
      </rPr>
      <t>43</t>
    </r>
    <r>
      <rPr>
        <sz val="11"/>
        <rFont val="ＭＳ 明朝"/>
        <family val="1"/>
        <charset val="128"/>
      </rPr>
      <t>条</t>
    </r>
    <rPh sb="0" eb="1">
      <t>ダイ</t>
    </rPh>
    <rPh sb="3" eb="4">
      <t>ジョウ</t>
    </rPh>
    <phoneticPr fontId="24"/>
  </si>
  <si>
    <r>
      <t>18</t>
    </r>
    <r>
      <rPr>
        <sz val="11"/>
        <rFont val="ＭＳ 明朝"/>
        <family val="1"/>
        <charset val="128"/>
      </rPr>
      <t>件</t>
    </r>
    <rPh sb="2" eb="3">
      <t>ケン</t>
    </rPh>
    <phoneticPr fontId="24"/>
  </si>
  <si>
    <r>
      <rPr>
        <sz val="11"/>
        <rFont val="ＭＳ 明朝"/>
        <family val="1"/>
        <charset val="128"/>
      </rPr>
      <t>貝類採捕等禁止違反</t>
    </r>
    <rPh sb="0" eb="5">
      <t>カイルイサイホトウ</t>
    </rPh>
    <rPh sb="5" eb="9">
      <t>キンシイハン</t>
    </rPh>
    <phoneticPr fontId="24"/>
  </si>
  <si>
    <r>
      <rPr>
        <sz val="11"/>
        <rFont val="ＭＳ 明朝"/>
        <family val="1"/>
        <charset val="128"/>
      </rPr>
      <t>海藻類採捕等禁止等違反</t>
    </r>
    <rPh sb="0" eb="2">
      <t>カイソウ</t>
    </rPh>
    <rPh sb="2" eb="3">
      <t>ルイ</t>
    </rPh>
    <rPh sb="3" eb="5">
      <t>サイホ</t>
    </rPh>
    <rPh sb="5" eb="6">
      <t>トウ</t>
    </rPh>
    <rPh sb="6" eb="8">
      <t>キンシ</t>
    </rPh>
    <rPh sb="8" eb="9">
      <t>トウ</t>
    </rPh>
    <rPh sb="9" eb="11">
      <t>イハン</t>
    </rPh>
    <phoneticPr fontId="24"/>
  </si>
  <si>
    <r>
      <rPr>
        <sz val="11"/>
        <rFont val="ＭＳ 明朝"/>
        <family val="1"/>
        <charset val="128"/>
      </rPr>
      <t>漁業法</t>
    </r>
    <rPh sb="0" eb="3">
      <t>ギョギョウホウ</t>
    </rPh>
    <phoneticPr fontId="24"/>
  </si>
  <si>
    <r>
      <rPr>
        <sz val="11"/>
        <rFont val="ＭＳ 明朝"/>
        <family val="1"/>
        <charset val="128"/>
      </rPr>
      <t>第</t>
    </r>
    <r>
      <rPr>
        <sz val="11"/>
        <rFont val="Century"/>
        <family val="1"/>
      </rPr>
      <t>143</t>
    </r>
    <r>
      <rPr>
        <sz val="11"/>
        <rFont val="ＭＳ 明朝"/>
        <family val="1"/>
        <charset val="128"/>
      </rPr>
      <t>条第</t>
    </r>
    <r>
      <rPr>
        <sz val="11"/>
        <rFont val="Century"/>
        <family val="1"/>
      </rPr>
      <t>1</t>
    </r>
    <r>
      <rPr>
        <sz val="11"/>
        <rFont val="ＭＳ 明朝"/>
        <family val="1"/>
        <charset val="128"/>
      </rPr>
      <t>項</t>
    </r>
    <rPh sb="0" eb="1">
      <t>ダイ</t>
    </rPh>
    <rPh sb="4" eb="5">
      <t>ジョウ</t>
    </rPh>
    <rPh sb="5" eb="6">
      <t>ダイ</t>
    </rPh>
    <rPh sb="7" eb="8">
      <t>コウ</t>
    </rPh>
    <phoneticPr fontId="24"/>
  </si>
  <si>
    <r>
      <rPr>
        <sz val="11"/>
        <rFont val="ＭＳ 明朝"/>
        <family val="1"/>
        <charset val="128"/>
      </rPr>
      <t>さし網さくらます採捕違反</t>
    </r>
    <rPh sb="2" eb="3">
      <t>アミ</t>
    </rPh>
    <rPh sb="8" eb="10">
      <t>サイホ</t>
    </rPh>
    <rPh sb="10" eb="12">
      <t>イハン</t>
    </rPh>
    <phoneticPr fontId="6"/>
  </si>
  <si>
    <r>
      <rPr>
        <sz val="11"/>
        <rFont val="ＭＳ 明朝"/>
        <family val="1"/>
        <charset val="128"/>
      </rPr>
      <t>内水面規則</t>
    </r>
    <rPh sb="0" eb="3">
      <t>ナイスイメン</t>
    </rPh>
    <rPh sb="3" eb="5">
      <t>キソク</t>
    </rPh>
    <phoneticPr fontId="6"/>
  </si>
  <si>
    <r>
      <rPr>
        <sz val="11"/>
        <rFont val="ＭＳ 明朝"/>
        <family val="1"/>
        <charset val="128"/>
      </rPr>
      <t>第</t>
    </r>
    <r>
      <rPr>
        <sz val="11"/>
        <rFont val="Century"/>
        <family val="1"/>
      </rPr>
      <t>27</t>
    </r>
    <r>
      <rPr>
        <sz val="11"/>
        <rFont val="ＭＳ 明朝"/>
        <family val="1"/>
        <charset val="128"/>
      </rPr>
      <t>条第</t>
    </r>
    <r>
      <rPr>
        <sz val="11"/>
        <rFont val="Century"/>
        <family val="1"/>
      </rPr>
      <t>5</t>
    </r>
    <r>
      <rPr>
        <sz val="11"/>
        <rFont val="ＭＳ 明朝"/>
        <family val="1"/>
        <charset val="128"/>
      </rPr>
      <t>号</t>
    </r>
    <rPh sb="0" eb="1">
      <t>ダイ</t>
    </rPh>
    <rPh sb="3" eb="4">
      <t>ジョウ</t>
    </rPh>
    <rPh sb="4" eb="5">
      <t>ダイ</t>
    </rPh>
    <rPh sb="6" eb="7">
      <t>ゴウ</t>
    </rPh>
    <phoneticPr fontId="24"/>
  </si>
  <si>
    <r>
      <t>1</t>
    </r>
    <r>
      <rPr>
        <sz val="11"/>
        <rFont val="ＭＳ 明朝"/>
        <family val="1"/>
        <charset val="128"/>
      </rPr>
      <t>件</t>
    </r>
    <rPh sb="1" eb="2">
      <t>ケン</t>
    </rPh>
    <phoneticPr fontId="6"/>
  </si>
  <si>
    <r>
      <rPr>
        <sz val="11"/>
        <rFont val="ＭＳ 明朝"/>
        <family val="1"/>
        <charset val="128"/>
      </rPr>
      <t>漁具漁法の制限禁止違反</t>
    </r>
    <rPh sb="0" eb="4">
      <t>ギョグギョホウ</t>
    </rPh>
    <rPh sb="5" eb="11">
      <t>セイゲンキンシイハン</t>
    </rPh>
    <phoneticPr fontId="6"/>
  </si>
  <si>
    <r>
      <rPr>
        <sz val="11"/>
        <rFont val="ＭＳ 明朝"/>
        <family val="1"/>
        <charset val="128"/>
      </rPr>
      <t>漁船法</t>
    </r>
    <rPh sb="0" eb="3">
      <t>ギョセンホウ</t>
    </rPh>
    <phoneticPr fontId="6"/>
  </si>
  <si>
    <r>
      <rPr>
        <sz val="11"/>
        <rFont val="ＭＳ 明朝"/>
        <family val="1"/>
        <charset val="128"/>
      </rPr>
      <t>第</t>
    </r>
    <r>
      <rPr>
        <sz val="11"/>
        <rFont val="Century"/>
        <family val="1"/>
      </rPr>
      <t>27</t>
    </r>
    <r>
      <rPr>
        <sz val="11"/>
        <rFont val="ＭＳ 明朝"/>
        <family val="1"/>
        <charset val="128"/>
      </rPr>
      <t>条第</t>
    </r>
    <r>
      <rPr>
        <sz val="11"/>
        <rFont val="Century"/>
        <family val="1"/>
      </rPr>
      <t>12</t>
    </r>
    <r>
      <rPr>
        <sz val="11"/>
        <rFont val="ＭＳ 明朝"/>
        <family val="1"/>
        <charset val="128"/>
      </rPr>
      <t>号</t>
    </r>
    <rPh sb="0" eb="1">
      <t>ダイ</t>
    </rPh>
    <rPh sb="3" eb="4">
      <t>ジョウ</t>
    </rPh>
    <rPh sb="4" eb="5">
      <t>ダイ</t>
    </rPh>
    <rPh sb="7" eb="8">
      <t>ゴウ</t>
    </rPh>
    <phoneticPr fontId="24"/>
  </si>
  <si>
    <r>
      <rPr>
        <sz val="11"/>
        <rFont val="ＭＳ 明朝"/>
        <family val="1"/>
        <charset val="128"/>
      </rPr>
      <t>　　　沿岸海洋観測　</t>
    </r>
    <r>
      <rPr>
        <sz val="11"/>
        <rFont val="Century"/>
        <family val="1"/>
      </rPr>
      <t>13</t>
    </r>
    <r>
      <rPr>
        <sz val="11"/>
        <rFont val="ＭＳ 明朝"/>
        <family val="1"/>
        <charset val="128"/>
      </rPr>
      <t>日　　　　漁礁関係調査　　</t>
    </r>
    <r>
      <rPr>
        <sz val="11"/>
        <rFont val="Century"/>
        <family val="1"/>
      </rPr>
      <t>0</t>
    </r>
    <r>
      <rPr>
        <sz val="11"/>
        <rFont val="ＭＳ 明朝"/>
        <family val="1"/>
        <charset val="128"/>
      </rPr>
      <t>日　　　　海底調査等　　　</t>
    </r>
    <r>
      <rPr>
        <sz val="11"/>
        <rFont val="Century"/>
        <family val="1"/>
      </rPr>
      <t>0</t>
    </r>
    <r>
      <rPr>
        <sz val="11"/>
        <rFont val="ＭＳ 明朝"/>
        <family val="1"/>
        <charset val="128"/>
      </rPr>
      <t>日　　　　その他　　</t>
    </r>
    <r>
      <rPr>
        <sz val="11"/>
        <rFont val="Century"/>
        <family val="1"/>
      </rPr>
      <t>7</t>
    </r>
    <r>
      <rPr>
        <sz val="11"/>
        <rFont val="ＭＳ 明朝"/>
        <family val="1"/>
        <charset val="128"/>
      </rPr>
      <t>日</t>
    </r>
    <rPh sb="3" eb="5">
      <t>エンガン</t>
    </rPh>
    <rPh sb="5" eb="7">
      <t>カイヨウ</t>
    </rPh>
    <rPh sb="7" eb="8">
      <t>カン</t>
    </rPh>
    <rPh sb="8" eb="9">
      <t>ソク</t>
    </rPh>
    <rPh sb="12" eb="13">
      <t>ニチ</t>
    </rPh>
    <rPh sb="17" eb="21">
      <t>ギョショウカンケイ</t>
    </rPh>
    <rPh sb="21" eb="23">
      <t>チョウサ</t>
    </rPh>
    <rPh sb="26" eb="27">
      <t>ニチ</t>
    </rPh>
    <rPh sb="31" eb="36">
      <t>カイテイチョウサトウ</t>
    </rPh>
    <rPh sb="40" eb="41">
      <t>ニチ</t>
    </rPh>
    <rPh sb="47" eb="48">
      <t>タ</t>
    </rPh>
    <rPh sb="51" eb="52">
      <t>ニチ</t>
    </rPh>
    <phoneticPr fontId="20"/>
  </si>
  <si>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20</t>
    </r>
    <r>
      <rPr>
        <sz val="11"/>
        <rFont val="ＭＳ 明朝"/>
        <family val="1"/>
        <charset val="128"/>
      </rPr>
      <t>日　</t>
    </r>
    <rPh sb="0" eb="1">
      <t>ゴウ</t>
    </rPh>
    <rPh sb="3" eb="4">
      <t>ケイ</t>
    </rPh>
    <rPh sb="8" eb="9">
      <t>ニチ</t>
    </rPh>
    <phoneticPr fontId="20"/>
  </si>
  <si>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</si>
  <si>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20"/>
  </si>
  <si>
    <r>
      <rPr>
        <sz val="11"/>
        <rFont val="ＭＳ 明朝"/>
        <family val="1"/>
        <charset val="128"/>
      </rPr>
      <t>性能</t>
    </r>
    <rPh sb="0" eb="2">
      <t>セイノウ</t>
    </rPh>
    <phoneticPr fontId="20"/>
  </si>
  <si>
    <r>
      <rPr>
        <sz val="11"/>
        <rFont val="ＭＳ 明朝"/>
        <family val="1"/>
        <charset val="128"/>
      </rPr>
      <t>船質</t>
    </r>
    <rPh sb="0" eb="1">
      <t>フネ</t>
    </rPh>
    <rPh sb="1" eb="2">
      <t>シツ</t>
    </rPh>
    <phoneticPr fontId="20"/>
  </si>
  <si>
    <r>
      <rPr>
        <sz val="11"/>
        <rFont val="ＭＳ 明朝"/>
        <family val="1"/>
        <charset val="128"/>
      </rPr>
      <t>　軽合金製</t>
    </r>
    <phoneticPr fontId="20"/>
  </si>
  <si>
    <r>
      <rPr>
        <sz val="11"/>
        <rFont val="ＭＳ 明朝"/>
        <family val="1"/>
        <charset val="128"/>
      </rPr>
      <t>主要寸法</t>
    </r>
    <rPh sb="0" eb="2">
      <t>シュヨウ</t>
    </rPh>
    <rPh sb="2" eb="4">
      <t>スンポウ</t>
    </rPh>
    <phoneticPr fontId="20"/>
  </si>
  <si>
    <r>
      <rPr>
        <sz val="11"/>
        <rFont val="ＭＳ 明朝"/>
        <family val="1"/>
        <charset val="128"/>
      </rPr>
      <t>　長さ</t>
    </r>
    <r>
      <rPr>
        <sz val="11"/>
        <rFont val="Century"/>
        <family val="1"/>
      </rPr>
      <t>(</t>
    </r>
    <r>
      <rPr>
        <sz val="11"/>
        <rFont val="ＭＳ 明朝"/>
        <family val="1"/>
        <charset val="128"/>
      </rPr>
      <t>全長</t>
    </r>
    <r>
      <rPr>
        <sz val="11"/>
        <rFont val="Century"/>
        <family val="1"/>
      </rPr>
      <t>) 25.90</t>
    </r>
    <r>
      <rPr>
        <sz val="11"/>
        <rFont val="ＭＳ 明朝"/>
        <family val="1"/>
        <charset val="128"/>
      </rPr>
      <t>メートル</t>
    </r>
  </si>
  <si>
    <r>
      <rPr>
        <sz val="11"/>
        <rFont val="ＭＳ 明朝"/>
        <family val="1"/>
        <charset val="128"/>
      </rPr>
      <t>設備</t>
    </r>
    <rPh sb="0" eb="2">
      <t>セツビ</t>
    </rPh>
    <phoneticPr fontId="20"/>
  </si>
  <si>
    <r>
      <t xml:space="preserve"> </t>
    </r>
    <r>
      <rPr>
        <sz val="11"/>
        <rFont val="ＭＳ 明朝"/>
        <family val="1"/>
        <charset val="128"/>
      </rPr>
      <t>　〃</t>
    </r>
    <r>
      <rPr>
        <sz val="11"/>
        <rFont val="Century"/>
        <family val="1"/>
      </rPr>
      <t xml:space="preserve"> (</t>
    </r>
    <r>
      <rPr>
        <sz val="11"/>
        <rFont val="ＭＳ 明朝"/>
        <family val="1"/>
        <charset val="128"/>
      </rPr>
      <t>登録</t>
    </r>
    <r>
      <rPr>
        <sz val="11"/>
        <rFont val="Century"/>
        <family val="1"/>
      </rPr>
      <t>)   25.45</t>
    </r>
    <r>
      <rPr>
        <sz val="11"/>
        <rFont val="ＭＳ 明朝"/>
        <family val="1"/>
        <charset val="128"/>
      </rPr>
      <t>メートル</t>
    </r>
  </si>
  <si>
    <r>
      <rPr>
        <sz val="11"/>
        <rFont val="ＭＳ 明朝"/>
        <family val="1"/>
        <charset val="128"/>
      </rPr>
      <t>　幅</t>
    </r>
    <r>
      <rPr>
        <sz val="11"/>
        <rFont val="Century"/>
        <family val="1"/>
      </rPr>
      <t xml:space="preserve">                 5.50</t>
    </r>
    <r>
      <rPr>
        <sz val="11"/>
        <rFont val="ＭＳ 明朝"/>
        <family val="1"/>
        <charset val="128"/>
      </rPr>
      <t>メートル</t>
    </r>
    <phoneticPr fontId="20"/>
  </si>
  <si>
    <r>
      <rPr>
        <sz val="11"/>
        <rFont val="ＭＳ 明朝"/>
        <family val="1"/>
        <charset val="128"/>
      </rPr>
      <t>　深さ</t>
    </r>
    <r>
      <rPr>
        <sz val="11"/>
        <rFont val="Century"/>
        <family val="1"/>
      </rPr>
      <t xml:space="preserve">             2.73</t>
    </r>
    <r>
      <rPr>
        <sz val="11"/>
        <rFont val="ＭＳ 明朝"/>
        <family val="1"/>
        <charset val="128"/>
      </rPr>
      <t>メートル</t>
    </r>
    <phoneticPr fontId="20"/>
  </si>
  <si>
    <r>
      <rPr>
        <sz val="11"/>
        <rFont val="ＭＳ 明朝"/>
        <family val="1"/>
        <charset val="128"/>
      </rPr>
      <t>総トン数</t>
    </r>
    <rPh sb="0" eb="1">
      <t>ソウ</t>
    </rPh>
    <rPh sb="3" eb="4">
      <t>スウ</t>
    </rPh>
    <phoneticPr fontId="20"/>
  </si>
  <si>
    <r>
      <rPr>
        <sz val="11"/>
        <rFont val="ＭＳ 明朝"/>
        <family val="1"/>
        <charset val="128"/>
      </rPr>
      <t>　</t>
    </r>
    <r>
      <rPr>
        <sz val="11"/>
        <rFont val="Century"/>
        <family val="1"/>
      </rPr>
      <t>52</t>
    </r>
    <r>
      <rPr>
        <sz val="11"/>
        <rFont val="ＭＳ 明朝"/>
        <family val="1"/>
        <charset val="128"/>
      </rPr>
      <t>トン</t>
    </r>
    <phoneticPr fontId="20"/>
  </si>
  <si>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</si>
  <si>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20"/>
  </si>
  <si>
    <r>
      <rPr>
        <sz val="11"/>
        <rFont val="ＭＳ 明朝"/>
        <family val="1"/>
        <charset val="128"/>
      </rPr>
      <t>補機関</t>
    </r>
  </si>
  <si>
    <r>
      <rPr>
        <sz val="14"/>
        <color rgb="FF000000"/>
        <rFont val="ＭＳ 明朝"/>
        <family val="1"/>
        <charset val="128"/>
      </rPr>
      <t>１２　漁業無線</t>
    </r>
    <phoneticPr fontId="6"/>
  </si>
  <si>
    <r>
      <t>(1)</t>
    </r>
    <r>
      <rPr>
        <sz val="12"/>
        <color rgb="FF000000"/>
        <rFont val="ＭＳ 明朝"/>
        <family val="1"/>
        <charset val="128"/>
      </rPr>
      <t>　山形県酒田漁業無線局</t>
    </r>
  </si>
  <si>
    <r>
      <rPr>
        <sz val="12"/>
        <color rgb="FF000000"/>
        <rFont val="ＭＳ 明朝"/>
        <family val="1"/>
        <charset val="128"/>
      </rPr>
      <t>　　　ア、開局年月日</t>
    </r>
    <phoneticPr fontId="6"/>
  </si>
  <si>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phoneticPr fontId="6"/>
  </si>
  <si>
    <r>
      <rPr>
        <sz val="12"/>
        <color rgb="FF000000"/>
        <rFont val="ＭＳ 明朝"/>
        <family val="1"/>
        <charset val="128"/>
      </rPr>
      <t>　　　イ、呼出名称</t>
    </r>
    <phoneticPr fontId="6"/>
  </si>
  <si>
    <r>
      <rPr>
        <sz val="12"/>
        <color rgb="FF000000"/>
        <rFont val="ＭＳ 明朝"/>
        <family val="1"/>
        <charset val="128"/>
      </rPr>
      <t>　「さかたぎょぎょう」</t>
    </r>
    <phoneticPr fontId="6"/>
  </si>
  <si>
    <r>
      <rPr>
        <sz val="12"/>
        <color rgb="FF000000"/>
        <rFont val="ＭＳ 明朝"/>
        <family val="1"/>
        <charset val="128"/>
      </rPr>
      <t>　　　ウ、電波の型式</t>
    </r>
    <phoneticPr fontId="6"/>
  </si>
  <si>
    <r>
      <rPr>
        <sz val="12"/>
        <color rgb="FF000000"/>
        <rFont val="ＭＳ 明朝"/>
        <family val="1"/>
        <charset val="128"/>
      </rPr>
      <t>　周波数、空中線電力</t>
    </r>
    <phoneticPr fontId="6"/>
  </si>
  <si>
    <r>
      <rPr>
        <sz val="12"/>
        <color rgb="FF000000"/>
        <rFont val="ＭＳ 明朝"/>
        <family val="1"/>
        <charset val="128"/>
      </rPr>
      <t>電波型式</t>
    </r>
  </si>
  <si>
    <r>
      <rPr>
        <sz val="12"/>
        <color rgb="FF000000"/>
        <rFont val="ＭＳ 明朝"/>
        <family val="1"/>
        <charset val="128"/>
      </rPr>
      <t>周波数</t>
    </r>
    <r>
      <rPr>
        <sz val="12"/>
        <color rgb="FF000000"/>
        <rFont val="Century"/>
        <family val="1"/>
      </rPr>
      <t>(kHz)</t>
    </r>
  </si>
  <si>
    <r>
      <rPr>
        <sz val="12"/>
        <color rgb="FF000000"/>
        <rFont val="ＭＳ 明朝"/>
        <family val="1"/>
        <charset val="128"/>
      </rPr>
      <t>空中線電力</t>
    </r>
  </si>
  <si>
    <t>J3E</t>
    <phoneticPr fontId="6"/>
  </si>
  <si>
    <t>1738.5</t>
    <phoneticPr fontId="6"/>
  </si>
  <si>
    <t>2394.5</t>
    <phoneticPr fontId="6"/>
  </si>
  <si>
    <t>50W</t>
    <phoneticPr fontId="6"/>
  </si>
  <si>
    <r>
      <rPr>
        <sz val="12"/>
        <color rgb="FF000000"/>
        <rFont val="ＭＳ 明朝"/>
        <family val="1"/>
        <charset val="128"/>
      </rPr>
      <t>エ、無線機器</t>
    </r>
  </si>
  <si>
    <r>
      <rPr>
        <sz val="12"/>
        <color rgb="FF000000"/>
        <rFont val="ＭＳ 明朝"/>
        <family val="1"/>
        <charset val="128"/>
      </rPr>
      <t>送</t>
    </r>
    <r>
      <rPr>
        <sz val="12"/>
        <color rgb="FF000000"/>
        <rFont val="Century"/>
        <family val="1"/>
      </rPr>
      <t xml:space="preserve"> </t>
    </r>
    <r>
      <rPr>
        <sz val="12"/>
        <color rgb="FF000000"/>
        <rFont val="ＭＳ 明朝"/>
        <family val="1"/>
        <charset val="128"/>
      </rPr>
      <t>　信</t>
    </r>
    <r>
      <rPr>
        <sz val="12"/>
        <color rgb="FF000000"/>
        <rFont val="Century"/>
        <family val="1"/>
      </rPr>
      <t xml:space="preserve"> </t>
    </r>
    <r>
      <rPr>
        <sz val="12"/>
        <color rgb="FF000000"/>
        <rFont val="ＭＳ 明朝"/>
        <family val="1"/>
        <charset val="128"/>
      </rPr>
      <t>　機</t>
    </r>
    <phoneticPr fontId="6"/>
  </si>
  <si>
    <r>
      <rPr>
        <sz val="12"/>
        <color rgb="FF000000"/>
        <rFont val="ＭＳ 明朝"/>
        <family val="1"/>
        <charset val="128"/>
      </rPr>
      <t>主送信機</t>
    </r>
    <r>
      <rPr>
        <sz val="12"/>
        <color rgb="FF000000"/>
        <rFont val="Century"/>
        <family val="1"/>
      </rPr>
      <t>(J3E50W)</t>
    </r>
  </si>
  <si>
    <r>
      <t>1</t>
    </r>
    <r>
      <rPr>
        <sz val="12"/>
        <color theme="1"/>
        <rFont val="ＭＳ 明朝"/>
        <family val="1"/>
        <charset val="128"/>
      </rPr>
      <t>台</t>
    </r>
  </si>
  <si>
    <r>
      <rPr>
        <sz val="12"/>
        <color rgb="FF000000"/>
        <rFont val="ＭＳ 明朝"/>
        <family val="1"/>
        <charset val="128"/>
      </rPr>
      <t>送受信機</t>
    </r>
    <r>
      <rPr>
        <sz val="12"/>
        <color rgb="FF000000"/>
        <rFont val="Century"/>
        <family val="1"/>
      </rPr>
      <t>(J3E50W)</t>
    </r>
  </si>
  <si>
    <r>
      <t xml:space="preserve"> 1</t>
    </r>
    <r>
      <rPr>
        <sz val="12"/>
        <color theme="1"/>
        <rFont val="ＭＳ 明朝"/>
        <family val="1"/>
        <charset val="128"/>
      </rPr>
      <t>台</t>
    </r>
  </si>
  <si>
    <r>
      <rPr>
        <sz val="12"/>
        <color rgb="FF000000"/>
        <rFont val="ＭＳ 明朝"/>
        <family val="1"/>
        <charset val="128"/>
      </rPr>
      <t>受　</t>
    </r>
    <r>
      <rPr>
        <sz val="12"/>
        <color rgb="FF000000"/>
        <rFont val="Century"/>
        <family val="1"/>
      </rPr>
      <t xml:space="preserve"> </t>
    </r>
    <r>
      <rPr>
        <sz val="12"/>
        <color rgb="FF000000"/>
        <rFont val="ＭＳ 明朝"/>
        <family val="1"/>
        <charset val="128"/>
      </rPr>
      <t>信　</t>
    </r>
    <r>
      <rPr>
        <sz val="12"/>
        <color rgb="FF000000"/>
        <rFont val="Century"/>
        <family val="1"/>
      </rPr>
      <t xml:space="preserve"> </t>
    </r>
    <r>
      <rPr>
        <sz val="12"/>
        <color rgb="FF000000"/>
        <rFont val="ＭＳ 明朝"/>
        <family val="1"/>
        <charset val="128"/>
      </rPr>
      <t>機</t>
    </r>
    <phoneticPr fontId="6"/>
  </si>
  <si>
    <r>
      <rPr>
        <sz val="12"/>
        <color rgb="FF000000"/>
        <rFont val="ＭＳ 明朝"/>
        <family val="1"/>
        <charset val="128"/>
      </rPr>
      <t>シンセサイザー受信機</t>
    </r>
    <phoneticPr fontId="6"/>
  </si>
  <si>
    <r>
      <t>3</t>
    </r>
    <r>
      <rPr>
        <sz val="12"/>
        <color theme="1"/>
        <rFont val="ＭＳ 明朝"/>
        <family val="1"/>
        <charset val="128"/>
      </rPr>
      <t>台</t>
    </r>
    <phoneticPr fontId="6"/>
  </si>
  <si>
    <r>
      <rPr>
        <sz val="12"/>
        <color rgb="FF000000"/>
        <rFont val="ＭＳ 明朝"/>
        <family val="1"/>
        <charset val="128"/>
      </rPr>
      <t>セルコール受信機</t>
    </r>
    <phoneticPr fontId="6"/>
  </si>
  <si>
    <r>
      <rPr>
        <sz val="12"/>
        <color rgb="FF000000"/>
        <rFont val="ＭＳ 明朝"/>
        <family val="1"/>
        <charset val="128"/>
      </rPr>
      <t>選択呼出装置</t>
    </r>
  </si>
  <si>
    <r>
      <rPr>
        <sz val="12"/>
        <color rgb="FF000000"/>
        <rFont val="ＭＳ 明朝"/>
        <family val="1"/>
        <charset val="128"/>
      </rPr>
      <t>セルコール信号発生器</t>
    </r>
    <phoneticPr fontId="6"/>
  </si>
  <si>
    <r>
      <t>1</t>
    </r>
    <r>
      <rPr>
        <sz val="12"/>
        <color theme="1"/>
        <rFont val="ＭＳ 明朝"/>
        <family val="1"/>
        <charset val="128"/>
      </rPr>
      <t>台</t>
    </r>
    <phoneticPr fontId="6"/>
  </si>
  <si>
    <r>
      <t xml:space="preserve">   (</t>
    </r>
    <r>
      <rPr>
        <sz val="12"/>
        <color theme="1"/>
        <rFont val="ＭＳ 明朝"/>
        <family val="1"/>
        <charset val="128"/>
      </rPr>
      <t>個別番号</t>
    </r>
    <r>
      <rPr>
        <sz val="12"/>
        <color theme="1"/>
        <rFont val="Century"/>
        <family val="1"/>
      </rPr>
      <t>0030)</t>
    </r>
  </si>
  <si>
    <r>
      <rPr>
        <sz val="12"/>
        <color theme="1"/>
        <rFont val="ＭＳ 明朝"/>
        <family val="1"/>
        <charset val="128"/>
      </rPr>
      <t>オ、所属船舶数</t>
    </r>
    <r>
      <rPr>
        <sz val="12"/>
        <color theme="1"/>
        <rFont val="Century"/>
        <family val="1"/>
      </rPr>
      <t>14</t>
    </r>
    <r>
      <rPr>
        <sz val="12"/>
        <color theme="1"/>
        <rFont val="ＭＳ 明朝"/>
        <family val="1"/>
        <charset val="128"/>
      </rPr>
      <t>隻</t>
    </r>
    <phoneticPr fontId="6"/>
  </si>
  <si>
    <r>
      <rPr>
        <sz val="12"/>
        <color theme="1"/>
        <rFont val="ＭＳ 明朝"/>
        <family val="1"/>
        <charset val="128"/>
      </rPr>
      <t>カ、平成</t>
    </r>
    <r>
      <rPr>
        <sz val="12"/>
        <color theme="1"/>
        <rFont val="Century"/>
        <family val="1"/>
      </rPr>
      <t>21</t>
    </r>
    <r>
      <rPr>
        <sz val="12"/>
        <color theme="1"/>
        <rFont val="ＭＳ 明朝"/>
        <family val="1"/>
        <charset val="128"/>
      </rPr>
      <t>年度無線通信実績</t>
    </r>
    <phoneticPr fontId="6"/>
  </si>
  <si>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</si>
  <si>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</si>
  <si>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</si>
  <si>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漁業監督指導通信</t>
    </r>
    <phoneticPr fontId="6"/>
  </si>
  <si>
    <r>
      <rPr>
        <sz val="12"/>
        <color theme="1"/>
        <rFont val="ＭＳ 明朝"/>
        <family val="1"/>
        <charset val="128"/>
      </rPr>
      <t>漁業指導監督通信</t>
    </r>
  </si>
  <si>
    <r>
      <rPr>
        <sz val="12"/>
        <color theme="1"/>
        <rFont val="ＭＳ 明朝"/>
        <family val="1"/>
        <charset val="128"/>
      </rPr>
      <t>時間</t>
    </r>
    <rPh sb="0" eb="2">
      <t>ジカン</t>
    </rPh>
    <phoneticPr fontId="6"/>
  </si>
  <si>
    <t>8</t>
    <phoneticPr fontId="6"/>
  </si>
  <si>
    <r>
      <rPr>
        <sz val="12"/>
        <color theme="1"/>
        <rFont val="ＭＳ 明朝"/>
        <family val="1"/>
        <charset val="128"/>
      </rPr>
      <t>分</t>
    </r>
    <rPh sb="0" eb="1">
      <t>フン</t>
    </rPh>
    <phoneticPr fontId="6"/>
  </si>
  <si>
    <r>
      <rPr>
        <sz val="12"/>
        <color theme="1"/>
        <rFont val="ＭＳ 明朝"/>
        <family val="1"/>
        <charset val="128"/>
      </rPr>
      <t>漁海況周知通信</t>
    </r>
    <rPh sb="0" eb="7">
      <t>ギョカイキョウシュウチツウシン</t>
    </rPh>
    <phoneticPr fontId="6"/>
  </si>
  <si>
    <t>2</t>
    <phoneticPr fontId="6"/>
  </si>
  <si>
    <r>
      <rPr>
        <sz val="12"/>
        <color theme="1"/>
        <rFont val="ＭＳ 明朝"/>
        <family val="1"/>
        <charset val="128"/>
      </rPr>
      <t>定時連絡通信</t>
    </r>
  </si>
  <si>
    <t>55</t>
    <phoneticPr fontId="6"/>
  </si>
  <si>
    <r>
      <rPr>
        <sz val="12"/>
        <color theme="1"/>
        <rFont val="ＭＳ 明朝"/>
        <family val="1"/>
        <charset val="128"/>
      </rPr>
      <t>海上安全情報</t>
    </r>
  </si>
  <si>
    <t>46</t>
    <phoneticPr fontId="6"/>
  </si>
  <si>
    <r>
      <rPr>
        <sz val="12"/>
        <color theme="1"/>
        <rFont val="ＭＳ 明朝"/>
        <family val="1"/>
        <charset val="128"/>
      </rPr>
      <t>海上気象周知通信</t>
    </r>
  </si>
  <si>
    <t>34</t>
    <phoneticPr fontId="6"/>
  </si>
  <si>
    <r>
      <rPr>
        <sz val="12"/>
        <color theme="1"/>
        <rFont val="ＭＳ 明朝"/>
        <family val="1"/>
        <charset val="128"/>
      </rPr>
      <t>海上気象受信</t>
    </r>
    <rPh sb="4" eb="6">
      <t>ジュシン</t>
    </rPh>
    <phoneticPr fontId="6"/>
  </si>
  <si>
    <t>0</t>
    <phoneticPr fontId="6"/>
  </si>
  <si>
    <r>
      <rPr>
        <sz val="12"/>
        <color theme="1"/>
        <rFont val="ＭＳ 明朝"/>
        <family val="1"/>
        <charset val="128"/>
      </rPr>
      <t>その他</t>
    </r>
  </si>
  <si>
    <t>6</t>
    <phoneticPr fontId="6"/>
  </si>
  <si>
    <r>
      <rPr>
        <sz val="12"/>
        <color theme="1"/>
        <rFont val="ＭＳ 明朝"/>
        <family val="1"/>
        <charset val="128"/>
      </rPr>
      <t>計</t>
    </r>
  </si>
  <si>
    <t>31</t>
    <phoneticPr fontId="6"/>
  </si>
  <si>
    <r>
      <rPr>
        <sz val="12"/>
        <color theme="1"/>
        <rFont val="ＭＳ 明朝"/>
        <family val="1"/>
        <charset val="128"/>
      </rPr>
      <t>漁　業　通　信</t>
    </r>
    <phoneticPr fontId="6"/>
  </si>
  <si>
    <t>58</t>
    <phoneticPr fontId="6"/>
  </si>
  <si>
    <r>
      <rPr>
        <sz val="12"/>
        <color theme="1"/>
        <rFont val="ＭＳ 明朝"/>
        <family val="1"/>
        <charset val="128"/>
      </rPr>
      <t>総　　　　　計</t>
    </r>
    <phoneticPr fontId="6"/>
  </si>
  <si>
    <t>29</t>
    <phoneticPr fontId="6"/>
  </si>
  <si>
    <r>
      <rPr>
        <sz val="12"/>
        <color theme="1"/>
        <rFont val="ＭＳ 明朝"/>
        <family val="1"/>
        <charset val="128"/>
      </rPr>
      <t>ファクシミリ受信機　　</t>
    </r>
    <r>
      <rPr>
        <sz val="12"/>
        <color theme="1"/>
        <rFont val="Century"/>
        <family val="1"/>
      </rPr>
      <t>1</t>
    </r>
    <r>
      <rPr>
        <sz val="12"/>
        <color theme="1"/>
        <rFont val="ＭＳ 明朝"/>
        <family val="1"/>
        <charset val="128"/>
      </rPr>
      <t>台</t>
    </r>
    <rPh sb="6" eb="9">
      <t>ジュシンキ</t>
    </rPh>
    <rPh sb="12" eb="13">
      <t>ダイ</t>
    </rPh>
    <phoneticPr fontId="6"/>
  </si>
  <si>
    <r>
      <t>(2)</t>
    </r>
    <r>
      <rPr>
        <sz val="10.5"/>
        <color rgb="FF000000"/>
        <rFont val="ＭＳ 明朝"/>
        <family val="1"/>
        <charset val="128"/>
      </rPr>
      <t>　山形県漁業協同組合漁業無線局</t>
    </r>
    <phoneticPr fontId="6"/>
  </si>
  <si>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6"/>
  </si>
  <si>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</si>
  <si>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</si>
  <si>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</si>
  <si>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</si>
  <si>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</si>
  <si>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6"/>
  </si>
  <si>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6"/>
  </si>
  <si>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</si>
  <si>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</si>
  <si>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</si>
  <si>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</si>
  <si>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</si>
  <si>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6"/>
  </si>
  <si>
    <t>A3E</t>
  </si>
  <si>
    <r>
      <rPr>
        <sz val="11"/>
        <color theme="1"/>
        <rFont val="ＭＳ 明朝"/>
        <family val="1"/>
        <charset val="128"/>
      </rPr>
      <t>周波数</t>
    </r>
    <r>
      <rPr>
        <sz val="11"/>
        <color theme="1"/>
        <rFont val="Century"/>
        <family val="1"/>
      </rPr>
      <t>(KHz)</t>
    </r>
    <phoneticPr fontId="6"/>
  </si>
  <si>
    <t>27524  27892</t>
  </si>
  <si>
    <t>27524  27740</t>
  </si>
  <si>
    <t>27524  27932</t>
  </si>
  <si>
    <t>27524  27836</t>
  </si>
  <si>
    <r>
      <rPr>
        <sz val="11"/>
        <color theme="1"/>
        <rFont val="ＭＳ 明朝"/>
        <family val="1"/>
        <charset val="128"/>
      </rPr>
      <t>空中線電力</t>
    </r>
    <phoneticPr fontId="6"/>
  </si>
  <si>
    <t>1W</t>
  </si>
  <si>
    <r>
      <rPr>
        <sz val="11"/>
        <color theme="1"/>
        <rFont val="ＭＳ 明朝"/>
        <family val="1"/>
        <charset val="128"/>
      </rPr>
      <t>所属船舶数</t>
    </r>
    <phoneticPr fontId="6"/>
  </si>
  <si>
    <r>
      <rPr>
        <sz val="11"/>
        <color theme="1"/>
        <rFont val="ＭＳ 明朝"/>
        <family val="1"/>
        <charset val="128"/>
      </rPr>
      <t>所在地</t>
    </r>
    <phoneticPr fontId="6"/>
  </si>
  <si>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6"/>
  </si>
  <si>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6"/>
  </si>
  <si>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</si>
  <si>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</si>
  <si>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6"/>
  </si>
  <si>
    <r>
      <t xml:space="preserve">      </t>
    </r>
    <r>
      <rPr>
        <sz val="11"/>
        <color theme="1"/>
        <rFont val="ＭＳ 明朝"/>
        <family val="1"/>
        <charset val="128"/>
      </rPr>
      <t>平成</t>
    </r>
    <r>
      <rPr>
        <sz val="11"/>
        <color theme="1"/>
        <rFont val="Century"/>
        <family val="1"/>
      </rPr>
      <t>21</t>
    </r>
    <r>
      <rPr>
        <sz val="11"/>
        <color theme="1"/>
        <rFont val="ＭＳ 明朝"/>
        <family val="1"/>
        <charset val="128"/>
      </rPr>
      <t>度無線通信実績</t>
    </r>
    <phoneticPr fontId="6"/>
  </si>
  <si>
    <r>
      <rPr>
        <sz val="11"/>
        <color theme="1"/>
        <rFont val="ＭＳ 明朝"/>
        <family val="1"/>
        <charset val="128"/>
      </rPr>
      <t>通信の種類</t>
    </r>
    <phoneticPr fontId="6"/>
  </si>
  <si>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</si>
  <si>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</si>
  <si>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6"/>
  </si>
  <si>
    <r>
      <rPr>
        <sz val="11"/>
        <color theme="1"/>
        <rFont val="ＭＳ 明朝"/>
        <family val="1"/>
        <charset val="128"/>
      </rPr>
      <t>時間</t>
    </r>
    <phoneticPr fontId="6"/>
  </si>
  <si>
    <r>
      <rPr>
        <sz val="11"/>
        <color theme="1"/>
        <rFont val="ＭＳ 明朝"/>
        <family val="1"/>
        <charset val="128"/>
      </rPr>
      <t>漁　業　通　信</t>
    </r>
    <phoneticPr fontId="6"/>
  </si>
  <si>
    <r>
      <rPr>
        <sz val="11"/>
        <color theme="1"/>
        <rFont val="ＭＳ 明朝"/>
        <family val="1"/>
        <charset val="128"/>
      </rPr>
      <t>時間</t>
    </r>
  </si>
  <si>
    <r>
      <rPr>
        <sz val="11"/>
        <color theme="1"/>
        <rFont val="ＭＳ 明朝"/>
        <family val="1"/>
        <charset val="128"/>
      </rPr>
      <t>計</t>
    </r>
    <phoneticPr fontId="6"/>
  </si>
  <si>
    <r>
      <rPr>
        <sz val="12"/>
        <rFont val="ＭＳ 明朝"/>
        <family val="1"/>
        <charset val="128"/>
      </rPr>
      <t>１３　水産基盤整備事業</t>
    </r>
  </si>
  <si>
    <r>
      <t>(1)</t>
    </r>
    <r>
      <rPr>
        <sz val="11"/>
        <rFont val="ＭＳ 明朝"/>
        <family val="1"/>
        <charset val="128"/>
      </rPr>
      <t>漁港及び漁港海岸整備事業等</t>
    </r>
    <rPh sb="15" eb="16">
      <t>トウ</t>
    </rPh>
    <phoneticPr fontId="20"/>
  </si>
  <si>
    <r>
      <t xml:space="preserve"> </t>
    </r>
    <r>
      <rPr>
        <sz val="11"/>
        <rFont val="ＭＳ 明朝"/>
        <family val="1"/>
        <charset val="128"/>
      </rPr>
      <t>　山形県が事業主体となり､飛島漁港、吹浦漁港、米子漁港の整備を行うとともに、飛島漁港海岸の胸壁整備を行った。</t>
    </r>
    <rPh sb="24" eb="26">
      <t>ヨナゴ</t>
    </rPh>
    <rPh sb="26" eb="28">
      <t>ギョコウ</t>
    </rPh>
    <rPh sb="29" eb="31">
      <t>セイビ</t>
    </rPh>
    <rPh sb="32" eb="33">
      <t>オコナ</t>
    </rPh>
    <rPh sb="39" eb="41">
      <t>トビシマ</t>
    </rPh>
    <rPh sb="41" eb="45">
      <t>ギョコウカイガン</t>
    </rPh>
    <rPh sb="46" eb="48">
      <t>キョウヘキ</t>
    </rPh>
    <rPh sb="48" eb="50">
      <t>セイビ</t>
    </rPh>
    <rPh sb="51" eb="52">
      <t>オコナ</t>
    </rPh>
    <phoneticPr fontId="6"/>
  </si>
  <si>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</si>
  <si>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</si>
  <si>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</si>
  <si>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</si>
  <si>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</si>
  <si>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</si>
  <si>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</si>
  <si>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国庫補助金</t>
    </r>
    <r>
      <rPr>
        <sz val="11"/>
        <rFont val="Century"/>
        <family val="1"/>
      </rPr>
      <t>(</t>
    </r>
    <r>
      <rPr>
        <sz val="11"/>
        <rFont val="ＭＳ 明朝"/>
        <family val="1"/>
        <charset val="128"/>
      </rPr>
      <t>補助率</t>
    </r>
    <r>
      <rPr>
        <sz val="11"/>
        <rFont val="Century"/>
        <family val="1"/>
      </rPr>
      <t>)</t>
    </r>
  </si>
  <si>
    <r>
      <rPr>
        <sz val="11"/>
        <rFont val="ＭＳ 明朝"/>
        <family val="1"/>
        <charset val="128"/>
      </rPr>
      <t>県負担金</t>
    </r>
    <phoneticPr fontId="24"/>
  </si>
  <si>
    <r>
      <rPr>
        <sz val="11"/>
        <rFont val="ＭＳ 明朝"/>
        <family val="1"/>
        <charset val="128"/>
      </rPr>
      <t>山形県</t>
    </r>
  </si>
  <si>
    <r>
      <rPr>
        <sz val="11"/>
        <rFont val="ＭＳ 明朝"/>
        <family val="1"/>
        <charset val="128"/>
      </rPr>
      <t>飛島漁港</t>
    </r>
    <phoneticPr fontId="6"/>
  </si>
  <si>
    <r>
      <rPr>
        <sz val="11"/>
        <rFont val="ＭＳ 明朝"/>
        <family val="1"/>
        <charset val="128"/>
      </rPr>
      <t>南防波堤　基礎工</t>
    </r>
    <rPh sb="0" eb="4">
      <t>ミナミボウハテイ</t>
    </rPh>
    <rPh sb="5" eb="8">
      <t>キソコウ</t>
    </rPh>
    <phoneticPr fontId="20"/>
  </si>
  <si>
    <t>L=45m</t>
    <phoneticPr fontId="6"/>
  </si>
  <si>
    <t>(8/10)</t>
    <phoneticPr fontId="6"/>
  </si>
  <si>
    <t>(2/10)</t>
    <phoneticPr fontId="20"/>
  </si>
  <si>
    <r>
      <rPr>
        <sz val="11"/>
        <rFont val="ＭＳ 明朝"/>
        <family val="1"/>
        <charset val="128"/>
      </rPr>
      <t>基礎捨石・被覆捨石</t>
    </r>
    <rPh sb="0" eb="3">
      <t>キソス</t>
    </rPh>
    <rPh sb="3" eb="4">
      <t>イシ</t>
    </rPh>
    <rPh sb="5" eb="7">
      <t>ヒフク</t>
    </rPh>
    <rPh sb="7" eb="9">
      <t>ステイシ</t>
    </rPh>
    <phoneticPr fontId="24"/>
  </si>
  <si>
    <r>
      <t>V=3,211</t>
    </r>
    <r>
      <rPr>
        <sz val="11"/>
        <rFont val="ＭＳ 明朝"/>
        <family val="1"/>
        <charset val="128"/>
      </rPr>
      <t>㎥</t>
    </r>
    <phoneticPr fontId="24"/>
  </si>
  <si>
    <r>
      <rPr>
        <sz val="11"/>
        <rFont val="ＭＳ 明朝"/>
        <family val="1"/>
        <charset val="128"/>
      </rPr>
      <t>被覆ブロック据付</t>
    </r>
    <rPh sb="0" eb="2">
      <t>ヒフク</t>
    </rPh>
    <rPh sb="6" eb="8">
      <t>スエツケ</t>
    </rPh>
    <phoneticPr fontId="24"/>
  </si>
  <si>
    <r>
      <t>N=295</t>
    </r>
    <r>
      <rPr>
        <sz val="11"/>
        <rFont val="ＭＳ 明朝"/>
        <family val="1"/>
        <charset val="128"/>
      </rPr>
      <t>個</t>
    </r>
    <rPh sb="5" eb="6">
      <t>コ</t>
    </rPh>
    <phoneticPr fontId="24"/>
  </si>
  <si>
    <r>
      <rPr>
        <sz val="11"/>
        <rFont val="ＭＳ 明朝"/>
        <family val="1"/>
        <charset val="128"/>
      </rPr>
      <t>吹浦漁港</t>
    </r>
    <rPh sb="0" eb="2">
      <t>フクラ</t>
    </rPh>
    <phoneticPr fontId="20"/>
  </si>
  <si>
    <r>
      <rPr>
        <sz val="11"/>
        <rFont val="ＭＳ 明朝"/>
        <family val="1"/>
        <charset val="128"/>
      </rPr>
      <t>サンドポケット浚渫</t>
    </r>
    <rPh sb="7" eb="9">
      <t>シュンセツ</t>
    </rPh>
    <phoneticPr fontId="20"/>
  </si>
  <si>
    <r>
      <t>V=39,320</t>
    </r>
    <r>
      <rPr>
        <sz val="11"/>
        <rFont val="ＭＳ 明朝"/>
        <family val="1"/>
        <charset val="128"/>
      </rPr>
      <t>㎥</t>
    </r>
    <phoneticPr fontId="6"/>
  </si>
  <si>
    <t>(5/10)</t>
  </si>
  <si>
    <r>
      <rPr>
        <sz val="11"/>
        <rFont val="ＭＳ 明朝"/>
        <family val="1"/>
        <charset val="128"/>
      </rPr>
      <t>飛島漁港海岸</t>
    </r>
    <rPh sb="0" eb="6">
      <t>トビシマギョコウカイガン</t>
    </rPh>
    <phoneticPr fontId="20"/>
  </si>
  <si>
    <r>
      <rPr>
        <sz val="11"/>
        <rFont val="ＭＳ 明朝"/>
        <family val="1"/>
        <charset val="128"/>
      </rPr>
      <t>胸壁工</t>
    </r>
    <rPh sb="0" eb="2">
      <t>キョウヘキ</t>
    </rPh>
    <rPh sb="2" eb="3">
      <t>コウ</t>
    </rPh>
    <phoneticPr fontId="20"/>
  </si>
  <si>
    <t>L=57.1m</t>
    <phoneticPr fontId="20"/>
  </si>
  <si>
    <t>(5.5/10)</t>
    <phoneticPr fontId="24"/>
  </si>
  <si>
    <t>(4.5/10)</t>
    <phoneticPr fontId="24"/>
  </si>
  <si>
    <r>
      <t>(</t>
    </r>
    <r>
      <rPr>
        <sz val="11"/>
        <rFont val="ＭＳ 明朝"/>
        <family val="1"/>
        <charset val="128"/>
      </rPr>
      <t>勝浦地区</t>
    </r>
    <r>
      <rPr>
        <sz val="11"/>
        <rFont val="Century"/>
        <family val="1"/>
      </rPr>
      <t>)</t>
    </r>
    <rPh sb="1" eb="5">
      <t>カツウラチク</t>
    </rPh>
    <phoneticPr fontId="24"/>
  </si>
  <si>
    <r>
      <rPr>
        <sz val="11"/>
        <rFont val="ＭＳ 明朝"/>
        <family val="1"/>
        <charset val="128"/>
      </rPr>
      <t>陸閘製作・据付</t>
    </r>
    <rPh sb="0" eb="1">
      <t>リク</t>
    </rPh>
    <rPh sb="2" eb="4">
      <t>セイサク</t>
    </rPh>
    <rPh sb="5" eb="7">
      <t>スエツケ</t>
    </rPh>
    <phoneticPr fontId="20"/>
  </si>
  <si>
    <r>
      <t>N=2</t>
    </r>
    <r>
      <rPr>
        <sz val="11"/>
        <rFont val="ＭＳ 明朝"/>
        <family val="1"/>
        <charset val="128"/>
      </rPr>
      <t>基</t>
    </r>
    <rPh sb="3" eb="4">
      <t>キ</t>
    </rPh>
    <phoneticPr fontId="20"/>
  </si>
  <si>
    <r>
      <rPr>
        <sz val="11"/>
        <rFont val="ＭＳ 明朝"/>
        <family val="1"/>
        <charset val="128"/>
      </rPr>
      <t>米子漁港</t>
    </r>
    <rPh sb="0" eb="4">
      <t>ヨナゴギョコウ</t>
    </rPh>
    <phoneticPr fontId="6"/>
  </si>
  <si>
    <r>
      <rPr>
        <sz val="11"/>
        <rFont val="ＭＳ 明朝"/>
        <family val="1"/>
        <charset val="128"/>
      </rPr>
      <t>ケーソン据付</t>
    </r>
    <rPh sb="4" eb="6">
      <t>スエツケ</t>
    </rPh>
    <phoneticPr fontId="6"/>
  </si>
  <si>
    <r>
      <t>1</t>
    </r>
    <r>
      <rPr>
        <sz val="11"/>
        <rFont val="ＭＳ 明朝"/>
        <family val="1"/>
        <charset val="128"/>
      </rPr>
      <t>函</t>
    </r>
    <rPh sb="1" eb="2">
      <t>カン</t>
    </rPh>
    <phoneticPr fontId="20"/>
  </si>
  <si>
    <t>(1/2)</t>
    <phoneticPr fontId="6"/>
  </si>
  <si>
    <r>
      <rPr>
        <sz val="11"/>
        <rFont val="ＭＳ 明朝"/>
        <family val="1"/>
        <charset val="128"/>
      </rPr>
      <t>上部工</t>
    </r>
    <rPh sb="0" eb="3">
      <t>ジョウブコウ</t>
    </rPh>
    <phoneticPr fontId="6"/>
  </si>
  <si>
    <r>
      <t>1</t>
    </r>
    <r>
      <rPr>
        <sz val="11"/>
        <rFont val="ＭＳ 明朝"/>
        <family val="1"/>
        <charset val="128"/>
      </rPr>
      <t>式</t>
    </r>
    <rPh sb="1" eb="2">
      <t>シキ</t>
    </rPh>
    <phoneticPr fontId="6"/>
  </si>
  <si>
    <r>
      <rPr>
        <sz val="11"/>
        <rFont val="ＭＳ 明朝"/>
        <family val="1"/>
        <charset val="128"/>
      </rPr>
      <t>基礎捨石</t>
    </r>
    <rPh sb="0" eb="4">
      <t>キソステイシ</t>
    </rPh>
    <phoneticPr fontId="6"/>
  </si>
  <si>
    <r>
      <t>V=1,329</t>
    </r>
    <r>
      <rPr>
        <sz val="11"/>
        <rFont val="ＭＳ 明朝"/>
        <family val="1"/>
        <charset val="128"/>
      </rPr>
      <t>㎥</t>
    </r>
    <phoneticPr fontId="24"/>
  </si>
  <si>
    <r>
      <rPr>
        <sz val="11"/>
        <rFont val="ＭＳ 明朝"/>
        <family val="1"/>
        <charset val="128"/>
      </rPr>
      <t>被覆・根固ブロック製作据付</t>
    </r>
    <rPh sb="0" eb="2">
      <t>ヒフク</t>
    </rPh>
    <rPh sb="3" eb="5">
      <t>ネガタ</t>
    </rPh>
    <rPh sb="9" eb="13">
      <t>セイサクスエツケ</t>
    </rPh>
    <phoneticPr fontId="6"/>
  </si>
  <si>
    <r>
      <t>N=87</t>
    </r>
    <r>
      <rPr>
        <sz val="11"/>
        <rFont val="ＭＳ 明朝"/>
        <family val="1"/>
        <charset val="128"/>
      </rPr>
      <t>個</t>
    </r>
    <rPh sb="4" eb="5">
      <t>コ</t>
    </rPh>
    <phoneticPr fontId="24"/>
  </si>
  <si>
    <r>
      <t>(2)</t>
    </r>
    <r>
      <rPr>
        <sz val="11"/>
        <color rgb="FF000000"/>
        <rFont val="ＭＳ 明朝"/>
        <family val="1"/>
        <charset val="128"/>
      </rPr>
      <t>漁礁及び増殖施設設置事業</t>
    </r>
    <rPh sb="3" eb="5">
      <t>ギョショウ</t>
    </rPh>
    <rPh sb="5" eb="6">
      <t>オヨ</t>
    </rPh>
    <rPh sb="7" eb="9">
      <t>ゾウショク</t>
    </rPh>
    <rPh sb="9" eb="11">
      <t>シセツ</t>
    </rPh>
    <rPh sb="11" eb="15">
      <t>セッチジギョウ</t>
    </rPh>
    <phoneticPr fontId="6"/>
  </si>
  <si>
    <r>
      <rPr>
        <sz val="11"/>
        <color rgb="FF000000"/>
        <rFont val="ＭＳ 明朝"/>
        <family val="1"/>
        <charset val="128"/>
      </rPr>
      <t>山形県が事業主体となり、メバル資源の増大を図るため、飛島沖に増殖施設を設置した。また由良沖にイワガキ礁を設置するため、</t>
    </r>
    <rPh sb="0" eb="2">
      <t>ヤマガタ</t>
    </rPh>
    <rPh sb="2" eb="3">
      <t>ケン</t>
    </rPh>
    <rPh sb="4" eb="6">
      <t>ジギョウ</t>
    </rPh>
    <rPh sb="6" eb="8">
      <t>シュタイ</t>
    </rPh>
    <rPh sb="15" eb="17">
      <t>シゲン</t>
    </rPh>
    <rPh sb="18" eb="20">
      <t>ゾウダイ</t>
    </rPh>
    <rPh sb="21" eb="22">
      <t>ハカ</t>
    </rPh>
    <rPh sb="26" eb="29">
      <t>トビシマオキ</t>
    </rPh>
    <rPh sb="30" eb="34">
      <t>ゾウショクシセツ</t>
    </rPh>
    <rPh sb="35" eb="37">
      <t>セッチ</t>
    </rPh>
    <rPh sb="42" eb="45">
      <t>ユラオキ</t>
    </rPh>
    <rPh sb="50" eb="51">
      <t>ショウ</t>
    </rPh>
    <phoneticPr fontId="6"/>
  </si>
  <si>
    <r>
      <rPr>
        <sz val="11"/>
        <color indexed="8"/>
        <rFont val="ＭＳ 明朝"/>
        <family val="1"/>
        <charset val="128"/>
      </rPr>
      <t>調査を実施した。</t>
    </r>
  </si>
  <si>
    <r>
      <rPr>
        <sz val="11"/>
        <rFont val="ＭＳ 明朝"/>
        <family val="1"/>
        <charset val="128"/>
      </rPr>
      <t>酒田市飛島沖　水深</t>
    </r>
    <r>
      <rPr>
        <sz val="11"/>
        <rFont val="Century"/>
        <family val="1"/>
      </rPr>
      <t>135m</t>
    </r>
    <rPh sb="0" eb="6">
      <t>サカタシトビシマオキ</t>
    </rPh>
    <rPh sb="7" eb="9">
      <t>スイシン</t>
    </rPh>
    <phoneticPr fontId="6"/>
  </si>
  <si>
    <r>
      <rPr>
        <sz val="11"/>
        <rFont val="ＭＳ 明朝"/>
        <family val="1"/>
        <charset val="128"/>
      </rPr>
      <t>メバル増殖礁　製作・据付</t>
    </r>
    <rPh sb="3" eb="5">
      <t>ゾウショク</t>
    </rPh>
    <rPh sb="5" eb="6">
      <t>ショウ</t>
    </rPh>
    <rPh sb="7" eb="9">
      <t>セイサク</t>
    </rPh>
    <rPh sb="10" eb="12">
      <t>スエツケ</t>
    </rPh>
    <phoneticPr fontId="24"/>
  </si>
  <si>
    <r>
      <t>N=160</t>
    </r>
    <r>
      <rPr>
        <sz val="11"/>
        <rFont val="ＭＳ 明朝"/>
        <family val="1"/>
        <charset val="128"/>
      </rPr>
      <t>基</t>
    </r>
    <rPh sb="5" eb="6">
      <t>キ</t>
    </rPh>
    <phoneticPr fontId="6"/>
  </si>
  <si>
    <t>(1/2)</t>
  </si>
  <si>
    <r>
      <t>(</t>
    </r>
    <r>
      <rPr>
        <sz val="11"/>
        <color rgb="FF000000"/>
        <rFont val="Century"/>
        <family val="1"/>
      </rPr>
      <t>FP</t>
    </r>
    <r>
      <rPr>
        <sz val="11"/>
        <color rgb="FF000000"/>
        <rFont val="ＭＳ 明朝"/>
        <family val="1"/>
        <charset val="128"/>
      </rPr>
      <t>魚礁</t>
    </r>
    <r>
      <rPr>
        <sz val="11"/>
        <color rgb="FF000000"/>
        <rFont val="Century"/>
        <family val="1"/>
      </rPr>
      <t>3.25</t>
    </r>
    <r>
      <rPr>
        <sz val="11"/>
        <color rgb="FF000000"/>
        <rFont val="ＭＳ 明朝"/>
        <family val="1"/>
        <charset val="128"/>
      </rPr>
      <t>型</t>
    </r>
    <r>
      <rPr>
        <sz val="11"/>
        <color indexed="8"/>
        <rFont val="Century"/>
        <family val="1"/>
      </rPr>
      <t>)</t>
    </r>
    <rPh sb="3" eb="5">
      <t>ギョショウ</t>
    </rPh>
    <rPh sb="9" eb="10">
      <t>ガタ</t>
    </rPh>
    <phoneticPr fontId="24"/>
  </si>
  <si>
    <r>
      <rPr>
        <sz val="11"/>
        <rFont val="ＭＳ 明朝"/>
        <family val="1"/>
        <charset val="128"/>
      </rPr>
      <t>山形県</t>
    </r>
    <phoneticPr fontId="24"/>
  </si>
  <si>
    <r>
      <rPr>
        <sz val="11"/>
        <rFont val="ＭＳ 明朝"/>
        <family val="1"/>
        <charset val="128"/>
      </rPr>
      <t>鶴岡市由良沖</t>
    </r>
    <rPh sb="0" eb="3">
      <t>ツルオカシ</t>
    </rPh>
    <rPh sb="3" eb="5">
      <t>ユラ</t>
    </rPh>
    <rPh sb="5" eb="6">
      <t>オキ</t>
    </rPh>
    <phoneticPr fontId="24"/>
  </si>
  <si>
    <r>
      <rPr>
        <sz val="11"/>
        <rFont val="ＭＳ 明朝"/>
        <family val="1"/>
        <charset val="128"/>
      </rPr>
      <t>深浅測量、実施設置</t>
    </r>
    <rPh sb="0" eb="4">
      <t>シンセンソクリョウ</t>
    </rPh>
    <rPh sb="5" eb="9">
      <t>ジッシセッチ</t>
    </rPh>
    <phoneticPr fontId="24"/>
  </si>
  <si>
    <t>(1/2)</t>
    <phoneticPr fontId="24"/>
  </si>
  <si>
    <r>
      <t>(3)</t>
    </r>
    <r>
      <rPr>
        <sz val="11"/>
        <color rgb="FF000000"/>
        <rFont val="ＭＳ 明朝"/>
        <family val="1"/>
        <charset val="128"/>
      </rPr>
      <t>強い水産業づくり交付金事業</t>
    </r>
    <rPh sb="3" eb="4">
      <t>ツヨ</t>
    </rPh>
    <rPh sb="5" eb="7">
      <t>スイサン</t>
    </rPh>
    <rPh sb="7" eb="8">
      <t>ギョウ</t>
    </rPh>
    <rPh sb="11" eb="16">
      <t>コウフキンジギョウ</t>
    </rPh>
    <phoneticPr fontId="6"/>
  </si>
  <si>
    <r>
      <rPr>
        <sz val="11"/>
        <color rgb="FF000000"/>
        <rFont val="ＭＳ 明朝"/>
        <family val="1"/>
        <charset val="128"/>
      </rPr>
      <t>山形県漁業協同組合が事業主体となり、漁業就労環境の改善を図るため、念珠関支所に漁業用作業保管施設を整備した。</t>
    </r>
    <rPh sb="0" eb="3">
      <t>ヤマガタケン</t>
    </rPh>
    <rPh sb="3" eb="9">
      <t>ギョギョウキョウドウクミアイ</t>
    </rPh>
    <rPh sb="10" eb="14">
      <t>ジギョウシュタイ</t>
    </rPh>
    <rPh sb="18" eb="20">
      <t>ギョギョウ</t>
    </rPh>
    <rPh sb="20" eb="22">
      <t>シュウロウ</t>
    </rPh>
    <rPh sb="22" eb="24">
      <t>カンキョウ</t>
    </rPh>
    <rPh sb="25" eb="27">
      <t>カイゼン</t>
    </rPh>
    <rPh sb="28" eb="29">
      <t>ハカ</t>
    </rPh>
    <rPh sb="33" eb="36">
      <t>ネンジュセキ</t>
    </rPh>
    <rPh sb="36" eb="38">
      <t>シショ</t>
    </rPh>
    <rPh sb="39" eb="41">
      <t>ギョギョウ</t>
    </rPh>
    <rPh sb="41" eb="42">
      <t>ヨウ</t>
    </rPh>
    <rPh sb="42" eb="44">
      <t>サギョウ</t>
    </rPh>
    <rPh sb="44" eb="46">
      <t>ホカン</t>
    </rPh>
    <rPh sb="46" eb="48">
      <t>シセツ</t>
    </rPh>
    <rPh sb="49" eb="51">
      <t>セイビ</t>
    </rPh>
    <phoneticPr fontId="6"/>
  </si>
  <si>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rPh sb="0" eb="1">
      <t>コト</t>
    </rPh>
    <rPh sb="2" eb="3">
      <t>ギョウ</t>
    </rPh>
    <rPh sb="4" eb="5">
      <t>リョウ</t>
    </rPh>
    <phoneticPr fontId="24"/>
  </si>
  <si>
    <r>
      <rPr>
        <sz val="11"/>
        <rFont val="ＭＳ 明朝"/>
        <family val="1"/>
        <charset val="128"/>
      </rPr>
      <t>実施主体</t>
    </r>
    <r>
      <rPr>
        <sz val="11"/>
        <rFont val="Century"/>
        <family val="1"/>
      </rPr>
      <t>(</t>
    </r>
    <r>
      <rPr>
        <sz val="11"/>
        <rFont val="ＭＳ 明朝"/>
        <family val="1"/>
        <charset val="128"/>
      </rPr>
      <t>漁協</t>
    </r>
    <r>
      <rPr>
        <sz val="11"/>
        <rFont val="Century"/>
        <family val="1"/>
      </rPr>
      <t>)</t>
    </r>
    <rPh sb="0" eb="4">
      <t>ジッシシュタイ</t>
    </rPh>
    <rPh sb="5" eb="7">
      <t>ギョキョウ</t>
    </rPh>
    <phoneticPr fontId="24"/>
  </si>
  <si>
    <r>
      <rPr>
        <sz val="11"/>
        <rFont val="ＭＳ 明朝"/>
        <family val="1"/>
        <charset val="128"/>
      </rPr>
      <t>鶴岡市鼠ヶ関</t>
    </r>
    <rPh sb="0" eb="6">
      <t>ツルオカシネズガセキ</t>
    </rPh>
    <phoneticPr fontId="6"/>
  </si>
  <si>
    <r>
      <rPr>
        <sz val="11"/>
        <rFont val="ＭＳ 明朝"/>
        <family val="1"/>
        <charset val="128"/>
      </rPr>
      <t>鉄骨平屋建　</t>
    </r>
    <r>
      <rPr>
        <sz val="11"/>
        <rFont val="Century"/>
        <family val="1"/>
      </rPr>
      <t>1</t>
    </r>
    <r>
      <rPr>
        <sz val="11"/>
        <rFont val="ＭＳ 明朝"/>
        <family val="1"/>
        <charset val="128"/>
      </rPr>
      <t>棟　</t>
    </r>
    <r>
      <rPr>
        <sz val="11"/>
        <rFont val="Century"/>
        <family val="1"/>
      </rPr>
      <t>199.26</t>
    </r>
    <r>
      <rPr>
        <sz val="11"/>
        <rFont val="ＭＳ 明朝"/>
        <family val="1"/>
        <charset val="128"/>
      </rPr>
      <t>㎡</t>
    </r>
    <rPh sb="0" eb="2">
      <t>テッコツ</t>
    </rPh>
    <rPh sb="2" eb="5">
      <t>ヒラヤダ</t>
    </rPh>
    <rPh sb="7" eb="8">
      <t>トウ</t>
    </rPh>
    <phoneticPr fontId="24"/>
  </si>
  <si>
    <r>
      <rPr>
        <sz val="12"/>
        <rFont val="ＭＳ 明朝"/>
        <family val="1"/>
        <charset val="128"/>
      </rPr>
      <t>１４　増　養　殖　事　業</t>
    </r>
  </si>
  <si>
    <r>
      <t>(1)</t>
    </r>
    <r>
      <rPr>
        <sz val="11"/>
        <rFont val="ＭＳ 明朝"/>
        <family val="1"/>
        <charset val="128"/>
      </rPr>
      <t>さけ人工ふ化放流事業</t>
    </r>
  </si>
  <si>
    <r>
      <rPr>
        <sz val="11"/>
        <rFont val="ＭＳ 明朝"/>
        <family val="1"/>
        <charset val="128"/>
      </rPr>
      <t>　</t>
    </r>
    <r>
      <rPr>
        <sz val="11"/>
        <rFont val="Century"/>
        <family val="1"/>
      </rPr>
      <t xml:space="preserve"> </t>
    </r>
    <r>
      <rPr>
        <sz val="11"/>
        <rFont val="ＭＳ 明朝"/>
        <family val="1"/>
        <charset val="128"/>
      </rPr>
      <t>沿岸漁獲数は</t>
    </r>
    <r>
      <rPr>
        <sz val="11"/>
        <rFont val="Century"/>
        <family val="1"/>
      </rPr>
      <t>86,302</t>
    </r>
    <r>
      <rPr>
        <sz val="11"/>
        <rFont val="ＭＳ 明朝"/>
        <family val="1"/>
        <charset val="128"/>
      </rPr>
      <t>尾</t>
    </r>
    <r>
      <rPr>
        <sz val="11"/>
        <rFont val="Century"/>
        <family val="1"/>
      </rPr>
      <t>(</t>
    </r>
    <r>
      <rPr>
        <sz val="11"/>
        <rFont val="ＭＳ 明朝"/>
        <family val="1"/>
        <charset val="128"/>
      </rPr>
      <t>前年比</t>
    </r>
    <r>
      <rPr>
        <sz val="11"/>
        <rFont val="Century"/>
        <family val="1"/>
      </rPr>
      <t>156%)</t>
    </r>
    <r>
      <rPr>
        <sz val="11"/>
        <rFont val="ＭＳ 明朝"/>
        <family val="1"/>
        <charset val="128"/>
      </rPr>
      <t>、河川捕獲数は</t>
    </r>
    <r>
      <rPr>
        <sz val="11"/>
        <rFont val="Century"/>
        <family val="1"/>
      </rPr>
      <t>130,386</t>
    </r>
    <r>
      <rPr>
        <sz val="11"/>
        <rFont val="ＭＳ 明朝"/>
        <family val="1"/>
        <charset val="128"/>
      </rPr>
      <t>尾</t>
    </r>
    <r>
      <rPr>
        <sz val="11"/>
        <rFont val="Century"/>
        <family val="1"/>
      </rPr>
      <t>(</t>
    </r>
    <r>
      <rPr>
        <sz val="11"/>
        <rFont val="ＭＳ 明朝"/>
        <family val="1"/>
        <charset val="128"/>
      </rPr>
      <t>前年比</t>
    </r>
    <r>
      <rPr>
        <sz val="11"/>
        <rFont val="Century"/>
        <family val="1"/>
      </rPr>
      <t>216%)</t>
    </r>
    <r>
      <rPr>
        <sz val="11"/>
        <rFont val="ＭＳ 明朝"/>
        <family val="1"/>
        <charset val="128"/>
      </rPr>
      <t>で海川ともに近年の回帰数に回復した。採卵数は</t>
    </r>
    <r>
      <rPr>
        <sz val="11"/>
        <rFont val="Century"/>
        <family val="1"/>
      </rPr>
      <t>37,195</t>
    </r>
    <r>
      <rPr>
        <sz val="11"/>
        <rFont val="ＭＳ 明朝"/>
        <family val="1"/>
        <charset val="128"/>
      </rPr>
      <t>千粒で、前年比</t>
    </r>
    <r>
      <rPr>
        <sz val="11"/>
        <rFont val="Century"/>
        <family val="1"/>
      </rPr>
      <t>110%</t>
    </r>
    <r>
      <rPr>
        <sz val="11"/>
        <rFont val="ＭＳ 明朝"/>
        <family val="1"/>
        <charset val="128"/>
      </rPr>
      <t>となった。稚魚は前年比</t>
    </r>
    <r>
      <rPr>
        <sz val="11"/>
        <rFont val="Century"/>
        <family val="1"/>
      </rPr>
      <t>104%</t>
    </r>
    <r>
      <rPr>
        <sz val="11"/>
        <rFont val="ＭＳ 明朝"/>
        <family val="1"/>
        <charset val="128"/>
      </rPr>
      <t>にあたる</t>
    </r>
    <rPh sb="54" eb="56">
      <t>キンネン</t>
    </rPh>
    <rPh sb="57" eb="59">
      <t>カイキ</t>
    </rPh>
    <rPh sb="59" eb="60">
      <t>スウ</t>
    </rPh>
    <rPh sb="61" eb="63">
      <t>カイフク</t>
    </rPh>
    <rPh sb="66" eb="69">
      <t>サイランスウ</t>
    </rPh>
    <rPh sb="76" eb="78">
      <t>センツブ</t>
    </rPh>
    <rPh sb="80" eb="83">
      <t>ゼンネンヒ</t>
    </rPh>
    <rPh sb="92" eb="94">
      <t>チギョ</t>
    </rPh>
    <rPh sb="95" eb="98">
      <t>ゼンネンヒ</t>
    </rPh>
    <phoneticPr fontId="20"/>
  </si>
  <si>
    <r>
      <t>31,210</t>
    </r>
    <r>
      <rPr>
        <sz val="11"/>
        <rFont val="ＭＳ 明朝"/>
        <family val="1"/>
        <charset val="128"/>
      </rPr>
      <t>千尾を各河川に放流した。また、由良地区において、箕輪、枡川、高瀬川ふ化場で飼育された稚魚を購入して海中飼育を実施し、</t>
    </r>
    <r>
      <rPr>
        <sz val="11"/>
        <rFont val="Century"/>
        <family val="1"/>
      </rPr>
      <t>240</t>
    </r>
    <r>
      <rPr>
        <sz val="11"/>
        <rFont val="ＭＳ 明朝"/>
        <family val="1"/>
        <charset val="128"/>
      </rPr>
      <t>千尾を沿岸に放流した。</t>
    </r>
    <rPh sb="6" eb="8">
      <t>センビ</t>
    </rPh>
    <rPh sb="9" eb="12">
      <t>カクカセン</t>
    </rPh>
    <rPh sb="13" eb="15">
      <t>ホウリュウ</t>
    </rPh>
    <rPh sb="21" eb="25">
      <t>ユラチク</t>
    </rPh>
    <rPh sb="30" eb="32">
      <t>ミノワ</t>
    </rPh>
    <rPh sb="36" eb="39">
      <t>タカセガワ</t>
    </rPh>
    <rPh sb="40" eb="42">
      <t>カジョウ</t>
    </rPh>
    <rPh sb="43" eb="45">
      <t>シイク</t>
    </rPh>
    <rPh sb="48" eb="50">
      <t>チギョ</t>
    </rPh>
    <rPh sb="51" eb="53">
      <t>コウニュウ</t>
    </rPh>
    <rPh sb="55" eb="59">
      <t>カイチュウシイク</t>
    </rPh>
    <phoneticPr fontId="20"/>
  </si>
  <si>
    <r>
      <rPr>
        <sz val="11"/>
        <rFont val="ＭＳ 明朝"/>
        <family val="1"/>
        <charset val="128"/>
      </rPr>
      <t>　また、昨年度に引き続き、県内</t>
    </r>
    <r>
      <rPr>
        <sz val="11"/>
        <rFont val="Century"/>
        <family val="1"/>
      </rPr>
      <t>3</t>
    </r>
    <r>
      <rPr>
        <sz val="11"/>
        <rFont val="ＭＳ 明朝"/>
        <family val="1"/>
        <charset val="128"/>
      </rPr>
      <t>か所のサケふ化場においてサクラマスの中間育成事業</t>
    </r>
    <r>
      <rPr>
        <sz val="11"/>
        <rFont val="Century"/>
        <family val="1"/>
      </rPr>
      <t>(</t>
    </r>
    <r>
      <rPr>
        <sz val="11"/>
        <rFont val="ＭＳ 明朝"/>
        <family val="1"/>
        <charset val="128"/>
      </rPr>
      <t>表中の※</t>
    </r>
    <r>
      <rPr>
        <sz val="11"/>
        <rFont val="Century"/>
        <family val="1"/>
      </rPr>
      <t>)</t>
    </r>
    <r>
      <rPr>
        <sz val="11"/>
        <rFont val="ＭＳ 明朝"/>
        <family val="1"/>
        <charset val="128"/>
      </rPr>
      <t>を行った。これによりスモルト幼魚</t>
    </r>
    <r>
      <rPr>
        <sz val="11"/>
        <rFont val="Century"/>
        <family val="1"/>
      </rPr>
      <t>142</t>
    </r>
    <r>
      <rPr>
        <sz val="11"/>
        <rFont val="ＭＳ 明朝"/>
        <family val="1"/>
        <charset val="128"/>
      </rPr>
      <t>千尾を生産し、赤川、五十川及び庄内小国川に放流した。</t>
    </r>
    <rPh sb="4" eb="7">
      <t>サクネンド</t>
    </rPh>
    <rPh sb="8" eb="9">
      <t>ヒ</t>
    </rPh>
    <rPh sb="10" eb="11">
      <t>ツヅ</t>
    </rPh>
    <rPh sb="13" eb="15">
      <t>ケンナイ</t>
    </rPh>
    <rPh sb="17" eb="18">
      <t>ショ</t>
    </rPh>
    <rPh sb="22" eb="23">
      <t>カ</t>
    </rPh>
    <rPh sb="23" eb="24">
      <t>ジョウ</t>
    </rPh>
    <rPh sb="34" eb="36">
      <t>チュウカン</t>
    </rPh>
    <rPh sb="36" eb="38">
      <t>イクセイ</t>
    </rPh>
    <rPh sb="38" eb="40">
      <t>ジギョウ</t>
    </rPh>
    <rPh sb="41" eb="42">
      <t>ヒョウ</t>
    </rPh>
    <rPh sb="42" eb="43">
      <t>チュウ</t>
    </rPh>
    <rPh sb="47" eb="48">
      <t>オコナ</t>
    </rPh>
    <rPh sb="60" eb="62">
      <t>ヨウギョ</t>
    </rPh>
    <rPh sb="65" eb="66">
      <t>チ</t>
    </rPh>
    <rPh sb="66" eb="67">
      <t>ビ</t>
    </rPh>
    <rPh sb="68" eb="70">
      <t>セイサン</t>
    </rPh>
    <rPh sb="72" eb="74">
      <t>アカガワ</t>
    </rPh>
    <rPh sb="75" eb="78">
      <t>イソガワ</t>
    </rPh>
    <rPh sb="78" eb="79">
      <t>オヨ</t>
    </rPh>
    <rPh sb="80" eb="82">
      <t>ショウナイ</t>
    </rPh>
    <rPh sb="82" eb="84">
      <t>オグニ</t>
    </rPh>
    <rPh sb="84" eb="85">
      <t>ガワ</t>
    </rPh>
    <rPh sb="86" eb="88">
      <t>ホウリュウ</t>
    </rPh>
    <phoneticPr fontId="20"/>
  </si>
  <si>
    <r>
      <rPr>
        <sz val="11"/>
        <rFont val="ＭＳ 明朝"/>
        <family val="1"/>
        <charset val="128"/>
      </rPr>
      <t>水系</t>
    </r>
  </si>
  <si>
    <r>
      <rPr>
        <sz val="11"/>
        <rFont val="ＭＳ 明朝"/>
        <family val="1"/>
        <charset val="128"/>
      </rPr>
      <t>捕獲尾数</t>
    </r>
    <r>
      <rPr>
        <sz val="11"/>
        <rFont val="Century"/>
        <family val="1"/>
      </rPr>
      <t>(</t>
    </r>
    <r>
      <rPr>
        <sz val="11"/>
        <rFont val="ＭＳ 明朝"/>
        <family val="1"/>
        <charset val="128"/>
      </rPr>
      <t>尾</t>
    </r>
    <r>
      <rPr>
        <sz val="11"/>
        <rFont val="Century"/>
        <family val="1"/>
      </rPr>
      <t>)</t>
    </r>
  </si>
  <si>
    <r>
      <t xml:space="preserve"> </t>
    </r>
    <r>
      <rPr>
        <sz val="11"/>
        <rFont val="ＭＳ 明朝"/>
        <family val="1"/>
        <charset val="128"/>
      </rPr>
      <t>採卵数</t>
    </r>
    <r>
      <rPr>
        <sz val="11"/>
        <rFont val="Century"/>
        <family val="1"/>
      </rPr>
      <t xml:space="preserve">   (</t>
    </r>
    <r>
      <rPr>
        <sz val="11"/>
        <rFont val="ＭＳ 明朝"/>
        <family val="1"/>
        <charset val="128"/>
      </rPr>
      <t>千粒</t>
    </r>
    <r>
      <rPr>
        <sz val="11"/>
        <rFont val="Century"/>
        <family val="1"/>
      </rPr>
      <t>)</t>
    </r>
  </si>
  <si>
    <r>
      <rPr>
        <sz val="11"/>
        <rFont val="ＭＳ 明朝"/>
        <family val="1"/>
        <charset val="128"/>
      </rPr>
      <t>移殖卵数</t>
    </r>
    <r>
      <rPr>
        <sz val="11"/>
        <rFont val="Century"/>
        <family val="1"/>
      </rPr>
      <t>(</t>
    </r>
    <r>
      <rPr>
        <sz val="11"/>
        <rFont val="ＭＳ 明朝"/>
        <family val="1"/>
        <charset val="128"/>
      </rPr>
      <t>千粒</t>
    </r>
    <r>
      <rPr>
        <sz val="11"/>
        <rFont val="Century"/>
        <family val="1"/>
      </rPr>
      <t>)</t>
    </r>
  </si>
  <si>
    <r>
      <rPr>
        <sz val="11"/>
        <rFont val="ＭＳ 明朝"/>
        <family val="1"/>
        <charset val="128"/>
      </rPr>
      <t>ふ化場名</t>
    </r>
  </si>
  <si>
    <r>
      <rPr>
        <sz val="11"/>
        <rFont val="ＭＳ 明朝"/>
        <family val="1"/>
        <charset val="128"/>
      </rPr>
      <t xml:space="preserve">収容卵数
</t>
    </r>
    <r>
      <rPr>
        <sz val="11"/>
        <rFont val="Century"/>
        <family val="1"/>
      </rPr>
      <t>(</t>
    </r>
    <r>
      <rPr>
        <sz val="11"/>
        <rFont val="ＭＳ 明朝"/>
        <family val="1"/>
        <charset val="128"/>
      </rPr>
      <t>千粒</t>
    </r>
    <r>
      <rPr>
        <sz val="11"/>
        <rFont val="Century"/>
        <family val="1"/>
      </rPr>
      <t>)</t>
    </r>
  </si>
  <si>
    <r>
      <rPr>
        <sz val="11"/>
        <rFont val="ＭＳ 明朝"/>
        <family val="1"/>
        <charset val="128"/>
      </rPr>
      <t xml:space="preserve">放流尾数
</t>
    </r>
    <r>
      <rPr>
        <sz val="11"/>
        <rFont val="Century"/>
        <family val="1"/>
      </rPr>
      <t>(</t>
    </r>
    <r>
      <rPr>
        <sz val="11"/>
        <rFont val="ＭＳ 明朝"/>
        <family val="1"/>
        <charset val="128"/>
      </rPr>
      <t>千尾</t>
    </r>
    <r>
      <rPr>
        <sz val="11"/>
        <rFont val="Century"/>
        <family val="1"/>
      </rPr>
      <t>)</t>
    </r>
  </si>
  <si>
    <r>
      <rPr>
        <sz val="11"/>
        <rFont val="ＭＳ 明朝"/>
        <family val="1"/>
        <charset val="128"/>
      </rPr>
      <t>備考</t>
    </r>
  </si>
  <si>
    <r>
      <rPr>
        <sz val="11"/>
        <rFont val="ＭＳ 明朝"/>
        <family val="1"/>
        <charset val="128"/>
      </rPr>
      <t>本流</t>
    </r>
  </si>
  <si>
    <r>
      <rPr>
        <sz val="11"/>
        <rFont val="ＭＳ 明朝"/>
        <family val="1"/>
        <charset val="128"/>
      </rPr>
      <t>支流</t>
    </r>
  </si>
  <si>
    <r>
      <rPr>
        <sz val="11"/>
        <rFont val="ＭＳ 明朝"/>
        <family val="1"/>
        <charset val="128"/>
      </rPr>
      <t>雌</t>
    </r>
  </si>
  <si>
    <r>
      <rPr>
        <sz val="11"/>
        <rFont val="ＭＳ 明朝"/>
        <family val="1"/>
        <charset val="128"/>
      </rPr>
      <t>雄</t>
    </r>
  </si>
  <si>
    <r>
      <rPr>
        <sz val="11"/>
        <rFont val="ＭＳ 明朝"/>
        <family val="1"/>
        <charset val="128"/>
      </rPr>
      <t>供給</t>
    </r>
  </si>
  <si>
    <r>
      <rPr>
        <sz val="11"/>
        <rFont val="ＭＳ 明朝"/>
        <family val="1"/>
        <charset val="128"/>
      </rPr>
      <t>受給</t>
    </r>
  </si>
  <si>
    <r>
      <rPr>
        <sz val="11"/>
        <rFont val="ＭＳ 明朝"/>
        <family val="1"/>
        <charset val="128"/>
      </rPr>
      <t>月
光
川</t>
    </r>
  </si>
  <si>
    <r>
      <rPr>
        <sz val="11"/>
        <rFont val="ＭＳ 明朝"/>
        <family val="1"/>
        <charset val="128"/>
      </rPr>
      <t>牛渡川</t>
    </r>
  </si>
  <si>
    <r>
      <rPr>
        <sz val="11"/>
        <rFont val="ＭＳ 明朝"/>
        <family val="1"/>
        <charset val="128"/>
      </rPr>
      <t>箕輪鮭漁業生産組合</t>
    </r>
  </si>
  <si>
    <r>
      <rPr>
        <sz val="11"/>
        <rFont val="ＭＳ 明朝"/>
        <family val="1"/>
        <charset val="128"/>
      </rPr>
      <t>箕輪</t>
    </r>
  </si>
  <si>
    <r>
      <t>80</t>
    </r>
    <r>
      <rPr>
        <sz val="11"/>
        <rFont val="ＭＳ 明朝"/>
        <family val="1"/>
        <charset val="128"/>
      </rPr>
      <t>千尾の稚魚を海中飼育へ供給</t>
    </r>
    <rPh sb="2" eb="4">
      <t>センビ</t>
    </rPh>
    <rPh sb="5" eb="7">
      <t>チギョ</t>
    </rPh>
    <rPh sb="8" eb="12">
      <t>カイチュウシイク</t>
    </rPh>
    <rPh sb="13" eb="15">
      <t>キョウキュウ</t>
    </rPh>
    <phoneticPr fontId="20"/>
  </si>
  <si>
    <r>
      <rPr>
        <sz val="11"/>
        <rFont val="ＭＳ 明朝"/>
        <family val="1"/>
        <charset val="128"/>
      </rPr>
      <t>滝渕川</t>
    </r>
  </si>
  <si>
    <r>
      <rPr>
        <sz val="11"/>
        <rFont val="ＭＳ 明朝"/>
        <family val="1"/>
        <charset val="128"/>
      </rPr>
      <t>枡川鮭漁業生産組合</t>
    </r>
  </si>
  <si>
    <r>
      <rPr>
        <sz val="11"/>
        <rFont val="ＭＳ 明朝"/>
        <family val="1"/>
        <charset val="128"/>
      </rPr>
      <t>枡川</t>
    </r>
  </si>
  <si>
    <r>
      <t>80</t>
    </r>
    <r>
      <rPr>
        <sz val="11"/>
        <rFont val="ＭＳ 明朝"/>
        <family val="1"/>
        <charset val="128"/>
      </rPr>
      <t>千尾の稚魚を海中飼育へ供給</t>
    </r>
  </si>
  <si>
    <r>
      <rPr>
        <sz val="11"/>
        <rFont val="ＭＳ 明朝"/>
        <family val="1"/>
        <charset val="128"/>
      </rPr>
      <t>洗沢川</t>
    </r>
  </si>
  <si>
    <r>
      <rPr>
        <sz val="11"/>
        <rFont val="ＭＳ 明朝"/>
        <family val="1"/>
        <charset val="128"/>
      </rPr>
      <t>洗沢鮭漁業生産組合</t>
    </r>
  </si>
  <si>
    <r>
      <rPr>
        <sz val="11"/>
        <rFont val="ＭＳ 明朝"/>
        <family val="1"/>
        <charset val="128"/>
      </rPr>
      <t>洗沢</t>
    </r>
  </si>
  <si>
    <r>
      <rPr>
        <sz val="11"/>
        <rFont val="ＭＳ 明朝"/>
        <family val="1"/>
        <charset val="128"/>
      </rPr>
      <t>高瀬川</t>
    </r>
  </si>
  <si>
    <r>
      <rPr>
        <sz val="11"/>
        <rFont val="ＭＳ 明朝"/>
        <family val="1"/>
        <charset val="128"/>
      </rPr>
      <t>高瀬川鮭漁業生産組合</t>
    </r>
  </si>
  <si>
    <r>
      <rPr>
        <sz val="11"/>
        <rFont val="ＭＳ 明朝"/>
        <family val="1"/>
        <charset val="128"/>
      </rPr>
      <t>小計</t>
    </r>
  </si>
  <si>
    <r>
      <rPr>
        <sz val="11"/>
        <rFont val="ＭＳ 明朝"/>
        <family val="1"/>
        <charset val="128"/>
      </rPr>
      <t>日向川</t>
    </r>
  </si>
  <si>
    <r>
      <rPr>
        <sz val="11"/>
        <rFont val="ＭＳ 明朝"/>
        <family val="1"/>
        <charset val="128"/>
      </rPr>
      <t>日向川鮭漁業生産組合</t>
    </r>
  </si>
  <si>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</si>
  <si>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</si>
  <si>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</si>
  <si>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rPr>
        <sz val="11"/>
        <rFont val="ＭＳ 明朝"/>
        <family val="1"/>
        <charset val="128"/>
      </rPr>
      <t>角川流域鮭人工ふ化組合</t>
    </r>
  </si>
  <si>
    <r>
      <rPr>
        <sz val="11"/>
        <rFont val="ＭＳ 明朝"/>
        <family val="1"/>
        <charset val="128"/>
      </rPr>
      <t>古口</t>
    </r>
  </si>
  <si>
    <r>
      <rPr>
        <sz val="11"/>
        <rFont val="ＭＳ 明朝"/>
        <family val="1"/>
        <charset val="128"/>
      </rPr>
      <t>最上漁業協同組合</t>
    </r>
  </si>
  <si>
    <r>
      <rPr>
        <sz val="11"/>
        <rFont val="ＭＳ 明朝"/>
        <family val="1"/>
        <charset val="128"/>
      </rPr>
      <t>小国川漁業協同組合</t>
    </r>
  </si>
  <si>
    <r>
      <rPr>
        <sz val="11"/>
        <rFont val="ＭＳ 明朝"/>
        <family val="1"/>
        <charset val="128"/>
      </rPr>
      <t>長者原</t>
    </r>
  </si>
  <si>
    <r>
      <rPr>
        <sz val="11"/>
        <rFont val="ＭＳ 明朝"/>
        <family val="1"/>
        <charset val="128"/>
      </rPr>
      <t>丹生川漁業協同組合</t>
    </r>
    <rPh sb="0" eb="3">
      <t>ニュウガワ</t>
    </rPh>
    <rPh sb="2" eb="3">
      <t>カワ</t>
    </rPh>
    <phoneticPr fontId="6"/>
  </si>
  <si>
    <r>
      <rPr>
        <sz val="11"/>
        <rFont val="ＭＳ 明朝"/>
        <family val="1"/>
        <charset val="128"/>
      </rPr>
      <t>富並川</t>
    </r>
  </si>
  <si>
    <r>
      <rPr>
        <sz val="11"/>
        <rFont val="ＭＳ 明朝"/>
        <family val="1"/>
        <charset val="128"/>
      </rPr>
      <t>村山市富並川鮭鱒増殖組合</t>
    </r>
  </si>
  <si>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</si>
  <si>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</si>
  <si>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</si>
  <si>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rPr>
        <sz val="11"/>
        <rFont val="ＭＳ 明朝"/>
        <family val="1"/>
        <charset val="128"/>
      </rPr>
      <t>赤川鮭漁業生産組合</t>
    </r>
  </si>
  <si>
    <r>
      <rPr>
        <sz val="11"/>
        <rFont val="ＭＳ 明朝"/>
        <family val="1"/>
        <charset val="128"/>
      </rPr>
      <t>※サクラマススモルト幼魚</t>
    </r>
    <r>
      <rPr>
        <sz val="11"/>
        <rFont val="Century"/>
        <family val="1"/>
      </rPr>
      <t>88</t>
    </r>
    <r>
      <rPr>
        <sz val="11"/>
        <rFont val="ＭＳ 明朝"/>
        <family val="1"/>
        <charset val="128"/>
      </rPr>
      <t>千尾</t>
    </r>
    <rPh sb="10" eb="12">
      <t>ヨウギョ</t>
    </rPh>
    <rPh sb="14" eb="16">
      <t>センビ</t>
    </rPh>
    <phoneticPr fontId="6"/>
  </si>
  <si>
    <r>
      <rPr>
        <sz val="11"/>
        <rFont val="ＭＳ 明朝"/>
        <family val="1"/>
        <charset val="128"/>
      </rPr>
      <t>山戸漁業協同組合</t>
    </r>
  </si>
  <si>
    <r>
      <rPr>
        <sz val="11"/>
        <rFont val="ＭＳ 明朝"/>
        <family val="1"/>
        <charset val="128"/>
      </rPr>
      <t>※サクラマススモルト幼魚</t>
    </r>
    <r>
      <rPr>
        <sz val="11"/>
        <rFont val="Century"/>
        <family val="1"/>
      </rPr>
      <t>36</t>
    </r>
    <r>
      <rPr>
        <sz val="11"/>
        <rFont val="ＭＳ 明朝"/>
        <family val="1"/>
        <charset val="128"/>
      </rPr>
      <t>千尾</t>
    </r>
    <rPh sb="10" eb="12">
      <t>ヨウギョ</t>
    </rPh>
    <rPh sb="14" eb="16">
      <t>センビ</t>
    </rPh>
    <phoneticPr fontId="6"/>
  </si>
  <si>
    <r>
      <rPr>
        <sz val="11"/>
        <rFont val="ＭＳ 明朝"/>
        <family val="1"/>
        <charset val="128"/>
      </rPr>
      <t>庄内小国川漁業生産組合</t>
    </r>
  </si>
  <si>
    <r>
      <rPr>
        <sz val="11"/>
        <rFont val="ＭＳ 明朝"/>
        <family val="1"/>
        <charset val="128"/>
      </rPr>
      <t>庄内</t>
    </r>
    <phoneticPr fontId="6"/>
  </si>
  <si>
    <r>
      <rPr>
        <sz val="11"/>
        <rFont val="ＭＳ 明朝"/>
        <family val="1"/>
        <charset val="128"/>
      </rPr>
      <t>※サクラマススモルト幼魚</t>
    </r>
    <r>
      <rPr>
        <sz val="11"/>
        <rFont val="Century"/>
        <family val="1"/>
      </rPr>
      <t>18</t>
    </r>
    <r>
      <rPr>
        <sz val="11"/>
        <rFont val="ＭＳ 明朝"/>
        <family val="1"/>
        <charset val="128"/>
      </rPr>
      <t>千尾</t>
    </r>
    <phoneticPr fontId="24"/>
  </si>
  <si>
    <r>
      <rPr>
        <sz val="11"/>
        <rFont val="ＭＳ 明朝"/>
        <family val="1"/>
        <charset val="128"/>
      </rPr>
      <t>小国川</t>
    </r>
    <phoneticPr fontId="6"/>
  </si>
  <si>
    <r>
      <t>240</t>
    </r>
    <r>
      <rPr>
        <sz val="11"/>
        <rFont val="ＭＳ 明朝"/>
        <family val="1"/>
        <charset val="128"/>
      </rPr>
      <t>千尾の稚魚を海中飼育へ供給</t>
    </r>
    <phoneticPr fontId="20"/>
  </si>
  <si>
    <r>
      <rPr>
        <sz val="11"/>
        <rFont val="ＭＳ 明朝"/>
        <family val="1"/>
        <charset val="128"/>
      </rPr>
      <t>注</t>
    </r>
    <r>
      <rPr>
        <sz val="11"/>
        <rFont val="Century"/>
        <family val="1"/>
      </rPr>
      <t xml:space="preserve"> : </t>
    </r>
    <r>
      <rPr>
        <sz val="11"/>
        <rFont val="ＭＳ 明朝"/>
        <family val="1"/>
        <charset val="128"/>
      </rPr>
      <t>海中飼育供給数の</t>
    </r>
    <r>
      <rPr>
        <sz val="11"/>
        <rFont val="Century"/>
        <family val="1"/>
      </rPr>
      <t>240</t>
    </r>
    <r>
      <rPr>
        <sz val="11"/>
        <rFont val="ＭＳ 明朝"/>
        <family val="1"/>
        <charset val="128"/>
      </rPr>
      <t>千尾は放流数合計</t>
    </r>
    <r>
      <rPr>
        <sz val="11"/>
        <rFont val="Century"/>
        <family val="1"/>
      </rPr>
      <t>31,195</t>
    </r>
    <r>
      <rPr>
        <sz val="11"/>
        <rFont val="ＭＳ 明朝"/>
        <family val="1"/>
        <charset val="128"/>
      </rPr>
      <t>千尾の外数、赤川の移出は県外</t>
    </r>
    <rPh sb="18" eb="20">
      <t>ホウリュウ</t>
    </rPh>
    <rPh sb="35" eb="37">
      <t>アカガワ</t>
    </rPh>
    <rPh sb="38" eb="40">
      <t>イシュツ</t>
    </rPh>
    <rPh sb="41" eb="43">
      <t>ケンガイ</t>
    </rPh>
    <phoneticPr fontId="20"/>
  </si>
  <si>
    <t>(2)</t>
    <phoneticPr fontId="20"/>
  </si>
  <si>
    <r>
      <rPr>
        <sz val="12"/>
        <rFont val="ＭＳ 明朝"/>
        <family val="1"/>
        <charset val="128"/>
      </rPr>
      <t>さけ海中飼育放流事業</t>
    </r>
    <phoneticPr fontId="20"/>
  </si>
  <si>
    <r>
      <rPr>
        <sz val="11"/>
        <rFont val="ＭＳ 明朝"/>
        <family val="1"/>
        <charset val="128"/>
      </rPr>
      <t>単位：千尾</t>
    </r>
    <rPh sb="0" eb="2">
      <t>タンイ</t>
    </rPh>
    <rPh sb="3" eb="4">
      <t>セン</t>
    </rPh>
    <rPh sb="4" eb="5">
      <t>ビ</t>
    </rPh>
    <phoneticPr fontId="6"/>
  </si>
  <si>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</si>
  <si>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</si>
  <si>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</si>
  <si>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</si>
  <si>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</si>
  <si>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</si>
  <si>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山形県漁協</t>
    </r>
  </si>
  <si>
    <r>
      <rPr>
        <sz val="11"/>
        <rFont val="ＭＳ 明朝"/>
        <family val="1"/>
        <charset val="128"/>
      </rPr>
      <t>由　良</t>
    </r>
    <phoneticPr fontId="6"/>
  </si>
  <si>
    <r>
      <t>22.3.8</t>
    </r>
    <r>
      <rPr>
        <sz val="11"/>
        <rFont val="ＭＳ 明朝"/>
        <family val="1"/>
        <charset val="128"/>
      </rPr>
      <t>～</t>
    </r>
    <r>
      <rPr>
        <sz val="11"/>
        <rFont val="Century"/>
        <family val="1"/>
      </rPr>
      <t xml:space="preserve"> 22.4.7</t>
    </r>
    <phoneticPr fontId="20"/>
  </si>
  <si>
    <r>
      <rPr>
        <sz val="11"/>
        <rFont val="ＭＳ 明朝"/>
        <family val="1"/>
        <charset val="128"/>
      </rPr>
      <t>放流稚魚サイズ　平均体重</t>
    </r>
    <r>
      <rPr>
        <sz val="11"/>
        <rFont val="Century"/>
        <family val="1"/>
      </rPr>
      <t>1.76g</t>
    </r>
    <phoneticPr fontId="20"/>
  </si>
  <si>
    <t>箕輪、枡川、高瀬川ふ化場供給</t>
  </si>
  <si>
    <t xml:space="preserve">(3)  </t>
    <phoneticPr fontId="20"/>
  </si>
  <si>
    <r>
      <rPr>
        <sz val="12"/>
        <rFont val="ＭＳ 明朝"/>
        <family val="1"/>
        <charset val="128"/>
      </rPr>
      <t>あわび放流事業</t>
    </r>
  </si>
  <si>
    <r>
      <rPr>
        <sz val="11"/>
        <rFont val="ＭＳ 明朝"/>
        <family val="1"/>
        <charset val="128"/>
      </rPr>
      <t>単位：千個</t>
    </r>
    <rPh sb="0" eb="2">
      <t>タンイ</t>
    </rPh>
    <rPh sb="3" eb="5">
      <t>センコ</t>
    </rPh>
    <phoneticPr fontId="6"/>
  </si>
  <si>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</si>
  <si>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</si>
  <si>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</si>
  <si>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</si>
  <si>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</si>
  <si>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</si>
  <si>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</si>
  <si>
    <r>
      <rPr>
        <sz val="11"/>
        <rFont val="ＭＳ 明朝"/>
        <family val="1"/>
        <charset val="128"/>
      </rPr>
      <t>由　　良</t>
    </r>
  </si>
  <si>
    <r>
      <rPr>
        <sz val="11"/>
        <rFont val="ＭＳ 明朝"/>
        <family val="1"/>
        <charset val="128"/>
      </rPr>
      <t>豊　　浦</t>
    </r>
  </si>
  <si>
    <r>
      <rPr>
        <sz val="11"/>
        <rFont val="ＭＳ 明朝"/>
        <family val="1"/>
        <charset val="128"/>
      </rPr>
      <t>温　　海</t>
    </r>
  </si>
  <si>
    <r>
      <rPr>
        <sz val="11"/>
        <rFont val="ＭＳ 明朝"/>
        <family val="1"/>
        <charset val="128"/>
      </rPr>
      <t>念</t>
    </r>
    <r>
      <rPr>
        <sz val="11"/>
        <rFont val="Century"/>
        <family val="1"/>
      </rPr>
      <t xml:space="preserve"> </t>
    </r>
    <r>
      <rPr>
        <sz val="11"/>
        <rFont val="ＭＳ 明朝"/>
        <family val="1"/>
        <charset val="128"/>
      </rPr>
      <t>珠</t>
    </r>
    <r>
      <rPr>
        <sz val="11"/>
        <rFont val="Century"/>
        <family val="1"/>
      </rPr>
      <t xml:space="preserve"> </t>
    </r>
    <r>
      <rPr>
        <sz val="11"/>
        <rFont val="ＭＳ 明朝"/>
        <family val="1"/>
        <charset val="128"/>
      </rPr>
      <t>関</t>
    </r>
  </si>
  <si>
    <r>
      <rPr>
        <sz val="11"/>
        <rFont val="ＭＳ 明朝"/>
        <family val="1"/>
        <charset val="128"/>
      </rPr>
      <t>漁協・市・県放流</t>
    </r>
    <r>
      <rPr>
        <sz val="11"/>
        <rFont val="Century"/>
        <family val="1"/>
      </rPr>
      <t>(</t>
    </r>
    <r>
      <rPr>
        <sz val="11"/>
        <rFont val="ＭＳ 明朝"/>
        <family val="1"/>
        <charset val="128"/>
      </rPr>
      <t>試験</t>
    </r>
    <r>
      <rPr>
        <sz val="11"/>
        <rFont val="Century"/>
        <family val="1"/>
      </rPr>
      <t>)</t>
    </r>
    <r>
      <rPr>
        <sz val="11"/>
        <rFont val="ＭＳ 明朝"/>
        <family val="1"/>
        <charset val="128"/>
      </rPr>
      <t>放流</t>
    </r>
    <r>
      <rPr>
        <sz val="11"/>
        <rFont val="Century"/>
        <family val="1"/>
      </rPr>
      <t xml:space="preserve">  </t>
    </r>
    <r>
      <rPr>
        <sz val="11"/>
        <rFont val="ＭＳ 明朝"/>
        <family val="1"/>
        <charset val="128"/>
      </rPr>
      <t>　　</t>
    </r>
    <rPh sb="5" eb="6">
      <t>ケン</t>
    </rPh>
    <rPh sb="6" eb="8">
      <t>ホウリュウ</t>
    </rPh>
    <rPh sb="9" eb="11">
      <t>シケン</t>
    </rPh>
    <rPh sb="12" eb="14">
      <t>ホウリュウ</t>
    </rPh>
    <phoneticPr fontId="20"/>
  </si>
  <si>
    <r>
      <t>183.8</t>
    </r>
    <r>
      <rPr>
        <sz val="11"/>
        <rFont val="ＭＳ 明朝"/>
        <family val="1"/>
        <charset val="128"/>
      </rPr>
      <t>千個</t>
    </r>
    <phoneticPr fontId="6"/>
  </si>
  <si>
    <r>
      <t>(</t>
    </r>
    <r>
      <rPr>
        <sz val="11"/>
        <rFont val="ＭＳ 明朝"/>
        <family val="1"/>
        <charset val="128"/>
      </rPr>
      <t>殻長</t>
    </r>
    <r>
      <rPr>
        <sz val="11"/>
        <rFont val="Century"/>
        <family val="1"/>
      </rPr>
      <t>25mm</t>
    </r>
    <r>
      <rPr>
        <sz val="11"/>
        <rFont val="ＭＳ 明朝"/>
        <family val="1"/>
        <charset val="128"/>
      </rPr>
      <t>以上</t>
    </r>
    <r>
      <rPr>
        <sz val="11"/>
        <rFont val="Century"/>
        <family val="1"/>
      </rPr>
      <t>)</t>
    </r>
    <phoneticPr fontId="6"/>
  </si>
  <si>
    <r>
      <rPr>
        <sz val="11"/>
        <rFont val="ＭＳ 明朝"/>
        <family val="1"/>
        <charset val="128"/>
      </rPr>
      <t>自主放流</t>
    </r>
    <rPh sb="0" eb="4">
      <t>ジシュホウリュウ</t>
    </rPh>
    <phoneticPr fontId="20"/>
  </si>
  <si>
    <r>
      <t>76.2</t>
    </r>
    <r>
      <rPr>
        <sz val="11"/>
        <rFont val="ＭＳ 明朝"/>
        <family val="1"/>
        <charset val="128"/>
      </rPr>
      <t>千個</t>
    </r>
    <phoneticPr fontId="6"/>
  </si>
  <si>
    <t xml:space="preserve">(4) </t>
    <phoneticPr fontId="20"/>
  </si>
  <si>
    <r>
      <rPr>
        <sz val="12"/>
        <rFont val="ＭＳ 明朝"/>
        <family val="1"/>
        <charset val="128"/>
      </rPr>
      <t>くるまえび放流事業</t>
    </r>
    <phoneticPr fontId="24"/>
  </si>
  <si>
    <r>
      <rPr>
        <sz val="10"/>
        <rFont val="ＭＳ 明朝"/>
        <family val="1"/>
        <charset val="128"/>
      </rPr>
      <t>市町名</t>
    </r>
  </si>
  <si>
    <r>
      <rPr>
        <sz val="11"/>
        <rFont val="ＭＳ 明朝"/>
        <family val="1"/>
        <charset val="128"/>
      </rPr>
      <t>遊佐町</t>
    </r>
  </si>
  <si>
    <r>
      <rPr>
        <sz val="11"/>
        <rFont val="ＭＳ 明朝"/>
        <family val="1"/>
        <charset val="128"/>
      </rPr>
      <t>酒田市</t>
    </r>
  </si>
  <si>
    <r>
      <rPr>
        <sz val="11"/>
        <rFont val="ＭＳ 明朝"/>
        <family val="1"/>
        <charset val="128"/>
      </rPr>
      <t>鶴岡市</t>
    </r>
  </si>
  <si>
    <r>
      <t xml:space="preserve"> </t>
    </r>
    <r>
      <rPr>
        <sz val="11"/>
        <rFont val="ＭＳ 明朝"/>
        <family val="1"/>
        <charset val="128"/>
      </rPr>
      <t>鶴岡市</t>
    </r>
    <r>
      <rPr>
        <sz val="11"/>
        <rFont val="Century"/>
        <family val="1"/>
      </rPr>
      <t xml:space="preserve"> (</t>
    </r>
    <r>
      <rPr>
        <sz val="11"/>
        <rFont val="ＭＳ 明朝"/>
        <family val="1"/>
        <charset val="128"/>
      </rPr>
      <t>旧温海町</t>
    </r>
    <r>
      <rPr>
        <sz val="11"/>
        <rFont val="Century"/>
        <family val="1"/>
      </rPr>
      <t>)</t>
    </r>
    <phoneticPr fontId="20"/>
  </si>
  <si>
    <r>
      <rPr>
        <sz val="11"/>
        <rFont val="ＭＳ 明朝"/>
        <family val="1"/>
        <charset val="128"/>
      </rPr>
      <t>備　　　　　　　　　　考</t>
    </r>
    <phoneticPr fontId="6"/>
  </si>
  <si>
    <r>
      <rPr>
        <sz val="10"/>
        <rFont val="ＭＳ 明朝"/>
        <family val="1"/>
        <charset val="128"/>
      </rPr>
      <t>年度</t>
    </r>
    <phoneticPr fontId="20"/>
  </si>
  <si>
    <r>
      <rPr>
        <sz val="11"/>
        <rFont val="ＭＳ 明朝"/>
        <family val="1"/>
        <charset val="128"/>
      </rPr>
      <t>平均全長　</t>
    </r>
    <r>
      <rPr>
        <sz val="11"/>
        <rFont val="Century"/>
        <family val="1"/>
      </rPr>
      <t>20mm</t>
    </r>
    <rPh sb="0" eb="2">
      <t>ヘイキン</t>
    </rPh>
    <rPh sb="2" eb="4">
      <t>ゼンチョウ</t>
    </rPh>
    <phoneticPr fontId="6"/>
  </si>
  <si>
    <t xml:space="preserve">(5) </t>
    <phoneticPr fontId="20"/>
  </si>
  <si>
    <r>
      <t xml:space="preserve"> </t>
    </r>
    <r>
      <rPr>
        <sz val="12"/>
        <rFont val="ＭＳ 明朝"/>
        <family val="1"/>
        <charset val="128"/>
      </rPr>
      <t>ひらめ放流事業</t>
    </r>
  </si>
  <si>
    <r>
      <rPr>
        <sz val="11"/>
        <rFont val="ＭＳ 明朝"/>
        <family val="1"/>
        <charset val="128"/>
      </rPr>
      <t>平均全長　</t>
    </r>
    <r>
      <rPr>
        <sz val="11"/>
        <rFont val="Century"/>
        <family val="1"/>
      </rPr>
      <t>81.2mm</t>
    </r>
    <rPh sb="0" eb="2">
      <t>ヘイキン</t>
    </rPh>
    <rPh sb="2" eb="4">
      <t>ゼンチョウ</t>
    </rPh>
    <phoneticPr fontId="6"/>
  </si>
  <si>
    <r>
      <rPr>
        <sz val="12"/>
        <rFont val="ＭＳ 明朝"/>
        <family val="1"/>
        <charset val="128"/>
      </rPr>
      <t>１５　漁　業　後　継　者　育　成</t>
    </r>
  </si>
  <si>
    <r>
      <t>(</t>
    </r>
    <r>
      <rPr>
        <sz val="11"/>
        <rFont val="ＭＳ 明朝"/>
        <family val="1"/>
        <charset val="128"/>
      </rPr>
      <t>１</t>
    </r>
    <r>
      <rPr>
        <sz val="11"/>
        <rFont val="Century"/>
        <family val="1"/>
      </rPr>
      <t>)</t>
    </r>
    <r>
      <rPr>
        <sz val="11"/>
        <rFont val="ＭＳ 明朝"/>
        <family val="1"/>
        <charset val="128"/>
      </rPr>
      <t>新規就業者数</t>
    </r>
  </si>
  <si>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</si>
  <si>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</si>
  <si>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底びき網</t>
    </r>
  </si>
  <si>
    <r>
      <rPr>
        <sz val="11"/>
        <rFont val="ＭＳ 明朝"/>
        <family val="1"/>
        <charset val="128"/>
      </rPr>
      <t>刺網</t>
    </r>
  </si>
  <si>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</si>
  <si>
    <r>
      <rPr>
        <sz val="11"/>
        <rFont val="ＭＳ 明朝"/>
        <family val="1"/>
        <charset val="128"/>
      </rPr>
      <t>独立漁業者</t>
    </r>
  </si>
  <si>
    <r>
      <t>(</t>
    </r>
    <r>
      <rPr>
        <sz val="11"/>
        <rFont val="ＭＳ 明朝"/>
        <family val="1"/>
        <charset val="128"/>
      </rPr>
      <t>２</t>
    </r>
    <r>
      <rPr>
        <sz val="11"/>
        <rFont val="Century"/>
        <family val="1"/>
      </rPr>
      <t>)</t>
    </r>
    <r>
      <rPr>
        <sz val="11"/>
        <rFont val="ＭＳ 明朝"/>
        <family val="1"/>
        <charset val="128"/>
      </rPr>
      <t>短期研修</t>
    </r>
  </si>
  <si>
    <r>
      <rPr>
        <sz val="11"/>
        <rFont val="ＭＳ 明朝"/>
        <family val="1"/>
        <charset val="128"/>
      </rPr>
      <t>体験者年齢</t>
    </r>
    <rPh sb="0" eb="3">
      <t>タイケンシャ</t>
    </rPh>
    <rPh sb="3" eb="5">
      <t>ネンレイ</t>
    </rPh>
    <phoneticPr fontId="6"/>
  </si>
  <si>
    <r>
      <rPr>
        <sz val="11"/>
        <rFont val="ＭＳ 明朝"/>
        <family val="1"/>
        <charset val="128"/>
      </rPr>
      <t>高校生</t>
    </r>
    <rPh sb="0" eb="3">
      <t>コウコウセイ</t>
    </rPh>
    <phoneticPr fontId="6"/>
  </si>
  <si>
    <r>
      <t>7</t>
    </r>
    <r>
      <rPr>
        <sz val="11"/>
        <rFont val="ＭＳ 明朝"/>
        <family val="1"/>
        <charset val="128"/>
      </rPr>
      <t>月</t>
    </r>
    <r>
      <rPr>
        <sz val="11"/>
        <rFont val="Century"/>
        <family val="1"/>
      </rPr>
      <t>12</t>
    </r>
    <r>
      <rPr>
        <sz val="11"/>
        <rFont val="ＭＳ 明朝"/>
        <family val="1"/>
        <charset val="128"/>
      </rPr>
      <t>日～</t>
    </r>
    <r>
      <rPr>
        <sz val="11"/>
        <rFont val="Century"/>
        <family val="1"/>
      </rPr>
      <t>7</t>
    </r>
    <r>
      <rPr>
        <sz val="11"/>
        <rFont val="ＭＳ 明朝"/>
        <family val="1"/>
        <charset val="128"/>
      </rPr>
      <t>月</t>
    </r>
    <r>
      <rPr>
        <sz val="11"/>
        <rFont val="Century"/>
        <family val="1"/>
      </rPr>
      <t>13</t>
    </r>
    <r>
      <rPr>
        <sz val="11"/>
        <rFont val="ＭＳ 明朝"/>
        <family val="1"/>
        <charset val="128"/>
      </rPr>
      <t>日</t>
    </r>
    <rPh sb="1" eb="2">
      <t>ガツ</t>
    </rPh>
    <rPh sb="4" eb="5">
      <t>ニチ</t>
    </rPh>
    <rPh sb="7" eb="8">
      <t>ガツ</t>
    </rPh>
    <rPh sb="10" eb="11">
      <t>ニチ</t>
    </rPh>
    <phoneticPr fontId="6"/>
  </si>
  <si>
    <r>
      <rPr>
        <sz val="11"/>
        <rFont val="ＭＳ 明朝"/>
        <family val="1"/>
        <charset val="128"/>
      </rPr>
      <t>由良地区</t>
    </r>
    <rPh sb="0" eb="4">
      <t>ユラチク</t>
    </rPh>
    <phoneticPr fontId="6"/>
  </si>
  <si>
    <r>
      <rPr>
        <sz val="11"/>
        <rFont val="ＭＳ 明朝"/>
        <family val="1"/>
        <charset val="128"/>
      </rPr>
      <t>いか釣漁船</t>
    </r>
    <rPh sb="2" eb="3">
      <t>ツリ</t>
    </rPh>
    <rPh sb="3" eb="5">
      <t>ギョセン</t>
    </rPh>
    <phoneticPr fontId="6"/>
  </si>
  <si>
    <r>
      <t>11</t>
    </r>
    <r>
      <rPr>
        <sz val="11"/>
        <rFont val="ＭＳ 明朝"/>
        <family val="1"/>
        <charset val="128"/>
      </rPr>
      <t>月</t>
    </r>
    <r>
      <rPr>
        <sz val="11"/>
        <rFont val="Century"/>
        <family val="1"/>
      </rPr>
      <t>26</t>
    </r>
    <r>
      <rPr>
        <sz val="11"/>
        <rFont val="ＭＳ 明朝"/>
        <family val="1"/>
        <charset val="128"/>
      </rPr>
      <t>日～</t>
    </r>
    <r>
      <rPr>
        <sz val="11"/>
        <rFont val="Century"/>
        <family val="1"/>
      </rPr>
      <t>12</t>
    </r>
    <r>
      <rPr>
        <sz val="11"/>
        <rFont val="ＭＳ 明朝"/>
        <family val="1"/>
        <charset val="128"/>
      </rPr>
      <t>月</t>
    </r>
    <r>
      <rPr>
        <sz val="11"/>
        <rFont val="Century"/>
        <family val="1"/>
      </rPr>
      <t>2</t>
    </r>
    <r>
      <rPr>
        <sz val="11"/>
        <rFont val="ＭＳ 明朝"/>
        <family val="1"/>
        <charset val="128"/>
      </rPr>
      <t>日</t>
    </r>
    <rPh sb="2" eb="3">
      <t>ガツ</t>
    </rPh>
    <rPh sb="5" eb="6">
      <t>ニチ</t>
    </rPh>
    <rPh sb="9" eb="10">
      <t>ガツ</t>
    </rPh>
    <rPh sb="11" eb="12">
      <t>ニチ</t>
    </rPh>
    <phoneticPr fontId="6"/>
  </si>
  <si>
    <r>
      <rPr>
        <sz val="11"/>
        <rFont val="ＭＳ 明朝"/>
        <family val="1"/>
        <charset val="128"/>
      </rPr>
      <t>底びき漁船</t>
    </r>
    <rPh sb="0" eb="1">
      <t>ソコ</t>
    </rPh>
    <rPh sb="3" eb="5">
      <t>ギョセン</t>
    </rPh>
    <phoneticPr fontId="6"/>
  </si>
  <si>
    <r>
      <t>(</t>
    </r>
    <r>
      <rPr>
        <sz val="11"/>
        <rFont val="ＭＳ 明朝"/>
        <family val="1"/>
        <charset val="128"/>
      </rPr>
      <t>３</t>
    </r>
    <r>
      <rPr>
        <sz val="11"/>
        <rFont val="Century"/>
        <family val="1"/>
      </rPr>
      <t>)</t>
    </r>
    <r>
      <rPr>
        <sz val="11"/>
        <rFont val="ＭＳ 明朝"/>
        <family val="1"/>
        <charset val="128"/>
      </rPr>
      <t>長期研修</t>
    </r>
    <rPh sb="3" eb="5">
      <t>チョウキ</t>
    </rPh>
    <rPh sb="5" eb="7">
      <t>ケンシュウ</t>
    </rPh>
    <phoneticPr fontId="20"/>
  </si>
  <si>
    <r>
      <rPr>
        <sz val="11"/>
        <rFont val="ＭＳ 明朝"/>
        <family val="1"/>
        <charset val="128"/>
      </rPr>
      <t>研修者年齢</t>
    </r>
    <r>
      <rPr>
        <sz val="11"/>
        <rFont val="Century"/>
        <family val="1"/>
      </rPr>
      <t xml:space="preserve"> </t>
    </r>
  </si>
  <si>
    <t>職　　業</t>
    <rPh sb="0" eb="1">
      <t>ショク</t>
    </rPh>
    <rPh sb="3" eb="4">
      <t>ギョウ</t>
    </rPh>
    <phoneticPr fontId="6"/>
  </si>
  <si>
    <r>
      <rPr>
        <sz val="11"/>
        <rFont val="ＭＳ 明朝"/>
        <family val="1"/>
        <charset val="128"/>
      </rPr>
      <t>実　施　日</t>
    </r>
  </si>
  <si>
    <t>実　施　場　所</t>
    <rPh sb="0" eb="1">
      <t>ジツ</t>
    </rPh>
    <rPh sb="2" eb="3">
      <t>シ</t>
    </rPh>
    <rPh sb="4" eb="5">
      <t>バ</t>
    </rPh>
    <rPh sb="6" eb="7">
      <t>ショ</t>
    </rPh>
    <phoneticPr fontId="6"/>
  </si>
  <si>
    <t>受　入　先</t>
    <rPh sb="0" eb="1">
      <t>ウケ</t>
    </rPh>
    <rPh sb="2" eb="3">
      <t>ニュウ</t>
    </rPh>
    <rPh sb="4" eb="5">
      <t>サキ</t>
    </rPh>
    <phoneticPr fontId="6"/>
  </si>
  <si>
    <r>
      <rPr>
        <sz val="11"/>
        <rFont val="ＭＳ 明朝"/>
        <family val="1"/>
        <charset val="128"/>
      </rPr>
      <t>前定置網乗組員</t>
    </r>
    <rPh sb="0" eb="1">
      <t>マエ</t>
    </rPh>
    <rPh sb="1" eb="7">
      <t>テイチアミノリクミイン</t>
    </rPh>
    <phoneticPr fontId="6"/>
  </si>
  <si>
    <r>
      <t>9</t>
    </r>
    <r>
      <rPr>
        <sz val="11"/>
        <rFont val="ＭＳ 明朝"/>
        <family val="1"/>
        <charset val="128"/>
      </rPr>
      <t>月</t>
    </r>
    <r>
      <rPr>
        <sz val="11"/>
        <rFont val="Century"/>
        <family val="1"/>
      </rPr>
      <t>1</t>
    </r>
    <r>
      <rPr>
        <sz val="11"/>
        <rFont val="ＭＳ 明朝"/>
        <family val="1"/>
        <charset val="128"/>
      </rPr>
      <t>日～</t>
    </r>
    <r>
      <rPr>
        <sz val="11"/>
        <rFont val="Century"/>
        <family val="1"/>
      </rPr>
      <t>10</t>
    </r>
    <r>
      <rPr>
        <sz val="11"/>
        <rFont val="ＭＳ 明朝"/>
        <family val="1"/>
        <charset val="128"/>
      </rPr>
      <t>月</t>
    </r>
    <r>
      <rPr>
        <sz val="11"/>
        <rFont val="Century"/>
        <family val="1"/>
      </rPr>
      <t>14</t>
    </r>
    <r>
      <rPr>
        <sz val="11"/>
        <rFont val="ＭＳ 明朝"/>
        <family val="1"/>
        <charset val="128"/>
      </rPr>
      <t>日</t>
    </r>
    <rPh sb="1" eb="2">
      <t>ガツ</t>
    </rPh>
    <rPh sb="3" eb="4">
      <t>ニチ</t>
    </rPh>
    <rPh sb="7" eb="8">
      <t>ガツ</t>
    </rPh>
    <rPh sb="10" eb="11">
      <t>ニチ</t>
    </rPh>
    <phoneticPr fontId="20"/>
  </si>
  <si>
    <r>
      <rPr>
        <sz val="11"/>
        <rFont val="ＭＳ 明朝"/>
        <family val="1"/>
        <charset val="128"/>
      </rPr>
      <t>会社員</t>
    </r>
    <rPh sb="0" eb="3">
      <t>カイシャイン</t>
    </rPh>
    <phoneticPr fontId="6"/>
  </si>
  <si>
    <r>
      <t>9</t>
    </r>
    <r>
      <rPr>
        <sz val="11"/>
        <rFont val="ＭＳ 明朝"/>
        <family val="1"/>
        <charset val="128"/>
      </rPr>
      <t>月</t>
    </r>
    <r>
      <rPr>
        <sz val="11"/>
        <rFont val="Century"/>
        <family val="1"/>
      </rPr>
      <t>1</t>
    </r>
    <r>
      <rPr>
        <sz val="11"/>
        <rFont val="ＭＳ 明朝"/>
        <family val="1"/>
        <charset val="128"/>
      </rPr>
      <t>日～</t>
    </r>
    <r>
      <rPr>
        <sz val="11"/>
        <rFont val="Century"/>
        <family val="1"/>
      </rPr>
      <t>11</t>
    </r>
    <r>
      <rPr>
        <sz val="11"/>
        <rFont val="ＭＳ 明朝"/>
        <family val="1"/>
        <charset val="128"/>
      </rPr>
      <t>月</t>
    </r>
    <r>
      <rPr>
        <sz val="11"/>
        <rFont val="Century"/>
        <family val="1"/>
      </rPr>
      <t>30</t>
    </r>
    <r>
      <rPr>
        <sz val="11"/>
        <rFont val="ＭＳ 明朝"/>
        <family val="1"/>
        <charset val="128"/>
      </rPr>
      <t>日</t>
    </r>
    <rPh sb="1" eb="2">
      <t>ガツ</t>
    </rPh>
    <rPh sb="3" eb="4">
      <t>ニチ</t>
    </rPh>
    <rPh sb="7" eb="8">
      <t>ガツ</t>
    </rPh>
    <rPh sb="10" eb="11">
      <t>ニチ</t>
    </rPh>
    <phoneticPr fontId="20"/>
  </si>
  <si>
    <r>
      <rPr>
        <sz val="11"/>
        <rFont val="ＭＳ 明朝"/>
        <family val="1"/>
        <charset val="128"/>
      </rPr>
      <t>鼠ヶ関地区</t>
    </r>
    <rPh sb="0" eb="5">
      <t>ネズガセキチク</t>
    </rPh>
    <phoneticPr fontId="6"/>
  </si>
  <si>
    <r>
      <rPr>
        <sz val="12"/>
        <rFont val="ＭＳ 明朝"/>
        <family val="1"/>
        <charset val="128"/>
      </rPr>
      <t>１６　魚　食　普　及　・　流　通　対　策</t>
    </r>
  </si>
  <si>
    <r>
      <t>(</t>
    </r>
    <r>
      <rPr>
        <sz val="10"/>
        <rFont val="ＭＳ 明朝"/>
        <family val="1"/>
        <charset val="128"/>
      </rPr>
      <t>１</t>
    </r>
    <r>
      <rPr>
        <sz val="10"/>
        <rFont val="Century"/>
        <family val="1"/>
      </rPr>
      <t>)</t>
    </r>
    <r>
      <rPr>
        <sz val="10"/>
        <rFont val="ＭＳ 明朝"/>
        <family val="1"/>
        <charset val="128"/>
      </rPr>
      <t>地魚料理教室　（延べ</t>
    </r>
    <r>
      <rPr>
        <sz val="10"/>
        <rFont val="Century"/>
        <family val="1"/>
      </rPr>
      <t>20</t>
    </r>
    <r>
      <rPr>
        <sz val="10"/>
        <rFont val="ＭＳ 明朝"/>
        <family val="1"/>
        <charset val="128"/>
      </rPr>
      <t>回、総参加者数</t>
    </r>
    <r>
      <rPr>
        <sz val="10"/>
        <rFont val="Century"/>
        <family val="1"/>
      </rPr>
      <t xml:space="preserve"> 578</t>
    </r>
    <r>
      <rPr>
        <sz val="10"/>
        <rFont val="ＭＳ 明朝"/>
        <family val="1"/>
        <charset val="128"/>
      </rPr>
      <t>名）</t>
    </r>
    <rPh sb="3" eb="4">
      <t>ジ</t>
    </rPh>
    <rPh sb="4" eb="5">
      <t>サカナ</t>
    </rPh>
    <rPh sb="5" eb="7">
      <t>リョウリ</t>
    </rPh>
    <rPh sb="7" eb="9">
      <t>キョウシツ</t>
    </rPh>
    <rPh sb="11" eb="12">
      <t>ノ</t>
    </rPh>
    <phoneticPr fontId="20"/>
  </si>
  <si>
    <r>
      <rPr>
        <sz val="10"/>
        <rFont val="ＭＳ 明朝"/>
        <family val="1"/>
        <charset val="128"/>
      </rPr>
      <t>回数</t>
    </r>
  </si>
  <si>
    <r>
      <rPr>
        <sz val="10"/>
        <rFont val="ＭＳ 明朝"/>
        <family val="1"/>
        <charset val="128"/>
      </rPr>
      <t>場　　所</t>
    </r>
  </si>
  <si>
    <r>
      <rPr>
        <sz val="10"/>
        <rFont val="ＭＳ 明朝"/>
        <family val="1"/>
        <charset val="128"/>
      </rPr>
      <t>団　体　名</t>
    </r>
    <rPh sb="0" eb="1">
      <t>ダン</t>
    </rPh>
    <rPh sb="2" eb="3">
      <t>カラダ</t>
    </rPh>
    <rPh sb="4" eb="5">
      <t>ナ</t>
    </rPh>
    <phoneticPr fontId="24"/>
  </si>
  <si>
    <r>
      <rPr>
        <sz val="10"/>
        <rFont val="ＭＳ 明朝"/>
        <family val="1"/>
        <charset val="128"/>
      </rPr>
      <t>講　　師</t>
    </r>
  </si>
  <si>
    <r>
      <rPr>
        <sz val="10"/>
        <rFont val="ＭＳ 明朝"/>
        <family val="1"/>
        <charset val="128"/>
      </rPr>
      <t>参加者</t>
    </r>
    <phoneticPr fontId="6"/>
  </si>
  <si>
    <r>
      <rPr>
        <sz val="10"/>
        <rFont val="ＭＳ 明朝"/>
        <family val="1"/>
        <charset val="128"/>
      </rPr>
      <t>メ　ニ　ュ　ー</t>
    </r>
  </si>
  <si>
    <r>
      <rPr>
        <sz val="10"/>
        <rFont val="ＭＳ 明朝"/>
        <family val="1"/>
        <charset val="128"/>
      </rPr>
      <t>月</t>
    </r>
    <rPh sb="0" eb="1">
      <t>ツキ</t>
    </rPh>
    <phoneticPr fontId="6"/>
  </si>
  <si>
    <r>
      <rPr>
        <sz val="10"/>
        <rFont val="ＭＳ 明朝"/>
        <family val="1"/>
        <charset val="128"/>
      </rPr>
      <t>日</t>
    </r>
    <rPh sb="0" eb="1">
      <t>ヒ</t>
    </rPh>
    <phoneticPr fontId="6"/>
  </si>
  <si>
    <r>
      <rPr>
        <sz val="10"/>
        <rFont val="ＭＳ 明朝"/>
        <family val="1"/>
        <charset val="128"/>
      </rPr>
      <t>庄内町第一公民館</t>
    </r>
    <rPh sb="0" eb="3">
      <t>ショウナイマチ</t>
    </rPh>
    <rPh sb="3" eb="5">
      <t>ダイイチ</t>
    </rPh>
    <rPh sb="5" eb="8">
      <t>コウミンカン</t>
    </rPh>
    <phoneticPr fontId="37"/>
  </si>
  <si>
    <r>
      <rPr>
        <sz val="10"/>
        <rFont val="ＭＳ 明朝"/>
        <family val="1"/>
        <charset val="128"/>
      </rPr>
      <t>好菜会</t>
    </r>
    <rPh sb="0" eb="1">
      <t>ス</t>
    </rPh>
    <rPh sb="1" eb="3">
      <t>ナカイ</t>
    </rPh>
    <phoneticPr fontId="20"/>
  </si>
  <si>
    <r>
      <rPr>
        <sz val="10"/>
        <rFont val="ＭＳ 明朝"/>
        <family val="1"/>
        <charset val="128"/>
      </rPr>
      <t>清野等</t>
    </r>
    <rPh sb="0" eb="2">
      <t>キヨノ</t>
    </rPh>
    <rPh sb="2" eb="3">
      <t>ナド</t>
    </rPh>
    <phoneticPr fontId="6"/>
  </si>
  <si>
    <r>
      <rPr>
        <sz val="10"/>
        <color theme="1"/>
        <rFont val="ＭＳ 明朝"/>
        <family val="1"/>
        <charset val="128"/>
      </rPr>
      <t>メバルの煮付け、イナダとタコの刺身、タコとワカメの酢の物</t>
    </r>
    <rPh sb="4" eb="6">
      <t>ニヅ</t>
    </rPh>
    <rPh sb="15" eb="17">
      <t>サシミ</t>
    </rPh>
    <rPh sb="25" eb="28">
      <t>スノモノ</t>
    </rPh>
    <phoneticPr fontId="6"/>
  </si>
  <si>
    <r>
      <rPr>
        <sz val="10"/>
        <rFont val="ＭＳ 明朝"/>
        <family val="1"/>
        <charset val="128"/>
      </rPr>
      <t>山形市鈴川公民館</t>
    </r>
    <rPh sb="0" eb="3">
      <t>ヤマガタシ</t>
    </rPh>
    <rPh sb="3" eb="8">
      <t>スズカワコウミンカン</t>
    </rPh>
    <phoneticPr fontId="37"/>
  </si>
  <si>
    <r>
      <rPr>
        <sz val="10"/>
        <rFont val="ＭＳ 明朝"/>
        <family val="1"/>
        <charset val="128"/>
      </rPr>
      <t>旬の魚二期の会</t>
    </r>
    <rPh sb="0" eb="1">
      <t>シュン</t>
    </rPh>
    <rPh sb="2" eb="3">
      <t>サカナ</t>
    </rPh>
    <rPh sb="3" eb="5">
      <t>ニキ</t>
    </rPh>
    <rPh sb="6" eb="7">
      <t>カイ</t>
    </rPh>
    <phoneticPr fontId="6"/>
  </si>
  <si>
    <r>
      <rPr>
        <sz val="10"/>
        <rFont val="ＭＳ 明朝"/>
        <family val="1"/>
        <charset val="128"/>
      </rPr>
      <t>安藤良博、高橋美代子、高橋幸宏</t>
    </r>
    <rPh sb="0" eb="2">
      <t>アンドウ</t>
    </rPh>
    <rPh sb="2" eb="3">
      <t>リョウ</t>
    </rPh>
    <rPh sb="3" eb="4">
      <t>ハク</t>
    </rPh>
    <rPh sb="5" eb="7">
      <t>タカハシ</t>
    </rPh>
    <rPh sb="7" eb="10">
      <t>ミヨコ</t>
    </rPh>
    <rPh sb="11" eb="15">
      <t>タカハシユキヒロ</t>
    </rPh>
    <phoneticPr fontId="6"/>
  </si>
  <si>
    <r>
      <rPr>
        <sz val="10"/>
        <color theme="1"/>
        <rFont val="ＭＳ 明朝"/>
        <family val="1"/>
        <charset val="128"/>
      </rPr>
      <t>カキ飯、バイ貝の刺身、ツバイの煮付け、モズクのかき揚げ、モズクの味噌汁</t>
    </r>
    <rPh sb="2" eb="3">
      <t>メシ</t>
    </rPh>
    <rPh sb="6" eb="7">
      <t>ガイ</t>
    </rPh>
    <rPh sb="8" eb="10">
      <t>サシミ</t>
    </rPh>
    <rPh sb="15" eb="17">
      <t>ニヅ</t>
    </rPh>
    <rPh sb="25" eb="26">
      <t>ア</t>
    </rPh>
    <rPh sb="32" eb="35">
      <t>ミソシル</t>
    </rPh>
    <phoneticPr fontId="24"/>
  </si>
  <si>
    <r>
      <rPr>
        <sz val="10"/>
        <rFont val="ＭＳ 明朝"/>
        <family val="1"/>
        <charset val="128"/>
      </rPr>
      <t>さくらますの会</t>
    </r>
    <rPh sb="6" eb="7">
      <t>カイ</t>
    </rPh>
    <phoneticPr fontId="6"/>
  </si>
  <si>
    <r>
      <rPr>
        <sz val="10"/>
        <rFont val="ＭＳ 明朝"/>
        <family val="1"/>
        <charset val="128"/>
      </rPr>
      <t>安藤良博</t>
    </r>
    <rPh sb="0" eb="2">
      <t>アンドウ</t>
    </rPh>
    <rPh sb="2" eb="3">
      <t>リョウ</t>
    </rPh>
    <rPh sb="3" eb="4">
      <t>ハク</t>
    </rPh>
    <phoneticPr fontId="6"/>
  </si>
  <si>
    <r>
      <rPr>
        <sz val="10"/>
        <rFont val="ＭＳ 明朝"/>
        <family val="1"/>
        <charset val="128"/>
      </rPr>
      <t>タコ飯、たこサラダ、たこみそかす漬け、カレイ</t>
    </r>
    <r>
      <rPr>
        <sz val="10"/>
        <rFont val="Century"/>
        <family val="1"/>
      </rPr>
      <t>5</t>
    </r>
    <r>
      <rPr>
        <sz val="10"/>
        <rFont val="ＭＳ 明朝"/>
        <family val="1"/>
        <charset val="128"/>
      </rPr>
      <t>枚おろしの刺身、ニギスのつみれ汁</t>
    </r>
    <rPh sb="2" eb="3">
      <t>メシ</t>
    </rPh>
    <rPh sb="16" eb="17">
      <t>ヅ</t>
    </rPh>
    <rPh sb="23" eb="24">
      <t>マイ</t>
    </rPh>
    <rPh sb="28" eb="30">
      <t>サシミ</t>
    </rPh>
    <rPh sb="38" eb="39">
      <t>ジル</t>
    </rPh>
    <phoneticPr fontId="24"/>
  </si>
  <si>
    <r>
      <rPr>
        <sz val="10"/>
        <rFont val="ＭＳ 明朝"/>
        <family val="1"/>
        <charset val="128"/>
      </rPr>
      <t>タコ飯、たこサラダ、たこみそかす漬け、カレイ</t>
    </r>
    <r>
      <rPr>
        <sz val="10"/>
        <rFont val="Century"/>
        <family val="1"/>
      </rPr>
      <t>6</t>
    </r>
    <r>
      <rPr>
        <sz val="10"/>
        <rFont val="ＭＳ 明朝"/>
        <family val="1"/>
        <charset val="128"/>
      </rPr>
      <t>枚おろしの刺身、ニギスのつみれ汁</t>
    </r>
    <rPh sb="2" eb="3">
      <t>メシ</t>
    </rPh>
    <rPh sb="16" eb="17">
      <t>ヅ</t>
    </rPh>
    <rPh sb="23" eb="24">
      <t>マイ</t>
    </rPh>
    <rPh sb="28" eb="30">
      <t>サシミ</t>
    </rPh>
    <rPh sb="38" eb="39">
      <t>ジル</t>
    </rPh>
    <phoneticPr fontId="24"/>
  </si>
  <si>
    <r>
      <rPr>
        <sz val="10"/>
        <rFont val="ＭＳ 明朝"/>
        <family val="1"/>
        <charset val="128"/>
      </rPr>
      <t>由良加工場</t>
    </r>
    <rPh sb="0" eb="5">
      <t>ユラカコウジョウ</t>
    </rPh>
    <phoneticPr fontId="37"/>
  </si>
  <si>
    <r>
      <rPr>
        <sz val="10"/>
        <rFont val="ＭＳ 明朝"/>
        <family val="1"/>
        <charset val="128"/>
      </rPr>
      <t>由良港大漁祭実行委員会</t>
    </r>
    <rPh sb="0" eb="3">
      <t>ユラコウ</t>
    </rPh>
    <rPh sb="3" eb="6">
      <t>タイリョウマツ</t>
    </rPh>
    <rPh sb="6" eb="11">
      <t>ジッコウイインカイ</t>
    </rPh>
    <phoneticPr fontId="6"/>
  </si>
  <si>
    <r>
      <rPr>
        <sz val="10"/>
        <rFont val="ＭＳ 明朝"/>
        <family val="1"/>
        <charset val="128"/>
      </rPr>
      <t>松田陽子、相田満春</t>
    </r>
    <rPh sb="0" eb="4">
      <t>マツダヨウコ</t>
    </rPh>
    <rPh sb="5" eb="7">
      <t>アイダ</t>
    </rPh>
    <rPh sb="7" eb="9">
      <t>ミツハル</t>
    </rPh>
    <phoneticPr fontId="6"/>
  </si>
  <si>
    <r>
      <rPr>
        <sz val="10"/>
        <rFont val="ＭＳ 明朝"/>
        <family val="1"/>
        <charset val="128"/>
      </rPr>
      <t>八幡中央公民館</t>
    </r>
    <rPh sb="0" eb="2">
      <t>ヤワタ</t>
    </rPh>
    <rPh sb="2" eb="7">
      <t>チュウオウコウミンカン</t>
    </rPh>
    <phoneticPr fontId="37"/>
  </si>
  <si>
    <r>
      <rPr>
        <sz val="10"/>
        <rFont val="ＭＳ 明朝"/>
        <family val="1"/>
        <charset val="128"/>
      </rPr>
      <t>酒田市食生活改善推進協議会八幡支部</t>
    </r>
    <rPh sb="0" eb="3">
      <t>サカタシ</t>
    </rPh>
    <rPh sb="3" eb="13">
      <t>ショクセイカツカイゼンスイシンキョウギカイ</t>
    </rPh>
    <rPh sb="13" eb="17">
      <t>ヤワタシブ</t>
    </rPh>
    <phoneticPr fontId="20"/>
  </si>
  <si>
    <r>
      <rPr>
        <sz val="10"/>
        <rFont val="ＭＳ 明朝"/>
        <family val="1"/>
        <charset val="128"/>
      </rPr>
      <t>一谷正、齋藤健一、小山田匡志、佐藤英美、小林裕</t>
    </r>
    <rPh sb="0" eb="2">
      <t>カズヤ</t>
    </rPh>
    <rPh sb="2" eb="3">
      <t>タダシ</t>
    </rPh>
    <rPh sb="4" eb="8">
      <t>サイトウケンイチ</t>
    </rPh>
    <rPh sb="9" eb="12">
      <t>オヤマダ</t>
    </rPh>
    <rPh sb="12" eb="13">
      <t>タスク</t>
    </rPh>
    <rPh sb="13" eb="14">
      <t>ココロザシ</t>
    </rPh>
    <rPh sb="15" eb="19">
      <t>サトウヒデミ</t>
    </rPh>
    <rPh sb="20" eb="23">
      <t>コバヤシユウ</t>
    </rPh>
    <phoneticPr fontId="6"/>
  </si>
  <si>
    <r>
      <rPr>
        <sz val="10"/>
        <color rgb="FF000000"/>
        <rFont val="ＭＳ 明朝"/>
        <family val="1"/>
        <charset val="128"/>
      </rPr>
      <t>いかめし、秋刀魚の刺身お造り、いかの塩辛</t>
    </r>
    <rPh sb="5" eb="8">
      <t>サンマ</t>
    </rPh>
    <rPh sb="9" eb="11">
      <t>サシミ</t>
    </rPh>
    <rPh sb="12" eb="13">
      <t>ツク</t>
    </rPh>
    <rPh sb="18" eb="20">
      <t>シオカラ</t>
    </rPh>
    <phoneticPr fontId="24"/>
  </si>
  <si>
    <r>
      <rPr>
        <sz val="10"/>
        <rFont val="ＭＳ 明朝"/>
        <family val="1"/>
        <charset val="128"/>
      </rPr>
      <t>酒田市健康センター</t>
    </r>
    <rPh sb="0" eb="5">
      <t>サカタシケンコウ</t>
    </rPh>
    <phoneticPr fontId="37"/>
  </si>
  <si>
    <r>
      <rPr>
        <sz val="10"/>
        <rFont val="ＭＳ 明朝"/>
        <family val="1"/>
        <charset val="128"/>
      </rPr>
      <t>酒田市食生活改善推進協議会酒田支部</t>
    </r>
    <rPh sb="0" eb="3">
      <t>サカタシ</t>
    </rPh>
    <rPh sb="3" eb="13">
      <t>ショクセイカツカイゼンスイシンキョウギカイ</t>
    </rPh>
    <rPh sb="13" eb="15">
      <t>サカタ</t>
    </rPh>
    <rPh sb="15" eb="17">
      <t>シブ</t>
    </rPh>
    <phoneticPr fontId="20"/>
  </si>
  <si>
    <r>
      <rPr>
        <sz val="10"/>
        <rFont val="ＭＳ 明朝"/>
        <family val="1"/>
        <charset val="128"/>
      </rPr>
      <t>五十嵐安治、菅原政子、佐藤英美、一谷正、成沢圭紀</t>
    </r>
    <rPh sb="0" eb="5">
      <t>イガラシヤスジ</t>
    </rPh>
    <rPh sb="6" eb="8">
      <t>スガワラ</t>
    </rPh>
    <rPh sb="8" eb="10">
      <t>マサコ</t>
    </rPh>
    <rPh sb="11" eb="15">
      <t>サトウヒデミ</t>
    </rPh>
    <rPh sb="16" eb="19">
      <t>カズタニタダシ</t>
    </rPh>
    <rPh sb="20" eb="22">
      <t>ナリサワ</t>
    </rPh>
    <rPh sb="22" eb="23">
      <t>ケイ</t>
    </rPh>
    <rPh sb="23" eb="24">
      <t>ノリ</t>
    </rPh>
    <phoneticPr fontId="6"/>
  </si>
  <si>
    <r>
      <rPr>
        <sz val="10"/>
        <color rgb="FF000000"/>
        <rFont val="ＭＳ 明朝"/>
        <family val="1"/>
        <charset val="128"/>
      </rPr>
      <t>庄内産真鯛のう潮汁、鯛めし、鯛のお造り紅白盛り、旬の鯛のワイン蒸し</t>
    </r>
    <rPh sb="0" eb="5">
      <t>ショウナイサンマダイ</t>
    </rPh>
    <rPh sb="7" eb="9">
      <t>ウシオジル</t>
    </rPh>
    <rPh sb="10" eb="11">
      <t>タイ</t>
    </rPh>
    <rPh sb="14" eb="15">
      <t>タイ</t>
    </rPh>
    <rPh sb="17" eb="18">
      <t>ツク</t>
    </rPh>
    <rPh sb="19" eb="22">
      <t>コウハクモ</t>
    </rPh>
    <rPh sb="24" eb="25">
      <t>シュン</t>
    </rPh>
    <rPh sb="26" eb="27">
      <t>タイ</t>
    </rPh>
    <rPh sb="31" eb="32">
      <t>ム</t>
    </rPh>
    <phoneticPr fontId="24"/>
  </si>
  <si>
    <r>
      <rPr>
        <sz val="10"/>
        <rFont val="ＭＳ 明朝"/>
        <family val="1"/>
        <charset val="128"/>
      </rPr>
      <t>石塚亮</t>
    </r>
    <rPh sb="0" eb="3">
      <t>イシヅカリョウ</t>
    </rPh>
    <phoneticPr fontId="6"/>
  </si>
  <si>
    <r>
      <rPr>
        <sz val="10"/>
        <color rgb="FF000000"/>
        <rFont val="ＭＳ 明朝"/>
        <family val="1"/>
        <charset val="128"/>
      </rPr>
      <t>ハタハタの湯揚げ、鮭の南蛮漬け、鮭の揚げ出し</t>
    </r>
    <rPh sb="5" eb="7">
      <t>ユア</t>
    </rPh>
    <rPh sb="9" eb="10">
      <t>サケ</t>
    </rPh>
    <rPh sb="11" eb="14">
      <t>ナンバンヅ</t>
    </rPh>
    <rPh sb="16" eb="17">
      <t>サケ</t>
    </rPh>
    <rPh sb="18" eb="19">
      <t>ア</t>
    </rPh>
    <rPh sb="20" eb="21">
      <t>ダ</t>
    </rPh>
    <phoneticPr fontId="24"/>
  </si>
  <si>
    <r>
      <rPr>
        <sz val="10"/>
        <rFont val="ＭＳ 明朝"/>
        <family val="1"/>
        <charset val="128"/>
      </rPr>
      <t>酒田市総合文化センター</t>
    </r>
    <rPh sb="0" eb="7">
      <t>サカタシソウゴウブンカ</t>
    </rPh>
    <phoneticPr fontId="37"/>
  </si>
  <si>
    <r>
      <rPr>
        <sz val="10"/>
        <rFont val="ＭＳ 明朝"/>
        <family val="1"/>
        <charset val="128"/>
      </rPr>
      <t>酒田市生涯学習</t>
    </r>
    <rPh sb="0" eb="7">
      <t>サカタシショウガイガクシュウ</t>
    </rPh>
    <phoneticPr fontId="6"/>
  </si>
  <si>
    <r>
      <rPr>
        <sz val="10"/>
        <rFont val="ＭＳ 明朝"/>
        <family val="1"/>
        <charset val="128"/>
      </rPr>
      <t>渡部孝太郎</t>
    </r>
    <rPh sb="0" eb="5">
      <t>ワタナベコウタロウ</t>
    </rPh>
    <phoneticPr fontId="6"/>
  </si>
  <si>
    <r>
      <rPr>
        <sz val="10"/>
        <color rgb="FF000000"/>
        <rFont val="ＭＳ 明朝"/>
        <family val="1"/>
        <charset val="128"/>
      </rPr>
      <t>アジの姿造り、イカ鉄砲焼き肝ソースかけ</t>
    </r>
    <rPh sb="3" eb="5">
      <t>スガタヅク</t>
    </rPh>
    <rPh sb="9" eb="12">
      <t>テッポウヤ</t>
    </rPh>
    <rPh sb="13" eb="14">
      <t>キモ</t>
    </rPh>
    <phoneticPr fontId="24"/>
  </si>
  <si>
    <r>
      <rPr>
        <sz val="10"/>
        <rFont val="ＭＳ 明朝"/>
        <family val="1"/>
        <charset val="128"/>
      </rPr>
      <t>港南学区コミュニティ防災センター</t>
    </r>
    <rPh sb="0" eb="4">
      <t>コウナンガック</t>
    </rPh>
    <rPh sb="10" eb="12">
      <t>ボウサイ</t>
    </rPh>
    <phoneticPr fontId="37"/>
  </si>
  <si>
    <r>
      <rPr>
        <sz val="10"/>
        <rFont val="ＭＳ 明朝"/>
        <family val="1"/>
        <charset val="128"/>
      </rPr>
      <t>漁協女性部</t>
    </r>
    <rPh sb="0" eb="5">
      <t>ギョキョウジョセイブ</t>
    </rPh>
    <phoneticPr fontId="20"/>
  </si>
  <si>
    <r>
      <rPr>
        <sz val="10"/>
        <rFont val="ＭＳ 明朝"/>
        <family val="1"/>
        <charset val="128"/>
      </rPr>
      <t>赤塚信子、佐藤初子</t>
    </r>
    <rPh sb="0" eb="4">
      <t>アカツカノブコ</t>
    </rPh>
    <rPh sb="5" eb="9">
      <t>サトウハツコ</t>
    </rPh>
    <phoneticPr fontId="37"/>
  </si>
  <si>
    <r>
      <rPr>
        <sz val="10"/>
        <color rgb="FF000000"/>
        <rFont val="ＭＳ 明朝"/>
        <family val="1"/>
        <charset val="128"/>
      </rPr>
      <t>鮭の親子どんぶり、鮭の唐揚げ、鮭ミンチの春巻き、秋鮭汁、イクラのしょうゆ漬け、魚の刺身</t>
    </r>
    <rPh sb="0" eb="1">
      <t>サケ</t>
    </rPh>
    <rPh sb="2" eb="4">
      <t>オヤコ</t>
    </rPh>
    <rPh sb="9" eb="10">
      <t>サケ</t>
    </rPh>
    <rPh sb="11" eb="13">
      <t>カラア</t>
    </rPh>
    <rPh sb="15" eb="16">
      <t>サケ</t>
    </rPh>
    <rPh sb="20" eb="22">
      <t>ハルマ</t>
    </rPh>
    <rPh sb="24" eb="26">
      <t>アキザケ</t>
    </rPh>
    <rPh sb="26" eb="27">
      <t>ジル</t>
    </rPh>
    <rPh sb="36" eb="37">
      <t>ヅ</t>
    </rPh>
    <rPh sb="39" eb="40">
      <t>サカナ</t>
    </rPh>
    <rPh sb="41" eb="43">
      <t>サシミ</t>
    </rPh>
    <phoneticPr fontId="24"/>
  </si>
  <si>
    <r>
      <rPr>
        <sz val="10"/>
        <rFont val="ＭＳ 明朝"/>
        <family val="1"/>
        <charset val="128"/>
      </rPr>
      <t>ハタハタのちり蒸、秋刀魚の蒲焼き</t>
    </r>
    <rPh sb="7" eb="8">
      <t>ムシ</t>
    </rPh>
    <rPh sb="9" eb="12">
      <t>サンマ</t>
    </rPh>
    <rPh sb="13" eb="15">
      <t>カバヤ</t>
    </rPh>
    <phoneticPr fontId="24"/>
  </si>
  <si>
    <r>
      <rPr>
        <sz val="10"/>
        <color indexed="8"/>
        <rFont val="ＭＳ 明朝"/>
        <family val="1"/>
        <charset val="128"/>
      </rPr>
      <t>山形市鈴川公民館</t>
    </r>
    <rPh sb="0" eb="3">
      <t>ヤマガタシ</t>
    </rPh>
    <rPh sb="3" eb="8">
      <t>スズカワコウミンカン</t>
    </rPh>
    <phoneticPr fontId="37"/>
  </si>
  <si>
    <r>
      <rPr>
        <sz val="10"/>
        <color rgb="FF000000"/>
        <rFont val="ＭＳ 明朝"/>
        <family val="1"/>
        <charset val="128"/>
      </rPr>
      <t>安藤良博、石塚孝志</t>
    </r>
    <rPh sb="0" eb="2">
      <t>アンドウ</t>
    </rPh>
    <rPh sb="2" eb="3">
      <t>リョウ</t>
    </rPh>
    <rPh sb="3" eb="4">
      <t>ハク</t>
    </rPh>
    <rPh sb="5" eb="9">
      <t>イシヅカタカシ</t>
    </rPh>
    <phoneticPr fontId="37"/>
  </si>
  <si>
    <r>
      <rPr>
        <sz val="10"/>
        <rFont val="ＭＳ 明朝"/>
        <family val="1"/>
        <charset val="128"/>
      </rPr>
      <t>鮭、イクラの処理、つみれ汁、洋風料理</t>
    </r>
    <rPh sb="0" eb="1">
      <t>サケ</t>
    </rPh>
    <rPh sb="6" eb="8">
      <t>ショリ</t>
    </rPh>
    <rPh sb="12" eb="13">
      <t>ジル</t>
    </rPh>
    <rPh sb="14" eb="18">
      <t>ヨウフウリョウリ</t>
    </rPh>
    <phoneticPr fontId="24"/>
  </si>
  <si>
    <r>
      <rPr>
        <sz val="10"/>
        <color indexed="8"/>
        <rFont val="ＭＳ 明朝"/>
        <family val="1"/>
        <charset val="128"/>
      </rPr>
      <t>庄内町第一公民館</t>
    </r>
    <rPh sb="0" eb="3">
      <t>ショウナイマチ</t>
    </rPh>
    <rPh sb="3" eb="5">
      <t>ダイイチ</t>
    </rPh>
    <rPh sb="5" eb="8">
      <t>コウミンカン</t>
    </rPh>
    <phoneticPr fontId="37"/>
  </si>
  <si>
    <r>
      <rPr>
        <sz val="10"/>
        <color indexed="8"/>
        <rFont val="ＭＳ 明朝"/>
        <family val="1"/>
        <charset val="128"/>
      </rPr>
      <t>石塚亮</t>
    </r>
    <rPh sb="0" eb="3">
      <t>イシヅカリョウ</t>
    </rPh>
    <phoneticPr fontId="6"/>
  </si>
  <si>
    <r>
      <rPr>
        <sz val="10"/>
        <color rgb="FF000000"/>
        <rFont val="ＭＳ 明朝"/>
        <family val="1"/>
        <charset val="128"/>
      </rPr>
      <t>いくら鮭丼、鮭と白菜蒸し、鮭の皮焼き、サケの琥珀揚げ、鮭の粕汁</t>
    </r>
    <rPh sb="3" eb="5">
      <t>サケドン</t>
    </rPh>
    <rPh sb="6" eb="7">
      <t>サケ</t>
    </rPh>
    <rPh sb="8" eb="11">
      <t>ハクサイム</t>
    </rPh>
    <rPh sb="13" eb="14">
      <t>サケ</t>
    </rPh>
    <rPh sb="15" eb="17">
      <t>カワヤ</t>
    </rPh>
    <rPh sb="22" eb="24">
      <t>コハク</t>
    </rPh>
    <rPh sb="24" eb="25">
      <t>ア</t>
    </rPh>
    <rPh sb="27" eb="28">
      <t>サケ</t>
    </rPh>
    <rPh sb="29" eb="30">
      <t>カス</t>
    </rPh>
    <rPh sb="30" eb="31">
      <t>ジル</t>
    </rPh>
    <phoneticPr fontId="24"/>
  </si>
  <si>
    <r>
      <rPr>
        <sz val="10"/>
        <color rgb="FF000000"/>
        <rFont val="ＭＳ 明朝"/>
        <family val="1"/>
        <charset val="128"/>
      </rPr>
      <t>酒田市健康センター</t>
    </r>
    <rPh sb="0" eb="5">
      <t>サカタシケンコウ</t>
    </rPh>
    <phoneticPr fontId="37"/>
  </si>
  <si>
    <r>
      <rPr>
        <sz val="10"/>
        <rFont val="ＭＳ 明朝"/>
        <family val="1"/>
        <charset val="128"/>
      </rPr>
      <t>男の料理教室</t>
    </r>
    <rPh sb="0" eb="1">
      <t>オトコ</t>
    </rPh>
    <rPh sb="2" eb="6">
      <t>リョウリキョウシツ</t>
    </rPh>
    <phoneticPr fontId="20"/>
  </si>
  <si>
    <r>
      <rPr>
        <sz val="10"/>
        <color rgb="FF000000"/>
        <rFont val="ＭＳ 明朝"/>
        <family val="1"/>
        <charset val="128"/>
      </rPr>
      <t>佐藤英美、齋藤健一、菅原政子、一谷正</t>
    </r>
    <rPh sb="0" eb="4">
      <t>サトウヒデミ</t>
    </rPh>
    <rPh sb="5" eb="9">
      <t>サイトウケンイチ</t>
    </rPh>
    <rPh sb="10" eb="12">
      <t>スガワラ</t>
    </rPh>
    <rPh sb="12" eb="14">
      <t>マサコ</t>
    </rPh>
    <rPh sb="15" eb="18">
      <t>カズタニタダシ</t>
    </rPh>
    <phoneticPr fontId="6"/>
  </si>
  <si>
    <r>
      <rPr>
        <sz val="10"/>
        <color rgb="FF000000"/>
        <rFont val="ＭＳ 明朝"/>
        <family val="1"/>
        <charset val="128"/>
      </rPr>
      <t>庄内産真鯛のう潮汁、鯛のお造り紅白盛り、鯛の味噌漬け、鯛の粕漬け、鯛めし</t>
    </r>
    <rPh sb="0" eb="5">
      <t>ショウナイサンマダイ</t>
    </rPh>
    <rPh sb="7" eb="9">
      <t>ウシオジル</t>
    </rPh>
    <rPh sb="10" eb="11">
      <t>タイ</t>
    </rPh>
    <rPh sb="13" eb="14">
      <t>ツク</t>
    </rPh>
    <rPh sb="15" eb="18">
      <t>コウハクモ</t>
    </rPh>
    <rPh sb="20" eb="21">
      <t>タイ</t>
    </rPh>
    <rPh sb="22" eb="25">
      <t>ミソヅ</t>
    </rPh>
    <rPh sb="27" eb="28">
      <t>タイ</t>
    </rPh>
    <rPh sb="29" eb="31">
      <t>カスヅ</t>
    </rPh>
    <rPh sb="33" eb="34">
      <t>タイ</t>
    </rPh>
    <phoneticPr fontId="24"/>
  </si>
  <si>
    <r>
      <rPr>
        <sz val="10"/>
        <color rgb="FF000000"/>
        <rFont val="ＭＳ 明朝"/>
        <family val="1"/>
        <charset val="128"/>
      </rPr>
      <t>酒田市総合文化センター</t>
    </r>
    <rPh sb="0" eb="7">
      <t>サカタシソウゴウブンカ</t>
    </rPh>
    <phoneticPr fontId="37"/>
  </si>
  <si>
    <r>
      <rPr>
        <sz val="10"/>
        <rFont val="ＭＳ 明朝"/>
        <family val="1"/>
        <charset val="128"/>
      </rPr>
      <t>秋鮭のホイル包み蒸し、海老、カナガシラ、サツマイモの天ぷら</t>
    </r>
    <rPh sb="0" eb="2">
      <t>アキザケ</t>
    </rPh>
    <rPh sb="6" eb="7">
      <t>ツツ</t>
    </rPh>
    <rPh sb="8" eb="9">
      <t>ム</t>
    </rPh>
    <rPh sb="11" eb="13">
      <t>エビ</t>
    </rPh>
    <rPh sb="26" eb="27">
      <t>テン</t>
    </rPh>
    <phoneticPr fontId="24"/>
  </si>
  <si>
    <r>
      <rPr>
        <sz val="10"/>
        <color rgb="FF000000"/>
        <rFont val="ＭＳ 明朝"/>
        <family val="1"/>
        <charset val="128"/>
      </rPr>
      <t>上山市宮生地区公民館</t>
    </r>
    <rPh sb="0" eb="3">
      <t>カミノヤマシ</t>
    </rPh>
    <rPh sb="3" eb="5">
      <t>ミヤセイ</t>
    </rPh>
    <rPh sb="5" eb="7">
      <t>チク</t>
    </rPh>
    <rPh sb="7" eb="10">
      <t>コウミンカン</t>
    </rPh>
    <phoneticPr fontId="37"/>
  </si>
  <si>
    <r>
      <rPr>
        <sz val="10"/>
        <rFont val="ＭＳ 明朝"/>
        <family val="1"/>
        <charset val="128"/>
      </rPr>
      <t>ほたるの会</t>
    </r>
    <rPh sb="4" eb="5">
      <t>カイ</t>
    </rPh>
    <phoneticPr fontId="6"/>
  </si>
  <si>
    <r>
      <rPr>
        <sz val="10"/>
        <color rgb="FF000000"/>
        <rFont val="ＭＳ 明朝"/>
        <family val="1"/>
        <charset val="128"/>
      </rPr>
      <t>一谷正</t>
    </r>
    <rPh sb="0" eb="3">
      <t>カズタニタダシ</t>
    </rPh>
    <phoneticPr fontId="6"/>
  </si>
  <si>
    <r>
      <rPr>
        <sz val="10"/>
        <color rgb="FF000000"/>
        <rFont val="ＭＳ 明朝"/>
        <family val="1"/>
        <charset val="128"/>
      </rPr>
      <t>真鯛の刺身と鯵のお造り、真鯛の潮汁、鯛めし、はたはたの湯揚げ</t>
    </r>
    <rPh sb="0" eb="2">
      <t>マダイ</t>
    </rPh>
    <rPh sb="3" eb="5">
      <t>サシミ</t>
    </rPh>
    <rPh sb="6" eb="7">
      <t>アジ</t>
    </rPh>
    <rPh sb="9" eb="10">
      <t>ツク</t>
    </rPh>
    <rPh sb="12" eb="14">
      <t>マダイ</t>
    </rPh>
    <rPh sb="15" eb="17">
      <t>シオジル</t>
    </rPh>
    <rPh sb="18" eb="19">
      <t>タイ</t>
    </rPh>
    <rPh sb="27" eb="29">
      <t>ユア</t>
    </rPh>
    <phoneticPr fontId="24"/>
  </si>
  <si>
    <r>
      <rPr>
        <sz val="10"/>
        <color indexed="8"/>
        <rFont val="ＭＳ 明朝"/>
        <family val="1"/>
        <charset val="128"/>
      </rPr>
      <t>酒田市八幡中央公民館</t>
    </r>
    <rPh sb="0" eb="3">
      <t>サカタシ</t>
    </rPh>
    <rPh sb="3" eb="5">
      <t>ヤワタ</t>
    </rPh>
    <rPh sb="5" eb="10">
      <t>チュウオウコウミンカン</t>
    </rPh>
    <phoneticPr fontId="37"/>
  </si>
  <si>
    <r>
      <rPr>
        <sz val="10"/>
        <rFont val="ＭＳ 明朝"/>
        <family val="1"/>
        <charset val="128"/>
      </rPr>
      <t>観音寺コミュニティ振興会女性部</t>
    </r>
    <rPh sb="0" eb="3">
      <t>カンノンジ</t>
    </rPh>
    <rPh sb="9" eb="12">
      <t>シンコウカイ</t>
    </rPh>
    <rPh sb="12" eb="15">
      <t>ジョセイブ</t>
    </rPh>
    <phoneticPr fontId="6"/>
  </si>
  <si>
    <r>
      <rPr>
        <sz val="10"/>
        <color rgb="FF000000"/>
        <rFont val="ＭＳ 明朝"/>
        <family val="1"/>
        <charset val="128"/>
      </rPr>
      <t>佐藤憲三</t>
    </r>
    <rPh sb="0" eb="4">
      <t>サトウケンゾウ</t>
    </rPh>
    <phoneticPr fontId="6"/>
  </si>
  <si>
    <r>
      <rPr>
        <sz val="10"/>
        <color theme="1"/>
        <rFont val="ＭＳ 明朝"/>
        <family val="1"/>
        <charset val="128"/>
      </rPr>
      <t>鯛のうめだれカルパッチョ、白身魚の漬け物焼き、さわらのかぶら蒸し</t>
    </r>
    <rPh sb="0" eb="1">
      <t>タイ</t>
    </rPh>
    <rPh sb="13" eb="16">
      <t>シロミサカナ</t>
    </rPh>
    <rPh sb="17" eb="18">
      <t>ヅ</t>
    </rPh>
    <rPh sb="19" eb="20">
      <t>モノ</t>
    </rPh>
    <rPh sb="20" eb="21">
      <t>ヤ</t>
    </rPh>
    <rPh sb="30" eb="31">
      <t>ムシ</t>
    </rPh>
    <phoneticPr fontId="24"/>
  </si>
  <si>
    <r>
      <rPr>
        <sz val="10"/>
        <color indexed="8"/>
        <rFont val="ＭＳ 明朝"/>
        <family val="1"/>
        <charset val="128"/>
      </rPr>
      <t>鶴岡市中組活力センター</t>
    </r>
    <rPh sb="0" eb="3">
      <t>ツルオカシ</t>
    </rPh>
    <rPh sb="3" eb="5">
      <t>ナカグミ</t>
    </rPh>
    <rPh sb="5" eb="7">
      <t>カツリョク</t>
    </rPh>
    <phoneticPr fontId="37"/>
  </si>
  <si>
    <r>
      <rPr>
        <sz val="10"/>
        <rFont val="ＭＳ 明朝"/>
        <family val="1"/>
        <charset val="128"/>
      </rPr>
      <t>田川中組住民会</t>
    </r>
    <rPh sb="0" eb="2">
      <t>タガワ</t>
    </rPh>
    <rPh sb="2" eb="4">
      <t>ナカグミ</t>
    </rPh>
    <rPh sb="4" eb="7">
      <t>ジュウミンカイ</t>
    </rPh>
    <phoneticPr fontId="6"/>
  </si>
  <si>
    <r>
      <rPr>
        <sz val="10"/>
        <color rgb="FF000000"/>
        <rFont val="ＭＳ 明朝"/>
        <family val="1"/>
        <charset val="128"/>
      </rPr>
      <t>松田陽子</t>
    </r>
    <rPh sb="0" eb="4">
      <t>マツダヨウコ</t>
    </rPh>
    <phoneticPr fontId="6"/>
  </si>
  <si>
    <r>
      <rPr>
        <sz val="10"/>
        <rFont val="ＭＳ 明朝"/>
        <family val="1"/>
        <charset val="128"/>
      </rPr>
      <t>寒鱈汁、大根と人参のたらの子いり、昆布締め刺身、鱈の煮付け、たらの子の塩辛</t>
    </r>
    <rPh sb="0" eb="3">
      <t>カンダラジル</t>
    </rPh>
    <rPh sb="4" eb="6">
      <t>ダイコン</t>
    </rPh>
    <rPh sb="7" eb="9">
      <t>ニンジン</t>
    </rPh>
    <rPh sb="13" eb="14">
      <t>コ</t>
    </rPh>
    <rPh sb="17" eb="20">
      <t>コブジ</t>
    </rPh>
    <rPh sb="21" eb="23">
      <t>サシミ</t>
    </rPh>
    <rPh sb="24" eb="25">
      <t>タラ</t>
    </rPh>
    <rPh sb="26" eb="28">
      <t>ニヅ</t>
    </rPh>
    <rPh sb="33" eb="34">
      <t>コ</t>
    </rPh>
    <rPh sb="35" eb="37">
      <t>シオカラ</t>
    </rPh>
    <phoneticPr fontId="24"/>
  </si>
  <si>
    <r>
      <rPr>
        <sz val="10"/>
        <color rgb="FF000000"/>
        <rFont val="ＭＳ 明朝"/>
        <family val="1"/>
        <charset val="128"/>
      </rPr>
      <t>鶴岡市東目集落センター</t>
    </r>
    <rPh sb="0" eb="5">
      <t>ツルオカシヒガシメ</t>
    </rPh>
    <rPh sb="5" eb="7">
      <t>シュウラク</t>
    </rPh>
    <phoneticPr fontId="37"/>
  </si>
  <si>
    <r>
      <rPr>
        <sz val="10"/>
        <rFont val="ＭＳ 明朝"/>
        <family val="1"/>
        <charset val="128"/>
      </rPr>
      <t>鶴岡市東目集落センター</t>
    </r>
    <rPh sb="0" eb="5">
      <t>ツルオカシヒガシメ</t>
    </rPh>
    <rPh sb="5" eb="7">
      <t>シュウラク</t>
    </rPh>
    <phoneticPr fontId="6"/>
  </si>
  <si>
    <r>
      <rPr>
        <sz val="10"/>
        <color theme="1"/>
        <rFont val="ＭＳ 明朝"/>
        <family val="1"/>
        <charset val="128"/>
      </rPr>
      <t>寒鱈汁、大根と人参のたらの子いり、昆布締め刺身、鱈の煮付け、たらの子の塩辛</t>
    </r>
    <rPh sb="0" eb="3">
      <t>カンダラジル</t>
    </rPh>
    <rPh sb="4" eb="6">
      <t>ダイコン</t>
    </rPh>
    <rPh sb="7" eb="9">
      <t>ニンジン</t>
    </rPh>
    <rPh sb="13" eb="14">
      <t>コ</t>
    </rPh>
    <rPh sb="17" eb="20">
      <t>コブジ</t>
    </rPh>
    <rPh sb="21" eb="23">
      <t>サシミ</t>
    </rPh>
    <rPh sb="24" eb="25">
      <t>タラ</t>
    </rPh>
    <rPh sb="26" eb="28">
      <t>ニヅ</t>
    </rPh>
    <rPh sb="33" eb="34">
      <t>コ</t>
    </rPh>
    <rPh sb="35" eb="37">
      <t>シオカラ</t>
    </rPh>
    <phoneticPr fontId="24"/>
  </si>
  <si>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20"/>
  </si>
  <si>
    <r>
      <t xml:space="preserve"> (1) </t>
    </r>
    <r>
      <rPr>
        <sz val="12"/>
        <rFont val="ＭＳ 明朝"/>
        <family val="1"/>
        <charset val="128"/>
      </rPr>
      <t>山形県漁業協同組合</t>
    </r>
  </si>
  <si>
    <r>
      <rPr>
        <sz val="11"/>
        <rFont val="ＭＳ 明朝"/>
        <family val="1"/>
        <charset val="128"/>
      </rPr>
      <t>平成</t>
    </r>
    <r>
      <rPr>
        <sz val="11"/>
        <rFont val="Century"/>
        <family val="1"/>
      </rPr>
      <t>22</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24"/>
  </si>
  <si>
    <r>
      <rPr>
        <sz val="11"/>
        <rFont val="ＭＳ 明朝"/>
        <family val="1"/>
        <charset val="128"/>
      </rPr>
      <t xml:space="preserve">組合名
</t>
    </r>
    <r>
      <rPr>
        <sz val="11"/>
        <rFont val="Century"/>
        <family val="1"/>
      </rPr>
      <t>(</t>
    </r>
    <r>
      <rPr>
        <sz val="11"/>
        <rFont val="ＭＳ 明朝"/>
        <family val="1"/>
        <charset val="128"/>
      </rPr>
      <t>設立年月日</t>
    </r>
    <r>
      <rPr>
        <sz val="11"/>
        <rFont val="Century"/>
        <family val="1"/>
      </rPr>
      <t>)</t>
    </r>
  </si>
  <si>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</si>
  <si>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</si>
  <si>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組合員数</t>
    </r>
    <r>
      <rPr>
        <sz val="11"/>
        <rFont val="Century"/>
        <family val="1"/>
      </rPr>
      <t>(</t>
    </r>
    <r>
      <rPr>
        <sz val="11"/>
        <rFont val="ＭＳ 明朝"/>
        <family val="1"/>
        <charset val="128"/>
      </rPr>
      <t>人</t>
    </r>
    <r>
      <rPr>
        <sz val="11"/>
        <rFont val="Century"/>
        <family val="1"/>
      </rPr>
      <t>)</t>
    </r>
  </si>
  <si>
    <r>
      <rPr>
        <sz val="11"/>
        <rFont val="ＭＳ 明朝"/>
        <family val="1"/>
        <charset val="128"/>
      </rPr>
      <t>役職員</t>
    </r>
    <r>
      <rPr>
        <sz val="11"/>
        <rFont val="Century"/>
        <family val="1"/>
      </rPr>
      <t>(</t>
    </r>
    <r>
      <rPr>
        <sz val="11"/>
        <rFont val="ＭＳ 明朝"/>
        <family val="1"/>
        <charset val="128"/>
      </rPr>
      <t>人</t>
    </r>
    <r>
      <rPr>
        <sz val="11"/>
        <rFont val="Century"/>
        <family val="1"/>
      </rPr>
      <t>)</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</si>
  <si>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</si>
  <si>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</si>
  <si>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</si>
  <si>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</si>
  <si>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</si>
  <si>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</si>
  <si>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</si>
  <si>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</si>
  <si>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</si>
  <si>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</si>
  <si>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</si>
  <si>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</si>
  <si>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</si>
  <si>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</si>
  <si>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 xml:space="preserve">山形県漁業
協同組合
</t>
    </r>
    <r>
      <rPr>
        <sz val="11"/>
        <rFont val="Century"/>
        <family val="1"/>
      </rPr>
      <t>(</t>
    </r>
    <r>
      <rPr>
        <sz val="11"/>
        <rFont val="ＭＳ 明朝"/>
        <family val="1"/>
        <charset val="128"/>
      </rPr>
      <t>昭</t>
    </r>
    <r>
      <rPr>
        <sz val="11"/>
        <rFont val="Century"/>
        <family val="1"/>
      </rPr>
      <t>40.7.1)</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</si>
  <si>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五十嵐安哉</t>
    </r>
  </si>
  <si>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</si>
  <si>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</si>
  <si>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</si>
  <si>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嘱託･臨時職員
</t>
    </r>
    <r>
      <rPr>
        <sz val="9"/>
        <rFont val="Century"/>
        <family val="1"/>
      </rPr>
      <t>11</t>
    </r>
    <r>
      <rPr>
        <sz val="9"/>
        <rFont val="ＭＳ 明朝"/>
        <family val="1"/>
        <charset val="128"/>
      </rPr>
      <t>名</t>
    </r>
    <phoneticPr fontId="20"/>
  </si>
  <si>
    <r>
      <rPr>
        <sz val="11"/>
        <rFont val="ＭＳ 明朝"/>
        <family val="1"/>
        <charset val="128"/>
      </rPr>
      <t>買取販売</t>
    </r>
  </si>
  <si>
    <r>
      <t>(</t>
    </r>
    <r>
      <rPr>
        <sz val="11"/>
        <rFont val="ＭＳ 明朝"/>
        <family val="1"/>
        <charset val="128"/>
      </rPr>
      <t>県漁協</t>
    </r>
    <r>
      <rPr>
        <sz val="11"/>
        <rFont val="Century"/>
        <family val="1"/>
      </rPr>
      <t>)</t>
    </r>
  </si>
  <si>
    <r>
      <t xml:space="preserve"> </t>
    </r>
    <r>
      <rPr>
        <sz val="12"/>
        <rFont val="ＭＳ 明朝"/>
        <family val="1"/>
        <charset val="128"/>
      </rPr>
      <t>本所･支所所在地､地区､組合員数､職員数</t>
    </r>
  </si>
  <si>
    <r>
      <rPr>
        <sz val="11"/>
        <rFont val="ＭＳ 明朝"/>
        <family val="1"/>
        <charset val="128"/>
      </rPr>
      <t>平成</t>
    </r>
    <r>
      <rPr>
        <sz val="11"/>
        <rFont val="Century"/>
        <family val="1"/>
      </rPr>
      <t>22</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24"/>
  </si>
  <si>
    <r>
      <rPr>
        <sz val="11"/>
        <rFont val="ＭＳ 明朝"/>
        <family val="1"/>
        <charset val="128"/>
      </rPr>
      <t>平成</t>
    </r>
    <r>
      <rPr>
        <sz val="11"/>
        <rFont val="Century"/>
        <family val="1"/>
      </rPr>
      <t>22</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phoneticPr fontId="24"/>
  </si>
  <si>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</si>
  <si>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</si>
  <si>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</si>
  <si>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</si>
  <si>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</si>
  <si>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</si>
  <si>
    <r>
      <rPr>
        <sz val="9"/>
        <rFont val="ＭＳ 明朝"/>
        <family val="1"/>
        <charset val="128"/>
      </rPr>
      <t>人</t>
    </r>
  </si>
  <si>
    <r>
      <rPr>
        <sz val="11"/>
        <rFont val="ＭＳ 明朝"/>
        <family val="1"/>
        <charset val="128"/>
      </rPr>
      <t>酒田</t>
    </r>
    <rPh sb="0" eb="2">
      <t>サカタ</t>
    </rPh>
    <phoneticPr fontId="24"/>
  </si>
  <si>
    <r>
      <t xml:space="preserve">           </t>
    </r>
    <r>
      <rPr>
        <sz val="11"/>
        <rFont val="ＭＳ 明朝"/>
        <family val="1"/>
        <charset val="128"/>
      </rPr>
      <t>〃</t>
    </r>
    <r>
      <rPr>
        <sz val="11"/>
        <rFont val="Century"/>
        <family val="1"/>
      </rPr>
      <t xml:space="preserve"> </t>
    </r>
    <phoneticPr fontId="20"/>
  </si>
  <si>
    <r>
      <rPr>
        <sz val="11"/>
        <rFont val="ＭＳ 明朝"/>
        <family val="1"/>
        <charset val="128"/>
      </rPr>
      <t>酒田市</t>
    </r>
    <r>
      <rPr>
        <sz val="11"/>
        <rFont val="Century"/>
        <family val="1"/>
      </rPr>
      <t>(</t>
    </r>
    <r>
      <rPr>
        <sz val="11"/>
        <rFont val="ＭＳ 明朝"/>
        <family val="1"/>
        <charset val="128"/>
      </rPr>
      <t>飛島を除く</t>
    </r>
    <r>
      <rPr>
        <sz val="11"/>
        <rFont val="Century"/>
        <family val="1"/>
      </rPr>
      <t>)</t>
    </r>
  </si>
  <si>
    <r>
      <rPr>
        <sz val="11"/>
        <rFont val="ＭＳ 明朝"/>
        <family val="1"/>
        <charset val="128"/>
      </rPr>
      <t>吹浦</t>
    </r>
    <phoneticPr fontId="24"/>
  </si>
  <si>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</si>
  <si>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</si>
  <si>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t>
    </r>
    <phoneticPr fontId="24"/>
  </si>
  <si>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</si>
  <si>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</si>
  <si>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t>
    </r>
    <rPh sb="0" eb="2">
      <t>カモ</t>
    </rPh>
    <phoneticPr fontId="24"/>
  </si>
  <si>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</si>
  <si>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</si>
  <si>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t>
    </r>
    <rPh sb="0" eb="2">
      <t>ユラ</t>
    </rPh>
    <phoneticPr fontId="24"/>
  </si>
  <si>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</si>
  <si>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t>
    </r>
    <rPh sb="0" eb="2">
      <t>トヨウラ</t>
    </rPh>
    <phoneticPr fontId="24"/>
  </si>
  <si>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</si>
  <si>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t>
    </r>
    <rPh sb="0" eb="2">
      <t>アツミ</t>
    </rPh>
    <phoneticPr fontId="24"/>
  </si>
  <si>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</si>
  <si>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t>
    </r>
    <phoneticPr fontId="24"/>
  </si>
  <si>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</si>
  <si>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</si>
  <si>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t>(</t>
    </r>
    <r>
      <rPr>
        <sz val="11"/>
        <rFont val="ＭＳ 明朝"/>
        <family val="1"/>
        <charset val="128"/>
      </rPr>
      <t>注</t>
    </r>
    <r>
      <rPr>
        <sz val="11"/>
        <rFont val="Century"/>
        <family val="1"/>
      </rPr>
      <t>)</t>
    </r>
    <r>
      <rPr>
        <sz val="11"/>
        <rFont val="ＭＳ 明朝"/>
        <family val="1"/>
        <charset val="128"/>
      </rPr>
      <t>本所には､全漁連</t>
    </r>
    <r>
      <rPr>
        <sz val="11"/>
        <rFont val="Century"/>
        <family val="1"/>
      </rPr>
      <t>(</t>
    </r>
    <r>
      <rPr>
        <sz val="11"/>
        <rFont val="ＭＳ 明朝"/>
        <family val="1"/>
        <charset val="128"/>
      </rPr>
      <t>出向職員</t>
    </r>
    <r>
      <rPr>
        <sz val="11"/>
        <rFont val="Century"/>
        <family val="1"/>
      </rPr>
      <t>2</t>
    </r>
    <r>
      <rPr>
        <sz val="11"/>
        <rFont val="ＭＳ 明朝"/>
        <family val="1"/>
        <charset val="128"/>
      </rPr>
      <t>名</t>
    </r>
    <r>
      <rPr>
        <sz val="11"/>
        <rFont val="Century"/>
        <family val="1"/>
      </rPr>
      <t>)</t>
    </r>
    <r>
      <rPr>
        <sz val="11"/>
        <rFont val="ＭＳ 明朝"/>
        <family val="1"/>
        <charset val="128"/>
      </rPr>
      <t>製氷工場</t>
    </r>
    <r>
      <rPr>
        <sz val="11"/>
        <rFont val="Century"/>
        <family val="1"/>
      </rPr>
      <t>(2</t>
    </r>
    <r>
      <rPr>
        <sz val="11"/>
        <rFont val="ＭＳ 明朝"/>
        <family val="1"/>
        <charset val="128"/>
      </rPr>
      <t>名</t>
    </r>
    <r>
      <rPr>
        <sz val="11"/>
        <rFont val="Century"/>
        <family val="1"/>
      </rPr>
      <t>)</t>
    </r>
    <r>
      <rPr>
        <sz val="11"/>
        <rFont val="ＭＳ 明朝"/>
        <family val="1"/>
        <charset val="128"/>
      </rPr>
      <t>水産加工場</t>
    </r>
    <r>
      <rPr>
        <sz val="11"/>
        <rFont val="Century"/>
        <family val="1"/>
      </rPr>
      <t>(3</t>
    </r>
    <r>
      <rPr>
        <sz val="11"/>
        <rFont val="ＭＳ 明朝"/>
        <family val="1"/>
        <charset val="128"/>
      </rPr>
      <t>名</t>
    </r>
    <r>
      <rPr>
        <sz val="11"/>
        <rFont val="Century"/>
        <family val="1"/>
      </rPr>
      <t>)</t>
    </r>
    <r>
      <rPr>
        <sz val="11"/>
        <rFont val="ＭＳ 明朝"/>
        <family val="1"/>
        <charset val="128"/>
      </rPr>
      <t>を含む｡</t>
    </r>
    <phoneticPr fontId="20"/>
  </si>
  <si>
    <r>
      <rPr>
        <sz val="11"/>
        <rFont val="ＭＳ 明朝"/>
        <family val="1"/>
        <charset val="128"/>
      </rPr>
      <t>　</t>
    </r>
    <r>
      <rPr>
        <sz val="11"/>
        <rFont val="Century"/>
        <family val="1"/>
      </rPr>
      <t>(2)</t>
    </r>
    <r>
      <rPr>
        <sz val="11"/>
        <rFont val="ＭＳ 明朝"/>
        <family val="1"/>
        <charset val="128"/>
      </rPr>
      <t>　内水面漁業協同組合</t>
    </r>
  </si>
  <si>
    <r>
      <rPr>
        <sz val="11"/>
        <rFont val="ＭＳ 明朝"/>
        <family val="1"/>
        <charset val="128"/>
      </rPr>
      <t>組　合　名
（設立年月日）</t>
    </r>
  </si>
  <si>
    <r>
      <rPr>
        <sz val="11"/>
        <rFont val="ＭＳ 明朝"/>
        <family val="1"/>
        <charset val="128"/>
      </rPr>
      <t>事務所所在地及び代表者氏名</t>
    </r>
  </si>
  <si>
    <r>
      <rPr>
        <sz val="11"/>
        <rFont val="ＭＳ 明朝"/>
        <family val="1"/>
        <charset val="128"/>
      </rPr>
      <t>組合人数（人）</t>
    </r>
  </si>
  <si>
    <r>
      <rPr>
        <sz val="11"/>
        <rFont val="ＭＳ 明朝"/>
        <family val="1"/>
        <charset val="128"/>
      </rPr>
      <t>役職員数（人）</t>
    </r>
  </si>
  <si>
    <r>
      <rPr>
        <sz val="11"/>
        <rFont val="ＭＳ 明朝"/>
        <family val="1"/>
        <charset val="128"/>
      </rPr>
      <t>払込済
出資金
（千円）</t>
    </r>
  </si>
  <si>
    <r>
      <rPr>
        <sz val="11"/>
        <rFont val="ＭＳ 明朝"/>
        <family val="1"/>
        <charset val="128"/>
      </rPr>
      <t>放　　　　流　　　　数　　　　量</t>
    </r>
  </si>
  <si>
    <r>
      <rPr>
        <sz val="11"/>
        <rFont val="ＭＳ 明朝"/>
        <family val="1"/>
        <charset val="128"/>
      </rPr>
      <t>職員</t>
    </r>
  </si>
  <si>
    <r>
      <rPr>
        <sz val="11"/>
        <rFont val="ＭＳ 明朝"/>
        <family val="1"/>
        <charset val="128"/>
      </rPr>
      <t>あゆ
（㎏）</t>
    </r>
  </si>
  <si>
    <r>
      <rPr>
        <sz val="11"/>
        <rFont val="ＭＳ 明朝"/>
        <family val="1"/>
        <charset val="128"/>
      </rPr>
      <t>こい
（㎏）</t>
    </r>
  </si>
  <si>
    <r>
      <rPr>
        <sz val="11"/>
        <rFont val="ＭＳ 明朝"/>
        <family val="1"/>
        <charset val="128"/>
      </rPr>
      <t>ふな
（㎏）</t>
    </r>
  </si>
  <si>
    <r>
      <rPr>
        <sz val="11"/>
        <rFont val="ＭＳ 明朝"/>
        <family val="1"/>
        <charset val="128"/>
      </rPr>
      <t>うなぎ
（㎏）</t>
    </r>
  </si>
  <si>
    <r>
      <rPr>
        <sz val="11"/>
        <rFont val="ＭＳ 明朝"/>
        <family val="1"/>
        <charset val="128"/>
      </rPr>
      <t>いわな
（尾）</t>
    </r>
  </si>
  <si>
    <r>
      <rPr>
        <sz val="11"/>
        <rFont val="ＭＳ 明朝"/>
        <family val="1"/>
        <charset val="128"/>
      </rPr>
      <t>もくず
が　に
（尾）</t>
    </r>
  </si>
  <si>
    <r>
      <rPr>
        <sz val="11"/>
        <rFont val="ＭＳ 明朝"/>
        <family val="1"/>
        <charset val="128"/>
      </rPr>
      <t>その他
（㎏）</t>
    </r>
  </si>
  <si>
    <r>
      <t>(</t>
    </r>
    <r>
      <rPr>
        <sz val="11"/>
        <rFont val="ＭＳ 明朝"/>
        <family val="1"/>
        <charset val="128"/>
      </rPr>
      <t>サクラマス</t>
    </r>
    <r>
      <rPr>
        <sz val="11"/>
        <rFont val="Century"/>
        <family val="1"/>
      </rPr>
      <t>)</t>
    </r>
  </si>
  <si>
    <r>
      <rPr>
        <sz val="11"/>
        <rFont val="ＭＳ 明朝"/>
        <family val="1"/>
        <charset val="128"/>
      </rPr>
      <t>（尾）</t>
    </r>
  </si>
  <si>
    <r>
      <rPr>
        <sz val="11"/>
        <rFont val="ＭＳ 明朝"/>
        <family val="1"/>
        <charset val="128"/>
      </rPr>
      <t>西村山郡朝日町大字宮宿</t>
    </r>
    <r>
      <rPr>
        <sz val="11"/>
        <rFont val="Century"/>
        <family val="1"/>
      </rPr>
      <t>1184</t>
    </r>
    <r>
      <rPr>
        <sz val="11"/>
        <rFont val="ＭＳ 明朝"/>
        <family val="1"/>
        <charset val="128"/>
      </rPr>
      <t>－</t>
    </r>
    <r>
      <rPr>
        <sz val="11"/>
        <rFont val="Century"/>
        <family val="1"/>
      </rPr>
      <t>8</t>
    </r>
  </si>
  <si>
    <r>
      <rPr>
        <sz val="11"/>
        <rFont val="ＭＳ 明朝"/>
        <family val="1"/>
        <charset val="128"/>
      </rPr>
      <t>大江町の全部
朝日町・寒河江市の一部</t>
    </r>
  </si>
  <si>
    <r>
      <rPr>
        <sz val="11"/>
        <rFont val="ＭＳ 明朝"/>
        <family val="1"/>
        <charset val="128"/>
      </rPr>
      <t>（昭</t>
    </r>
    <r>
      <rPr>
        <sz val="11"/>
        <rFont val="Century"/>
        <family val="1"/>
      </rPr>
      <t>26</t>
    </r>
    <r>
      <rPr>
        <sz val="11"/>
        <rFont val="ＭＳ 明朝"/>
        <family val="1"/>
        <charset val="128"/>
      </rPr>
      <t>．</t>
    </r>
    <r>
      <rPr>
        <sz val="11"/>
        <rFont val="Century"/>
        <family val="1"/>
      </rPr>
      <t xml:space="preserve"> 6</t>
    </r>
    <r>
      <rPr>
        <sz val="11"/>
        <rFont val="ＭＳ 明朝"/>
        <family val="1"/>
        <charset val="128"/>
      </rPr>
      <t>．</t>
    </r>
    <r>
      <rPr>
        <sz val="11"/>
        <rFont val="Century"/>
        <family val="1"/>
      </rPr>
      <t xml:space="preserve"> 4</t>
    </r>
    <r>
      <rPr>
        <sz val="11"/>
        <rFont val="ＭＳ 明朝"/>
        <family val="1"/>
        <charset val="128"/>
      </rPr>
      <t>）</t>
    </r>
  </si>
  <si>
    <r>
      <rPr>
        <sz val="11"/>
        <rFont val="ＭＳ 明朝"/>
        <family val="1"/>
        <charset val="128"/>
      </rPr>
      <t>熊　坂　正　一</t>
    </r>
    <r>
      <rPr>
        <sz val="11"/>
        <rFont val="Century"/>
        <family val="1"/>
      </rPr>
      <t>(</t>
    </r>
    <r>
      <rPr>
        <sz val="11"/>
        <rFont val="ＭＳ 明朝"/>
        <family val="1"/>
        <charset val="128"/>
      </rPr>
      <t>朝日町商工会館内）</t>
    </r>
    <rPh sb="0" eb="1">
      <t>クマ</t>
    </rPh>
    <rPh sb="2" eb="3">
      <t>サカ</t>
    </rPh>
    <rPh sb="4" eb="5">
      <t>タダシ</t>
    </rPh>
    <rPh sb="6" eb="7">
      <t>イチ</t>
    </rPh>
    <phoneticPr fontId="6"/>
  </si>
  <si>
    <r>
      <rPr>
        <sz val="11"/>
        <rFont val="ＭＳ 明朝"/>
        <family val="1"/>
        <charset val="128"/>
      </rPr>
      <t>西村山郡河北町谷地字山王</t>
    </r>
    <r>
      <rPr>
        <sz val="11"/>
        <rFont val="Century"/>
        <family val="1"/>
      </rPr>
      <t>23</t>
    </r>
    <r>
      <rPr>
        <sz val="11"/>
        <rFont val="ＭＳ 明朝"/>
        <family val="1"/>
        <charset val="128"/>
      </rPr>
      <t>－</t>
    </r>
    <r>
      <rPr>
        <sz val="11"/>
        <rFont val="Century"/>
        <family val="1"/>
      </rPr>
      <t>1</t>
    </r>
  </si>
  <si>
    <r>
      <rPr>
        <sz val="11"/>
        <rFont val="ＭＳ 明朝"/>
        <family val="1"/>
        <charset val="128"/>
      </rPr>
      <t>河北町・西川町・天童市・東根市・中山町の全部・寒河江市・　村山市の一部</t>
    </r>
    <phoneticPr fontId="6"/>
  </si>
  <si>
    <r>
      <rPr>
        <sz val="11"/>
        <rFont val="ＭＳ 明朝"/>
        <family val="1"/>
        <charset val="128"/>
      </rPr>
      <t>（昭</t>
    </r>
    <r>
      <rPr>
        <sz val="11"/>
        <rFont val="Century"/>
        <family val="1"/>
      </rPr>
      <t>27</t>
    </r>
    <r>
      <rPr>
        <sz val="11"/>
        <rFont val="ＭＳ 明朝"/>
        <family val="1"/>
        <charset val="128"/>
      </rPr>
      <t>．</t>
    </r>
    <r>
      <rPr>
        <sz val="11"/>
        <rFont val="Century"/>
        <family val="1"/>
      </rPr>
      <t xml:space="preserve"> 5</t>
    </r>
    <r>
      <rPr>
        <sz val="11"/>
        <rFont val="ＭＳ 明朝"/>
        <family val="1"/>
        <charset val="128"/>
      </rPr>
      <t>．</t>
    </r>
    <r>
      <rPr>
        <sz val="11"/>
        <rFont val="Century"/>
        <family val="1"/>
      </rPr>
      <t>23</t>
    </r>
    <r>
      <rPr>
        <sz val="11"/>
        <rFont val="ＭＳ 明朝"/>
        <family val="1"/>
        <charset val="128"/>
      </rPr>
      <t>）</t>
    </r>
  </si>
  <si>
    <r>
      <rPr>
        <sz val="11"/>
        <rFont val="ＭＳ 明朝"/>
        <family val="1"/>
        <charset val="128"/>
      </rPr>
      <t>後　藤　昭　七</t>
    </r>
    <rPh sb="0" eb="1">
      <t>アト</t>
    </rPh>
    <rPh sb="2" eb="3">
      <t>フジ</t>
    </rPh>
    <rPh sb="4" eb="5">
      <t>ショウ</t>
    </rPh>
    <rPh sb="6" eb="7">
      <t>シチ</t>
    </rPh>
    <phoneticPr fontId="6"/>
  </si>
  <si>
    <r>
      <rPr>
        <sz val="11"/>
        <rFont val="ＭＳ 明朝"/>
        <family val="1"/>
        <charset val="128"/>
      </rPr>
      <t>尾花沢市北町一丁目</t>
    </r>
    <r>
      <rPr>
        <sz val="11"/>
        <rFont val="Century"/>
        <family val="1"/>
      </rPr>
      <t>10</t>
    </r>
    <r>
      <rPr>
        <sz val="11"/>
        <rFont val="ＭＳ 明朝"/>
        <family val="1"/>
        <charset val="128"/>
      </rPr>
      <t>－</t>
    </r>
    <r>
      <rPr>
        <sz val="11"/>
        <rFont val="Century"/>
        <family val="1"/>
      </rPr>
      <t>5</t>
    </r>
  </si>
  <si>
    <r>
      <rPr>
        <sz val="11"/>
        <rFont val="ＭＳ 明朝"/>
        <family val="1"/>
        <charset val="128"/>
      </rPr>
      <t>尾花沢市・大石田町</t>
    </r>
  </si>
  <si>
    <r>
      <rPr>
        <sz val="11"/>
        <rFont val="ＭＳ 明朝"/>
        <family val="1"/>
        <charset val="128"/>
      </rPr>
      <t>（昭</t>
    </r>
    <r>
      <rPr>
        <sz val="11"/>
        <rFont val="Century"/>
        <family val="1"/>
      </rPr>
      <t>25</t>
    </r>
    <r>
      <rPr>
        <sz val="11"/>
        <rFont val="ＭＳ 明朝"/>
        <family val="1"/>
        <charset val="128"/>
      </rPr>
      <t>．</t>
    </r>
    <r>
      <rPr>
        <sz val="11"/>
        <rFont val="Century"/>
        <family val="1"/>
      </rPr>
      <t>11</t>
    </r>
    <r>
      <rPr>
        <sz val="11"/>
        <rFont val="ＭＳ 明朝"/>
        <family val="1"/>
        <charset val="128"/>
      </rPr>
      <t>．</t>
    </r>
    <r>
      <rPr>
        <sz val="11"/>
        <rFont val="Century"/>
        <family val="1"/>
      </rPr>
      <t xml:space="preserve"> 4</t>
    </r>
    <r>
      <rPr>
        <sz val="11"/>
        <rFont val="ＭＳ 明朝"/>
        <family val="1"/>
        <charset val="128"/>
      </rPr>
      <t>）</t>
    </r>
  </si>
  <si>
    <r>
      <rPr>
        <sz val="11"/>
        <rFont val="ＭＳ 明朝"/>
        <family val="1"/>
        <charset val="128"/>
      </rPr>
      <t>斎　藤　芳　信</t>
    </r>
    <phoneticPr fontId="6"/>
  </si>
  <si>
    <r>
      <rPr>
        <sz val="11"/>
        <rFont val="ＭＳ 明朝"/>
        <family val="1"/>
        <charset val="128"/>
      </rPr>
      <t>新庄市大手町</t>
    </r>
    <r>
      <rPr>
        <sz val="11"/>
        <rFont val="Century"/>
        <family val="1"/>
      </rPr>
      <t>2</t>
    </r>
    <r>
      <rPr>
        <sz val="11"/>
        <rFont val="ＭＳ 明朝"/>
        <family val="1"/>
        <charset val="128"/>
      </rPr>
      <t>－</t>
    </r>
    <r>
      <rPr>
        <sz val="11"/>
        <rFont val="Century"/>
        <family val="1"/>
      </rPr>
      <t>66</t>
    </r>
    <rPh sb="3" eb="6">
      <t>オオテマチ</t>
    </rPh>
    <phoneticPr fontId="20"/>
  </si>
  <si>
    <r>
      <rPr>
        <sz val="11"/>
        <rFont val="ＭＳ 明朝"/>
        <family val="1"/>
        <charset val="128"/>
      </rPr>
      <t>新庄市・大蔵村の全部
戸沢村の一部</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</si>
  <si>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9</t>
    </r>
    <r>
      <rPr>
        <sz val="11"/>
        <rFont val="ＭＳ 明朝"/>
        <family val="1"/>
        <charset val="128"/>
      </rPr>
      <t>．</t>
    </r>
    <r>
      <rPr>
        <sz val="11"/>
        <rFont val="Century"/>
        <family val="1"/>
      </rPr>
      <t>13</t>
    </r>
    <r>
      <rPr>
        <sz val="11"/>
        <rFont val="ＭＳ 明朝"/>
        <family val="1"/>
        <charset val="128"/>
      </rPr>
      <t>）</t>
    </r>
  </si>
  <si>
    <r>
      <rPr>
        <sz val="11"/>
        <rFont val="ＭＳ 明朝"/>
        <family val="1"/>
        <charset val="128"/>
      </rPr>
      <t>泉　谷　一　男</t>
    </r>
    <rPh sb="0" eb="1">
      <t>イズミ</t>
    </rPh>
    <rPh sb="2" eb="3">
      <t>タニ</t>
    </rPh>
    <rPh sb="4" eb="5">
      <t>イチ</t>
    </rPh>
    <rPh sb="6" eb="7">
      <t>オトコ</t>
    </rPh>
    <phoneticPr fontId="6"/>
  </si>
  <si>
    <r>
      <rPr>
        <sz val="11"/>
        <rFont val="ＭＳ 明朝"/>
        <family val="1"/>
        <charset val="128"/>
      </rPr>
      <t>最上郡舟形町舟形</t>
    </r>
    <r>
      <rPr>
        <sz val="11"/>
        <rFont val="Century"/>
        <family val="1"/>
      </rPr>
      <t>122</t>
    </r>
    <phoneticPr fontId="20"/>
  </si>
  <si>
    <r>
      <rPr>
        <sz val="11"/>
        <rFont val="ＭＳ 明朝"/>
        <family val="1"/>
        <charset val="128"/>
      </rPr>
      <t>最上町・舟形町</t>
    </r>
  </si>
  <si>
    <r>
      <rPr>
        <sz val="11"/>
        <rFont val="ＭＳ 明朝"/>
        <family val="1"/>
        <charset val="128"/>
      </rPr>
      <t>（昭</t>
    </r>
    <r>
      <rPr>
        <sz val="11"/>
        <rFont val="Century"/>
        <family val="1"/>
      </rPr>
      <t>29</t>
    </r>
    <r>
      <rPr>
        <sz val="11"/>
        <rFont val="ＭＳ 明朝"/>
        <family val="1"/>
        <charset val="128"/>
      </rPr>
      <t>．</t>
    </r>
    <r>
      <rPr>
        <sz val="11"/>
        <rFont val="Century"/>
        <family val="1"/>
      </rPr>
      <t>12</t>
    </r>
    <r>
      <rPr>
        <sz val="11"/>
        <rFont val="ＭＳ 明朝"/>
        <family val="1"/>
        <charset val="128"/>
      </rPr>
      <t>．</t>
    </r>
    <r>
      <rPr>
        <sz val="11"/>
        <rFont val="Century"/>
        <family val="1"/>
      </rPr>
      <t xml:space="preserve"> 6</t>
    </r>
    <r>
      <rPr>
        <sz val="11"/>
        <rFont val="ＭＳ 明朝"/>
        <family val="1"/>
        <charset val="128"/>
      </rPr>
      <t>）</t>
    </r>
  </si>
  <si>
    <r>
      <rPr>
        <sz val="11"/>
        <rFont val="ＭＳ 明朝"/>
        <family val="1"/>
        <charset val="128"/>
      </rPr>
      <t>沼　沢　勝　喜</t>
    </r>
    <phoneticPr fontId="6"/>
  </si>
  <si>
    <r>
      <rPr>
        <sz val="11"/>
        <rFont val="ＭＳ 明朝"/>
        <family val="1"/>
        <charset val="128"/>
      </rPr>
      <t>最上郡真室川町大字新町字天神</t>
    </r>
    <r>
      <rPr>
        <sz val="11"/>
        <rFont val="Century"/>
        <family val="1"/>
      </rPr>
      <t>460</t>
    </r>
    <phoneticPr fontId="20"/>
  </si>
  <si>
    <r>
      <rPr>
        <sz val="11"/>
        <rFont val="ＭＳ 明朝"/>
        <family val="1"/>
        <charset val="128"/>
      </rPr>
      <t>真室川町・金山町・鮭川村の全部
戸沢村の一部</t>
    </r>
  </si>
  <si>
    <r>
      <rPr>
        <sz val="11"/>
        <rFont val="ＭＳ 明朝"/>
        <family val="1"/>
        <charset val="128"/>
      </rPr>
      <t>（昭</t>
    </r>
    <r>
      <rPr>
        <sz val="11"/>
        <rFont val="Century"/>
        <family val="1"/>
      </rPr>
      <t>24</t>
    </r>
    <r>
      <rPr>
        <sz val="11"/>
        <rFont val="ＭＳ 明朝"/>
        <family val="1"/>
        <charset val="128"/>
      </rPr>
      <t>．</t>
    </r>
    <r>
      <rPr>
        <sz val="11"/>
        <rFont val="Century"/>
        <family val="1"/>
      </rPr>
      <t xml:space="preserve"> 9</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</si>
  <si>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佐　藤　直　三（真室川防災センター内）</t>
    </r>
    <rPh sb="0" eb="1">
      <t>タスク</t>
    </rPh>
    <rPh sb="2" eb="3">
      <t>フジ</t>
    </rPh>
    <rPh sb="4" eb="5">
      <t>ナオ</t>
    </rPh>
    <rPh sb="6" eb="7">
      <t>ミ</t>
    </rPh>
    <phoneticPr fontId="6"/>
  </si>
  <si>
    <r>
      <rPr>
        <sz val="11"/>
        <rFont val="ＭＳ 明朝"/>
        <family val="1"/>
        <charset val="128"/>
      </rPr>
      <t>米沢市矢来一丁目</t>
    </r>
    <r>
      <rPr>
        <sz val="11"/>
        <rFont val="Century"/>
        <family val="1"/>
      </rPr>
      <t>1</t>
    </r>
    <r>
      <rPr>
        <sz val="11"/>
        <rFont val="ＭＳ 明朝"/>
        <family val="1"/>
        <charset val="128"/>
      </rPr>
      <t>－</t>
    </r>
    <r>
      <rPr>
        <sz val="11"/>
        <rFont val="Century"/>
        <family val="1"/>
      </rPr>
      <t>104</t>
    </r>
    <rPh sb="3" eb="5">
      <t>ヤライ</t>
    </rPh>
    <rPh sb="5" eb="6">
      <t>イッ</t>
    </rPh>
    <rPh sb="6" eb="8">
      <t>チョウメ</t>
    </rPh>
    <phoneticPr fontId="20"/>
  </si>
  <si>
    <r>
      <rPr>
        <sz val="11"/>
        <rFont val="ＭＳ 明朝"/>
        <family val="1"/>
        <charset val="128"/>
      </rPr>
      <t>米沢市・南陽市・高畠町・川西町</t>
    </r>
  </si>
  <si>
    <r>
      <rPr>
        <sz val="11"/>
        <rFont val="ＭＳ 明朝"/>
        <family val="1"/>
        <charset val="128"/>
      </rPr>
      <t>（昭</t>
    </r>
    <r>
      <rPr>
        <sz val="11"/>
        <rFont val="Century"/>
        <family val="1"/>
      </rPr>
      <t>32</t>
    </r>
    <r>
      <rPr>
        <sz val="11"/>
        <rFont val="ＭＳ 明朝"/>
        <family val="1"/>
        <charset val="128"/>
      </rPr>
      <t>．</t>
    </r>
    <r>
      <rPr>
        <sz val="11"/>
        <rFont val="Century"/>
        <family val="1"/>
      </rPr>
      <t>11</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</si>
  <si>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島　軒　治　夫</t>
    </r>
    <phoneticPr fontId="6"/>
  </si>
  <si>
    <r>
      <rPr>
        <sz val="11"/>
        <rFont val="ＭＳ 明朝"/>
        <family val="1"/>
        <charset val="128"/>
      </rPr>
      <t>西置賜郡白鷹町大字荒砥甲</t>
    </r>
    <r>
      <rPr>
        <sz val="11"/>
        <rFont val="Century"/>
        <family val="1"/>
      </rPr>
      <t>883</t>
    </r>
    <rPh sb="11" eb="12">
      <t>コウ</t>
    </rPh>
    <phoneticPr fontId="6"/>
  </si>
  <si>
    <r>
      <rPr>
        <sz val="11"/>
        <rFont val="ＭＳ 明朝"/>
        <family val="1"/>
        <charset val="128"/>
      </rPr>
      <t>長井市・白鷹町・飯豊町の全部</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</si>
  <si>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1</t>
    </r>
    <r>
      <rPr>
        <sz val="11"/>
        <rFont val="ＭＳ 明朝"/>
        <family val="1"/>
        <charset val="128"/>
      </rPr>
      <t>．</t>
    </r>
    <r>
      <rPr>
        <sz val="11"/>
        <rFont val="Century"/>
        <family val="1"/>
      </rPr>
      <t xml:space="preserve"> 7</t>
    </r>
    <r>
      <rPr>
        <sz val="11"/>
        <rFont val="ＭＳ 明朝"/>
        <family val="1"/>
        <charset val="128"/>
      </rPr>
      <t>）</t>
    </r>
  </si>
  <si>
    <r>
      <rPr>
        <sz val="11"/>
        <rFont val="ＭＳ 明朝"/>
        <family val="1"/>
        <charset val="128"/>
      </rPr>
      <t>高　梨　幸　夫（白鷹町役場）</t>
    </r>
    <rPh sb="11" eb="13">
      <t>ヤクバ</t>
    </rPh>
    <phoneticPr fontId="6"/>
  </si>
  <si>
    <r>
      <rPr>
        <sz val="11"/>
        <rFont val="ＭＳ 明朝"/>
        <family val="1"/>
        <charset val="128"/>
      </rPr>
      <t>西置賜郡小国町大字北</t>
    </r>
    <r>
      <rPr>
        <sz val="11"/>
        <rFont val="Century"/>
        <family val="1"/>
      </rPr>
      <t>80</t>
    </r>
    <r>
      <rPr>
        <sz val="11"/>
        <rFont val="ＭＳ 明朝"/>
        <family val="1"/>
        <charset val="128"/>
      </rPr>
      <t>－</t>
    </r>
    <r>
      <rPr>
        <sz val="11"/>
        <rFont val="Century"/>
        <family val="1"/>
      </rPr>
      <t>15</t>
    </r>
    <rPh sb="7" eb="9">
      <t>オオアザ</t>
    </rPh>
    <rPh sb="9" eb="10">
      <t>キタ</t>
    </rPh>
    <phoneticPr fontId="20"/>
  </si>
  <si>
    <r>
      <rPr>
        <sz val="11"/>
        <rFont val="ＭＳ 明朝"/>
        <family val="1"/>
        <charset val="128"/>
      </rPr>
      <t>（昭</t>
    </r>
    <r>
      <rPr>
        <sz val="11"/>
        <rFont val="Century"/>
        <family val="1"/>
      </rPr>
      <t>28</t>
    </r>
    <r>
      <rPr>
        <sz val="11"/>
        <rFont val="ＭＳ 明朝"/>
        <family val="1"/>
        <charset val="128"/>
      </rPr>
      <t>．</t>
    </r>
    <r>
      <rPr>
        <sz val="11"/>
        <rFont val="Century"/>
        <family val="1"/>
      </rPr>
      <t xml:space="preserve"> 3</t>
    </r>
    <r>
      <rPr>
        <sz val="11"/>
        <rFont val="ＭＳ 明朝"/>
        <family val="1"/>
        <charset val="128"/>
      </rPr>
      <t>．</t>
    </r>
    <r>
      <rPr>
        <sz val="11"/>
        <rFont val="Century"/>
        <family val="1"/>
      </rPr>
      <t>25</t>
    </r>
    <r>
      <rPr>
        <sz val="11"/>
        <rFont val="ＭＳ 明朝"/>
        <family val="1"/>
        <charset val="128"/>
      </rPr>
      <t>）</t>
    </r>
  </si>
  <si>
    <r>
      <rPr>
        <sz val="11"/>
        <rFont val="ＭＳ 明朝"/>
        <family val="1"/>
        <charset val="128"/>
      </rPr>
      <t>高　橋　忠　雄</t>
    </r>
    <rPh sb="0" eb="1">
      <t>タカ</t>
    </rPh>
    <rPh sb="2" eb="3">
      <t>ハシ</t>
    </rPh>
    <rPh sb="4" eb="5">
      <t>タダシ</t>
    </rPh>
    <rPh sb="6" eb="7">
      <t>ユウ</t>
    </rPh>
    <phoneticPr fontId="6"/>
  </si>
  <si>
    <r>
      <rPr>
        <sz val="11"/>
        <rFont val="ＭＳ 明朝"/>
        <family val="1"/>
        <charset val="128"/>
      </rPr>
      <t>東村山郡山辺町大字畑谷</t>
    </r>
    <r>
      <rPr>
        <sz val="11"/>
        <rFont val="Century"/>
        <family val="1"/>
      </rPr>
      <t>1992</t>
    </r>
    <r>
      <rPr>
        <sz val="11"/>
        <rFont val="ＭＳ 明朝"/>
        <family val="1"/>
        <charset val="128"/>
      </rPr>
      <t>－</t>
    </r>
    <r>
      <rPr>
        <sz val="11"/>
        <rFont val="Century"/>
        <family val="1"/>
      </rPr>
      <t>3</t>
    </r>
  </si>
  <si>
    <r>
      <rPr>
        <sz val="11"/>
        <rFont val="ＭＳ 明朝"/>
        <family val="1"/>
        <charset val="128"/>
      </rPr>
      <t>山辺町</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</si>
  <si>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2</t>
    </r>
    <r>
      <rPr>
        <sz val="11"/>
        <rFont val="ＭＳ 明朝"/>
        <family val="1"/>
        <charset val="128"/>
      </rPr>
      <t>．</t>
    </r>
    <r>
      <rPr>
        <sz val="11"/>
        <rFont val="Century"/>
        <family val="1"/>
      </rPr>
      <t xml:space="preserve"> 7</t>
    </r>
    <r>
      <rPr>
        <sz val="11"/>
        <rFont val="ＭＳ 明朝"/>
        <family val="1"/>
        <charset val="128"/>
      </rPr>
      <t>）</t>
    </r>
  </si>
  <si>
    <r>
      <rPr>
        <sz val="11"/>
        <rFont val="ＭＳ 明朝"/>
        <family val="1"/>
        <charset val="128"/>
      </rPr>
      <t>吉　田　憲　雄</t>
    </r>
    <phoneticPr fontId="6"/>
  </si>
  <si>
    <r>
      <rPr>
        <sz val="11"/>
        <rFont val="ＭＳ 明朝"/>
        <family val="1"/>
        <charset val="128"/>
      </rPr>
      <t>酒田市市条字八森</t>
    </r>
    <r>
      <rPr>
        <sz val="11"/>
        <rFont val="Century"/>
        <family val="1"/>
      </rPr>
      <t>308</t>
    </r>
    <phoneticPr fontId="20"/>
  </si>
  <si>
    <r>
      <rPr>
        <sz val="11"/>
        <rFont val="ＭＳ 明朝"/>
        <family val="1"/>
        <charset val="128"/>
      </rPr>
      <t>遊佐町・酒田市の一部</t>
    </r>
  </si>
  <si>
    <r>
      <rPr>
        <sz val="12"/>
        <rFont val="ＭＳ 明朝"/>
        <family val="1"/>
        <charset val="128"/>
      </rPr>
      <t>カジカ</t>
    </r>
    <phoneticPr fontId="6"/>
  </si>
  <si>
    <r>
      <rPr>
        <sz val="11"/>
        <rFont val="ＭＳ 明朝"/>
        <family val="1"/>
        <charset val="128"/>
      </rPr>
      <t>（昭</t>
    </r>
    <r>
      <rPr>
        <sz val="11"/>
        <rFont val="Century"/>
        <family val="1"/>
      </rPr>
      <t>24</t>
    </r>
    <r>
      <rPr>
        <sz val="11"/>
        <rFont val="ＭＳ 明朝"/>
        <family val="1"/>
        <charset val="128"/>
      </rPr>
      <t>．</t>
    </r>
    <r>
      <rPr>
        <sz val="11"/>
        <rFont val="Century"/>
        <family val="1"/>
      </rPr>
      <t>12</t>
    </r>
    <r>
      <rPr>
        <sz val="11"/>
        <rFont val="ＭＳ 明朝"/>
        <family val="1"/>
        <charset val="128"/>
      </rPr>
      <t>．</t>
    </r>
    <r>
      <rPr>
        <sz val="11"/>
        <rFont val="Century"/>
        <family val="1"/>
      </rPr>
      <t>17</t>
    </r>
    <r>
      <rPr>
        <sz val="11"/>
        <rFont val="ＭＳ 明朝"/>
        <family val="1"/>
        <charset val="128"/>
      </rPr>
      <t>）</t>
    </r>
  </si>
  <si>
    <r>
      <rPr>
        <sz val="11"/>
        <rFont val="ＭＳ 明朝"/>
        <family val="1"/>
        <charset val="128"/>
      </rPr>
      <t>小笠原　康　夫（八森荘内）</t>
    </r>
    <phoneticPr fontId="6"/>
  </si>
  <si>
    <r>
      <rPr>
        <sz val="11"/>
        <rFont val="ＭＳ 明朝"/>
        <family val="1"/>
        <charset val="128"/>
      </rPr>
      <t>酒田市新堀字前岡</t>
    </r>
    <r>
      <rPr>
        <sz val="11"/>
        <rFont val="Century"/>
        <family val="1"/>
      </rPr>
      <t>97</t>
    </r>
    <phoneticPr fontId="6"/>
  </si>
  <si>
    <r>
      <rPr>
        <sz val="11"/>
        <rFont val="ＭＳ 明朝"/>
        <family val="1"/>
        <charset val="128"/>
      </rPr>
      <t>酒田市の一部</t>
    </r>
  </si>
  <si>
    <r>
      <rPr>
        <sz val="11"/>
        <rFont val="ＭＳ 明朝"/>
        <family val="1"/>
        <charset val="128"/>
      </rPr>
      <t>（昭</t>
    </r>
    <r>
      <rPr>
        <sz val="11"/>
        <rFont val="Century"/>
        <family val="1"/>
      </rPr>
      <t>24</t>
    </r>
    <r>
      <rPr>
        <sz val="11"/>
        <rFont val="ＭＳ 明朝"/>
        <family val="1"/>
        <charset val="128"/>
      </rPr>
      <t>．</t>
    </r>
    <r>
      <rPr>
        <sz val="11"/>
        <rFont val="Century"/>
        <family val="1"/>
      </rPr>
      <t>11</t>
    </r>
    <r>
      <rPr>
        <sz val="11"/>
        <rFont val="ＭＳ 明朝"/>
        <family val="1"/>
        <charset val="128"/>
      </rPr>
      <t>．</t>
    </r>
    <r>
      <rPr>
        <sz val="11"/>
        <rFont val="Century"/>
        <family val="1"/>
      </rPr>
      <t>21</t>
    </r>
    <r>
      <rPr>
        <sz val="11"/>
        <rFont val="ＭＳ 明朝"/>
        <family val="1"/>
        <charset val="128"/>
      </rPr>
      <t>）</t>
    </r>
  </si>
  <si>
    <r>
      <rPr>
        <sz val="11"/>
        <rFont val="ＭＳ 明朝"/>
        <family val="1"/>
        <charset val="128"/>
      </rPr>
      <t>阿　部　興　治</t>
    </r>
    <phoneticPr fontId="6"/>
  </si>
  <si>
    <r>
      <rPr>
        <sz val="11"/>
        <rFont val="ＭＳ 明朝"/>
        <family val="1"/>
        <charset val="128"/>
      </rPr>
      <t>東田川郡庄内町肝煎字蟹沢</t>
    </r>
    <r>
      <rPr>
        <sz val="11"/>
        <rFont val="Century"/>
        <family val="1"/>
      </rPr>
      <t>52</t>
    </r>
    <phoneticPr fontId="6"/>
  </si>
  <si>
    <r>
      <rPr>
        <sz val="11"/>
        <rFont val="ＭＳ 明朝"/>
        <family val="1"/>
        <charset val="128"/>
      </rPr>
      <t>酒田市・庄内町の一部</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</si>
  <si>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1</t>
    </r>
    <r>
      <rPr>
        <sz val="11"/>
        <rFont val="ＭＳ 明朝"/>
        <family val="1"/>
        <charset val="128"/>
      </rPr>
      <t>．</t>
    </r>
    <r>
      <rPr>
        <sz val="11"/>
        <rFont val="Century"/>
        <family val="1"/>
      </rPr>
      <t>11</t>
    </r>
    <r>
      <rPr>
        <sz val="11"/>
        <rFont val="ＭＳ 明朝"/>
        <family val="1"/>
        <charset val="128"/>
      </rPr>
      <t>）</t>
    </r>
  </si>
  <si>
    <r>
      <rPr>
        <sz val="11"/>
        <rFont val="ＭＳ 明朝"/>
        <family val="1"/>
        <charset val="128"/>
      </rPr>
      <t>鈴　木　春　男</t>
    </r>
    <phoneticPr fontId="6"/>
  </si>
  <si>
    <r>
      <rPr>
        <sz val="11"/>
        <rFont val="ＭＳ 明朝"/>
        <family val="1"/>
        <charset val="128"/>
      </rPr>
      <t>飽海郡遊佐町遊佐字沖</t>
    </r>
    <r>
      <rPr>
        <sz val="11"/>
        <rFont val="Century"/>
        <family val="1"/>
      </rPr>
      <t>2</t>
    </r>
    <r>
      <rPr>
        <sz val="11"/>
        <rFont val="ＭＳ 明朝"/>
        <family val="1"/>
        <charset val="128"/>
      </rPr>
      <t>－</t>
    </r>
    <r>
      <rPr>
        <sz val="11"/>
        <rFont val="Century"/>
        <family val="1"/>
      </rPr>
      <t>27</t>
    </r>
  </si>
  <si>
    <r>
      <rPr>
        <sz val="11"/>
        <rFont val="ＭＳ 明朝"/>
        <family val="1"/>
        <charset val="128"/>
      </rPr>
      <t>（昭</t>
    </r>
    <r>
      <rPr>
        <sz val="11"/>
        <rFont val="Century"/>
        <family val="1"/>
      </rPr>
      <t>46</t>
    </r>
    <r>
      <rPr>
        <sz val="11"/>
        <rFont val="ＭＳ 明朝"/>
        <family val="1"/>
        <charset val="128"/>
      </rPr>
      <t>．</t>
    </r>
    <r>
      <rPr>
        <sz val="11"/>
        <rFont val="Century"/>
        <family val="1"/>
      </rPr>
      <t xml:space="preserve"> 3</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</si>
  <si>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小野寺　正　二</t>
    </r>
    <rPh sb="0" eb="3">
      <t>オノデラ</t>
    </rPh>
    <rPh sb="4" eb="5">
      <t>タダシ</t>
    </rPh>
    <rPh sb="6" eb="7">
      <t>ニ</t>
    </rPh>
    <phoneticPr fontId="6"/>
  </si>
  <si>
    <r>
      <rPr>
        <sz val="11"/>
        <rFont val="ＭＳ 明朝"/>
        <family val="1"/>
        <charset val="128"/>
      </rPr>
      <t>鶴岡市本町三丁目</t>
    </r>
    <r>
      <rPr>
        <sz val="11"/>
        <rFont val="Century"/>
        <family val="1"/>
      </rPr>
      <t>3</t>
    </r>
    <r>
      <rPr>
        <sz val="11"/>
        <rFont val="ＭＳ 明朝"/>
        <family val="1"/>
        <charset val="128"/>
      </rPr>
      <t>－</t>
    </r>
    <r>
      <rPr>
        <sz val="11"/>
        <rFont val="Century"/>
        <family val="1"/>
      </rPr>
      <t>20</t>
    </r>
  </si>
  <si>
    <r>
      <rPr>
        <sz val="11"/>
        <rFont val="ＭＳ 明朝"/>
        <family val="1"/>
        <charset val="128"/>
      </rPr>
      <t>鶴岡市・酒田市・三川町・庄内町の一部</t>
    </r>
    <phoneticPr fontId="6"/>
  </si>
  <si>
    <r>
      <rPr>
        <sz val="11"/>
        <rFont val="ＭＳ 明朝"/>
        <family val="1"/>
        <charset val="128"/>
      </rPr>
      <t>（昭</t>
    </r>
    <r>
      <rPr>
        <sz val="11"/>
        <rFont val="Century"/>
        <family val="1"/>
      </rPr>
      <t>24</t>
    </r>
    <r>
      <rPr>
        <sz val="11"/>
        <rFont val="ＭＳ 明朝"/>
        <family val="1"/>
        <charset val="128"/>
      </rPr>
      <t>．</t>
    </r>
    <r>
      <rPr>
        <sz val="11"/>
        <rFont val="Century"/>
        <family val="1"/>
      </rPr>
      <t>10</t>
    </r>
    <r>
      <rPr>
        <sz val="11"/>
        <rFont val="ＭＳ 明朝"/>
        <family val="1"/>
        <charset val="128"/>
      </rPr>
      <t>．</t>
    </r>
    <r>
      <rPr>
        <sz val="11"/>
        <rFont val="Century"/>
        <family val="1"/>
      </rPr>
      <t>24</t>
    </r>
    <r>
      <rPr>
        <sz val="11"/>
        <rFont val="ＭＳ 明朝"/>
        <family val="1"/>
        <charset val="128"/>
      </rPr>
      <t>）</t>
    </r>
  </si>
  <si>
    <r>
      <rPr>
        <sz val="11"/>
        <rFont val="ＭＳ 明朝"/>
        <family val="1"/>
        <charset val="128"/>
      </rPr>
      <t>黒　井　　　晃</t>
    </r>
    <phoneticPr fontId="6"/>
  </si>
  <si>
    <r>
      <rPr>
        <sz val="11"/>
        <rFont val="ＭＳ 明朝"/>
        <family val="1"/>
        <charset val="128"/>
      </rPr>
      <t>鶴岡市山五十川甲</t>
    </r>
    <r>
      <rPr>
        <sz val="11"/>
        <rFont val="Century"/>
        <family val="1"/>
      </rPr>
      <t>406</t>
    </r>
    <phoneticPr fontId="6"/>
  </si>
  <si>
    <r>
      <rPr>
        <sz val="11"/>
        <rFont val="ＭＳ 明朝"/>
        <family val="1"/>
        <charset val="128"/>
      </rPr>
      <t>鶴岡市の一部</t>
    </r>
  </si>
  <si>
    <r>
      <rPr>
        <sz val="11"/>
        <rFont val="ＭＳ 明朝"/>
        <family val="1"/>
        <charset val="128"/>
      </rPr>
      <t>（昭</t>
    </r>
    <r>
      <rPr>
        <sz val="11"/>
        <rFont val="Century"/>
        <family val="1"/>
      </rPr>
      <t>24</t>
    </r>
    <r>
      <rPr>
        <sz val="11"/>
        <rFont val="ＭＳ 明朝"/>
        <family val="1"/>
        <charset val="128"/>
      </rPr>
      <t>．</t>
    </r>
    <r>
      <rPr>
        <sz val="11"/>
        <rFont val="Century"/>
        <family val="1"/>
      </rPr>
      <t>11</t>
    </r>
    <r>
      <rPr>
        <sz val="11"/>
        <rFont val="ＭＳ 明朝"/>
        <family val="1"/>
        <charset val="128"/>
      </rPr>
      <t>．</t>
    </r>
    <r>
      <rPr>
        <sz val="11"/>
        <rFont val="Century"/>
        <family val="1"/>
      </rPr>
      <t>10</t>
    </r>
    <r>
      <rPr>
        <sz val="11"/>
        <rFont val="ＭＳ 明朝"/>
        <family val="1"/>
        <charset val="128"/>
      </rPr>
      <t>）</t>
    </r>
  </si>
  <si>
    <r>
      <rPr>
        <sz val="11"/>
        <rFont val="ＭＳ 明朝"/>
        <family val="1"/>
        <charset val="128"/>
      </rPr>
      <t>本　間　義一郎</t>
    </r>
    <phoneticPr fontId="6"/>
  </si>
  <si>
    <r>
      <rPr>
        <sz val="11"/>
        <rFont val="ＭＳ 明朝"/>
        <family val="1"/>
        <charset val="128"/>
      </rPr>
      <t>温海町内水面</t>
    </r>
  </si>
  <si>
    <r>
      <rPr>
        <sz val="11"/>
        <rFont val="ＭＳ 明朝"/>
        <family val="1"/>
        <charset val="128"/>
      </rPr>
      <t>鶴岡市小名部字千田</t>
    </r>
    <r>
      <rPr>
        <sz val="11"/>
        <rFont val="Century"/>
        <family val="1"/>
      </rPr>
      <t>98</t>
    </r>
    <r>
      <rPr>
        <sz val="11"/>
        <rFont val="ＭＳ 明朝"/>
        <family val="1"/>
        <charset val="128"/>
      </rPr>
      <t>－</t>
    </r>
    <r>
      <rPr>
        <sz val="11"/>
        <rFont val="Century"/>
        <family val="1"/>
      </rPr>
      <t>1</t>
    </r>
  </si>
  <si>
    <r>
      <rPr>
        <sz val="11"/>
        <rFont val="ＭＳ 明朝"/>
        <family val="1"/>
        <charset val="128"/>
      </rPr>
      <t>（昭</t>
    </r>
    <r>
      <rPr>
        <sz val="11"/>
        <rFont val="Century"/>
        <family val="1"/>
      </rPr>
      <t>47</t>
    </r>
    <r>
      <rPr>
        <sz val="11"/>
        <rFont val="ＭＳ 明朝"/>
        <family val="1"/>
        <charset val="128"/>
      </rPr>
      <t>．</t>
    </r>
    <r>
      <rPr>
        <sz val="11"/>
        <rFont val="Century"/>
        <family val="1"/>
      </rPr>
      <t>10</t>
    </r>
    <r>
      <rPr>
        <sz val="11"/>
        <rFont val="ＭＳ 明朝"/>
        <family val="1"/>
        <charset val="128"/>
      </rPr>
      <t>．</t>
    </r>
    <r>
      <rPr>
        <sz val="11"/>
        <rFont val="Century"/>
        <family val="1"/>
      </rPr>
      <t xml:space="preserve"> 2</t>
    </r>
    <r>
      <rPr>
        <sz val="11"/>
        <rFont val="ＭＳ 明朝"/>
        <family val="1"/>
        <charset val="128"/>
      </rPr>
      <t>）</t>
    </r>
  </si>
  <si>
    <r>
      <rPr>
        <sz val="11"/>
        <rFont val="ＭＳ 明朝"/>
        <family val="1"/>
        <charset val="128"/>
      </rPr>
      <t>富　樫　政　紀</t>
    </r>
    <phoneticPr fontId="6"/>
  </si>
  <si>
    <r>
      <rPr>
        <sz val="11"/>
        <rFont val="ＭＳ 明朝"/>
        <family val="1"/>
        <charset val="128"/>
      </rPr>
      <t>平成</t>
    </r>
    <r>
      <rPr>
        <sz val="11"/>
        <rFont val="Century"/>
        <family val="1"/>
      </rPr>
      <t>21</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20"/>
  </si>
  <si>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</si>
  <si>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</si>
  <si>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天童市大字高擶字東伊達城南</t>
    </r>
    <r>
      <rPr>
        <sz val="11"/>
        <rFont val="Century"/>
        <family val="1"/>
      </rPr>
      <t>1212</t>
    </r>
    <r>
      <rPr>
        <sz val="11"/>
        <rFont val="ＭＳ 明朝"/>
        <family val="1"/>
        <charset val="128"/>
      </rPr>
      <t>－</t>
    </r>
    <r>
      <rPr>
        <sz val="11"/>
        <rFont val="Century"/>
        <family val="1"/>
      </rPr>
      <t>1</t>
    </r>
    <rPh sb="3" eb="5">
      <t>オオアザ</t>
    </rPh>
    <rPh sb="5" eb="7">
      <t>タカタマ</t>
    </rPh>
    <rPh sb="7" eb="8">
      <t>アザ</t>
    </rPh>
    <rPh sb="8" eb="9">
      <t>ヒガシ</t>
    </rPh>
    <rPh sb="9" eb="11">
      <t>ダテ</t>
    </rPh>
    <rPh sb="11" eb="13">
      <t>ジョウナン</t>
    </rPh>
    <phoneticPr fontId="20"/>
  </si>
  <si>
    <r>
      <rPr>
        <sz val="11"/>
        <rFont val="ＭＳ 明朝"/>
        <family val="1"/>
        <charset val="128"/>
      </rPr>
      <t>県一円</t>
    </r>
  </si>
  <si>
    <r>
      <rPr>
        <sz val="11"/>
        <rFont val="ＭＳ 明朝"/>
        <family val="1"/>
        <charset val="128"/>
      </rPr>
      <t>青　木　　一</t>
    </r>
    <rPh sb="0" eb="1">
      <t>アオ</t>
    </rPh>
    <rPh sb="2" eb="3">
      <t>キ</t>
    </rPh>
    <rPh sb="5" eb="6">
      <t>イチ</t>
    </rPh>
    <phoneticPr fontId="20"/>
  </si>
  <si>
    <r>
      <rPr>
        <sz val="11"/>
        <rFont val="ＭＳ 明朝"/>
        <family val="1"/>
        <charset val="128"/>
      </rPr>
      <t>大　富　養　鱒</t>
    </r>
    <rPh sb="0" eb="1">
      <t>オオ</t>
    </rPh>
    <rPh sb="2" eb="3">
      <t>トミ</t>
    </rPh>
    <rPh sb="4" eb="5">
      <t>ヨウ</t>
    </rPh>
    <rPh sb="6" eb="7">
      <t>マス</t>
    </rPh>
    <phoneticPr fontId="6"/>
  </si>
  <si>
    <r>
      <rPr>
        <sz val="11"/>
        <rFont val="ＭＳ 明朝"/>
        <family val="1"/>
        <charset val="128"/>
      </rPr>
      <t>東根市荷口</t>
    </r>
    <r>
      <rPr>
        <sz val="11"/>
        <rFont val="Century"/>
        <family val="1"/>
      </rPr>
      <t>1247</t>
    </r>
    <rPh sb="0" eb="3">
      <t>ヒガシネシ</t>
    </rPh>
    <rPh sb="3" eb="5">
      <t>ニグチ</t>
    </rPh>
    <phoneticPr fontId="20"/>
  </si>
  <si>
    <r>
      <rPr>
        <sz val="11"/>
        <rFont val="ＭＳ 明朝"/>
        <family val="1"/>
        <charset val="128"/>
      </rPr>
      <t>東根市、天童市</t>
    </r>
    <rPh sb="0" eb="2">
      <t>ヒガシネ</t>
    </rPh>
    <rPh sb="2" eb="3">
      <t>シ</t>
    </rPh>
    <rPh sb="4" eb="7">
      <t>テンドウシ</t>
    </rPh>
    <phoneticPr fontId="6"/>
  </si>
  <si>
    <r>
      <rPr>
        <sz val="11"/>
        <rFont val="ＭＳ 明朝"/>
        <family val="1"/>
        <charset val="128"/>
      </rPr>
      <t>－</t>
    </r>
  </si>
  <si>
    <r>
      <rPr>
        <sz val="11"/>
        <rFont val="ＭＳ 明朝"/>
        <family val="1"/>
        <charset val="128"/>
      </rPr>
      <t>平　澤　　茂</t>
    </r>
    <rPh sb="0" eb="1">
      <t>ヘイ</t>
    </rPh>
    <rPh sb="2" eb="3">
      <t>サワ</t>
    </rPh>
    <rPh sb="5" eb="6">
      <t>シゲル</t>
    </rPh>
    <phoneticPr fontId="20"/>
  </si>
  <si>
    <r>
      <rPr>
        <sz val="11"/>
        <rFont val="ＭＳ 明朝"/>
        <family val="1"/>
        <charset val="128"/>
      </rPr>
      <t>平成</t>
    </r>
    <r>
      <rPr>
        <sz val="11"/>
        <rFont val="Century"/>
        <family val="1"/>
      </rPr>
      <t>22</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6"/>
  </si>
  <si>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</si>
  <si>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</si>
  <si>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</si>
  <si>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清川鮭増殖</t>
    </r>
  </si>
  <si>
    <r>
      <rPr>
        <sz val="11"/>
        <rFont val="ＭＳ 明朝"/>
        <family val="1"/>
        <charset val="128"/>
      </rPr>
      <t>東田川郡庄内町清川字花崎</t>
    </r>
    <r>
      <rPr>
        <sz val="11"/>
        <rFont val="Century"/>
        <family val="1"/>
      </rPr>
      <t>84</t>
    </r>
    <phoneticPr fontId="20"/>
  </si>
  <si>
    <r>
      <rPr>
        <sz val="11"/>
        <rFont val="ＭＳ 明朝"/>
        <family val="1"/>
        <charset val="128"/>
      </rPr>
      <t>日向川鮭</t>
    </r>
  </si>
  <si>
    <r>
      <rPr>
        <sz val="11"/>
        <rFont val="ＭＳ 明朝"/>
        <family val="1"/>
        <charset val="128"/>
      </rPr>
      <t>酒田市穂積字尻地</t>
    </r>
    <r>
      <rPr>
        <sz val="11"/>
        <rFont val="Century"/>
        <family val="1"/>
      </rPr>
      <t>233</t>
    </r>
    <phoneticPr fontId="20"/>
  </si>
  <si>
    <r>
      <rPr>
        <sz val="11"/>
        <rFont val="ＭＳ 明朝"/>
        <family val="1"/>
        <charset val="128"/>
      </rPr>
      <t>大　場　　　曻</t>
    </r>
    <phoneticPr fontId="6"/>
  </si>
  <si>
    <r>
      <rPr>
        <sz val="11"/>
        <rFont val="ＭＳ 明朝"/>
        <family val="1"/>
        <charset val="128"/>
      </rPr>
      <t>高瀬川鮭</t>
    </r>
  </si>
  <si>
    <r>
      <rPr>
        <sz val="11"/>
        <rFont val="ＭＳ 明朝"/>
        <family val="1"/>
        <charset val="128"/>
      </rPr>
      <t>飽海郡遊佐町北目字長田</t>
    </r>
    <r>
      <rPr>
        <sz val="11"/>
        <rFont val="Century"/>
        <family val="1"/>
      </rPr>
      <t>87</t>
    </r>
    <r>
      <rPr>
        <sz val="11"/>
        <rFont val="ＭＳ 明朝"/>
        <family val="1"/>
        <charset val="128"/>
      </rPr>
      <t>－</t>
    </r>
    <r>
      <rPr>
        <sz val="11"/>
        <rFont val="Century"/>
        <family val="1"/>
      </rPr>
      <t>1</t>
    </r>
  </si>
  <si>
    <r>
      <rPr>
        <sz val="11"/>
        <rFont val="ＭＳ 明朝"/>
        <family val="1"/>
        <charset val="128"/>
      </rPr>
      <t>佐々木　良　哉</t>
    </r>
    <rPh sb="0" eb="3">
      <t>ササキ</t>
    </rPh>
    <rPh sb="4" eb="5">
      <t>ヨ</t>
    </rPh>
    <rPh sb="6" eb="7">
      <t>ヤ</t>
    </rPh>
    <phoneticPr fontId="6"/>
  </si>
  <si>
    <r>
      <rPr>
        <sz val="11"/>
        <rFont val="ＭＳ 明朝"/>
        <family val="1"/>
        <charset val="128"/>
      </rPr>
      <t>洗</t>
    </r>
    <r>
      <rPr>
        <sz val="11"/>
        <rFont val="Century"/>
        <family val="1"/>
      </rPr>
      <t xml:space="preserve"> </t>
    </r>
    <r>
      <rPr>
        <sz val="11"/>
        <rFont val="ＭＳ 明朝"/>
        <family val="1"/>
        <charset val="128"/>
      </rPr>
      <t>沢</t>
    </r>
    <r>
      <rPr>
        <sz val="11"/>
        <rFont val="Century"/>
        <family val="1"/>
      </rPr>
      <t xml:space="preserve"> </t>
    </r>
    <r>
      <rPr>
        <sz val="11"/>
        <rFont val="ＭＳ 明朝"/>
        <family val="1"/>
        <charset val="128"/>
      </rPr>
      <t>鮭</t>
    </r>
    <phoneticPr fontId="6"/>
  </si>
  <si>
    <r>
      <rPr>
        <sz val="11"/>
        <rFont val="ＭＳ 明朝"/>
        <family val="1"/>
        <charset val="128"/>
      </rPr>
      <t>飽海郡遊佐町当山字上戸</t>
    </r>
    <r>
      <rPr>
        <sz val="11"/>
        <rFont val="Century"/>
        <family val="1"/>
      </rPr>
      <t>62</t>
    </r>
    <phoneticPr fontId="20"/>
  </si>
  <si>
    <t>―</t>
    <phoneticPr fontId="20"/>
  </si>
  <si>
    <r>
      <rPr>
        <sz val="11"/>
        <rFont val="ＭＳ 明朝"/>
        <family val="1"/>
        <charset val="128"/>
      </rPr>
      <t>菅　原　勝　巳</t>
    </r>
    <rPh sb="4" eb="5">
      <t>カツ</t>
    </rPh>
    <rPh sb="6" eb="7">
      <t>ミ</t>
    </rPh>
    <phoneticPr fontId="6"/>
  </si>
  <si>
    <r>
      <rPr>
        <sz val="11"/>
        <rFont val="ＭＳ 明朝"/>
        <family val="1"/>
        <charset val="128"/>
      </rPr>
      <t>枡</t>
    </r>
    <r>
      <rPr>
        <sz val="11"/>
        <rFont val="Century"/>
        <family val="1"/>
      </rPr>
      <t xml:space="preserve"> </t>
    </r>
    <r>
      <rPr>
        <sz val="11"/>
        <rFont val="ＭＳ 明朝"/>
        <family val="1"/>
        <charset val="128"/>
      </rPr>
      <t>川</t>
    </r>
    <r>
      <rPr>
        <sz val="11"/>
        <rFont val="Century"/>
        <family val="1"/>
      </rPr>
      <t xml:space="preserve"> </t>
    </r>
    <r>
      <rPr>
        <sz val="11"/>
        <rFont val="ＭＳ 明朝"/>
        <family val="1"/>
        <charset val="128"/>
      </rPr>
      <t>鮭</t>
    </r>
  </si>
  <si>
    <r>
      <rPr>
        <sz val="11"/>
        <rFont val="ＭＳ 明朝"/>
        <family val="1"/>
        <charset val="128"/>
      </rPr>
      <t>飽海郡遊佐町直世字山居</t>
    </r>
    <r>
      <rPr>
        <sz val="11"/>
        <rFont val="Century"/>
        <family val="1"/>
      </rPr>
      <t>62</t>
    </r>
    <r>
      <rPr>
        <sz val="11"/>
        <rFont val="ＭＳ 明朝"/>
        <family val="1"/>
        <charset val="128"/>
      </rPr>
      <t>－</t>
    </r>
    <r>
      <rPr>
        <sz val="11"/>
        <rFont val="Century"/>
        <family val="1"/>
      </rPr>
      <t>25</t>
    </r>
  </si>
  <si>
    <r>
      <rPr>
        <sz val="11"/>
        <rFont val="ＭＳ 明朝"/>
        <family val="1"/>
        <charset val="128"/>
      </rPr>
      <t>尾　形　修一郎</t>
    </r>
    <phoneticPr fontId="6"/>
  </si>
  <si>
    <r>
      <rPr>
        <sz val="11"/>
        <rFont val="ＭＳ 明朝"/>
        <family val="1"/>
        <charset val="128"/>
      </rPr>
      <t>箕</t>
    </r>
    <r>
      <rPr>
        <sz val="11"/>
        <rFont val="Century"/>
        <family val="1"/>
      </rPr>
      <t xml:space="preserve"> </t>
    </r>
    <r>
      <rPr>
        <sz val="11"/>
        <rFont val="ＭＳ 明朝"/>
        <family val="1"/>
        <charset val="128"/>
      </rPr>
      <t>輪</t>
    </r>
    <r>
      <rPr>
        <sz val="11"/>
        <rFont val="Century"/>
        <family val="1"/>
      </rPr>
      <t xml:space="preserve"> </t>
    </r>
    <r>
      <rPr>
        <sz val="11"/>
        <rFont val="ＭＳ 明朝"/>
        <family val="1"/>
        <charset val="128"/>
      </rPr>
      <t>鮭</t>
    </r>
    <phoneticPr fontId="6"/>
  </si>
  <si>
    <r>
      <rPr>
        <sz val="11"/>
        <rFont val="ＭＳ 明朝"/>
        <family val="1"/>
        <charset val="128"/>
      </rPr>
      <t>飽海郡遊佐町吹浦字荒川</t>
    </r>
    <r>
      <rPr>
        <sz val="11"/>
        <rFont val="Century"/>
        <family val="1"/>
      </rPr>
      <t>57</t>
    </r>
    <rPh sb="6" eb="8">
      <t>フクラ</t>
    </rPh>
    <phoneticPr fontId="20"/>
  </si>
  <si>
    <r>
      <rPr>
        <sz val="11"/>
        <rFont val="ＭＳ 明朝"/>
        <family val="1"/>
        <charset val="128"/>
      </rPr>
      <t>富　</t>
    </r>
    <r>
      <rPr>
        <sz val="11"/>
        <rFont val="Century"/>
        <family val="1"/>
      </rPr>
      <t xml:space="preserve">  </t>
    </r>
    <r>
      <rPr>
        <sz val="11"/>
        <rFont val="ＭＳ 明朝"/>
        <family val="1"/>
        <charset val="128"/>
      </rPr>
      <t>樫　</t>
    </r>
    <r>
      <rPr>
        <sz val="11"/>
        <rFont val="Century"/>
        <family val="1"/>
      </rPr>
      <t xml:space="preserve">  </t>
    </r>
    <r>
      <rPr>
        <sz val="11"/>
        <rFont val="ＭＳ 明朝"/>
        <family val="1"/>
        <charset val="128"/>
      </rPr>
      <t>和　</t>
    </r>
    <r>
      <rPr>
        <sz val="11"/>
        <rFont val="Century"/>
        <family val="1"/>
      </rPr>
      <t xml:space="preserve">  </t>
    </r>
    <r>
      <rPr>
        <sz val="11"/>
        <rFont val="ＭＳ 明朝"/>
        <family val="1"/>
        <charset val="128"/>
      </rPr>
      <t>雄</t>
    </r>
    <rPh sb="0" eb="1">
      <t>トミ</t>
    </rPh>
    <rPh sb="4" eb="5">
      <t>カシ</t>
    </rPh>
    <rPh sb="8" eb="9">
      <t>ワ</t>
    </rPh>
    <rPh sb="12" eb="13">
      <t>ユウ</t>
    </rPh>
    <phoneticPr fontId="6"/>
  </si>
  <si>
    <r>
      <rPr>
        <sz val="11"/>
        <rFont val="ＭＳ 明朝"/>
        <family val="1"/>
        <charset val="128"/>
      </rPr>
      <t>赤</t>
    </r>
    <r>
      <rPr>
        <sz val="11"/>
        <rFont val="Century"/>
        <family val="1"/>
      </rPr>
      <t xml:space="preserve"> </t>
    </r>
    <r>
      <rPr>
        <sz val="11"/>
        <rFont val="ＭＳ 明朝"/>
        <family val="1"/>
        <charset val="128"/>
      </rPr>
      <t>川</t>
    </r>
    <r>
      <rPr>
        <sz val="11"/>
        <rFont val="Century"/>
        <family val="1"/>
      </rPr>
      <t xml:space="preserve"> </t>
    </r>
    <r>
      <rPr>
        <sz val="11"/>
        <rFont val="ＭＳ 明朝"/>
        <family val="1"/>
        <charset val="128"/>
      </rPr>
      <t>鮭</t>
    </r>
    <phoneticPr fontId="6"/>
  </si>
  <si>
    <r>
      <rPr>
        <sz val="11"/>
        <rFont val="ＭＳ 明朝"/>
        <family val="1"/>
        <charset val="128"/>
      </rPr>
      <t>鶴岡市本町三丁目</t>
    </r>
    <r>
      <rPr>
        <sz val="11"/>
        <rFont val="Century"/>
        <family val="1"/>
      </rPr>
      <t>3</t>
    </r>
    <r>
      <rPr>
        <sz val="11"/>
        <rFont val="ＭＳ 明朝"/>
        <family val="1"/>
        <charset val="128"/>
      </rPr>
      <t>－</t>
    </r>
    <r>
      <rPr>
        <sz val="11"/>
        <rFont val="Century"/>
        <family val="1"/>
      </rPr>
      <t>20</t>
    </r>
    <rPh sb="3" eb="5">
      <t>ホンチョウ</t>
    </rPh>
    <rPh sb="5" eb="6">
      <t>3</t>
    </rPh>
    <rPh sb="6" eb="8">
      <t>チョウメ</t>
    </rPh>
    <phoneticPr fontId="20"/>
  </si>
  <si>
    <r>
      <rPr>
        <sz val="11"/>
        <rFont val="ＭＳ 明朝"/>
        <family val="1"/>
        <charset val="128"/>
      </rPr>
      <t>阿　部　信　矢</t>
    </r>
    <phoneticPr fontId="6"/>
  </si>
  <si>
    <r>
      <rPr>
        <sz val="11"/>
        <rFont val="ＭＳ 明朝"/>
        <family val="1"/>
        <charset val="128"/>
      </rPr>
      <t>鶴岡市槇代甲</t>
    </r>
    <r>
      <rPr>
        <sz val="11"/>
        <rFont val="Century"/>
        <family val="1"/>
      </rPr>
      <t>118</t>
    </r>
    <phoneticPr fontId="20"/>
  </si>
  <si>
    <r>
      <rPr>
        <sz val="11"/>
        <rFont val="ＭＳ 明朝"/>
        <family val="1"/>
        <charset val="128"/>
      </rPr>
      <t>加　藤　義　勝</t>
    </r>
    <rPh sb="0" eb="1">
      <t>カ</t>
    </rPh>
    <rPh sb="2" eb="3">
      <t>フジ</t>
    </rPh>
    <rPh sb="4" eb="5">
      <t>タダシ</t>
    </rPh>
    <rPh sb="6" eb="7">
      <t>マサル</t>
    </rPh>
    <phoneticPr fontId="6"/>
  </si>
  <si>
    <r>
      <rPr>
        <sz val="11"/>
        <rFont val="ＭＳ 明朝"/>
        <family val="1"/>
        <charset val="128"/>
      </rPr>
      <t>※　さけ採捕の単位は尾</t>
    </r>
  </si>
  <si>
    <r>
      <t>(5)</t>
    </r>
    <r>
      <rPr>
        <sz val="11"/>
        <rFont val="ＭＳ 明朝"/>
        <family val="1"/>
        <charset val="128"/>
      </rPr>
      <t>　漁業協同組合連合会</t>
    </r>
  </si>
  <si>
    <r>
      <rPr>
        <sz val="11"/>
        <rFont val="ＭＳ 明朝"/>
        <family val="1"/>
        <charset val="128"/>
      </rPr>
      <t>平成</t>
    </r>
    <r>
      <rPr>
        <sz val="11"/>
        <rFont val="Century"/>
        <family val="1"/>
      </rPr>
      <t>22</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</si>
  <si>
    <r>
      <rPr>
        <sz val="11"/>
        <rFont val="ＭＳ 明朝"/>
        <family val="1"/>
        <charset val="128"/>
      </rPr>
      <t>組合名</t>
    </r>
  </si>
  <si>
    <r>
      <rPr>
        <sz val="11"/>
        <rFont val="ＭＳ 明朝"/>
        <family val="1"/>
        <charset val="128"/>
      </rPr>
      <t>事務所所在地</t>
    </r>
  </si>
  <si>
    <r>
      <rPr>
        <sz val="11"/>
        <rFont val="ＭＳ 明朝"/>
        <family val="1"/>
        <charset val="128"/>
      </rPr>
      <t>会員数</t>
    </r>
    <r>
      <rPr>
        <sz val="11"/>
        <rFont val="Century"/>
        <family val="1"/>
      </rPr>
      <t>(</t>
    </r>
    <r>
      <rPr>
        <sz val="11"/>
        <rFont val="ＭＳ 明朝"/>
        <family val="1"/>
        <charset val="128"/>
      </rPr>
      <t>人</t>
    </r>
    <r>
      <rPr>
        <sz val="11"/>
        <rFont val="Century"/>
        <family val="1"/>
      </rPr>
      <t>)</t>
    </r>
  </si>
  <si>
    <r>
      <rPr>
        <sz val="11"/>
        <rFont val="ＭＳ 明朝"/>
        <family val="1"/>
        <charset val="128"/>
      </rPr>
      <t>役職員数</t>
    </r>
    <r>
      <rPr>
        <sz val="11"/>
        <rFont val="Century"/>
        <family val="1"/>
      </rPr>
      <t>(</t>
    </r>
    <r>
      <rPr>
        <sz val="11"/>
        <rFont val="ＭＳ 明朝"/>
        <family val="1"/>
        <charset val="128"/>
      </rPr>
      <t>人</t>
    </r>
    <r>
      <rPr>
        <sz val="11"/>
        <rFont val="Century"/>
        <family val="1"/>
      </rPr>
      <t>)</t>
    </r>
  </si>
  <si>
    <r>
      <rPr>
        <sz val="11"/>
        <rFont val="ＭＳ 明朝"/>
        <family val="1"/>
        <charset val="128"/>
      </rPr>
      <t>払込済出資金</t>
    </r>
  </si>
  <si>
    <r>
      <t>(</t>
    </r>
    <r>
      <rPr>
        <sz val="11"/>
        <rFont val="ＭＳ 明朝"/>
        <family val="1"/>
        <charset val="128"/>
      </rPr>
      <t>設立年月日</t>
    </r>
    <r>
      <rPr>
        <sz val="11"/>
        <rFont val="Century"/>
        <family val="1"/>
      </rPr>
      <t>)</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</si>
  <si>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</si>
  <si>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</si>
  <si>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</si>
  <si>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t>―</t>
    <phoneticPr fontId="6"/>
  </si>
  <si>
    <r>
      <t>(</t>
    </r>
    <r>
      <rPr>
        <sz val="11"/>
        <rFont val="ＭＳ 明朝"/>
        <family val="1"/>
        <charset val="128"/>
      </rPr>
      <t>昭</t>
    </r>
    <r>
      <rPr>
        <sz val="11"/>
        <rFont val="Century"/>
        <family val="1"/>
      </rPr>
      <t>25. 9.22)</t>
    </r>
  </si>
  <si>
    <r>
      <rPr>
        <sz val="11"/>
        <rFont val="ＭＳ 明朝"/>
        <family val="1"/>
        <charset val="128"/>
      </rPr>
      <t>代表理事会長</t>
    </r>
    <r>
      <rPr>
        <sz val="11"/>
        <rFont val="Century"/>
        <family val="1"/>
      </rPr>
      <t xml:space="preserve">   </t>
    </r>
    <r>
      <rPr>
        <sz val="11"/>
        <rFont val="ＭＳ 明朝"/>
        <family val="1"/>
        <charset val="128"/>
      </rPr>
      <t>島軒　治夫</t>
    </r>
  </si>
  <si>
    <r>
      <t>(6)</t>
    </r>
    <r>
      <rPr>
        <sz val="11"/>
        <rFont val="ＭＳ 明朝"/>
        <family val="1"/>
        <charset val="128"/>
      </rPr>
      <t>　全国広域漁船保険組合山形県支所　</t>
    </r>
    <r>
      <rPr>
        <sz val="11"/>
        <rFont val="Century"/>
        <family val="1"/>
      </rPr>
      <t>(</t>
    </r>
    <r>
      <rPr>
        <sz val="11"/>
        <rFont val="ＭＳ 明朝"/>
        <family val="1"/>
        <charset val="128"/>
      </rPr>
      <t>旧：山形県漁船保険組合</t>
    </r>
    <r>
      <rPr>
        <sz val="11"/>
        <rFont val="Century"/>
        <family val="1"/>
      </rPr>
      <t>)</t>
    </r>
    <rPh sb="23" eb="25">
      <t>ヤマガタ</t>
    </rPh>
    <rPh sb="25" eb="26">
      <t>ケン</t>
    </rPh>
    <rPh sb="26" eb="28">
      <t>ギョセン</t>
    </rPh>
    <rPh sb="28" eb="30">
      <t>ホケン</t>
    </rPh>
    <rPh sb="30" eb="32">
      <t>クミアイ</t>
    </rPh>
    <phoneticPr fontId="20"/>
  </si>
  <si>
    <r>
      <rPr>
        <sz val="11"/>
        <rFont val="ＭＳ 明朝"/>
        <family val="1"/>
        <charset val="128"/>
      </rPr>
      <t>設立年月日</t>
    </r>
  </si>
  <si>
    <r>
      <rPr>
        <sz val="11"/>
        <rFont val="ＭＳ 明朝"/>
        <family val="1"/>
        <charset val="128"/>
      </rPr>
      <t>平成</t>
    </r>
    <r>
      <rPr>
        <sz val="11"/>
        <rFont val="Century"/>
        <family val="1"/>
      </rPr>
      <t>19</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　</t>
    </r>
    <r>
      <rPr>
        <sz val="11"/>
        <rFont val="Century"/>
        <family val="1"/>
      </rPr>
      <t>(</t>
    </r>
    <r>
      <rPr>
        <sz val="11"/>
        <rFont val="ＭＳ 明朝"/>
        <family val="1"/>
        <charset val="128"/>
      </rPr>
      <t>昭和</t>
    </r>
    <r>
      <rPr>
        <sz val="11"/>
        <rFont val="Century"/>
        <family val="1"/>
      </rPr>
      <t>20</t>
    </r>
    <r>
      <rPr>
        <sz val="11"/>
        <rFont val="ＭＳ 明朝"/>
        <family val="1"/>
        <charset val="128"/>
      </rPr>
      <t>年</t>
    </r>
    <r>
      <rPr>
        <sz val="11"/>
        <rFont val="Century"/>
        <family val="1"/>
      </rPr>
      <t>5</t>
    </r>
    <r>
      <rPr>
        <sz val="11"/>
        <rFont val="ＭＳ 明朝"/>
        <family val="1"/>
        <charset val="128"/>
      </rPr>
      <t>月</t>
    </r>
    <r>
      <rPr>
        <sz val="11"/>
        <rFont val="Century"/>
        <family val="1"/>
      </rPr>
      <t>1</t>
    </r>
    <r>
      <rPr>
        <sz val="11"/>
        <rFont val="ＭＳ 明朝"/>
        <family val="1"/>
        <charset val="128"/>
      </rPr>
      <t>日</t>
    </r>
    <r>
      <rPr>
        <sz val="11"/>
        <rFont val="Century"/>
        <family val="1"/>
      </rPr>
      <t>)</t>
    </r>
    <rPh sb="11" eb="13">
      <t>ショウワ</t>
    </rPh>
    <phoneticPr fontId="20"/>
  </si>
  <si>
    <r>
      <rPr>
        <sz val="11"/>
        <rFont val="ＭＳ 明朝"/>
        <family val="1"/>
        <charset val="128"/>
      </rPr>
      <t>会　長</t>
    </r>
    <rPh sb="0" eb="1">
      <t>カイ</t>
    </rPh>
    <rPh sb="2" eb="3">
      <t>チョウ</t>
    </rPh>
    <phoneticPr fontId="20"/>
  </si>
  <si>
    <r>
      <rPr>
        <sz val="11"/>
        <rFont val="ＭＳ 明朝"/>
        <family val="1"/>
        <charset val="128"/>
      </rPr>
      <t>影山　一夫</t>
    </r>
    <rPh sb="0" eb="2">
      <t>カゲヤマ</t>
    </rPh>
    <rPh sb="3" eb="5">
      <t>カズオ</t>
    </rPh>
    <phoneticPr fontId="20"/>
  </si>
  <si>
    <r>
      <rPr>
        <sz val="11"/>
        <rFont val="ＭＳ 明朝"/>
        <family val="1"/>
        <charset val="128"/>
      </rPr>
      <t>事業実績</t>
    </r>
  </si>
  <si>
    <r>
      <rPr>
        <sz val="11"/>
        <rFont val="ＭＳ 明朝"/>
        <family val="1"/>
        <charset val="128"/>
      </rPr>
      <t>区　　　分</t>
    </r>
  </si>
  <si>
    <r>
      <rPr>
        <sz val="11"/>
        <rFont val="ＭＳ 明朝"/>
        <family val="1"/>
        <charset val="128"/>
      </rPr>
      <t>保　険　加　入　実　績</t>
    </r>
  </si>
  <si>
    <r>
      <rPr>
        <sz val="11"/>
        <rFont val="ＭＳ 明朝"/>
        <family val="1"/>
        <charset val="128"/>
      </rPr>
      <t>保険金支払実績</t>
    </r>
  </si>
  <si>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</si>
  <si>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</si>
  <si>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</si>
  <si>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</si>
  <si>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</si>
  <si>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</si>
  <si>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</si>
  <si>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</si>
  <si>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</si>
  <si>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</si>
  <si>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1"/>
        <rFont val="ＭＳ 明朝"/>
        <family val="1"/>
        <charset val="128"/>
      </rPr>
      <t>普通損害</t>
    </r>
  </si>
  <si>
    <r>
      <rPr>
        <sz val="11"/>
        <rFont val="ＭＳ 明朝"/>
        <family val="1"/>
        <charset val="128"/>
      </rPr>
      <t>隻</t>
    </r>
  </si>
  <si>
    <r>
      <rPr>
        <sz val="11"/>
        <rFont val="ＭＳ 明朝"/>
        <family val="1"/>
        <charset val="128"/>
      </rPr>
      <t>トン</t>
    </r>
  </si>
  <si>
    <r>
      <rPr>
        <sz val="11"/>
        <rFont val="ＭＳ 明朝"/>
        <family val="1"/>
        <charset val="128"/>
      </rPr>
      <t>満　　期</t>
    </r>
    <phoneticPr fontId="6"/>
  </si>
  <si>
    <r>
      <rPr>
        <sz val="11"/>
        <rFont val="ＭＳ 明朝"/>
        <family val="1"/>
        <charset val="128"/>
      </rPr>
      <t>特　　殊</t>
    </r>
    <phoneticPr fontId="6"/>
  </si>
  <si>
    <r>
      <rPr>
        <sz val="11"/>
        <rFont val="ＭＳ 明朝"/>
        <family val="1"/>
        <charset val="128"/>
      </rPr>
      <t>給　　与</t>
    </r>
    <phoneticPr fontId="6"/>
  </si>
  <si>
    <r>
      <rPr>
        <sz val="11"/>
        <rFont val="ＭＳ 明朝"/>
        <family val="1"/>
        <charset val="128"/>
      </rPr>
      <t>船主責任</t>
    </r>
  </si>
  <si>
    <r>
      <rPr>
        <sz val="11"/>
        <rFont val="ＭＳ 明朝"/>
        <family val="1"/>
        <charset val="128"/>
      </rPr>
      <t>基　　本</t>
    </r>
    <phoneticPr fontId="6"/>
  </si>
  <si>
    <r>
      <rPr>
        <sz val="11"/>
        <rFont val="ＭＳ 明朝"/>
        <family val="1"/>
        <charset val="128"/>
      </rPr>
      <t>人　　命</t>
    </r>
    <phoneticPr fontId="6"/>
  </si>
  <si>
    <r>
      <rPr>
        <sz val="11"/>
        <rFont val="ＭＳ 明朝"/>
        <family val="1"/>
        <charset val="128"/>
      </rPr>
      <t>乗客損害</t>
    </r>
  </si>
  <si>
    <r>
      <rPr>
        <sz val="11"/>
        <rFont val="ＭＳ 明朝"/>
        <family val="1"/>
        <charset val="128"/>
      </rPr>
      <t>乗組船主</t>
    </r>
  </si>
  <si>
    <r>
      <rPr>
        <sz val="11"/>
        <rFont val="ＭＳ 明朝"/>
        <family val="1"/>
        <charset val="128"/>
      </rPr>
      <t>任意保険</t>
    </r>
  </si>
  <si>
    <r>
      <rPr>
        <sz val="11"/>
        <rFont val="ＭＳ 明朝"/>
        <family val="1"/>
        <charset val="128"/>
      </rPr>
      <t>積　　荷</t>
    </r>
    <phoneticPr fontId="6"/>
  </si>
  <si>
    <r>
      <rPr>
        <sz val="11"/>
        <rFont val="ＭＳ 明朝"/>
        <family val="1"/>
        <charset val="128"/>
      </rPr>
      <t>海外操業</t>
    </r>
  </si>
  <si>
    <r>
      <t>(</t>
    </r>
    <r>
      <rPr>
        <sz val="11"/>
        <rFont val="ＭＳ 明朝"/>
        <family val="1"/>
        <charset val="128"/>
      </rPr>
      <t>漁船保険組合</t>
    </r>
    <r>
      <rPr>
        <sz val="11"/>
        <rFont val="Century"/>
        <family val="1"/>
      </rPr>
      <t>)</t>
    </r>
  </si>
  <si>
    <r>
      <t xml:space="preserve"> (7)</t>
    </r>
    <r>
      <rPr>
        <sz val="11"/>
        <rFont val="ＭＳ 明朝"/>
        <family val="1"/>
        <charset val="128"/>
      </rPr>
      <t>　山形県漁業信用基金協会</t>
    </r>
  </si>
  <si>
    <r>
      <rPr>
        <sz val="11"/>
        <rFont val="ＭＳ 明朝"/>
        <family val="1"/>
        <charset val="128"/>
      </rPr>
      <t>理事長</t>
    </r>
  </si>
  <si>
    <r>
      <rPr>
        <sz val="11"/>
        <rFont val="ＭＳ 明朝"/>
        <family val="1"/>
        <charset val="128"/>
      </rPr>
      <t>藤　野　敏　明</t>
    </r>
    <rPh sb="0" eb="1">
      <t>フジ</t>
    </rPh>
    <rPh sb="2" eb="3">
      <t>ノ</t>
    </rPh>
    <rPh sb="4" eb="5">
      <t>トシ</t>
    </rPh>
    <rPh sb="6" eb="7">
      <t>メイ</t>
    </rPh>
    <phoneticPr fontId="20"/>
  </si>
  <si>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</si>
  <si>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</si>
  <si>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</si>
  <si>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</si>
  <si>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</si>
  <si>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</si>
  <si>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</si>
  <si>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</si>
  <si>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</si>
  <si>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</si>
  <si>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山</t>
    </r>
    <r>
      <rPr>
        <sz val="11"/>
        <rFont val="Century"/>
        <family val="1"/>
      </rPr>
      <t xml:space="preserve"> </t>
    </r>
    <r>
      <rPr>
        <sz val="11"/>
        <rFont val="ＭＳ 明朝"/>
        <family val="1"/>
        <charset val="128"/>
      </rPr>
      <t>形</t>
    </r>
    <r>
      <rPr>
        <sz val="11"/>
        <rFont val="Century"/>
        <family val="1"/>
      </rPr>
      <t xml:space="preserve"> </t>
    </r>
    <r>
      <rPr>
        <sz val="11"/>
        <rFont val="ＭＳ 明朝"/>
        <family val="1"/>
        <charset val="128"/>
      </rPr>
      <t>県</t>
    </r>
    <phoneticPr fontId="6"/>
  </si>
  <si>
    <r>
      <rPr>
        <sz val="11"/>
        <rFont val="ＭＳ 明朝"/>
        <family val="1"/>
        <charset val="128"/>
      </rPr>
      <t>件数</t>
    </r>
  </si>
  <si>
    <r>
      <rPr>
        <sz val="11"/>
        <rFont val="ＭＳ 明朝"/>
        <family val="1"/>
        <charset val="128"/>
      </rPr>
      <t>市</t>
    </r>
    <r>
      <rPr>
        <sz val="11"/>
        <rFont val="Century"/>
        <family val="1"/>
      </rPr>
      <t xml:space="preserve"> </t>
    </r>
    <r>
      <rPr>
        <sz val="11"/>
        <rFont val="ＭＳ 明朝"/>
        <family val="1"/>
        <charset val="128"/>
      </rPr>
      <t>町</t>
    </r>
    <r>
      <rPr>
        <sz val="11"/>
        <rFont val="Century"/>
        <family val="1"/>
      </rPr>
      <t xml:space="preserve"> </t>
    </r>
    <r>
      <rPr>
        <sz val="11"/>
        <rFont val="ＭＳ 明朝"/>
        <family val="1"/>
        <charset val="128"/>
      </rPr>
      <t>村</t>
    </r>
    <phoneticPr fontId="6"/>
  </si>
  <si>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</si>
  <si>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</si>
  <si>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20"/>
  </si>
  <si>
    <r>
      <rPr>
        <sz val="11"/>
        <rFont val="ＭＳ 明朝"/>
        <family val="1"/>
        <charset val="128"/>
      </rPr>
      <t>金融公庫</t>
    </r>
  </si>
  <si>
    <t xml:space="preserve"> </t>
    <phoneticPr fontId="20"/>
  </si>
  <si>
    <r>
      <rPr>
        <sz val="11"/>
        <rFont val="ＭＳ 明朝"/>
        <family val="1"/>
        <charset val="128"/>
      </rPr>
      <t>法　　人</t>
    </r>
    <phoneticPr fontId="6"/>
  </si>
  <si>
    <r>
      <rPr>
        <sz val="11"/>
        <rFont val="ＭＳ 明朝"/>
        <family val="1"/>
        <charset val="128"/>
      </rPr>
      <t>一般緊急</t>
    </r>
  </si>
  <si>
    <r>
      <rPr>
        <sz val="11"/>
        <rFont val="ＭＳ 明朝"/>
        <family val="1"/>
        <charset val="128"/>
      </rPr>
      <t>個　　人</t>
    </r>
    <phoneticPr fontId="6"/>
  </si>
  <si>
    <r>
      <rPr>
        <sz val="11"/>
        <rFont val="ＭＳ 明朝"/>
        <family val="1"/>
        <charset val="128"/>
      </rPr>
      <t>借替緊急</t>
    </r>
  </si>
  <si>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</si>
  <si>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</si>
  <si>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</si>
  <si>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小　　計</t>
    </r>
    <phoneticPr fontId="6"/>
  </si>
  <si>
    <r>
      <t>(</t>
    </r>
    <r>
      <rPr>
        <sz val="11"/>
        <rFont val="ＭＳ 明朝"/>
        <family val="1"/>
        <charset val="128"/>
      </rPr>
      <t>漁業信用基金協会</t>
    </r>
    <r>
      <rPr>
        <sz val="11"/>
        <rFont val="Century"/>
        <family val="1"/>
      </rPr>
      <t>)</t>
    </r>
  </si>
  <si>
    <r>
      <rPr>
        <sz val="11"/>
        <rFont val="ＭＳ 明朝"/>
        <family val="1"/>
        <charset val="128"/>
      </rPr>
      <t>設立年月日</t>
    </r>
    <rPh sb="0" eb="5">
      <t>セツリツネンガッピ</t>
    </rPh>
    <phoneticPr fontId="6"/>
  </si>
  <si>
    <r>
      <rPr>
        <sz val="11"/>
        <rFont val="ＭＳ 明朝"/>
        <family val="1"/>
        <charset val="128"/>
      </rPr>
      <t>山形県事務所</t>
    </r>
  </si>
  <si>
    <r>
      <rPr>
        <sz val="11"/>
        <rFont val="ＭＳ 明朝"/>
        <family val="1"/>
        <charset val="128"/>
      </rPr>
      <t>所長　佐藤　喜代一</t>
    </r>
    <rPh sb="3" eb="5">
      <t>サトウ</t>
    </rPh>
    <rPh sb="6" eb="9">
      <t>キヨイチ</t>
    </rPh>
    <phoneticPr fontId="20"/>
  </si>
  <si>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</si>
  <si>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区　　　　分</t>
    </r>
  </si>
  <si>
    <r>
      <rPr>
        <sz val="11"/>
        <rFont val="ＭＳ 明朝"/>
        <family val="1"/>
        <charset val="128"/>
      </rPr>
      <t>共　済　加　入　実　績</t>
    </r>
  </si>
  <si>
    <r>
      <rPr>
        <sz val="11"/>
        <rFont val="ＭＳ 明朝"/>
        <family val="1"/>
        <charset val="128"/>
      </rPr>
      <t>共済金支払実績</t>
    </r>
    <phoneticPr fontId="6"/>
  </si>
  <si>
    <r>
      <rPr>
        <sz val="11"/>
        <rFont val="ＭＳ 明朝"/>
        <family val="1"/>
        <charset val="128"/>
      </rPr>
      <t>契約件数</t>
    </r>
  </si>
  <si>
    <r>
      <rPr>
        <sz val="11"/>
        <rFont val="ＭＳ 明朝"/>
        <family val="1"/>
        <charset val="128"/>
      </rPr>
      <t>共済限度額</t>
    </r>
  </si>
  <si>
    <r>
      <rPr>
        <sz val="11"/>
        <rFont val="ＭＳ 明朝"/>
        <family val="1"/>
        <charset val="128"/>
      </rPr>
      <t>共済金額</t>
    </r>
  </si>
  <si>
    <r>
      <rPr>
        <sz val="11"/>
        <rFont val="ＭＳ 明朝"/>
        <family val="1"/>
        <charset val="128"/>
      </rPr>
      <t>支払件数</t>
    </r>
  </si>
  <si>
    <r>
      <rPr>
        <sz val="11"/>
        <rFont val="ＭＳ 明朝"/>
        <family val="1"/>
        <charset val="128"/>
      </rPr>
      <t>金　額</t>
    </r>
  </si>
  <si>
    <r>
      <rPr>
        <sz val="11"/>
        <rFont val="ＭＳ 明朝"/>
        <family val="1"/>
        <charset val="128"/>
      </rPr>
      <t>漁
獲</t>
    </r>
  </si>
  <si>
    <r>
      <rPr>
        <sz val="11"/>
        <rFont val="ＭＳ 明朝"/>
        <family val="1"/>
        <charset val="128"/>
      </rPr>
      <t>中型、小型いか釣り漁業</t>
    </r>
    <rPh sb="3" eb="5">
      <t>コガタ</t>
    </rPh>
    <phoneticPr fontId="6"/>
  </si>
  <si>
    <r>
      <rPr>
        <sz val="11"/>
        <rFont val="ＭＳ 明朝"/>
        <family val="1"/>
        <charset val="128"/>
      </rPr>
      <t>沖合、小型底曳網漁業</t>
    </r>
  </si>
  <si>
    <r>
      <rPr>
        <sz val="11"/>
        <rFont val="ＭＳ 明朝"/>
        <family val="1"/>
        <charset val="128"/>
      </rPr>
      <t>小型定置漁業</t>
    </r>
  </si>
  <si>
    <r>
      <rPr>
        <sz val="11"/>
        <rFont val="ＭＳ 明朝"/>
        <family val="1"/>
        <charset val="128"/>
      </rPr>
      <t>小型合併漁業</t>
    </r>
  </si>
  <si>
    <r>
      <rPr>
        <sz val="11"/>
        <rFont val="ＭＳ 明朝"/>
        <family val="1"/>
        <charset val="128"/>
      </rPr>
      <t>小型合併漁業</t>
    </r>
    <r>
      <rPr>
        <sz val="11"/>
        <rFont val="Century"/>
        <family val="1"/>
      </rPr>
      <t>(</t>
    </r>
    <r>
      <rPr>
        <sz val="11"/>
        <rFont val="ＭＳ 明朝"/>
        <family val="1"/>
        <charset val="128"/>
      </rPr>
      <t>特定いか</t>
    </r>
    <r>
      <rPr>
        <sz val="11"/>
        <rFont val="Century"/>
        <family val="1"/>
      </rPr>
      <t>)</t>
    </r>
  </si>
  <si>
    <r>
      <rPr>
        <sz val="11"/>
        <rFont val="ＭＳ 明朝"/>
        <family val="1"/>
        <charset val="128"/>
      </rPr>
      <t>過年度契約の変更</t>
    </r>
  </si>
  <si>
    <r>
      <rPr>
        <sz val="11"/>
        <rFont val="ＭＳ 明朝"/>
        <family val="1"/>
        <charset val="128"/>
      </rPr>
      <t>漁業施設</t>
    </r>
    <rPh sb="0" eb="4">
      <t>ギョギョウシセツ</t>
    </rPh>
    <phoneticPr fontId="6"/>
  </si>
  <si>
    <r>
      <rPr>
        <sz val="11"/>
        <rFont val="ＭＳ 明朝"/>
        <family val="1"/>
        <charset val="128"/>
      </rPr>
      <t>漁業施設</t>
    </r>
  </si>
  <si>
    <r>
      <rPr>
        <sz val="11"/>
        <rFont val="ＭＳ 明朝"/>
        <family val="1"/>
        <charset val="128"/>
      </rPr>
      <t>休漁保障</t>
    </r>
    <rPh sb="0" eb="4">
      <t>キュウリョウホショウ</t>
    </rPh>
    <phoneticPr fontId="6"/>
  </si>
  <si>
    <r>
      <rPr>
        <sz val="11"/>
        <rFont val="ＭＳ 明朝"/>
        <family val="1"/>
        <charset val="128"/>
      </rPr>
      <t>休漁補償</t>
    </r>
  </si>
  <si>
    <r>
      <rPr>
        <sz val="11"/>
        <rFont val="ＭＳ 明朝"/>
        <family val="1"/>
        <charset val="128"/>
      </rPr>
      <t>※「過年度契約の変更」は、前年度契約の本年度における失効、解除又は精算、無事故による掛金戻しの増減である。</t>
    </r>
  </si>
  <si>
    <r>
      <t>(9)</t>
    </r>
    <r>
      <rPr>
        <sz val="12"/>
        <rFont val="ＭＳ 明朝"/>
        <family val="1"/>
        <charset val="128"/>
      </rPr>
      <t>　その他の団体</t>
    </r>
  </si>
  <si>
    <r>
      <rPr>
        <sz val="12"/>
        <rFont val="ＭＳ 明朝"/>
        <family val="1"/>
        <charset val="128"/>
      </rPr>
      <t>平成</t>
    </r>
    <r>
      <rPr>
        <sz val="12"/>
        <rFont val="Century"/>
        <family val="1"/>
      </rPr>
      <t>22</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13" eb="15">
      <t>タンイ</t>
    </rPh>
    <rPh sb="16" eb="18">
      <t>センエン</t>
    </rPh>
    <phoneticPr fontId="6"/>
  </si>
  <si>
    <r>
      <rPr>
        <sz val="11"/>
        <rFont val="ＭＳ 明朝"/>
        <family val="1"/>
        <charset val="128"/>
      </rPr>
      <t>団　　　体　　　名</t>
    </r>
  </si>
  <si>
    <r>
      <rPr>
        <sz val="11"/>
        <rFont val="ＭＳ 明朝"/>
        <family val="1"/>
        <charset val="128"/>
      </rPr>
      <t>役</t>
    </r>
    <r>
      <rPr>
        <sz val="11"/>
        <rFont val="Century"/>
        <family val="1"/>
      </rPr>
      <t xml:space="preserve"> </t>
    </r>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人</t>
    </r>
    <r>
      <rPr>
        <sz val="11"/>
        <rFont val="Century"/>
        <family val="1"/>
      </rPr>
      <t>)</t>
    </r>
  </si>
  <si>
    <r>
      <rPr>
        <sz val="11"/>
        <rFont val="ＭＳ 明朝"/>
        <family val="1"/>
        <charset val="128"/>
      </rPr>
      <t xml:space="preserve">出資金
</t>
    </r>
    <r>
      <rPr>
        <sz val="11"/>
        <rFont val="Century"/>
        <family val="1"/>
      </rPr>
      <t>(</t>
    </r>
    <r>
      <rPr>
        <sz val="11"/>
        <rFont val="ＭＳ 明朝"/>
        <family val="1"/>
        <charset val="128"/>
      </rPr>
      <t>千円</t>
    </r>
    <r>
      <rPr>
        <sz val="11"/>
        <rFont val="Century"/>
        <family val="1"/>
      </rPr>
      <t>)</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</si>
  <si>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</si>
  <si>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t>(</t>
    </r>
    <r>
      <rPr>
        <sz val="11"/>
        <rFont val="ＭＳ 明朝"/>
        <family val="1"/>
        <charset val="128"/>
      </rPr>
      <t>　設　立　年　月　日　</t>
    </r>
    <r>
      <rPr>
        <sz val="11"/>
        <rFont val="Century"/>
        <family val="1"/>
      </rPr>
      <t>)</t>
    </r>
  </si>
  <si>
    <r>
      <rPr>
        <sz val="11"/>
        <rFont val="ＭＳ 明朝"/>
        <family val="1"/>
        <charset val="128"/>
      </rPr>
      <t xml:space="preserve">山形県鮭人工孵化事業連合会
</t>
    </r>
    <r>
      <rPr>
        <sz val="11"/>
        <rFont val="Century"/>
        <family val="1"/>
      </rPr>
      <t>(</t>
    </r>
    <r>
      <rPr>
        <sz val="11"/>
        <rFont val="ＭＳ 明朝"/>
        <family val="1"/>
        <charset val="128"/>
      </rPr>
      <t>昭</t>
    </r>
    <r>
      <rPr>
        <sz val="11"/>
        <rFont val="Century"/>
        <family val="1"/>
      </rPr>
      <t>27. 9.25)</t>
    </r>
  </si>
  <si>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1</t>
    </r>
    <phoneticPr fontId="20"/>
  </si>
  <si>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phoneticPr fontId="6"/>
  </si>
  <si>
    <r>
      <rPr>
        <sz val="11"/>
        <rFont val="ＭＳ 明朝"/>
        <family val="1"/>
        <charset val="128"/>
      </rPr>
      <t>・</t>
    </r>
    <phoneticPr fontId="20"/>
  </si>
  <si>
    <r>
      <rPr>
        <sz val="11"/>
        <rFont val="ＭＳ 明朝"/>
        <family val="1"/>
        <charset val="128"/>
      </rPr>
      <t>さけ人工ふ化の調査研究</t>
    </r>
  </si>
  <si>
    <r>
      <rPr>
        <sz val="11"/>
        <rFont val="ＭＳ 明朝"/>
        <family val="1"/>
        <charset val="128"/>
      </rPr>
      <t>技術の改善、施設・設備拡充指導</t>
    </r>
    <phoneticPr fontId="6"/>
  </si>
  <si>
    <r>
      <rPr>
        <sz val="11"/>
        <rFont val="ＭＳ 明朝"/>
        <family val="1"/>
        <charset val="128"/>
      </rPr>
      <t>会</t>
    </r>
    <r>
      <rPr>
        <sz val="11"/>
        <rFont val="Century"/>
        <family val="1"/>
      </rPr>
      <t xml:space="preserve"> </t>
    </r>
    <r>
      <rPr>
        <sz val="11"/>
        <rFont val="ＭＳ 明朝"/>
        <family val="1"/>
        <charset val="128"/>
      </rPr>
      <t>長</t>
    </r>
    <r>
      <rPr>
        <sz val="11"/>
        <rFont val="Century"/>
        <family val="1"/>
      </rPr>
      <t xml:space="preserve"> </t>
    </r>
    <r>
      <rPr>
        <sz val="11"/>
        <rFont val="ＭＳ 明朝"/>
        <family val="1"/>
        <charset val="128"/>
      </rPr>
      <t>理</t>
    </r>
    <r>
      <rPr>
        <sz val="11"/>
        <rFont val="Century"/>
        <family val="1"/>
      </rPr>
      <t xml:space="preserve"> </t>
    </r>
    <r>
      <rPr>
        <sz val="11"/>
        <rFont val="ＭＳ 明朝"/>
        <family val="1"/>
        <charset val="128"/>
      </rPr>
      <t>事　尾形　修一郎</t>
    </r>
    <phoneticPr fontId="6"/>
  </si>
  <si>
    <r>
      <rPr>
        <sz val="11"/>
        <rFont val="ＭＳ 明朝"/>
        <family val="1"/>
        <charset val="128"/>
      </rPr>
      <t>賛助会員</t>
    </r>
    <r>
      <rPr>
        <sz val="11"/>
        <rFont val="Century"/>
        <family val="1"/>
      </rPr>
      <t xml:space="preserve">  </t>
    </r>
    <phoneticPr fontId="6"/>
  </si>
  <si>
    <r>
      <rPr>
        <sz val="11"/>
        <rFont val="ＭＳ 明朝"/>
        <family val="1"/>
        <charset val="128"/>
      </rPr>
      <t>組合の運営指導等</t>
    </r>
  </si>
  <si>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1</t>
    </r>
    <phoneticPr fontId="20"/>
  </si>
  <si>
    <r>
      <rPr>
        <sz val="11"/>
        <rFont val="ＭＳ 明朝"/>
        <family val="1"/>
        <charset val="128"/>
      </rPr>
      <t>出捐金</t>
    </r>
    <phoneticPr fontId="6"/>
  </si>
  <si>
    <r>
      <rPr>
        <sz val="11"/>
        <rFont val="ＭＳ 明朝"/>
        <family val="1"/>
        <charset val="128"/>
      </rPr>
      <t>水産動植物の種苗の生産、供給、放流及び放流効果の調査</t>
    </r>
    <phoneticPr fontId="6"/>
  </si>
  <si>
    <r>
      <rPr>
        <sz val="11"/>
        <rFont val="ＭＳ 明朝"/>
        <family val="1"/>
        <charset val="128"/>
      </rPr>
      <t>水産動植物の種苗量産及び増養殖に関する技術の開発</t>
    </r>
    <phoneticPr fontId="6"/>
  </si>
  <si>
    <r>
      <rPr>
        <sz val="11"/>
        <rFont val="ＭＳ 明朝"/>
        <family val="1"/>
        <charset val="128"/>
      </rPr>
      <t>理　事　長　　森谷　裕一</t>
    </r>
    <rPh sb="7" eb="8">
      <t>モリ</t>
    </rPh>
    <rPh sb="8" eb="9">
      <t>タニ</t>
    </rPh>
    <rPh sb="10" eb="11">
      <t>ユウ</t>
    </rPh>
    <rPh sb="11" eb="12">
      <t>ハジメ</t>
    </rPh>
    <phoneticPr fontId="6"/>
  </si>
  <si>
    <r>
      <t>(</t>
    </r>
    <r>
      <rPr>
        <sz val="11"/>
        <rFont val="ＭＳ 明朝"/>
        <family val="1"/>
        <charset val="128"/>
      </rPr>
      <t>昭</t>
    </r>
    <r>
      <rPr>
        <sz val="11"/>
        <rFont val="Century"/>
        <family val="1"/>
      </rPr>
      <t>57. 3.20)</t>
    </r>
  </si>
  <si>
    <r>
      <rPr>
        <sz val="11"/>
        <rFont val="ＭＳ 明朝"/>
        <family val="1"/>
        <charset val="128"/>
      </rPr>
      <t>栽培漁業、内水面漁業に関する調査、指導及び啓蒙普及</t>
    </r>
    <rPh sb="21" eb="23">
      <t>ケイモウ</t>
    </rPh>
    <phoneticPr fontId="6"/>
  </si>
  <si>
    <r>
      <rPr>
        <sz val="11"/>
        <rFont val="ＭＳ 明朝"/>
        <family val="1"/>
        <charset val="128"/>
      </rPr>
      <t>・</t>
    </r>
  </si>
  <si>
    <r>
      <rPr>
        <sz val="11"/>
        <color theme="1"/>
        <rFont val="ＭＳ 明朝"/>
        <family val="1"/>
        <charset val="128"/>
      </rPr>
      <t>その他目的達成に必要な事業</t>
    </r>
  </si>
  <si>
    <r>
      <rPr>
        <sz val="11"/>
        <rFont val="ＭＳ 明朝"/>
        <family val="1"/>
        <charset val="128"/>
      </rPr>
      <t>公益財団法人</t>
    </r>
    <r>
      <rPr>
        <sz val="11"/>
        <rFont val="Century"/>
        <family val="1"/>
      </rPr>
      <t xml:space="preserve"> </t>
    </r>
    <phoneticPr fontId="6"/>
  </si>
  <si>
    <r>
      <rPr>
        <sz val="11"/>
        <rFont val="ＭＳ 明朝"/>
        <family val="1"/>
        <charset val="128"/>
      </rPr>
      <t>山形県水産振興協会</t>
    </r>
    <phoneticPr fontId="6"/>
  </si>
  <si>
    <r>
      <rPr>
        <sz val="12"/>
        <rFont val="ＭＳ 明朝"/>
        <family val="1"/>
        <charset val="128"/>
      </rPr>
      <t>１８　水　産　金　融</t>
    </r>
  </si>
  <si>
    <r>
      <t xml:space="preserve"> (1)</t>
    </r>
    <r>
      <rPr>
        <sz val="12"/>
        <rFont val="ＭＳ 明朝"/>
        <family val="1"/>
        <charset val="128"/>
      </rPr>
      <t>　金融制度別貸出残高</t>
    </r>
  </si>
  <si>
    <r>
      <rPr>
        <sz val="12"/>
        <rFont val="ＭＳ 明朝"/>
        <family val="1"/>
        <charset val="128"/>
      </rPr>
      <t>平成</t>
    </r>
    <r>
      <rPr>
        <sz val="12"/>
        <rFont val="Century"/>
        <family val="1"/>
      </rPr>
      <t>22</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phoneticPr fontId="6"/>
  </si>
  <si>
    <r>
      <rPr>
        <sz val="6"/>
        <rFont val="ＭＳ 明朝"/>
        <family val="1"/>
        <charset val="128"/>
      </rPr>
      <t>資金種類</t>
    </r>
  </si>
  <si>
    <r>
      <rPr>
        <sz val="11"/>
        <rFont val="ＭＳ 明朝"/>
        <family val="1"/>
        <charset val="128"/>
      </rPr>
      <t>プロパ－資金</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</si>
  <si>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</si>
  <si>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</si>
  <si>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</si>
  <si>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6"/>
        <rFont val="ＭＳ 明朝"/>
        <family val="1"/>
        <charset val="128"/>
      </rPr>
      <t>漁業種類　</t>
    </r>
    <r>
      <rPr>
        <sz val="6"/>
        <rFont val="Century"/>
        <family val="1"/>
      </rPr>
      <t xml:space="preserve">    </t>
    </r>
    <r>
      <rPr>
        <sz val="6"/>
        <rFont val="ＭＳ 明朝"/>
        <family val="1"/>
        <charset val="128"/>
      </rPr>
      <t>融資機関</t>
    </r>
    <phoneticPr fontId="6"/>
  </si>
  <si>
    <r>
      <rPr>
        <sz val="11"/>
        <rFont val="ＭＳ 明朝"/>
        <family val="1"/>
        <charset val="128"/>
      </rPr>
      <t>農中</t>
    </r>
  </si>
  <si>
    <r>
      <rPr>
        <sz val="11"/>
        <rFont val="ＭＳ 明朝"/>
        <family val="1"/>
        <charset val="128"/>
      </rPr>
      <t>漁協</t>
    </r>
  </si>
  <si>
    <r>
      <rPr>
        <sz val="11"/>
        <rFont val="ＭＳ 明朝"/>
        <family val="1"/>
        <charset val="128"/>
      </rPr>
      <t>地銀</t>
    </r>
  </si>
  <si>
    <r>
      <rPr>
        <sz val="11"/>
        <rFont val="ＭＳ 明朝"/>
        <family val="1"/>
        <charset val="128"/>
      </rPr>
      <t>信金</t>
    </r>
  </si>
  <si>
    <r>
      <rPr>
        <sz val="11"/>
        <rFont val="ＭＳ 明朝"/>
        <family val="1"/>
        <charset val="128"/>
      </rPr>
      <t>短
期
貸
付</t>
    </r>
  </si>
  <si>
    <r>
      <rPr>
        <sz val="11"/>
        <rFont val="ＭＳ 明朝"/>
        <family val="1"/>
        <charset val="128"/>
      </rPr>
      <t>沖合漁業</t>
    </r>
  </si>
  <si>
    <r>
      <rPr>
        <sz val="11"/>
        <rFont val="ＭＳ 明朝"/>
        <family val="1"/>
        <charset val="128"/>
      </rPr>
      <t>　－</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</si>
  <si>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</si>
  <si>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</si>
  <si>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</si>
  <si>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</si>
  <si>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合　　計</t>
    </r>
    <phoneticPr fontId="6"/>
  </si>
  <si>
    <r>
      <rPr>
        <sz val="11"/>
        <rFont val="ＭＳ 明朝"/>
        <family val="1"/>
        <charset val="128"/>
      </rPr>
      <t>日本公庫資金</t>
    </r>
    <rPh sb="0" eb="6">
      <t>ニホンコウコシキン</t>
    </rPh>
    <phoneticPr fontId="1"/>
  </si>
  <si>
    <r>
      <rPr>
        <sz val="11"/>
        <rFont val="ＭＳ 明朝"/>
        <family val="1"/>
        <charset val="128"/>
      </rPr>
      <t>漁業近代化資金</t>
    </r>
  </si>
  <si>
    <r>
      <rPr>
        <sz val="6"/>
        <rFont val="ＭＳ 明朝"/>
        <family val="1"/>
        <charset val="128"/>
      </rPr>
      <t>漁業種類　</t>
    </r>
    <r>
      <rPr>
        <sz val="6"/>
        <rFont val="Century"/>
        <family val="1"/>
      </rPr>
      <t xml:space="preserve">     </t>
    </r>
    <r>
      <rPr>
        <sz val="6"/>
        <rFont val="ＭＳ 明朝"/>
        <family val="1"/>
        <charset val="128"/>
      </rPr>
      <t>融資機関</t>
    </r>
    <phoneticPr fontId="6"/>
  </si>
  <si>
    <r>
      <rPr>
        <sz val="11"/>
        <rFont val="ＭＳ 明朝"/>
        <family val="1"/>
        <charset val="128"/>
      </rPr>
      <t>公庫直貸</t>
    </r>
  </si>
  <si>
    <r>
      <rPr>
        <sz val="11"/>
        <rFont val="ＭＳ 明朝"/>
        <family val="1"/>
        <charset val="128"/>
      </rPr>
      <t>※　市中銀行については、基金協会保証付のみの金額</t>
    </r>
  </si>
  <si>
    <r>
      <rPr>
        <sz val="11"/>
        <rFont val="ＭＳ 明朝"/>
        <family val="1"/>
        <charset val="128"/>
      </rPr>
      <t>（県漁協、漁業信用基金協会）</t>
    </r>
  </si>
  <si>
    <r>
      <rPr>
        <sz val="11"/>
        <rFont val="ＭＳ 明朝"/>
        <family val="1"/>
        <charset val="128"/>
      </rPr>
      <t>※　漁協総貸出　</t>
    </r>
    <r>
      <rPr>
        <sz val="11"/>
        <rFont val="Century"/>
        <family val="1"/>
      </rPr>
      <t>562</t>
    </r>
    <r>
      <rPr>
        <sz val="11"/>
        <rFont val="ＭＳ 明朝"/>
        <family val="1"/>
        <charset val="128"/>
      </rPr>
      <t>百万円　差額</t>
    </r>
    <r>
      <rPr>
        <sz val="11"/>
        <rFont val="Century"/>
        <family val="1"/>
      </rPr>
      <t>59</t>
    </r>
    <r>
      <rPr>
        <sz val="11"/>
        <rFont val="ＭＳ 明朝"/>
        <family val="1"/>
        <charset val="128"/>
      </rPr>
      <t>百万円は、貯担貸付及び当貸貸付です。</t>
    </r>
    <phoneticPr fontId="20"/>
  </si>
  <si>
    <r>
      <t xml:space="preserve"> (2)</t>
    </r>
    <r>
      <rPr>
        <sz val="12"/>
        <rFont val="ＭＳ 明朝"/>
        <family val="1"/>
        <charset val="128"/>
      </rPr>
      <t>　漁業近代化資金平成２１年度融資実績</t>
    </r>
    <phoneticPr fontId="20"/>
  </si>
  <si>
    <r>
      <rPr>
        <sz val="12"/>
        <rFont val="ＭＳ 明朝"/>
        <family val="1"/>
        <charset val="128"/>
      </rPr>
      <t>ア　海　　面</t>
    </r>
  </si>
  <si>
    <r>
      <rPr>
        <sz val="11"/>
        <rFont val="ＭＳ 明朝"/>
        <family val="1"/>
        <charset val="128"/>
      </rPr>
      <t>単位：千円</t>
    </r>
  </si>
  <si>
    <r>
      <rPr>
        <sz val="11"/>
        <rFont val="ＭＳ 明朝"/>
        <family val="1"/>
        <charset val="128"/>
      </rPr>
      <t>　　区分　　　　　　　　　　　　　　　　　　　　　　　　　　　　　　　年度</t>
    </r>
    <rPh sb="35" eb="37">
      <t>ネンド</t>
    </rPh>
    <phoneticPr fontId="6"/>
  </si>
  <si>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</si>
  <si>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phoneticPr fontId="6"/>
  </si>
  <si>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</si>
  <si>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t>
    </r>
    <phoneticPr fontId="6"/>
  </si>
  <si>
    <r>
      <rPr>
        <sz val="11"/>
        <rFont val="ＭＳ 明朝"/>
        <family val="1"/>
        <charset val="128"/>
      </rPr>
      <t>漁具等</t>
    </r>
  </si>
  <si>
    <r>
      <rPr>
        <sz val="11"/>
        <rFont val="ＭＳ 明朝"/>
        <family val="1"/>
        <charset val="128"/>
      </rPr>
      <t>水産動植物</t>
    </r>
    <phoneticPr fontId="6"/>
  </si>
  <si>
    <r>
      <rPr>
        <sz val="11"/>
        <rFont val="ＭＳ 明朝"/>
        <family val="1"/>
        <charset val="128"/>
      </rPr>
      <t>住</t>
    </r>
    <r>
      <rPr>
        <sz val="11"/>
        <rFont val="Century"/>
        <family val="1"/>
      </rPr>
      <t xml:space="preserve">   </t>
    </r>
    <r>
      <rPr>
        <sz val="11"/>
        <rFont val="ＭＳ 明朝"/>
        <family val="1"/>
        <charset val="128"/>
      </rPr>
      <t>宅</t>
    </r>
  </si>
  <si>
    <r>
      <t>20</t>
    </r>
    <r>
      <rPr>
        <sz val="11"/>
        <rFont val="ＭＳ 明朝"/>
        <family val="1"/>
        <charset val="128"/>
      </rPr>
      <t>トン未満</t>
    </r>
  </si>
  <si>
    <r>
      <t>20</t>
    </r>
    <r>
      <rPr>
        <sz val="11"/>
        <rFont val="ＭＳ 明朝"/>
        <family val="1"/>
        <charset val="128"/>
      </rPr>
      <t>トン以上</t>
    </r>
  </si>
  <si>
    <r>
      <rPr>
        <sz val="11"/>
        <rFont val="ＭＳ 明朝"/>
        <family val="1"/>
        <charset val="128"/>
      </rPr>
      <t>保管施設等</t>
    </r>
  </si>
  <si>
    <r>
      <rPr>
        <sz val="11"/>
        <rFont val="ＭＳ 明朝"/>
        <family val="1"/>
        <charset val="128"/>
      </rPr>
      <t>の種苗等</t>
    </r>
  </si>
  <si>
    <r>
      <rPr>
        <sz val="11"/>
        <rFont val="ＭＳ 明朝"/>
        <family val="1"/>
        <charset val="128"/>
      </rPr>
      <t>金</t>
    </r>
    <r>
      <rPr>
        <sz val="11"/>
        <rFont val="Century"/>
        <family val="1"/>
      </rPr>
      <t xml:space="preserve"> </t>
    </r>
    <r>
      <rPr>
        <sz val="11"/>
        <rFont val="ＭＳ 明朝"/>
        <family val="1"/>
        <charset val="128"/>
      </rPr>
      <t>額</t>
    </r>
  </si>
  <si>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</si>
  <si>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　　区分　　　　　　　　　　　　　　年度</t>
    </r>
    <rPh sb="18" eb="20">
      <t>ネンド</t>
    </rPh>
    <phoneticPr fontId="6"/>
  </si>
  <si>
    <t>内水面養殖　　　施設資金</t>
    <phoneticPr fontId="6"/>
  </si>
  <si>
    <r>
      <rPr>
        <sz val="11"/>
        <rFont val="ＭＳ 明朝"/>
        <family val="1"/>
        <charset val="128"/>
      </rPr>
      <t>種苗購入等　　</t>
    </r>
    <r>
      <rPr>
        <sz val="11"/>
        <rFont val="Century"/>
        <family val="1"/>
      </rPr>
      <t xml:space="preserve"> </t>
    </r>
    <r>
      <rPr>
        <sz val="11"/>
        <rFont val="ＭＳ 明朝"/>
        <family val="1"/>
        <charset val="128"/>
      </rPr>
      <t>育成必要資金</t>
    </r>
    <phoneticPr fontId="6"/>
  </si>
  <si>
    <t>養殖水産物　　　収穫用器具資金</t>
    <rPh sb="0" eb="2">
      <t>ヨウショク</t>
    </rPh>
    <rPh sb="2" eb="5">
      <t>スイサンブツ</t>
    </rPh>
    <rPh sb="8" eb="11">
      <t>シュウカクヨウ</t>
    </rPh>
    <rPh sb="11" eb="15">
      <t>キグシキン</t>
    </rPh>
    <phoneticPr fontId="6"/>
  </si>
  <si>
    <r>
      <t xml:space="preserve"> (3)</t>
    </r>
    <r>
      <rPr>
        <sz val="12"/>
        <rFont val="ＭＳ 明朝"/>
        <family val="1"/>
        <charset val="128"/>
      </rPr>
      <t>　沿岸漁業改善資金平成２１年度融資実績</t>
    </r>
    <phoneticPr fontId="20"/>
  </si>
  <si>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</si>
  <si>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</si>
  <si>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</si>
  <si>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r>
      <rPr>
        <sz val="12"/>
        <rFont val="ＭＳ 明朝"/>
        <family val="1"/>
        <charset val="128"/>
      </rPr>
      <t>１９　漁港、港湾</t>
    </r>
  </si>
  <si>
    <r>
      <rPr>
        <sz val="12"/>
        <rFont val="ＭＳ 明朝"/>
        <family val="1"/>
        <charset val="128"/>
      </rPr>
      <t>平成</t>
    </r>
    <r>
      <rPr>
        <sz val="12"/>
        <rFont val="Century"/>
        <family val="1"/>
      </rPr>
      <t>22</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phoneticPr fontId="6"/>
  </si>
  <si>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</si>
  <si>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</si>
  <si>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</si>
  <si>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</si>
  <si>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</si>
  <si>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</si>
  <si>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</si>
  <si>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</si>
  <si>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</si>
  <si>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</si>
  <si>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</si>
  <si>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</si>
  <si>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</si>
  <si>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</si>
  <si>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</si>
  <si>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</si>
  <si>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</si>
  <si>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</si>
  <si>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t>S26.07.10</t>
    <phoneticPr fontId="6"/>
  </si>
  <si>
    <t>m</t>
  </si>
  <si>
    <r>
      <rPr>
        <sz val="11"/>
        <rFont val="ＭＳ 明朝"/>
        <family val="1"/>
        <charset val="128"/>
      </rPr>
      <t>㎡</t>
    </r>
  </si>
  <si>
    <r>
      <rPr>
        <sz val="11"/>
        <rFont val="ＭＳ 明朝"/>
        <family val="1"/>
        <charset val="128"/>
      </rPr>
      <t>酒田市勝浦</t>
    </r>
  </si>
  <si>
    <t xml:space="preserve">   (499.4) 
    224.4</t>
  </si>
  <si>
    <r>
      <t xml:space="preserve">   (132.5)      </t>
    </r>
    <r>
      <rPr>
        <sz val="11"/>
        <rFont val="ＭＳ 明朝"/>
        <family val="1"/>
        <charset val="128"/>
      </rPr>
      <t>　－</t>
    </r>
  </si>
  <si>
    <r>
      <rPr>
        <sz val="11"/>
        <rFont val="ＭＳ 明朝"/>
        <family val="1"/>
        <charset val="128"/>
      </rPr>
      <t>酒田市中村</t>
    </r>
  </si>
  <si>
    <t xml:space="preserve"> (1,094.5)
    252.1</t>
  </si>
  <si>
    <t xml:space="preserve">   (261.8) 
    250.0</t>
  </si>
  <si>
    <r>
      <rPr>
        <sz val="11"/>
        <rFont val="ＭＳ 明朝"/>
        <family val="1"/>
        <charset val="128"/>
      </rPr>
      <t>酒田市法木</t>
    </r>
  </si>
  <si>
    <t xml:space="preserve">   (761.0) 
    338.9</t>
  </si>
  <si>
    <t xml:space="preserve">   (275.4)
    252.4</t>
  </si>
  <si>
    <r>
      <rPr>
        <sz val="11"/>
        <rFont val="ＭＳ 明朝"/>
        <family val="1"/>
        <charset val="128"/>
      </rPr>
      <t>鶴岡市由良</t>
    </r>
  </si>
  <si>
    <t xml:space="preserve">    (30.6) 
        ―</t>
  </si>
  <si>
    <r>
      <rPr>
        <sz val="11"/>
        <rFont val="ＭＳ 明朝"/>
        <family val="1"/>
        <charset val="128"/>
      </rPr>
      <t>堅苔沢</t>
    </r>
  </si>
  <si>
    <r>
      <rPr>
        <sz val="11"/>
        <rFont val="ＭＳ 明朝"/>
        <family val="1"/>
        <charset val="128"/>
      </rPr>
      <t>　〃　堅苔沢</t>
    </r>
  </si>
  <si>
    <t>S26.11.14</t>
    <phoneticPr fontId="6"/>
  </si>
  <si>
    <t xml:space="preserve">   (781.9) 
    427.3</t>
  </si>
  <si>
    <r>
      <rPr>
        <sz val="11"/>
        <rFont val="ＭＳ 明朝"/>
        <family val="1"/>
        <charset val="128"/>
      </rPr>
      <t>女鹿</t>
    </r>
  </si>
  <si>
    <r>
      <rPr>
        <sz val="11"/>
        <rFont val="ＭＳ 明朝"/>
        <family val="1"/>
        <charset val="128"/>
      </rPr>
      <t>飽海郡遊佐町
吹浦字女鹿</t>
    </r>
  </si>
  <si>
    <t>S29.10.30</t>
    <phoneticPr fontId="6"/>
  </si>
  <si>
    <t xml:space="preserve">   (187.0) 
     17.0</t>
  </si>
  <si>
    <r>
      <rPr>
        <sz val="11"/>
        <rFont val="ＭＳ 明朝"/>
        <family val="1"/>
        <charset val="128"/>
      </rPr>
      <t>　〃　吹　浦</t>
    </r>
  </si>
  <si>
    <t xml:space="preserve">   (790.3) 
    531.6</t>
  </si>
  <si>
    <r>
      <rPr>
        <sz val="11"/>
        <rFont val="ＭＳ 明朝"/>
        <family val="1"/>
        <charset val="128"/>
      </rPr>
      <t>油戸</t>
    </r>
  </si>
  <si>
    <r>
      <rPr>
        <sz val="11"/>
        <rFont val="ＭＳ 明朝"/>
        <family val="1"/>
        <charset val="128"/>
      </rPr>
      <t>鶴岡市油戸</t>
    </r>
  </si>
  <si>
    <t xml:space="preserve">   (183.5) 
     44.1</t>
  </si>
  <si>
    <r>
      <rPr>
        <sz val="11"/>
        <rFont val="ＭＳ 明朝"/>
        <family val="1"/>
        <charset val="128"/>
      </rPr>
      <t>三瀬</t>
    </r>
  </si>
  <si>
    <r>
      <rPr>
        <sz val="11"/>
        <rFont val="ＭＳ 明朝"/>
        <family val="1"/>
        <charset val="128"/>
      </rPr>
      <t>　〃　三　瀬</t>
    </r>
  </si>
  <si>
    <t>S27.12.29</t>
    <phoneticPr fontId="6"/>
  </si>
  <si>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</si>
  <si>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</si>
  <si>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</si>
  <si>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</si>
  <si>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t xml:space="preserve">   (313.5)      </t>
    </r>
    <r>
      <rPr>
        <sz val="11"/>
        <rFont val="ＭＳ 明朝"/>
        <family val="1"/>
        <charset val="128"/>
      </rPr>
      <t>　－</t>
    </r>
  </si>
  <si>
    <r>
      <rPr>
        <sz val="11"/>
        <rFont val="ＭＳ 明朝"/>
        <family val="1"/>
        <charset val="128"/>
      </rPr>
      <t>暮坪</t>
    </r>
  </si>
  <si>
    <r>
      <rPr>
        <sz val="11"/>
        <rFont val="ＭＳ 明朝"/>
        <family val="1"/>
        <charset val="128"/>
      </rPr>
      <t>　〃　暮　坪</t>
    </r>
  </si>
  <si>
    <r>
      <rPr>
        <sz val="11"/>
        <rFont val="ＭＳ 明朝"/>
        <family val="1"/>
        <charset val="128"/>
      </rPr>
      <t>米子</t>
    </r>
  </si>
  <si>
    <r>
      <rPr>
        <sz val="11"/>
        <rFont val="ＭＳ 明朝"/>
        <family val="1"/>
        <charset val="128"/>
      </rPr>
      <t>　〃　米　子</t>
    </r>
  </si>
  <si>
    <r>
      <rPr>
        <sz val="11"/>
        <rFont val="ＭＳ 明朝"/>
        <family val="1"/>
        <charset val="128"/>
      </rPr>
      <t>温福</t>
    </r>
  </si>
  <si>
    <r>
      <rPr>
        <sz val="11"/>
        <rFont val="ＭＳ 明朝"/>
        <family val="1"/>
        <charset val="128"/>
      </rPr>
      <t>　〃　温　海</t>
    </r>
  </si>
  <si>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</si>
  <si>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</si>
  <si>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</si>
  <si>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</si>
  <si>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</si>
  <si>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早田</t>
    </r>
  </si>
  <si>
    <r>
      <rPr>
        <sz val="11"/>
        <rFont val="ＭＳ 明朝"/>
        <family val="1"/>
        <charset val="128"/>
      </rPr>
      <t>　〃　早　田</t>
    </r>
  </si>
  <si>
    <t>S27.06.23</t>
    <phoneticPr fontId="6"/>
  </si>
  <si>
    <r>
      <rPr>
        <sz val="11"/>
        <rFont val="ＭＳ 明朝"/>
        <family val="1"/>
        <charset val="128"/>
      </rPr>
      <t>港
湾</t>
    </r>
  </si>
  <si>
    <r>
      <rPr>
        <sz val="11"/>
        <rFont val="ＭＳ 明朝"/>
        <family val="1"/>
        <charset val="128"/>
      </rPr>
      <t>重要
港湾</t>
    </r>
  </si>
  <si>
    <t>S28.03.20</t>
    <phoneticPr fontId="6"/>
  </si>
  <si>
    <r>
      <rPr>
        <sz val="11"/>
        <rFont val="ＭＳ 明朝"/>
        <family val="1"/>
        <charset val="128"/>
      </rPr>
      <t>鶴岡市加茂</t>
    </r>
  </si>
  <si>
    <r>
      <rPr>
        <sz val="11"/>
        <rFont val="ＭＳ 明朝"/>
        <family val="1"/>
        <charset val="128"/>
      </rPr>
      <t>地方
港湾</t>
    </r>
  </si>
  <si>
    <t>S27.07.01</t>
    <phoneticPr fontId="6"/>
  </si>
  <si>
    <t xml:space="preserve"> (1,591.0)
  1,363.0</t>
  </si>
  <si>
    <r>
      <rPr>
        <sz val="11"/>
        <rFont val="ＭＳ 明朝"/>
        <family val="1"/>
        <charset val="128"/>
      </rPr>
      <t>鼠ヶ関</t>
    </r>
  </si>
  <si>
    <r>
      <rPr>
        <sz val="11"/>
        <rFont val="ＭＳ 明朝"/>
        <family val="1"/>
        <charset val="128"/>
      </rPr>
      <t>　〃　鼠ヶ関</t>
    </r>
  </si>
  <si>
    <t xml:space="preserve"> (2,804.0) 
  1,386.0</t>
  </si>
  <si>
    <r>
      <t>(2)</t>
    </r>
    <r>
      <rPr>
        <sz val="11"/>
        <color theme="1"/>
        <rFont val="ＭＳ 明朝"/>
        <family val="1"/>
        <charset val="128"/>
      </rPr>
      <t>漁港管理</t>
    </r>
  </si>
  <si>
    <r>
      <rPr>
        <sz val="11"/>
        <color theme="1"/>
        <rFont val="ＭＳ 明朝"/>
        <family val="1"/>
        <charset val="128"/>
      </rPr>
      <t>　県管理漁港</t>
    </r>
    <r>
      <rPr>
        <sz val="11"/>
        <color theme="1"/>
        <rFont val="Century"/>
        <family val="1"/>
      </rPr>
      <t>(6</t>
    </r>
    <r>
      <rPr>
        <sz val="11"/>
        <color theme="1"/>
        <rFont val="ＭＳ 明朝"/>
        <family val="1"/>
        <charset val="128"/>
      </rPr>
      <t>港</t>
    </r>
    <r>
      <rPr>
        <sz val="11"/>
        <color theme="1"/>
        <rFont val="Century"/>
        <family val="1"/>
      </rPr>
      <t>)</t>
    </r>
    <r>
      <rPr>
        <sz val="11"/>
        <color theme="1"/>
        <rFont val="ＭＳ 明朝"/>
        <family val="1"/>
        <charset val="128"/>
      </rPr>
      <t>における漁港施設の管理、漁船以外の船舶が利用する場合の届出の受理、漁港施設、</t>
    </r>
  </si>
  <si>
    <r>
      <rPr>
        <sz val="11"/>
        <color theme="1"/>
        <rFont val="ＭＳ 明朝"/>
        <family val="1"/>
        <charset val="128"/>
      </rPr>
      <t>漁港区域内公共空地等の占用、工作物の設置等に係る許可</t>
    </r>
    <r>
      <rPr>
        <sz val="11"/>
        <color theme="1"/>
        <rFont val="Century"/>
        <family val="1"/>
      </rPr>
      <t>(</t>
    </r>
    <r>
      <rPr>
        <sz val="11"/>
        <color theme="1"/>
        <rFont val="ＭＳ 明朝"/>
        <family val="1"/>
        <charset val="128"/>
      </rPr>
      <t>協議</t>
    </r>
    <r>
      <rPr>
        <sz val="11"/>
        <color theme="1"/>
        <rFont val="Century"/>
        <family val="1"/>
      </rPr>
      <t>)</t>
    </r>
    <r>
      <rPr>
        <sz val="11"/>
        <color theme="1"/>
        <rFont val="ＭＳ 明朝"/>
        <family val="1"/>
        <charset val="128"/>
      </rPr>
      <t>を行なう。</t>
    </r>
  </si>
  <si>
    <r>
      <rPr>
        <sz val="11"/>
        <color theme="1"/>
        <rFont val="ＭＳ 明朝"/>
        <family val="1"/>
        <charset val="128"/>
      </rPr>
      <t>　由良漁港</t>
    </r>
    <r>
      <rPr>
        <sz val="11"/>
        <color theme="1"/>
        <rFont val="Century"/>
        <family val="1"/>
      </rPr>
      <t>(</t>
    </r>
    <r>
      <rPr>
        <sz val="11"/>
        <color theme="1"/>
        <rFont val="ＭＳ 明朝"/>
        <family val="1"/>
        <charset val="128"/>
      </rPr>
      <t>白山島</t>
    </r>
    <r>
      <rPr>
        <sz val="11"/>
        <color theme="1"/>
        <rFont val="Century"/>
        <family val="1"/>
      </rPr>
      <t>)</t>
    </r>
    <r>
      <rPr>
        <sz val="11"/>
        <color theme="1"/>
        <rFont val="ＭＳ 明朝"/>
        <family val="1"/>
        <charset val="128"/>
      </rPr>
      <t>及び堅苔沢漁港に係る漁船以外の船舶保管施設</t>
    </r>
    <r>
      <rPr>
        <sz val="11"/>
        <color theme="1"/>
        <rFont val="Century"/>
        <family val="1"/>
      </rPr>
      <t>(</t>
    </r>
    <r>
      <rPr>
        <sz val="11"/>
        <color theme="1"/>
        <rFont val="ＭＳ 明朝"/>
        <family val="1"/>
        <charset val="128"/>
      </rPr>
      <t>以下「指定施設」</t>
    </r>
    <r>
      <rPr>
        <sz val="11"/>
        <color theme="1"/>
        <rFont val="Century"/>
        <family val="1"/>
      </rPr>
      <t>)</t>
    </r>
    <r>
      <rPr>
        <sz val="11"/>
        <color theme="1"/>
        <rFont val="ＭＳ 明朝"/>
        <family val="1"/>
        <charset val="128"/>
      </rPr>
      <t>については、</t>
    </r>
  </si>
  <si>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年度から指定管理者制度により管理されている。</t>
    </r>
    <phoneticPr fontId="6"/>
  </si>
  <si>
    <r>
      <rPr>
        <sz val="11"/>
        <color theme="1"/>
        <rFont val="ＭＳ 明朝"/>
        <family val="1"/>
        <charset val="128"/>
      </rPr>
      <t>　</t>
    </r>
    <r>
      <rPr>
        <sz val="11"/>
        <color theme="1"/>
        <rFont val="Century"/>
        <family val="1"/>
      </rPr>
      <t xml:space="preserve"> </t>
    </r>
    <r>
      <rPr>
        <sz val="11"/>
        <color theme="1"/>
        <rFont val="ＭＳ 明朝"/>
        <family val="1"/>
        <charset val="128"/>
      </rPr>
      <t>ア．県管理漁港</t>
    </r>
  </si>
  <si>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t>
    </r>
    <phoneticPr fontId="6"/>
  </si>
  <si>
    <r>
      <rPr>
        <sz val="11"/>
        <color theme="1"/>
        <rFont val="ＭＳ 明朝"/>
        <family val="1"/>
        <charset val="128"/>
      </rPr>
      <t>地方公共団体と定められており、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6"/>
  </si>
  <si>
    <r>
      <rPr>
        <sz val="11"/>
        <color theme="1"/>
        <rFont val="ＭＳ 明朝"/>
        <family val="1"/>
        <charset val="128"/>
      </rPr>
      <t>漁　港　の　種　類</t>
    </r>
    <phoneticPr fontId="6"/>
  </si>
  <si>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</si>
  <si>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</si>
  <si>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指　定　年　月　日</t>
    </r>
    <phoneticPr fontId="6"/>
  </si>
  <si>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</si>
  <si>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飛島漁港</t>
    </r>
    <r>
      <rPr>
        <sz val="11"/>
        <color theme="1"/>
        <rFont val="Century"/>
        <family val="1"/>
      </rPr>
      <t>(</t>
    </r>
    <r>
      <rPr>
        <sz val="11"/>
        <color theme="1"/>
        <rFont val="ＭＳ 明朝"/>
        <family val="1"/>
        <charset val="128"/>
      </rPr>
      <t>勝浦・中村・法木</t>
    </r>
    <r>
      <rPr>
        <sz val="11"/>
        <color theme="1"/>
        <rFont val="Century"/>
        <family val="1"/>
      </rPr>
      <t>)</t>
    </r>
  </si>
  <si>
    <r>
      <rPr>
        <sz val="11"/>
        <color theme="1"/>
        <rFont val="ＭＳ 明朝"/>
        <family val="1"/>
        <charset val="128"/>
      </rPr>
      <t>酒田市飛島</t>
    </r>
  </si>
  <si>
    <r>
      <rPr>
        <sz val="11"/>
        <color theme="1"/>
        <rFont val="ＭＳ 明朝"/>
        <family val="1"/>
        <charset val="128"/>
      </rPr>
      <t>昭和</t>
    </r>
    <rPh sb="0" eb="2">
      <t>ショウワ</t>
    </rPh>
    <phoneticPr fontId="6"/>
  </si>
  <si>
    <t>26</t>
    <phoneticPr fontId="6"/>
  </si>
  <si>
    <r>
      <rPr>
        <sz val="11"/>
        <color theme="1"/>
        <rFont val="ＭＳ 明朝"/>
        <family val="1"/>
        <charset val="128"/>
      </rPr>
      <t>年</t>
    </r>
    <rPh sb="0" eb="1">
      <t>ネン</t>
    </rPh>
    <phoneticPr fontId="6"/>
  </si>
  <si>
    <t>7</t>
    <phoneticPr fontId="6"/>
  </si>
  <si>
    <r>
      <rPr>
        <sz val="11"/>
        <color theme="1"/>
        <rFont val="ＭＳ 明朝"/>
        <family val="1"/>
        <charset val="128"/>
      </rPr>
      <t>月</t>
    </r>
    <rPh sb="0" eb="1">
      <t>ガツ</t>
    </rPh>
    <phoneticPr fontId="6"/>
  </si>
  <si>
    <t>10</t>
    <phoneticPr fontId="6"/>
  </si>
  <si>
    <r>
      <rPr>
        <sz val="11"/>
        <color theme="1"/>
        <rFont val="ＭＳ 明朝"/>
        <family val="1"/>
        <charset val="128"/>
      </rPr>
      <t>日</t>
    </r>
    <rPh sb="0" eb="1">
      <t>ニチ</t>
    </rPh>
    <phoneticPr fontId="6"/>
  </si>
  <si>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</si>
  <si>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</si>
  <si>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</si>
  <si>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</si>
  <si>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</si>
  <si>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t>11</t>
    <phoneticPr fontId="6"/>
  </si>
  <si>
    <t>14</t>
    <phoneticPr fontId="6"/>
  </si>
  <si>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</si>
  <si>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</si>
  <si>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</si>
  <si>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</si>
  <si>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</si>
  <si>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t>27</t>
    <phoneticPr fontId="6"/>
  </si>
  <si>
    <t>12</t>
    <phoneticPr fontId="6"/>
  </si>
  <si>
    <r>
      <rPr>
        <sz val="11"/>
        <color theme="1"/>
        <rFont val="ＭＳ 明朝"/>
        <family val="1"/>
        <charset val="128"/>
      </rPr>
      <t>米子漁港</t>
    </r>
  </si>
  <si>
    <r>
      <rPr>
        <sz val="11"/>
        <color theme="1"/>
        <rFont val="ＭＳ 明朝"/>
        <family val="1"/>
        <charset val="128"/>
      </rPr>
      <t>鶴岡市温海</t>
    </r>
  </si>
  <si>
    <r>
      <rPr>
        <sz val="11"/>
        <color theme="1"/>
        <rFont val="ＭＳ 明朝"/>
        <family val="1"/>
        <charset val="128"/>
      </rPr>
      <t>イ．漁港の管理</t>
    </r>
  </si>
  <si>
    <r>
      <rPr>
        <sz val="11"/>
        <color theme="1"/>
        <rFont val="ＭＳ 明朝"/>
        <family val="1"/>
        <charset val="128"/>
      </rPr>
      <t>　漁港施設に破損がないか、漁港区域に危険な漂着物がないか等を監視するため、飛島漁港はほぼ毎日</t>
    </r>
    <r>
      <rPr>
        <sz val="11"/>
        <color theme="1"/>
        <rFont val="Century"/>
        <family val="1"/>
      </rPr>
      <t>(</t>
    </r>
    <r>
      <rPr>
        <sz val="11"/>
        <color theme="1"/>
        <rFont val="ＭＳ 明朝"/>
        <family val="1"/>
        <charset val="128"/>
      </rPr>
      <t>土日祝日を除く</t>
    </r>
    <r>
      <rPr>
        <sz val="11"/>
        <color theme="1"/>
        <rFont val="Century"/>
        <family val="1"/>
      </rPr>
      <t>)</t>
    </r>
    <r>
      <rPr>
        <sz val="11"/>
        <color theme="1"/>
        <rFont val="ＭＳ 明朝"/>
        <family val="1"/>
        <charset val="128"/>
      </rPr>
      <t>、</t>
    </r>
  </si>
  <si>
    <r>
      <rPr>
        <sz val="11"/>
        <color theme="1"/>
        <rFont val="ＭＳ 明朝"/>
        <family val="1"/>
        <charset val="128"/>
      </rPr>
      <t>他の</t>
    </r>
    <r>
      <rPr>
        <sz val="11"/>
        <color theme="1"/>
        <rFont val="Century"/>
        <family val="1"/>
      </rPr>
      <t>5</t>
    </r>
    <r>
      <rPr>
        <sz val="11"/>
        <color theme="1"/>
        <rFont val="ＭＳ 明朝"/>
        <family val="1"/>
        <charset val="128"/>
      </rPr>
      <t>港は週に</t>
    </r>
    <r>
      <rPr>
        <sz val="11"/>
        <color theme="1"/>
        <rFont val="Century"/>
        <family val="1"/>
      </rPr>
      <t>1</t>
    </r>
    <r>
      <rPr>
        <sz val="11"/>
        <color theme="1"/>
        <rFont val="ＭＳ 明朝"/>
        <family val="1"/>
        <charset val="128"/>
      </rPr>
      <t>回以上漁港監視員あるいは嘱託職員による巡視を行なっている。</t>
    </r>
    <r>
      <rPr>
        <sz val="11"/>
        <color theme="1"/>
        <rFont val="Century"/>
        <family val="1"/>
      </rPr>
      <t>(</t>
    </r>
    <r>
      <rPr>
        <sz val="11"/>
        <color theme="1"/>
        <rFont val="ＭＳ 明朝"/>
        <family val="1"/>
        <charset val="128"/>
      </rPr>
      <t>平成</t>
    </r>
    <r>
      <rPr>
        <sz val="11"/>
        <color theme="1"/>
        <rFont val="Century"/>
        <family val="1"/>
      </rPr>
      <t>21</t>
    </r>
    <r>
      <rPr>
        <sz val="11"/>
        <color theme="1"/>
        <rFont val="ＭＳ 明朝"/>
        <family val="1"/>
        <charset val="128"/>
      </rPr>
      <t>年度実績</t>
    </r>
    <r>
      <rPr>
        <sz val="11"/>
        <color theme="1"/>
        <rFont val="Century"/>
        <family val="1"/>
      </rPr>
      <t>)</t>
    </r>
  </si>
  <si>
    <r>
      <rPr>
        <sz val="11"/>
        <color theme="1"/>
        <rFont val="ＭＳ 明朝"/>
        <family val="1"/>
        <charset val="128"/>
      </rPr>
      <t>実施件数</t>
    </r>
  </si>
  <si>
    <r>
      <rPr>
        <sz val="11"/>
        <color theme="1"/>
        <rFont val="ＭＳ 明朝"/>
        <family val="1"/>
        <charset val="128"/>
      </rPr>
      <t>自動車運転技師</t>
    </r>
    <r>
      <rPr>
        <sz val="11"/>
        <color theme="1"/>
        <rFont val="Century"/>
        <family val="1"/>
      </rPr>
      <t>(</t>
    </r>
    <r>
      <rPr>
        <sz val="11"/>
        <color theme="1"/>
        <rFont val="ＭＳ 明朝"/>
        <family val="1"/>
        <charset val="128"/>
      </rPr>
      <t>兼</t>
    </r>
    <r>
      <rPr>
        <sz val="11"/>
        <color theme="1"/>
        <rFont val="Century"/>
        <family val="1"/>
      </rPr>
      <t>)</t>
    </r>
    <r>
      <rPr>
        <sz val="11"/>
        <color theme="1"/>
        <rFont val="ＭＳ 明朝"/>
        <family val="1"/>
        <charset val="128"/>
      </rPr>
      <t>漁港監視員</t>
    </r>
    <rPh sb="0" eb="3">
      <t>ジドウシャ</t>
    </rPh>
    <rPh sb="3" eb="7">
      <t>ウンテンギシ</t>
    </rPh>
    <rPh sb="8" eb="9">
      <t>ケン</t>
    </rPh>
    <rPh sb="10" eb="15">
      <t>ギョコウカンシイン</t>
    </rPh>
    <phoneticPr fontId="6"/>
  </si>
  <si>
    <r>
      <rPr>
        <sz val="11"/>
        <color theme="1"/>
        <rFont val="ＭＳ 明朝"/>
        <family val="1"/>
        <charset val="128"/>
      </rPr>
      <t>漁港監視実施回数</t>
    </r>
    <phoneticPr fontId="6"/>
  </si>
  <si>
    <r>
      <t>(</t>
    </r>
    <r>
      <rPr>
        <sz val="11"/>
        <color theme="1"/>
        <rFont val="ＭＳ 明朝"/>
        <family val="1"/>
        <charset val="128"/>
      </rPr>
      <t>飛島漁港を除く</t>
    </r>
    <r>
      <rPr>
        <sz val="11"/>
        <color theme="1"/>
        <rFont val="Century"/>
        <family val="1"/>
      </rPr>
      <t>)</t>
    </r>
  </si>
  <si>
    <r>
      <t>2</t>
    </r>
    <r>
      <rPr>
        <sz val="11"/>
        <color theme="1"/>
        <rFont val="ＭＳ 明朝"/>
        <family val="1"/>
        <charset val="128"/>
      </rPr>
      <t>名</t>
    </r>
  </si>
  <si>
    <r>
      <t>121</t>
    </r>
    <r>
      <rPr>
        <sz val="11"/>
        <color theme="1"/>
        <rFont val="ＭＳ 明朝"/>
        <family val="1"/>
        <charset val="128"/>
      </rPr>
      <t>件</t>
    </r>
    <rPh sb="3" eb="4">
      <t>ケン</t>
    </rPh>
    <phoneticPr fontId="6"/>
  </si>
  <si>
    <r>
      <rPr>
        <sz val="11"/>
        <color theme="1"/>
        <rFont val="ＭＳ 明朝"/>
        <family val="1"/>
        <charset val="128"/>
      </rPr>
      <t>ウ．漁船以外の船舶の利用</t>
    </r>
  </si>
  <si>
    <r>
      <rPr>
        <sz val="11"/>
        <color theme="1"/>
        <rFont val="ＭＳ 明朝"/>
        <family val="1"/>
        <charset val="128"/>
      </rPr>
      <t>　漁港は漁業の本拠地として整備されているため、漁船以外の船舶が利用する場合には、</t>
    </r>
    <phoneticPr fontId="6"/>
  </si>
  <si>
    <r>
      <rPr>
        <sz val="11"/>
        <color theme="1"/>
        <rFont val="ＭＳ 明朝"/>
        <family val="1"/>
        <charset val="128"/>
      </rPr>
      <t>岸壁（物揚場、船揚場）利用届の提出を受けている。</t>
    </r>
  </si>
  <si>
    <r>
      <rPr>
        <sz val="11"/>
        <color theme="1"/>
        <rFont val="ＭＳ 明朝"/>
        <family val="1"/>
        <charset val="128"/>
      </rPr>
      <t>平成</t>
    </r>
    <r>
      <rPr>
        <sz val="11"/>
        <color theme="1"/>
        <rFont val="Century"/>
        <family val="1"/>
      </rPr>
      <t>18</t>
    </r>
    <r>
      <rPr>
        <sz val="11"/>
        <color theme="1"/>
        <rFont val="ＭＳ 明朝"/>
        <family val="1"/>
        <charset val="128"/>
      </rPr>
      <t>年度</t>
    </r>
    <rPh sb="4" eb="5">
      <t>ネン</t>
    </rPh>
    <phoneticPr fontId="6"/>
  </si>
  <si>
    <r>
      <rPr>
        <sz val="11"/>
        <color theme="1"/>
        <rFont val="ＭＳ 明朝"/>
        <family val="1"/>
        <charset val="128"/>
      </rPr>
      <t>平成</t>
    </r>
    <r>
      <rPr>
        <sz val="11"/>
        <color theme="1"/>
        <rFont val="Century"/>
        <family val="1"/>
      </rPr>
      <t>19</t>
    </r>
    <r>
      <rPr>
        <sz val="11"/>
        <color theme="1"/>
        <rFont val="ＭＳ 明朝"/>
        <family val="1"/>
        <charset val="128"/>
      </rPr>
      <t>年度</t>
    </r>
    <rPh sb="4" eb="5">
      <t>ネン</t>
    </rPh>
    <phoneticPr fontId="6"/>
  </si>
  <si>
    <r>
      <rPr>
        <sz val="11"/>
        <color theme="1"/>
        <rFont val="ＭＳ 明朝"/>
        <family val="1"/>
        <charset val="128"/>
      </rPr>
      <t>平成</t>
    </r>
    <r>
      <rPr>
        <sz val="11"/>
        <color theme="1"/>
        <rFont val="Century"/>
        <family val="1"/>
      </rPr>
      <t>20</t>
    </r>
    <r>
      <rPr>
        <sz val="11"/>
        <color theme="1"/>
        <rFont val="ＭＳ 明朝"/>
        <family val="1"/>
        <charset val="128"/>
      </rPr>
      <t>年度</t>
    </r>
    <rPh sb="4" eb="5">
      <t>ネン</t>
    </rPh>
    <phoneticPr fontId="6"/>
  </si>
  <si>
    <r>
      <rPr>
        <sz val="11"/>
        <color theme="1"/>
        <rFont val="ＭＳ 明朝"/>
        <family val="1"/>
        <charset val="128"/>
      </rPr>
      <t>平成</t>
    </r>
    <r>
      <rPr>
        <sz val="11"/>
        <color theme="1"/>
        <rFont val="Century"/>
        <family val="1"/>
      </rPr>
      <t>21</t>
    </r>
    <r>
      <rPr>
        <sz val="11"/>
        <color theme="1"/>
        <rFont val="ＭＳ 明朝"/>
        <family val="1"/>
        <charset val="128"/>
      </rPr>
      <t>年度</t>
    </r>
    <rPh sb="4" eb="5">
      <t>ネン</t>
    </rPh>
    <phoneticPr fontId="6"/>
  </si>
  <si>
    <r>
      <rPr>
        <sz val="11"/>
        <color theme="1"/>
        <rFont val="ＭＳ 明朝"/>
        <family val="1"/>
        <charset val="128"/>
      </rPr>
      <t>岸壁利用届受理件数</t>
    </r>
  </si>
  <si>
    <r>
      <rPr>
        <sz val="11"/>
        <color theme="1"/>
        <rFont val="ＭＳ 明朝"/>
        <family val="1"/>
        <charset val="128"/>
      </rPr>
      <t>エ．占用等許可（協議）</t>
    </r>
  </si>
  <si>
    <r>
      <rPr>
        <sz val="11"/>
        <color theme="1"/>
        <rFont val="ＭＳ 明朝"/>
        <family val="1"/>
        <charset val="128"/>
      </rPr>
      <t>　漁港管理者は漁港施設を占用等する場合には漁港管理条例、漁港区域内の公共空地を占用等する場合には漁港漁場整備法、</t>
    </r>
    <phoneticPr fontId="6"/>
  </si>
  <si>
    <r>
      <rPr>
        <sz val="11"/>
        <color theme="1"/>
        <rFont val="ＭＳ 明朝"/>
        <family val="1"/>
        <charset val="128"/>
      </rPr>
      <t>漁港区域内にある海岸保全区域の公共空地を占用等する場合には海岸法による許可（協議）を行っている。</t>
    </r>
    <phoneticPr fontId="6"/>
  </si>
  <si>
    <r>
      <rPr>
        <sz val="11"/>
        <color theme="1"/>
        <rFont val="ＭＳ 明朝"/>
        <family val="1"/>
        <charset val="128"/>
      </rPr>
      <t>許可・協議</t>
    </r>
  </si>
  <si>
    <r>
      <rPr>
        <sz val="11"/>
        <color theme="1"/>
        <rFont val="ＭＳ 明朝"/>
        <family val="1"/>
        <charset val="128"/>
      </rPr>
      <t>漁港管理条例</t>
    </r>
    <phoneticPr fontId="6"/>
  </si>
  <si>
    <r>
      <rPr>
        <sz val="11"/>
        <color theme="1"/>
        <rFont val="ＭＳ 明朝"/>
        <family val="1"/>
        <charset val="128"/>
      </rPr>
      <t>漁港漁場整備法</t>
    </r>
  </si>
  <si>
    <r>
      <rPr>
        <sz val="11"/>
        <color theme="1"/>
        <rFont val="ＭＳ 明朝"/>
        <family val="1"/>
        <charset val="128"/>
      </rPr>
      <t>海　　岸　　法</t>
    </r>
    <phoneticPr fontId="6"/>
  </si>
  <si>
    <r>
      <rPr>
        <sz val="11"/>
        <color theme="1"/>
        <rFont val="ＭＳ 明朝"/>
        <family val="1"/>
        <charset val="128"/>
      </rPr>
      <t>件　　　数</t>
    </r>
  </si>
  <si>
    <t>H18</t>
    <phoneticPr fontId="6"/>
  </si>
  <si>
    <t>H19</t>
    <phoneticPr fontId="6"/>
  </si>
  <si>
    <t>H20</t>
    <phoneticPr fontId="6"/>
  </si>
  <si>
    <t>H21</t>
    <phoneticPr fontId="6"/>
  </si>
  <si>
    <r>
      <rPr>
        <sz val="11"/>
        <color theme="1"/>
        <rFont val="ＭＳ 明朝"/>
        <family val="1"/>
        <charset val="128"/>
      </rPr>
      <t>飛島漁港</t>
    </r>
  </si>
  <si>
    <r>
      <rPr>
        <sz val="11"/>
        <color theme="1"/>
        <rFont val="ＭＳ 明朝"/>
        <family val="1"/>
        <charset val="128"/>
      </rPr>
      <t>　</t>
    </r>
    <r>
      <rPr>
        <sz val="11"/>
        <color theme="1"/>
        <rFont val="Century"/>
        <family val="1"/>
      </rPr>
      <t xml:space="preserve">  </t>
    </r>
    <r>
      <rPr>
        <sz val="11"/>
        <color theme="1"/>
        <rFont val="ＭＳ 明朝"/>
        <family val="1"/>
        <charset val="128"/>
      </rPr>
      <t>オ．指定施設使用許可</t>
    </r>
  </si>
  <si>
    <r>
      <rPr>
        <sz val="11"/>
        <color theme="1"/>
        <rFont val="ＭＳ 明朝"/>
        <family val="1"/>
        <charset val="128"/>
      </rPr>
      <t>　漁港施設内にある指定施設を使用する場合は漁港管理条例に基づく指定施設の使用許可が必要となる。</t>
    </r>
    <phoneticPr fontId="6"/>
  </si>
  <si>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年度から指定管理者制度による管理が行なわれており、協定期間は平成</t>
    </r>
    <r>
      <rPr>
        <sz val="11"/>
        <color theme="1"/>
        <rFont val="Century"/>
        <family val="1"/>
      </rPr>
      <t>22</t>
    </r>
    <r>
      <rPr>
        <sz val="11"/>
        <color theme="1"/>
        <rFont val="ＭＳ 明朝"/>
        <family val="1"/>
        <charset val="128"/>
      </rPr>
      <t>年度までの</t>
    </r>
    <r>
      <rPr>
        <sz val="11"/>
        <color theme="1"/>
        <rFont val="Century"/>
        <family val="1"/>
      </rPr>
      <t>5</t>
    </r>
    <r>
      <rPr>
        <sz val="11"/>
        <color theme="1"/>
        <rFont val="ＭＳ 明朝"/>
        <family val="1"/>
        <charset val="128"/>
      </rPr>
      <t>年間となっている。</t>
    </r>
    <phoneticPr fontId="6"/>
  </si>
  <si>
    <r>
      <rPr>
        <sz val="11"/>
        <color theme="1"/>
        <rFont val="ＭＳ 明朝"/>
        <family val="1"/>
        <charset val="128"/>
      </rPr>
      <t>公募方式により選定された山形県漁業協同組合が指定管理者となっている。　</t>
    </r>
  </si>
  <si>
    <r>
      <rPr>
        <sz val="11"/>
        <color theme="1"/>
        <rFont val="ＭＳ 明朝"/>
        <family val="1"/>
        <charset val="128"/>
      </rPr>
      <t>使用許可件数</t>
    </r>
  </si>
  <si>
    <r>
      <t xml:space="preserve"> </t>
    </r>
    <r>
      <rPr>
        <sz val="11"/>
        <color theme="1"/>
        <rFont val="ＭＳ 明朝"/>
        <family val="1"/>
        <charset val="128"/>
      </rPr>
      <t>由良漁港</t>
    </r>
    <r>
      <rPr>
        <sz val="11"/>
        <color theme="1"/>
        <rFont val="Century"/>
        <family val="1"/>
      </rPr>
      <t xml:space="preserve"> </t>
    </r>
    <r>
      <rPr>
        <sz val="11"/>
        <color theme="1"/>
        <rFont val="ＭＳ 明朝"/>
        <family val="1"/>
        <charset val="128"/>
      </rPr>
      <t>（白山島）</t>
    </r>
    <phoneticPr fontId="6"/>
  </si>
  <si>
    <r>
      <rPr>
        <sz val="11"/>
        <color theme="1"/>
        <rFont val="ＭＳ 明朝"/>
        <family val="1"/>
        <charset val="128"/>
      </rPr>
      <t>堅　苔　沢　漁　港</t>
    </r>
    <phoneticPr fontId="6"/>
  </si>
  <si>
    <r>
      <rPr>
        <sz val="11"/>
        <rFont val="ＭＳ 明朝"/>
        <family val="1"/>
        <charset val="128"/>
      </rPr>
      <t>　漁業違反件数は</t>
    </r>
    <r>
      <rPr>
        <sz val="11"/>
        <rFont val="Century"/>
        <family val="1"/>
      </rPr>
      <t>60</t>
    </r>
    <r>
      <rPr>
        <sz val="11"/>
        <rFont val="ＭＳ 明朝"/>
        <family val="1"/>
        <charset val="128"/>
      </rPr>
      <t>件で前年度より</t>
    </r>
    <r>
      <rPr>
        <sz val="11"/>
        <rFont val="Century"/>
        <family val="1"/>
      </rPr>
      <t>1</t>
    </r>
    <r>
      <rPr>
        <sz val="11"/>
        <rFont val="ＭＳ 明朝"/>
        <family val="1"/>
        <charset val="128"/>
      </rPr>
      <t>件減少した。</t>
    </r>
    <r>
      <rPr>
        <sz val="11"/>
        <rFont val="Century"/>
        <family val="1"/>
      </rPr>
      <t>(</t>
    </r>
    <r>
      <rPr>
        <sz val="11"/>
        <rFont val="ＭＳ 明朝"/>
        <family val="1"/>
        <charset val="128"/>
      </rPr>
      <t>前年的に違反件数は同程度であるが、特にこだまがい採捕等禁止違反が増加した</t>
    </r>
    <r>
      <rPr>
        <sz val="11"/>
        <rFont val="Century"/>
        <family val="1"/>
      </rPr>
      <t>)</t>
    </r>
    <rPh sb="1" eb="3">
      <t>ギョギョウ</t>
    </rPh>
    <rPh sb="3" eb="5">
      <t>イハン</t>
    </rPh>
    <rPh sb="5" eb="7">
      <t>ケンスウ</t>
    </rPh>
    <rPh sb="10" eb="11">
      <t>ケン</t>
    </rPh>
    <rPh sb="12" eb="15">
      <t>ゼンネンド</t>
    </rPh>
    <rPh sb="18" eb="19">
      <t>ケン</t>
    </rPh>
    <rPh sb="19" eb="21">
      <t>ゲンショウ</t>
    </rPh>
    <rPh sb="25" eb="27">
      <t>ゼンネン</t>
    </rPh>
    <rPh sb="27" eb="28">
      <t>テキ</t>
    </rPh>
    <rPh sb="29" eb="31">
      <t>イハン</t>
    </rPh>
    <rPh sb="31" eb="33">
      <t>ケンスウ</t>
    </rPh>
    <rPh sb="34" eb="37">
      <t>ドウテイド</t>
    </rPh>
    <rPh sb="42" eb="43">
      <t>トク</t>
    </rPh>
    <rPh sb="49" eb="51">
      <t>サイホ</t>
    </rPh>
    <rPh sb="51" eb="52">
      <t>トウ</t>
    </rPh>
    <rPh sb="52" eb="54">
      <t>キンシ</t>
    </rPh>
    <rPh sb="54" eb="56">
      <t>イハン</t>
    </rPh>
    <rPh sb="57" eb="59">
      <t>ゾウカ</t>
    </rPh>
    <phoneticPr fontId="21"/>
  </si>
  <si>
    <r>
      <rPr>
        <sz val="11"/>
        <rFont val="ＭＳ 明朝"/>
        <family val="1"/>
        <charset val="128"/>
      </rPr>
      <t>　海面では、漁業監視調査船「月峯」</t>
    </r>
    <r>
      <rPr>
        <sz val="11"/>
        <rFont val="Century"/>
        <family val="1"/>
      </rPr>
      <t>(52</t>
    </r>
    <r>
      <rPr>
        <sz val="11"/>
        <rFont val="ＭＳ 明朝"/>
        <family val="1"/>
        <charset val="128"/>
      </rPr>
      <t>ﾄﾝ、</t>
    </r>
    <r>
      <rPr>
        <sz val="11"/>
        <rFont val="Century"/>
        <family val="1"/>
      </rPr>
      <t>D</t>
    </r>
    <r>
      <rPr>
        <sz val="11"/>
        <rFont val="ＭＳ 明朝"/>
        <family val="1"/>
        <charset val="128"/>
      </rPr>
      <t>・</t>
    </r>
    <r>
      <rPr>
        <sz val="11"/>
        <rFont val="Century"/>
        <family val="1"/>
      </rPr>
      <t>1,854kW×2)</t>
    </r>
    <r>
      <rPr>
        <sz val="11"/>
        <rFont val="ＭＳ 明朝"/>
        <family val="1"/>
        <charset val="128"/>
      </rPr>
      <t>等による海上取締違反が</t>
    </r>
    <r>
      <rPr>
        <sz val="11"/>
        <rFont val="Century"/>
        <family val="1"/>
      </rPr>
      <t>8</t>
    </r>
    <r>
      <rPr>
        <sz val="11"/>
        <rFont val="ＭＳ 明朝"/>
        <family val="1"/>
        <charset val="128"/>
      </rPr>
      <t>件</t>
    </r>
    <r>
      <rPr>
        <sz val="11"/>
        <rFont val="Century"/>
        <family val="1"/>
      </rPr>
      <t>(</t>
    </r>
    <r>
      <rPr>
        <sz val="11"/>
        <rFont val="ＭＳ 明朝"/>
        <family val="1"/>
        <charset val="128"/>
      </rPr>
      <t>県内漁船</t>
    </r>
    <r>
      <rPr>
        <sz val="11"/>
        <rFont val="Century"/>
        <family val="1"/>
      </rPr>
      <t>4</t>
    </r>
    <r>
      <rPr>
        <sz val="11"/>
        <rFont val="ＭＳ 明朝"/>
        <family val="1"/>
        <charset val="128"/>
      </rPr>
      <t>件、県外漁船</t>
    </r>
    <r>
      <rPr>
        <sz val="11"/>
        <rFont val="Century"/>
        <family val="1"/>
      </rPr>
      <t>0</t>
    </r>
    <r>
      <rPr>
        <sz val="11"/>
        <rFont val="ＭＳ 明朝"/>
        <family val="1"/>
        <charset val="128"/>
      </rPr>
      <t>件、遊漁船等</t>
    </r>
    <r>
      <rPr>
        <sz val="11"/>
        <rFont val="Century"/>
        <family val="1"/>
      </rPr>
      <t>4</t>
    </r>
    <r>
      <rPr>
        <sz val="11"/>
        <rFont val="ＭＳ 明朝"/>
        <family val="1"/>
        <charset val="128"/>
      </rPr>
      <t>件</t>
    </r>
    <r>
      <rPr>
        <sz val="11"/>
        <rFont val="Century"/>
        <family val="1"/>
      </rPr>
      <t>)</t>
    </r>
    <r>
      <rPr>
        <sz val="11"/>
        <rFont val="ＭＳ 明朝"/>
        <family val="1"/>
        <charset val="128"/>
      </rPr>
      <t>であり、</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1">
      <t>ケンナイ</t>
    </rPh>
    <rPh sb="51" eb="53">
      <t>ギョセン</t>
    </rPh>
    <rPh sb="54" eb="55">
      <t>ケン</t>
    </rPh>
    <rPh sb="56" eb="60">
      <t>ケンガイギョセン</t>
    </rPh>
    <rPh sb="61" eb="62">
      <t>ケン</t>
    </rPh>
    <rPh sb="65" eb="66">
      <t>フネ</t>
    </rPh>
    <rPh sb="66" eb="67">
      <t>ナド</t>
    </rPh>
    <phoneticPr fontId="21"/>
  </si>
  <si>
    <r>
      <rPr>
        <sz val="11"/>
        <rFont val="ＭＳ 明朝"/>
        <family val="1"/>
        <charset val="128"/>
      </rPr>
      <t>県外漁船による違反が無くなり、遊漁船等の海区指示違反が昨年の</t>
    </r>
    <r>
      <rPr>
        <sz val="11"/>
        <rFont val="Century"/>
        <family val="1"/>
      </rPr>
      <t>11</t>
    </r>
    <r>
      <rPr>
        <sz val="11"/>
        <rFont val="ＭＳ 明朝"/>
        <family val="1"/>
        <charset val="128"/>
      </rPr>
      <t>件から</t>
    </r>
    <r>
      <rPr>
        <sz val="11"/>
        <rFont val="Century"/>
        <family val="1"/>
      </rPr>
      <t>2</t>
    </r>
    <r>
      <rPr>
        <sz val="11"/>
        <rFont val="ＭＳ 明朝"/>
        <family val="1"/>
        <charset val="128"/>
      </rPr>
      <t>件に減少した。</t>
    </r>
    <rPh sb="15" eb="18">
      <t>ユウギョセン</t>
    </rPh>
    <rPh sb="18" eb="19">
      <t>ナド</t>
    </rPh>
    <rPh sb="20" eb="22">
      <t>カイク</t>
    </rPh>
    <rPh sb="22" eb="24">
      <t>シジ</t>
    </rPh>
    <rPh sb="24" eb="26">
      <t>イハン</t>
    </rPh>
    <rPh sb="27" eb="29">
      <t>サクネン</t>
    </rPh>
    <rPh sb="32" eb="33">
      <t>ケン</t>
    </rPh>
    <rPh sb="36" eb="37">
      <t>ケン</t>
    </rPh>
    <rPh sb="38" eb="40">
      <t>ゲンショウ</t>
    </rPh>
    <phoneticPr fontId="21"/>
  </si>
  <si>
    <r>
      <rPr>
        <sz val="11"/>
        <rFont val="ＭＳ 明朝"/>
        <family val="1"/>
        <charset val="128"/>
      </rPr>
      <t>　陸上取締では、はたはた採捕等禁止違反が</t>
    </r>
    <r>
      <rPr>
        <sz val="11"/>
        <rFont val="Century"/>
        <family val="1"/>
      </rPr>
      <t>27</t>
    </r>
    <r>
      <rPr>
        <sz val="11"/>
        <rFont val="ＭＳ 明朝"/>
        <family val="1"/>
        <charset val="128"/>
      </rPr>
      <t>件、貝類採捕等禁止違反が</t>
    </r>
    <r>
      <rPr>
        <sz val="11"/>
        <rFont val="Century"/>
        <family val="1"/>
      </rPr>
      <t>2</t>
    </r>
    <r>
      <rPr>
        <sz val="11"/>
        <rFont val="ＭＳ 明朝"/>
        <family val="1"/>
        <charset val="128"/>
      </rPr>
      <t>件、海藻類採捕等禁止違が</t>
    </r>
    <r>
      <rPr>
        <sz val="11"/>
        <rFont val="Century"/>
        <family val="1"/>
      </rPr>
      <t>1</t>
    </r>
    <r>
      <rPr>
        <sz val="11"/>
        <rFont val="ＭＳ 明朝"/>
        <family val="1"/>
        <charset val="128"/>
      </rPr>
      <t>件、こだまがい採捕等禁止違反が</t>
    </r>
    <rPh sb="1" eb="3">
      <t>リクジョウ</t>
    </rPh>
    <rPh sb="3" eb="5">
      <t>トリシマ</t>
    </rPh>
    <rPh sb="12" eb="15">
      <t>サイホトウ</t>
    </rPh>
    <rPh sb="15" eb="19">
      <t>キンシイハン</t>
    </rPh>
    <rPh sb="22" eb="23">
      <t>ケン</t>
    </rPh>
    <rPh sb="24" eb="26">
      <t>カイルイ</t>
    </rPh>
    <rPh sb="26" eb="29">
      <t>サイホトウ</t>
    </rPh>
    <rPh sb="29" eb="33">
      <t>キンシイハン</t>
    </rPh>
    <rPh sb="35" eb="36">
      <t>ケン</t>
    </rPh>
    <rPh sb="37" eb="40">
      <t>カイソウルイ</t>
    </rPh>
    <rPh sb="40" eb="43">
      <t>サイホトウ</t>
    </rPh>
    <rPh sb="43" eb="45">
      <t>キンシ</t>
    </rPh>
    <rPh sb="45" eb="46">
      <t>イ</t>
    </rPh>
    <rPh sb="48" eb="49">
      <t>ケン</t>
    </rPh>
    <rPh sb="55" eb="58">
      <t>サイホトウ</t>
    </rPh>
    <rPh sb="58" eb="62">
      <t>キンシイハン</t>
    </rPh>
    <phoneticPr fontId="21"/>
  </si>
  <si>
    <r>
      <rPr>
        <sz val="11"/>
        <rFont val="ＭＳ 明朝"/>
        <family val="1"/>
        <charset val="128"/>
      </rPr>
      <t>昨年の</t>
    </r>
    <r>
      <rPr>
        <sz val="11"/>
        <rFont val="Century"/>
        <family val="1"/>
      </rPr>
      <t>2</t>
    </r>
    <r>
      <rPr>
        <sz val="11"/>
        <rFont val="ＭＳ 明朝"/>
        <family val="1"/>
        <charset val="128"/>
      </rPr>
      <t>件から</t>
    </r>
    <r>
      <rPr>
        <sz val="11"/>
        <rFont val="Century"/>
        <family val="1"/>
      </rPr>
      <t>18</t>
    </r>
    <r>
      <rPr>
        <sz val="11"/>
        <rFont val="ＭＳ 明朝"/>
        <family val="1"/>
        <charset val="128"/>
      </rPr>
      <t>件に増加した。</t>
    </r>
  </si>
  <si>
    <r>
      <rPr>
        <sz val="11"/>
        <rFont val="ＭＳ 明朝"/>
        <family val="1"/>
        <charset val="128"/>
      </rPr>
      <t>　内水面の陸上取締では、違反が前年度の</t>
    </r>
    <r>
      <rPr>
        <sz val="11"/>
        <rFont val="Century"/>
        <family val="1"/>
      </rPr>
      <t>12</t>
    </r>
    <r>
      <rPr>
        <sz val="11"/>
        <rFont val="ＭＳ 明朝"/>
        <family val="1"/>
        <charset val="128"/>
      </rPr>
      <t>件から</t>
    </r>
    <r>
      <rPr>
        <sz val="11"/>
        <rFont val="Century"/>
        <family val="1"/>
      </rPr>
      <t>4</t>
    </r>
    <r>
      <rPr>
        <sz val="11"/>
        <rFont val="ＭＳ 明朝"/>
        <family val="1"/>
        <charset val="128"/>
      </rPr>
      <t>件に減少した。</t>
    </r>
    <rPh sb="1" eb="4">
      <t>ナイスイメン</t>
    </rPh>
    <rPh sb="5" eb="7">
      <t>リクジョウ</t>
    </rPh>
    <rPh sb="7" eb="9">
      <t>トリシマ</t>
    </rPh>
    <rPh sb="12" eb="14">
      <t>イハン</t>
    </rPh>
    <rPh sb="21" eb="22">
      <t>ケン</t>
    </rPh>
    <rPh sb="25" eb="26">
      <t>ケン</t>
    </rPh>
    <rPh sb="27" eb="29">
      <t>ゲンショウ</t>
    </rPh>
    <phoneticPr fontId="21"/>
  </si>
  <si>
    <r>
      <rPr>
        <sz val="11"/>
        <rFont val="ＭＳ 明朝"/>
        <family val="1"/>
        <charset val="128"/>
      </rPr>
      <t>Ⅰ　漁業種類別違反状況</t>
    </r>
    <r>
      <rPr>
        <sz val="11"/>
        <rFont val="Century"/>
        <family val="1"/>
      </rPr>
      <t>()</t>
    </r>
    <r>
      <rPr>
        <sz val="11"/>
        <rFont val="ＭＳ 明朝"/>
        <family val="1"/>
        <charset val="128"/>
      </rPr>
      <t>内は前年度比増減数</t>
    </r>
  </si>
  <si>
    <r>
      <rPr>
        <sz val="11"/>
        <rFont val="ＭＳ 明朝"/>
        <family val="1"/>
        <charset val="128"/>
      </rPr>
      <t>海</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面　　</t>
    </r>
    <rPh sb="0" eb="1">
      <t>ウミ</t>
    </rPh>
    <rPh sb="4" eb="5">
      <t>メン</t>
    </rPh>
    <phoneticPr fontId="20"/>
  </si>
  <si>
    <r>
      <rPr>
        <sz val="11"/>
        <rFont val="ＭＳ 明朝"/>
        <family val="1"/>
        <charset val="128"/>
      </rPr>
      <t>　　海上取締　　</t>
    </r>
    <r>
      <rPr>
        <sz val="11"/>
        <rFont val="Century"/>
        <family val="1"/>
      </rPr>
      <t>8</t>
    </r>
    <r>
      <rPr>
        <sz val="11"/>
        <rFont val="ＭＳ 明朝"/>
        <family val="1"/>
        <charset val="128"/>
      </rPr>
      <t>件</t>
    </r>
    <r>
      <rPr>
        <sz val="11"/>
        <rFont val="Century"/>
        <family val="1"/>
      </rPr>
      <t>(</t>
    </r>
    <r>
      <rPr>
        <sz val="11"/>
        <rFont val="ＭＳ 明朝"/>
        <family val="1"/>
        <charset val="128"/>
      </rPr>
      <t>－</t>
    </r>
    <r>
      <rPr>
        <sz val="11"/>
        <rFont val="Century"/>
        <family val="1"/>
      </rPr>
      <t>10</t>
    </r>
    <r>
      <rPr>
        <sz val="11"/>
        <rFont val="ＭＳ 明朝"/>
        <family val="1"/>
        <charset val="128"/>
      </rPr>
      <t>件</t>
    </r>
    <r>
      <rPr>
        <sz val="11"/>
        <rFont val="Century"/>
        <family val="1"/>
      </rPr>
      <t>)</t>
    </r>
    <phoneticPr fontId="20"/>
  </si>
  <si>
    <r>
      <rPr>
        <sz val="11"/>
        <rFont val="ＭＳ 明朝"/>
        <family val="1"/>
        <charset val="128"/>
      </rPr>
      <t>そ　の　他</t>
    </r>
    <rPh sb="4" eb="5">
      <t>ホカ</t>
    </rPh>
    <phoneticPr fontId="24"/>
  </si>
  <si>
    <r>
      <rPr>
        <sz val="11"/>
        <rFont val="ＭＳ 明朝"/>
        <family val="1"/>
        <charset val="128"/>
      </rPr>
      <t>陸上取締　　</t>
    </r>
    <r>
      <rPr>
        <sz val="11"/>
        <rFont val="Century"/>
        <family val="1"/>
      </rPr>
      <t>48</t>
    </r>
    <r>
      <rPr>
        <sz val="11"/>
        <rFont val="ＭＳ 明朝"/>
        <family val="1"/>
        <charset val="128"/>
      </rPr>
      <t>件</t>
    </r>
    <r>
      <rPr>
        <sz val="11"/>
        <rFont val="Century"/>
        <family val="1"/>
      </rPr>
      <t>(</t>
    </r>
    <r>
      <rPr>
        <sz val="11"/>
        <rFont val="ＭＳ 明朝"/>
        <family val="1"/>
        <charset val="128"/>
      </rPr>
      <t>＋</t>
    </r>
    <r>
      <rPr>
        <sz val="11"/>
        <rFont val="Century"/>
        <family val="1"/>
      </rPr>
      <t>15</t>
    </r>
    <r>
      <rPr>
        <sz val="11"/>
        <rFont val="ＭＳ 明朝"/>
        <family val="1"/>
        <charset val="128"/>
      </rPr>
      <t>件</t>
    </r>
    <r>
      <rPr>
        <sz val="11"/>
        <rFont val="Century"/>
        <family val="1"/>
      </rPr>
      <t>)</t>
    </r>
    <rPh sb="8" eb="9">
      <t>ケン</t>
    </rPh>
    <phoneticPr fontId="20"/>
  </si>
  <si>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rPh sb="0" eb="1">
      <t>ウチ</t>
    </rPh>
    <rPh sb="2" eb="3">
      <t>ミズ</t>
    </rPh>
    <rPh sb="4" eb="5">
      <t>メン</t>
    </rPh>
    <phoneticPr fontId="20"/>
  </si>
  <si>
    <r>
      <rPr>
        <sz val="11"/>
        <rFont val="ＭＳ 明朝"/>
        <family val="1"/>
        <charset val="128"/>
      </rPr>
      <t>　　陸上取締　</t>
    </r>
    <r>
      <rPr>
        <sz val="11"/>
        <rFont val="Century"/>
        <family val="1"/>
      </rPr>
      <t>4</t>
    </r>
    <r>
      <rPr>
        <sz val="11"/>
        <rFont val="ＭＳ 明朝"/>
        <family val="1"/>
        <charset val="128"/>
      </rPr>
      <t>件</t>
    </r>
    <r>
      <rPr>
        <sz val="11"/>
        <rFont val="Century"/>
        <family val="1"/>
      </rPr>
      <t>(</t>
    </r>
    <r>
      <rPr>
        <sz val="11"/>
        <rFont val="ＭＳ 明朝"/>
        <family val="1"/>
        <charset val="128"/>
      </rPr>
      <t>－</t>
    </r>
    <r>
      <rPr>
        <sz val="11"/>
        <rFont val="Century"/>
        <family val="1"/>
      </rPr>
      <t>6</t>
    </r>
    <r>
      <rPr>
        <sz val="11"/>
        <rFont val="ＭＳ 明朝"/>
        <family val="1"/>
        <charset val="128"/>
      </rPr>
      <t>件</t>
    </r>
    <r>
      <rPr>
        <sz val="11"/>
        <rFont val="Century"/>
        <family val="1"/>
      </rPr>
      <t>)</t>
    </r>
    <rPh sb="8" eb="9">
      <t>ケン</t>
    </rPh>
    <phoneticPr fontId="20"/>
  </si>
  <si>
    <r>
      <rPr>
        <sz val="11"/>
        <rFont val="ＭＳ 明朝"/>
        <family val="1"/>
        <charset val="128"/>
      </rPr>
      <t>合　　計</t>
    </r>
    <rPh sb="0" eb="1">
      <t>ゴウ</t>
    </rPh>
    <rPh sb="3" eb="4">
      <t>ケイ</t>
    </rPh>
    <phoneticPr fontId="20"/>
  </si>
  <si>
    <r>
      <rPr>
        <sz val="11"/>
        <rFont val="ＭＳ 明朝"/>
        <family val="1"/>
        <charset val="128"/>
      </rPr>
      <t>　　　　　　</t>
    </r>
    <r>
      <rPr>
        <sz val="11"/>
        <rFont val="Century"/>
        <family val="1"/>
      </rPr>
      <t>60</t>
    </r>
    <r>
      <rPr>
        <sz val="11"/>
        <rFont val="ＭＳ 明朝"/>
        <family val="1"/>
        <charset val="128"/>
      </rPr>
      <t>件</t>
    </r>
    <r>
      <rPr>
        <sz val="11"/>
        <rFont val="Century"/>
        <family val="1"/>
      </rPr>
      <t>(</t>
    </r>
    <r>
      <rPr>
        <sz val="11"/>
        <rFont val="ＭＳ 明朝"/>
        <family val="1"/>
        <charset val="128"/>
      </rPr>
      <t>－</t>
    </r>
    <r>
      <rPr>
        <sz val="11"/>
        <rFont val="Century"/>
        <family val="1"/>
      </rPr>
      <t>1</t>
    </r>
    <r>
      <rPr>
        <sz val="11"/>
        <rFont val="ＭＳ 明朝"/>
        <family val="1"/>
        <charset val="128"/>
      </rPr>
      <t>件</t>
    </r>
    <r>
      <rPr>
        <sz val="11"/>
        <rFont val="Century"/>
        <family val="1"/>
      </rPr>
      <t>)</t>
    </r>
    <rPh sb="8" eb="9">
      <t>ケン</t>
    </rPh>
    <phoneticPr fontId="20"/>
  </si>
  <si>
    <r>
      <rPr>
        <sz val="11"/>
        <color rgb="FF000000"/>
        <rFont val="ＭＳ 明朝"/>
        <family val="1"/>
        <charset val="128"/>
      </rPr>
      <t>　</t>
    </r>
    <r>
      <rPr>
        <sz val="11"/>
        <color indexed="8"/>
        <rFont val="Century"/>
        <family val="1"/>
      </rPr>
      <t>(</t>
    </r>
    <r>
      <rPr>
        <sz val="11"/>
        <color rgb="FF000000"/>
        <rFont val="ＭＳ 明朝"/>
        <family val="1"/>
        <charset val="128"/>
      </rPr>
      <t>※規則：山形県海面漁業調整規則、内水面規則：山形県内水面漁業調整規則、海区指示：山形海区漁業調整委員会指示、</t>
    </r>
    <rPh sb="3" eb="5">
      <t>キソク</t>
    </rPh>
    <rPh sb="6" eb="9">
      <t>ヤマガタケン</t>
    </rPh>
    <rPh sb="9" eb="11">
      <t>カイメン</t>
    </rPh>
    <rPh sb="11" eb="13">
      <t>ギョギョウ</t>
    </rPh>
    <rPh sb="13" eb="15">
      <t>チョウセイ</t>
    </rPh>
    <rPh sb="15" eb="17">
      <t>キソク</t>
    </rPh>
    <rPh sb="18" eb="23">
      <t>ナイスイメンキソク</t>
    </rPh>
    <rPh sb="24" eb="27">
      <t>ヤマガタケン</t>
    </rPh>
    <rPh sb="27" eb="30">
      <t>ナイスイメン</t>
    </rPh>
    <rPh sb="30" eb="36">
      <t>ギョギョウチョウセイキソク</t>
    </rPh>
    <rPh sb="37" eb="39">
      <t>カイク</t>
    </rPh>
    <rPh sb="39" eb="41">
      <t>シジ</t>
    </rPh>
    <rPh sb="42" eb="44">
      <t>ヤマガタ</t>
    </rPh>
    <rPh sb="44" eb="46">
      <t>カイク</t>
    </rPh>
    <rPh sb="46" eb="48">
      <t>ギョギョウ</t>
    </rPh>
    <rPh sb="48" eb="50">
      <t>チョウセイ</t>
    </rPh>
    <rPh sb="50" eb="53">
      <t>イインカイ</t>
    </rPh>
    <rPh sb="53" eb="55">
      <t>シジ</t>
    </rPh>
    <phoneticPr fontId="20"/>
  </si>
  <si>
    <r>
      <rPr>
        <sz val="11"/>
        <rFont val="ＭＳ 明朝"/>
        <family val="1"/>
        <charset val="128"/>
      </rPr>
      <t>遊漁船業法：遊漁船業の適正化に関する法律</t>
    </r>
    <r>
      <rPr>
        <sz val="11"/>
        <rFont val="Century"/>
        <family val="1"/>
      </rPr>
      <t>)</t>
    </r>
    <phoneticPr fontId="20"/>
  </si>
  <si>
    <r>
      <rPr>
        <sz val="11"/>
        <rFont val="ＭＳ 明朝"/>
        <family val="1"/>
        <charset val="128"/>
      </rPr>
      <t>　ディープ</t>
    </r>
    <r>
      <rPr>
        <sz val="11"/>
        <rFont val="Century"/>
        <family val="1"/>
      </rPr>
      <t xml:space="preserve"> V</t>
    </r>
    <r>
      <rPr>
        <sz val="11"/>
        <rFont val="ＭＳ 明朝"/>
        <family val="1"/>
        <charset val="128"/>
      </rPr>
      <t>型性</t>
    </r>
    <phoneticPr fontId="20"/>
  </si>
  <si>
    <r>
      <rPr>
        <sz val="11"/>
        <rFont val="ＭＳ 明朝"/>
        <family val="1"/>
        <charset val="128"/>
      </rPr>
      <t>　航海速力　</t>
    </r>
    <r>
      <rPr>
        <sz val="11"/>
        <rFont val="Century"/>
        <family val="1"/>
      </rPr>
      <t xml:space="preserve">   35</t>
    </r>
    <r>
      <rPr>
        <sz val="11"/>
        <rFont val="ＭＳ 明朝"/>
        <family val="1"/>
        <charset val="128"/>
      </rPr>
      <t>ノット</t>
    </r>
    <phoneticPr fontId="20"/>
  </si>
  <si>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20"/>
  </si>
  <si>
    <r>
      <rPr>
        <sz val="11"/>
        <rFont val="ＭＳ 明朝"/>
        <family val="1"/>
        <charset val="128"/>
      </rPr>
      <t>　航続距離　</t>
    </r>
    <r>
      <rPr>
        <sz val="11"/>
        <rFont val="Century"/>
        <family val="1"/>
      </rPr>
      <t xml:space="preserve"> 350</t>
    </r>
    <r>
      <rPr>
        <sz val="11"/>
        <rFont val="ＭＳ 明朝"/>
        <family val="1"/>
        <charset val="128"/>
      </rPr>
      <t>浬</t>
    </r>
    <phoneticPr fontId="20"/>
  </si>
  <si>
    <r>
      <rPr>
        <sz val="11"/>
        <rFont val="ＭＳ 明朝"/>
        <family val="1"/>
        <charset val="128"/>
      </rPr>
      <t>　潮流観測装置</t>
    </r>
    <phoneticPr fontId="20"/>
  </si>
  <si>
    <r>
      <rPr>
        <sz val="11"/>
        <rFont val="ＭＳ 明朝"/>
        <family val="1"/>
        <charset val="128"/>
      </rPr>
      <t>　</t>
    </r>
    <r>
      <rPr>
        <sz val="11"/>
        <rFont val="Century"/>
        <family val="1"/>
      </rPr>
      <t>GPS</t>
    </r>
    <r>
      <rPr>
        <sz val="11"/>
        <rFont val="ＭＳ 明朝"/>
        <family val="1"/>
        <charset val="128"/>
      </rPr>
      <t>航法装置</t>
    </r>
    <phoneticPr fontId="20"/>
  </si>
  <si>
    <r>
      <rPr>
        <sz val="11"/>
        <rFont val="ＭＳ 明朝"/>
        <family val="1"/>
        <charset val="128"/>
      </rPr>
      <t>　無線電話</t>
    </r>
    <r>
      <rPr>
        <sz val="11"/>
        <rFont val="Century"/>
        <family val="1"/>
      </rPr>
      <t xml:space="preserve"> (SSB 10W</t>
    </r>
    <r>
      <rPr>
        <sz val="11"/>
        <rFont val="ＭＳ 明朝"/>
        <family val="1"/>
        <charset val="128"/>
      </rPr>
      <t>、</t>
    </r>
    <r>
      <rPr>
        <sz val="11"/>
        <rFont val="Century"/>
        <family val="1"/>
      </rPr>
      <t>DSB 1W</t>
    </r>
    <r>
      <rPr>
        <sz val="11"/>
        <rFont val="ＭＳ 明朝"/>
        <family val="1"/>
        <charset val="128"/>
      </rPr>
      <t>、</t>
    </r>
  </si>
  <si>
    <r>
      <rPr>
        <sz val="11"/>
        <rFont val="ＭＳ 明朝"/>
        <family val="1"/>
        <charset val="128"/>
      </rPr>
      <t>　航海用電子海図表示装置</t>
    </r>
    <phoneticPr fontId="20"/>
  </si>
  <si>
    <t xml:space="preserve">    </t>
  </si>
  <si>
    <r>
      <t xml:space="preserve"> </t>
    </r>
    <r>
      <rPr>
        <sz val="11"/>
        <rFont val="ＭＳ 明朝"/>
        <family val="1"/>
        <charset val="128"/>
      </rPr>
      <t>ｱﾏﾁｭｱ無線受信機</t>
    </r>
    <r>
      <rPr>
        <sz val="11"/>
        <rFont val="Century"/>
        <family val="1"/>
      </rPr>
      <t>)</t>
    </r>
  </si>
  <si>
    <r>
      <rPr>
        <sz val="11"/>
        <rFont val="ＭＳ 明朝"/>
        <family val="1"/>
        <charset val="128"/>
      </rPr>
      <t>　レーダー</t>
    </r>
    <r>
      <rPr>
        <sz val="11"/>
        <rFont val="Century"/>
        <family val="1"/>
      </rPr>
      <t>(ARPA</t>
    </r>
    <r>
      <rPr>
        <sz val="11"/>
        <rFont val="ＭＳ 明朝"/>
        <family val="1"/>
        <charset val="128"/>
      </rPr>
      <t>付</t>
    </r>
    <r>
      <rPr>
        <sz val="11"/>
        <rFont val="Century"/>
        <family val="1"/>
      </rPr>
      <t>)</t>
    </r>
  </si>
  <si>
    <r>
      <rPr>
        <sz val="11"/>
        <rFont val="ＭＳ 明朝"/>
        <family val="1"/>
        <charset val="128"/>
      </rPr>
      <t>定　</t>
    </r>
    <r>
      <rPr>
        <sz val="11"/>
        <rFont val="Century"/>
        <family val="1"/>
      </rPr>
      <t xml:space="preserve">  </t>
    </r>
    <r>
      <rPr>
        <sz val="11"/>
        <rFont val="ＭＳ 明朝"/>
        <family val="1"/>
        <charset val="128"/>
      </rPr>
      <t>員</t>
    </r>
    <phoneticPr fontId="20"/>
  </si>
  <si>
    <r>
      <rPr>
        <sz val="11"/>
        <rFont val="ＭＳ 明朝"/>
        <family val="1"/>
        <charset val="128"/>
      </rPr>
      <t>　乗組員</t>
    </r>
    <r>
      <rPr>
        <sz val="11"/>
        <rFont val="Century"/>
        <family val="1"/>
      </rPr>
      <t xml:space="preserve"> 5</t>
    </r>
    <r>
      <rPr>
        <sz val="11"/>
        <rFont val="ＭＳ 明朝"/>
        <family val="1"/>
        <charset val="128"/>
      </rPr>
      <t>名</t>
    </r>
    <phoneticPr fontId="20"/>
  </si>
  <si>
    <r>
      <rPr>
        <sz val="11"/>
        <rFont val="ＭＳ 明朝"/>
        <family val="1"/>
        <charset val="128"/>
      </rPr>
      <t>　減揺装置</t>
    </r>
    <phoneticPr fontId="20"/>
  </si>
  <si>
    <r>
      <rPr>
        <sz val="11"/>
        <rFont val="ＭＳ 明朝"/>
        <family val="1"/>
        <charset val="128"/>
      </rPr>
      <t>　その他</t>
    </r>
    <r>
      <rPr>
        <sz val="11"/>
        <rFont val="Century"/>
        <family val="1"/>
      </rPr>
      <t xml:space="preserve"> 6</t>
    </r>
    <r>
      <rPr>
        <sz val="11"/>
        <rFont val="ＭＳ 明朝"/>
        <family val="1"/>
        <charset val="128"/>
      </rPr>
      <t>名</t>
    </r>
    <phoneticPr fontId="20"/>
  </si>
  <si>
    <r>
      <rPr>
        <sz val="11"/>
        <rFont val="ＭＳ 明朝"/>
        <family val="1"/>
        <charset val="128"/>
      </rPr>
      <t>　カラー魚群探知機</t>
    </r>
    <phoneticPr fontId="20"/>
  </si>
  <si>
    <r>
      <rPr>
        <sz val="11"/>
        <rFont val="ＭＳ 明朝"/>
        <family val="1"/>
        <charset val="128"/>
      </rPr>
      <t>推進年月日</t>
    </r>
    <rPh sb="0" eb="5">
      <t>スイシンネンガッピ</t>
    </rPh>
    <phoneticPr fontId="20"/>
  </si>
  <si>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20"/>
  </si>
  <si>
    <r>
      <rPr>
        <sz val="11"/>
        <rFont val="ＭＳ 明朝"/>
        <family val="1"/>
        <charset val="128"/>
      </rPr>
      <t>　記録式魚群探知機</t>
    </r>
    <phoneticPr fontId="20"/>
  </si>
  <si>
    <r>
      <rPr>
        <sz val="11"/>
        <rFont val="ＭＳ 明朝"/>
        <family val="1"/>
        <charset val="128"/>
      </rPr>
      <t>　</t>
    </r>
    <r>
      <rPr>
        <sz val="11"/>
        <rFont val="Century"/>
        <family val="1"/>
      </rPr>
      <t>D</t>
    </r>
    <r>
      <rPr>
        <sz val="11"/>
        <rFont val="ＭＳ 明朝"/>
        <family val="1"/>
        <charset val="128"/>
      </rPr>
      <t>　　</t>
    </r>
    <r>
      <rPr>
        <sz val="11"/>
        <rFont val="Century"/>
        <family val="1"/>
      </rPr>
      <t xml:space="preserve"> 55kW×1</t>
    </r>
    <phoneticPr fontId="20"/>
  </si>
  <si>
    <r>
      <rPr>
        <sz val="11"/>
        <rFont val="ＭＳ 明朝"/>
        <family val="1"/>
        <charset val="128"/>
      </rPr>
      <t>　電動測深機</t>
    </r>
    <phoneticPr fontId="20"/>
  </si>
  <si>
    <t>職員</t>
    <rPh sb="0" eb="2">
      <t>ショクイン</t>
    </rPh>
    <phoneticPr fontId="6"/>
  </si>
  <si>
    <r>
      <rPr>
        <sz val="11"/>
        <rFont val="ＭＳ 明朝"/>
        <family val="1"/>
        <charset val="128"/>
      </rPr>
      <t>　〃　堅苔沢字宮田</t>
    </r>
    <r>
      <rPr>
        <sz val="11"/>
        <rFont val="Century"/>
        <family val="1"/>
      </rPr>
      <t>38</t>
    </r>
    <r>
      <rPr>
        <sz val="11"/>
        <rFont val="ＭＳ 明朝"/>
        <family val="1"/>
        <charset val="128"/>
      </rPr>
      <t>の</t>
    </r>
    <r>
      <rPr>
        <sz val="11"/>
        <rFont val="Century"/>
        <family val="1"/>
      </rPr>
      <t>1</t>
    </r>
    <phoneticPr fontId="6"/>
  </si>
  <si>
    <r>
      <rPr>
        <sz val="11"/>
        <rFont val="ＭＳ 明朝"/>
        <family val="1"/>
        <charset val="128"/>
      </rPr>
      <t>　〃　由良一丁目</t>
    </r>
    <r>
      <rPr>
        <sz val="11"/>
        <rFont val="Century"/>
        <family val="1"/>
      </rPr>
      <t>4</t>
    </r>
    <r>
      <rPr>
        <sz val="11"/>
        <rFont val="ＭＳ 明朝"/>
        <family val="1"/>
        <charset val="128"/>
      </rPr>
      <t>の</t>
    </r>
    <r>
      <rPr>
        <sz val="11"/>
        <rFont val="Century"/>
        <family val="1"/>
      </rPr>
      <t>53</t>
    </r>
    <phoneticPr fontId="6"/>
  </si>
  <si>
    <r>
      <rPr>
        <sz val="11"/>
        <rFont val="ＭＳ 明朝"/>
        <family val="1"/>
        <charset val="128"/>
      </rPr>
      <t>　〃　温海丁</t>
    </r>
    <r>
      <rPr>
        <sz val="11"/>
        <rFont val="Century"/>
        <family val="1"/>
      </rPr>
      <t>281</t>
    </r>
    <phoneticPr fontId="6"/>
  </si>
  <si>
    <r>
      <rPr>
        <sz val="11"/>
        <rFont val="ＭＳ 明朝"/>
        <family val="1"/>
        <charset val="128"/>
      </rPr>
      <t>　〃　鼠ヶ関乙</t>
    </r>
    <r>
      <rPr>
        <sz val="11"/>
        <rFont val="Century"/>
        <family val="1"/>
      </rPr>
      <t>41</t>
    </r>
    <r>
      <rPr>
        <sz val="11"/>
        <rFont val="ＭＳ 明朝"/>
        <family val="1"/>
        <charset val="128"/>
      </rPr>
      <t>の</t>
    </r>
    <r>
      <rPr>
        <sz val="11"/>
        <rFont val="Century"/>
        <family val="1"/>
      </rPr>
      <t>6</t>
    </r>
    <phoneticPr fontId="24"/>
  </si>
  <si>
    <r>
      <rPr>
        <sz val="11"/>
        <rFont val="ＭＳ 明朝"/>
        <family val="1"/>
        <charset val="128"/>
      </rPr>
      <t>平成</t>
    </r>
    <r>
      <rPr>
        <sz val="11"/>
        <rFont val="Century"/>
        <family val="1"/>
      </rPr>
      <t>22</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6"/>
  </si>
  <si>
    <t>(3)　業種別漁業協同組合</t>
  </si>
  <si>
    <t>(4)　漁業生産組合</t>
  </si>
  <si>
    <t>組合名
(設立年月日)</t>
  </si>
  <si>
    <t>組合員数(人)</t>
  </si>
  <si>
    <t>役職員数(人)</t>
  </si>
  <si>
    <t>(昭51.3.31)</t>
  </si>
  <si>
    <t>(昭25.1.10)</t>
  </si>
  <si>
    <t>(昭26. 8.24)</t>
  </si>
  <si>
    <t>(昭25. 3. 3)</t>
  </si>
  <si>
    <t>(昭24.10.14)</t>
  </si>
  <si>
    <t>(昭51. 9. 2)</t>
  </si>
  <si>
    <t>(昭53. 9.11)</t>
  </si>
  <si>
    <r>
      <t>(8)</t>
    </r>
    <r>
      <rPr>
        <sz val="12"/>
        <rFont val="ＭＳ 明朝"/>
        <family val="1"/>
        <charset val="128"/>
      </rPr>
      <t>　全国合同漁業共済組合山形県事務所</t>
    </r>
    <phoneticPr fontId="6"/>
  </si>
  <si>
    <r>
      <rPr>
        <sz val="12"/>
        <rFont val="Century"/>
        <family val="1"/>
      </rPr>
      <t xml:space="preserve"> (</t>
    </r>
    <r>
      <rPr>
        <sz val="12"/>
        <rFont val="ＭＳ Ｐ明朝"/>
        <family val="1"/>
        <charset val="128"/>
      </rPr>
      <t>旧：山形県漁業共済組合</t>
    </r>
    <r>
      <rPr>
        <sz val="12"/>
        <rFont val="Century"/>
        <family val="1"/>
      </rPr>
      <t>)</t>
    </r>
    <phoneticPr fontId="6"/>
  </si>
  <si>
    <r>
      <rPr>
        <sz val="11"/>
        <rFont val="Century"/>
        <family val="1"/>
      </rPr>
      <t xml:space="preserve"> (</t>
    </r>
    <r>
      <rPr>
        <sz val="11"/>
        <rFont val="ＭＳ Ｐ明朝"/>
        <family val="1"/>
        <charset val="128"/>
      </rPr>
      <t>昭和</t>
    </r>
    <r>
      <rPr>
        <sz val="11"/>
        <rFont val="Century"/>
        <family val="1"/>
      </rPr>
      <t>39</t>
    </r>
    <r>
      <rPr>
        <sz val="11"/>
        <rFont val="ＭＳ Ｐ明朝"/>
        <family val="1"/>
        <charset val="128"/>
      </rPr>
      <t>年</t>
    </r>
    <r>
      <rPr>
        <sz val="11"/>
        <rFont val="Century"/>
        <family val="1"/>
      </rPr>
      <t>12</t>
    </r>
    <r>
      <rPr>
        <sz val="11"/>
        <rFont val="ＭＳ Ｐ明朝"/>
        <family val="1"/>
        <charset val="128"/>
      </rPr>
      <t>月</t>
    </r>
    <r>
      <rPr>
        <sz val="11"/>
        <rFont val="Century"/>
        <family val="1"/>
      </rPr>
      <t>26</t>
    </r>
    <r>
      <rPr>
        <sz val="11"/>
        <rFont val="ＭＳ Ｐ明朝"/>
        <family val="1"/>
        <charset val="128"/>
      </rPr>
      <t>日</t>
    </r>
    <r>
      <rPr>
        <sz val="11"/>
        <rFont val="Century"/>
        <family val="1"/>
      </rPr>
      <t>)</t>
    </r>
    <phoneticPr fontId="6"/>
  </si>
  <si>
    <r>
      <rPr>
        <sz val="11"/>
        <rFont val="ＭＳ 明朝"/>
        <family val="1"/>
        <charset val="128"/>
      </rPr>
      <t>平成</t>
    </r>
    <r>
      <rPr>
        <sz val="11"/>
        <rFont val="Century"/>
        <family val="1"/>
      </rPr>
      <t>18</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t>
    </r>
    <rPh sb="0" eb="2">
      <t>ヘイセイ</t>
    </rPh>
    <rPh sb="4" eb="5">
      <t>ネン</t>
    </rPh>
    <rPh sb="7" eb="8">
      <t>ガツ</t>
    </rPh>
    <rPh sb="9" eb="10">
      <t>ニチ</t>
    </rPh>
    <phoneticPr fontId="6"/>
  </si>
  <si>
    <t xml:space="preserve"> (1,754.6) 
    536.9</t>
  </si>
  <si>
    <t xml:space="preserve">   (254.8) 
    34.8  </t>
  </si>
  <si>
    <r>
      <t>(1)</t>
    </r>
    <r>
      <rPr>
        <sz val="12"/>
        <rFont val="ＭＳ 明朝"/>
        <family val="1"/>
        <charset val="128"/>
      </rPr>
      <t>漁港、港湾施設一覧表</t>
    </r>
  </si>
  <si>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酒田港は漁港区を記載　　　</t>
    </r>
    <r>
      <rPr>
        <sz val="11"/>
        <rFont val="Century"/>
        <family val="1"/>
      </rPr>
      <t>(</t>
    </r>
    <r>
      <rPr>
        <sz val="11"/>
        <rFont val="ＭＳ 明朝"/>
        <family val="1"/>
        <charset val="128"/>
      </rPr>
      <t>　</t>
    </r>
    <r>
      <rPr>
        <sz val="11"/>
        <rFont val="Century"/>
        <family val="1"/>
      </rPr>
      <t>)</t>
    </r>
    <r>
      <rPr>
        <sz val="11"/>
        <rFont val="ＭＳ 明朝"/>
        <family val="1"/>
        <charset val="128"/>
      </rPr>
      <t>内、海岸施設長含む。</t>
    </r>
  </si>
  <si>
    <r>
      <t>(</t>
    </r>
    <r>
      <rPr>
        <sz val="11"/>
        <rFont val="ＭＳ 明朝"/>
        <family val="1"/>
        <charset val="128"/>
      </rPr>
      <t>港湾事務所、鶴岡市、遊佐町、水産課</t>
    </r>
    <r>
      <rPr>
        <sz val="11"/>
        <rFont val="Century"/>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</si>
</sst>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_);[Red]\(#,##0\)"/>
    <numFmt numFmtId="178" formatCode="#,##0\ "/>
    <numFmt numFmtId="179" formatCode="#,##0.00\ "/>
    <numFmt numFmtId="180" formatCode="0_);[Red]\(0\)"/>
    <numFmt numFmtId="181" formatCode="0%\ "/>
    <numFmt numFmtId="182" formatCode="#,##0_ ;[Red]\-#,##0\ "/>
    <numFmt numFmtId="183" formatCode="0_ "/>
    <numFmt numFmtId="184" formatCode="0_);\(0\)"/>
    <numFmt numFmtId="185" formatCode="#,##0_);\(#,##0\)"/>
    <numFmt numFmtId="186" formatCode="0.000_ "/>
    <numFmt numFmtId="187" formatCode="0.0_ "/>
    <numFmt numFmtId="188" formatCode="0.0\ "/>
    <numFmt numFmtId="189" formatCode="0.00_);[Red]\(0.00\)"/>
    <numFmt numFmtId="190" formatCode="0.0_);[Red]\(0.0\)"/>
    <numFmt numFmtId="191" formatCode="#,##0.0\ "/>
    <numFmt numFmtId="192" formatCode="#,##0\ ;[Red]\(#,##0\)"/>
    <numFmt numFmtId="193" formatCode="0\ "/>
    <numFmt numFmtId="194" formatCode="#,##0.00_ ;[Red]\-#,##0.00\ "/>
    <numFmt numFmtId="195" formatCode="#,##0.0\ ;[Red]\(#,##0.0\)"/>
  </numFmts>
  <fonts count="7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28"/>
      <color theme="1"/>
      <name val="ＭＳ 明朝"/>
      <family val="1"/>
      <charset val="128"/>
    </font>
    <font>
      <sz val="6"/>
      <name val="ＭＳ Ｐゴシック"/>
      <family val="3"/>
      <charset val="128"/>
      <scheme val="minor"/>
    </font>
    <font>
      <b/>
      <sz val="48"/>
      <color theme="1"/>
      <name val="ＭＳ 明朝"/>
      <family val="1"/>
      <charset val="128"/>
    </font>
    <font>
      <sz val="14"/>
      <color theme="1"/>
      <name val="Century"/>
      <family val="1"/>
    </font>
    <font>
      <sz val="14"/>
      <color theme="1"/>
      <name val="ＭＳ 明朝"/>
      <family val="1"/>
      <charset val="128"/>
    </font>
    <font>
      <sz val="10"/>
      <color theme="1"/>
      <name val="Century"/>
      <family val="1"/>
    </font>
    <font>
      <sz val="10"/>
      <color theme="1"/>
      <name val="ＭＳ 明朝"/>
      <family val="1"/>
      <charset val="128"/>
    </font>
    <font>
      <sz val="12"/>
      <color theme="1"/>
      <name val="ＭＳ Ｐゴシック"/>
      <family val="2"/>
      <charset val="128"/>
    </font>
    <font>
      <sz val="11"/>
      <name val="ＭＳ Ｐゴシック"/>
      <family val="3"/>
      <charset val="128"/>
    </font>
    <font>
      <sz val="28"/>
      <color theme="1"/>
      <name val="Century"/>
      <family val="1"/>
    </font>
    <font>
      <b/>
      <sz val="48"/>
      <color theme="1"/>
      <name val="Century"/>
      <family val="1"/>
    </font>
    <font>
      <sz val="28"/>
      <color theme="1"/>
      <name val="Century"/>
      <family val="1"/>
      <charset val="128"/>
    </font>
    <font>
      <sz val="10"/>
      <color theme="1"/>
      <name val="Century"/>
      <family val="1"/>
      <charset val="128"/>
    </font>
    <font>
      <sz val="14"/>
      <name val="Century"/>
      <family val="1"/>
    </font>
    <font>
      <sz val="14"/>
      <name val="ＭＳ 明朝"/>
      <family val="1"/>
      <charset val="128"/>
    </font>
    <font>
      <sz val="6"/>
      <name val="ＭＳ Ｐゴシック"/>
      <family val="3"/>
      <charset val="128"/>
    </font>
    <font>
      <sz val="11"/>
      <name val="Century"/>
      <family val="1"/>
    </font>
    <font>
      <sz val="10"/>
      <name val="Century"/>
      <family val="1"/>
    </font>
    <font>
      <sz val="11"/>
      <name val="ＭＳ 明朝"/>
      <family val="1"/>
      <charset val="128"/>
    </font>
    <font>
      <sz val="6"/>
      <name val="ＭＳ Ｐゴシック"/>
      <family val="2"/>
      <charset val="128"/>
      <scheme val="minor"/>
    </font>
    <font>
      <sz val="10"/>
      <name val="ＭＳ 明朝"/>
      <family val="1"/>
      <charset val="128"/>
    </font>
    <font>
      <sz val="11"/>
      <color theme="1"/>
      <name val="ＭＳ 明朝"/>
      <family val="1"/>
      <charset val="128"/>
    </font>
    <font>
      <sz val="12"/>
      <color theme="1"/>
      <name val="Century"/>
      <family val="1"/>
    </font>
    <font>
      <sz val="12"/>
      <color theme="1"/>
      <name val="ＭＳ 明朝"/>
      <family val="1"/>
      <charset val="128"/>
    </font>
    <font>
      <sz val="11"/>
      <color theme="1"/>
      <name val="Century"/>
      <family val="1"/>
    </font>
    <font>
      <sz val="12"/>
      <color theme="1"/>
      <name val="Century"/>
      <family val="1"/>
      <charset val="128"/>
    </font>
    <font>
      <sz val="11"/>
      <color theme="1"/>
      <name val="ＭＳ Ｐ明朝"/>
      <family val="1"/>
      <charset val="128"/>
    </font>
    <font>
      <sz val="12"/>
      <color theme="1"/>
      <name val="ＭＳ Ｐ明朝"/>
      <family val="1"/>
      <charset val="128"/>
    </font>
    <font>
      <sz val="12"/>
      <color indexed="8"/>
      <name val="Century"/>
      <family val="1"/>
    </font>
    <font>
      <sz val="12"/>
      <color indexed="8"/>
      <name val="ＭＳ 明朝"/>
      <family val="1"/>
      <charset val="128"/>
    </font>
    <font>
      <sz val="12"/>
      <name val="Century"/>
      <family val="1"/>
    </font>
    <font>
      <sz val="11"/>
      <color indexed="8"/>
      <name val="Century"/>
      <family val="1"/>
    </font>
    <font>
      <sz val="11"/>
      <color indexed="8"/>
      <name val="ＭＳ 明朝"/>
      <family val="1"/>
      <charset val="128"/>
    </font>
    <font>
      <sz val="11"/>
      <color rgb="FF000000"/>
      <name val="ＭＳ Ｐ明朝"/>
      <family val="1"/>
      <charset val="128"/>
    </font>
    <font>
      <sz val="11"/>
      <color rgb="FF000000"/>
      <name val="Century"/>
      <family val="1"/>
    </font>
    <font>
      <sz val="11"/>
      <color rgb="FF000000"/>
      <name val="ＭＳ 明朝"/>
      <family val="1"/>
      <charset val="128"/>
    </font>
    <font>
      <sz val="12"/>
      <name val="ＭＳ 明朝"/>
      <family val="1"/>
      <charset val="128"/>
    </font>
    <font>
      <sz val="11"/>
      <color indexed="10"/>
      <name val="Century"/>
      <family val="1"/>
    </font>
    <font>
      <sz val="11"/>
      <name val="Century"/>
      <family val="1"/>
      <charset val="128"/>
    </font>
    <font>
      <sz val="11"/>
      <color indexed="8"/>
      <name val="Century"/>
      <family val="1"/>
      <charset val="128"/>
    </font>
    <font>
      <sz val="11"/>
      <color rgb="FF000000"/>
      <name val="Yu Gothic"/>
      <family val="1"/>
      <charset val="128"/>
    </font>
    <font>
      <sz val="11"/>
      <color theme="1"/>
      <name val="Century"/>
      <family val="1"/>
      <charset val="128"/>
    </font>
    <font>
      <sz val="11"/>
      <name val="Yu Gothic"/>
      <family val="1"/>
      <charset val="128"/>
    </font>
    <font>
      <sz val="10"/>
      <name val="Century"/>
      <family val="1"/>
      <charset val="128"/>
    </font>
    <font>
      <sz val="12"/>
      <color rgb="FF000000"/>
      <name val="Century"/>
      <family val="1"/>
    </font>
    <font>
      <sz val="12"/>
      <color rgb="FF000000"/>
      <name val="ＭＳ 明朝"/>
      <family val="1"/>
      <charset val="128"/>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0.5"/>
      <color rgb="FF000000"/>
      <name val="Century"/>
      <family val="1"/>
    </font>
    <font>
      <sz val="10.5"/>
      <color rgb="FF000000"/>
      <name val="ＭＳ 明朝"/>
      <family val="1"/>
      <charset val="128"/>
    </font>
    <font>
      <sz val="10.5"/>
      <color theme="1"/>
      <name val="Century"/>
      <family val="1"/>
    </font>
    <font>
      <sz val="10"/>
      <color indexed="8"/>
      <name val="Century"/>
      <family val="1"/>
    </font>
    <font>
      <sz val="10"/>
      <color rgb="FF000000"/>
      <name val="Century"/>
      <family val="1"/>
    </font>
    <font>
      <sz val="10"/>
      <color rgb="FF000000"/>
      <name val="ＭＳ 明朝"/>
      <family val="1"/>
      <charset val="128"/>
    </font>
    <font>
      <sz val="10"/>
      <color indexed="8"/>
      <name val="ＭＳ 明朝"/>
      <family val="1"/>
      <charset val="128"/>
    </font>
    <font>
      <sz val="9"/>
      <name val="Century"/>
      <family val="1"/>
    </font>
    <font>
      <sz val="9"/>
      <name val="ＭＳ 明朝"/>
      <family val="1"/>
      <charset val="128"/>
    </font>
    <font>
      <sz val="11"/>
      <color theme="1"/>
      <name val="ＭＳ Ｐゴシック"/>
      <family val="2"/>
      <scheme val="minor"/>
    </font>
    <font>
      <sz val="6"/>
      <name val="Century"/>
      <family val="1"/>
    </font>
    <font>
      <sz val="6"/>
      <name val="ＭＳ 明朝"/>
      <family val="1"/>
      <charset val="128"/>
    </font>
    <font>
      <b/>
      <sz val="16"/>
      <name val="Century"/>
      <family val="1"/>
    </font>
    <font>
      <sz val="11"/>
      <name val="ＭＳ Ｐ明朝"/>
      <family val="1"/>
      <charset val="128"/>
    </font>
    <font>
      <sz val="12"/>
      <name val="ＭＳ Ｐ明朝"/>
      <family val="1"/>
      <charset val="128"/>
    </font>
  </fonts>
  <fills count="2">
    <fill>
      <patternFill patternType="none"/>
    </fill>
    <fill>
      <patternFill patternType="gray125"/>
    </fill>
  </fills>
  <borders count="224">
    <border>
      <left/>
      <right/>
      <top/>
      <bottom/>
      <diagonal/>
    </border>
    <border>
      <left/>
      <right/>
      <top/>
      <bottom style="thin">
        <color indexed="64"/>
      </bottom>
      <diagonal/>
    </border>
    <border>
      <left style="hair">
        <color indexed="8"/>
      </left>
      <right style="hair">
        <color indexed="8"/>
      </right>
      <top style="hair">
        <color indexed="8"/>
      </top>
      <bottom/>
      <diagonal/>
    </border>
    <border>
      <left style="thin">
        <color indexed="64"/>
      </left>
      <right/>
      <top style="thin">
        <color indexed="64"/>
      </top>
      <bottom/>
      <diagonal/>
    </border>
    <border>
      <left style="hair">
        <color indexed="8"/>
      </left>
      <right style="hair">
        <color indexed="8"/>
      </right>
      <top/>
      <bottom/>
      <diagonal/>
    </border>
    <border>
      <left style="thin">
        <color indexed="64"/>
      </left>
      <right/>
      <top/>
      <bottom/>
      <diagonal/>
    </border>
    <border>
      <left style="thin">
        <color indexed="64"/>
      </left>
      <right/>
      <top/>
      <bottom style="thin">
        <color indexed="64"/>
      </bottom>
      <diagonal/>
    </border>
    <border>
      <left style="hair">
        <color indexed="8"/>
      </left>
      <right style="hair">
        <color indexed="8"/>
      </right>
      <top/>
      <bottom style="hair">
        <color indexed="8"/>
      </bottom>
      <diagonal/>
    </border>
    <border>
      <left/>
      <right/>
      <top/>
      <bottom style="medium">
        <color indexed="64"/>
      </bottom>
      <diagonal/>
    </border>
    <border>
      <left/>
      <right/>
      <top/>
      <bottom style="medium">
        <color indexed="8"/>
      </bottom>
      <diagonal/>
    </border>
    <border>
      <left style="hair">
        <color auto="1"/>
      </left>
      <right style="hair">
        <color auto="1"/>
      </right>
      <top style="hair">
        <color auto="1"/>
      </top>
      <bottom/>
      <diagonal/>
    </border>
    <border>
      <left style="hair">
        <color auto="1"/>
      </left>
      <right style="hair">
        <color auto="1"/>
      </right>
      <top/>
      <bottom/>
      <diagonal/>
    </border>
    <border>
      <left/>
      <right style="thin">
        <color indexed="64"/>
      </right>
      <top/>
      <bottom style="thin">
        <color indexed="64"/>
      </bottom>
      <diagonal/>
    </border>
    <border>
      <left/>
      <right style="thin">
        <color indexed="64"/>
      </right>
      <top style="thin">
        <color indexed="64"/>
      </top>
      <bottom/>
      <diagonal/>
    </border>
    <border>
      <left style="hair">
        <color auto="1"/>
      </left>
      <right style="hair">
        <color auto="1"/>
      </right>
      <top/>
      <bottom style="hair">
        <color auto="1"/>
      </bottom>
      <diagonal/>
    </border>
    <border>
      <left/>
      <right/>
      <top/>
      <bottom style="hair">
        <color indexed="8"/>
      </bottom>
      <diagonal/>
    </border>
    <border>
      <left/>
      <right style="hair">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bottom style="hair">
        <color indexed="8"/>
      </bottom>
      <diagonal/>
    </border>
    <border>
      <left style="thin">
        <color indexed="8"/>
      </left>
      <right style="hair">
        <color indexed="8"/>
      </right>
      <top/>
      <bottom/>
      <diagonal/>
    </border>
    <border>
      <left style="thin">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diagonalDown="1">
      <left style="thin">
        <color indexed="64"/>
      </left>
      <right style="thin">
        <color indexed="64"/>
      </right>
      <top style="thin">
        <color indexed="64"/>
      </top>
      <bottom style="thin">
        <color indexed="64"/>
      </bottom>
      <diagonal style="hair">
        <color indexed="8"/>
      </diagonal>
    </border>
    <border diagonalDown="1">
      <left style="thin">
        <color indexed="64"/>
      </left>
      <right/>
      <top style="thin">
        <color indexed="64"/>
      </top>
      <bottom style="thin">
        <color indexed="64"/>
      </bottom>
      <diagonal style="hair">
        <color indexed="8"/>
      </diagonal>
    </border>
    <border diagonalDown="1">
      <left/>
      <right style="thin">
        <color indexed="64"/>
      </right>
      <top style="thin">
        <color indexed="64"/>
      </top>
      <bottom style="thin">
        <color indexed="64"/>
      </bottom>
      <diagonal style="hair">
        <color indexed="8"/>
      </diagonal>
    </border>
    <border diagonalDown="1">
      <left style="thin">
        <color indexed="8"/>
      </left>
      <right style="hair">
        <color indexed="8"/>
      </right>
      <top style="thin">
        <color indexed="8"/>
      </top>
      <bottom style="thin">
        <color indexed="64"/>
      </bottom>
      <diagonal style="hair">
        <color indexed="8"/>
      </diagonal>
    </border>
    <border diagonalDown="1">
      <left style="thin">
        <color indexed="8"/>
      </left>
      <right/>
      <top style="thin">
        <color indexed="8"/>
      </top>
      <bottom style="thin">
        <color indexed="64"/>
      </bottom>
      <diagonal style="hair">
        <color indexed="8"/>
      </diagonal>
    </border>
    <border>
      <left style="thin">
        <color indexed="8"/>
      </left>
      <right style="hair">
        <color indexed="8"/>
      </right>
      <top/>
      <bottom style="thin">
        <color indexed="64"/>
      </bottom>
      <diagonal/>
    </border>
    <border>
      <left style="thin">
        <color indexed="8"/>
      </left>
      <right/>
      <top/>
      <bottom style="thin">
        <color indexed="64"/>
      </bottom>
      <diagonal/>
    </border>
    <border>
      <left style="thin">
        <color indexed="8"/>
      </left>
      <right style="hair">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hair">
        <color indexed="8"/>
      </right>
      <top/>
      <bottom style="thin">
        <color indexed="8"/>
      </bottom>
      <diagonal/>
    </border>
    <border>
      <left style="thin">
        <color indexed="8"/>
      </left>
      <right/>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diagonalDown="1">
      <left style="thin">
        <color indexed="64"/>
      </left>
      <right/>
      <top style="thin">
        <color indexed="64"/>
      </top>
      <bottom/>
      <diagonal style="thin">
        <color auto="1"/>
      </diagonal>
    </border>
    <border diagonalDown="1">
      <left/>
      <right style="thin">
        <color indexed="64"/>
      </right>
      <top/>
      <bottom style="thin">
        <color indexed="64"/>
      </bottom>
      <diagonal style="thin">
        <color auto="1"/>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style="thin">
        <color indexed="64"/>
      </left>
      <right style="hair">
        <color indexed="8"/>
      </right>
      <top style="thin">
        <color indexed="64"/>
      </top>
      <bottom style="hair">
        <color indexed="8"/>
      </bottom>
      <diagonal/>
    </border>
    <border>
      <left style="thin">
        <color indexed="8"/>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diagonal/>
    </border>
    <border>
      <left style="thin">
        <color indexed="64"/>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top/>
      <bottom/>
      <diagonal/>
    </border>
    <border>
      <left style="thin">
        <color indexed="64"/>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right style="thin">
        <color indexed="64"/>
      </right>
      <top style="hair">
        <color indexed="8"/>
      </top>
      <bottom/>
      <diagonal/>
    </border>
    <border>
      <left/>
      <right style="hair">
        <color indexed="8"/>
      </right>
      <top/>
      <bottom style="hair">
        <color indexed="8"/>
      </bottom>
      <diagonal/>
    </border>
    <border>
      <left/>
      <right style="thin">
        <color indexed="64"/>
      </right>
      <top/>
      <bottom style="hair">
        <color indexed="8"/>
      </bottom>
      <diagonal/>
    </border>
    <border>
      <left style="thin">
        <color indexed="64"/>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top style="hair">
        <color indexed="8"/>
      </top>
      <bottom style="hair">
        <color indexed="64"/>
      </bottom>
      <diagonal/>
    </border>
    <border>
      <left/>
      <right style="thin">
        <color indexed="64"/>
      </right>
      <top style="hair">
        <color indexed="8"/>
      </top>
      <bottom style="hair">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top/>
      <bottom style="hair">
        <color indexed="64"/>
      </bottom>
      <diagonal/>
    </border>
    <border>
      <left/>
      <right style="hair">
        <color indexed="8"/>
      </right>
      <top/>
      <bottom style="hair">
        <color indexed="64"/>
      </bottom>
      <diagonal/>
    </border>
    <border>
      <left style="hair">
        <color indexed="8"/>
      </left>
      <right/>
      <top/>
      <bottom style="hair">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right style="thin">
        <color indexed="64"/>
      </right>
      <top style="hair">
        <color indexed="8"/>
      </top>
      <bottom style="thin">
        <color indexed="64"/>
      </bottom>
      <diagonal/>
    </border>
    <border>
      <left/>
      <right style="hair">
        <color indexed="8"/>
      </right>
      <top style="thin">
        <color indexed="64"/>
      </top>
      <bottom/>
      <diagonal/>
    </border>
    <border>
      <left style="thin">
        <color indexed="64"/>
      </left>
      <right/>
      <top style="hair">
        <color indexed="8"/>
      </top>
      <bottom style="thin">
        <color indexed="64"/>
      </bottom>
      <diagonal/>
    </border>
    <border>
      <left style="hair">
        <color indexed="8"/>
      </left>
      <right/>
      <top style="hair">
        <color indexed="64"/>
      </top>
      <bottom style="thin">
        <color indexed="64"/>
      </bottom>
      <diagonal/>
    </border>
    <border>
      <left/>
      <right/>
      <top style="hair">
        <color indexed="64"/>
      </top>
      <bottom style="thin">
        <color indexed="64"/>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thin">
        <color indexed="8"/>
      </top>
      <bottom style="hair">
        <color indexed="8"/>
      </bottom>
      <diagonal/>
    </border>
    <border>
      <left style="hair">
        <color indexed="8"/>
      </left>
      <right style="thin">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style="thin">
        <color indexed="64"/>
      </right>
      <top style="hair">
        <color indexed="8"/>
      </top>
      <bottom style="hair">
        <color indexed="8"/>
      </bottom>
      <diagonal/>
    </border>
    <border>
      <left style="hair">
        <color indexed="8"/>
      </left>
      <right style="thin">
        <color indexed="64"/>
      </right>
      <top style="hair">
        <color indexed="8"/>
      </top>
      <bottom/>
      <diagonal/>
    </border>
    <border>
      <left/>
      <right/>
      <top style="hair">
        <color indexed="8"/>
      </top>
      <bottom style="hair">
        <color indexed="8"/>
      </bottom>
      <diagonal/>
    </border>
    <border>
      <left style="hair">
        <color indexed="64"/>
      </left>
      <right style="thin">
        <color indexed="64"/>
      </right>
      <top style="hair">
        <color indexed="64"/>
      </top>
      <bottom style="hair">
        <color indexed="64"/>
      </bottom>
      <diagonal/>
    </border>
    <border>
      <left style="hair">
        <color indexed="8"/>
      </left>
      <right style="thin">
        <color indexed="64"/>
      </right>
      <top/>
      <bottom style="hair">
        <color indexed="8"/>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thin">
        <color indexed="64"/>
      </left>
      <right style="hair">
        <color indexed="8"/>
      </right>
      <top style="hair">
        <color indexed="8"/>
      </top>
      <bottom style="thin">
        <color indexed="64"/>
      </bottom>
      <diagonal/>
    </border>
    <border>
      <left style="hair">
        <color indexed="8"/>
      </left>
      <right style="hair">
        <color indexed="8"/>
      </right>
      <top/>
      <bottom style="thin">
        <color indexed="64"/>
      </bottom>
      <diagonal/>
    </border>
    <border>
      <left style="hair">
        <color indexed="8"/>
      </left>
      <right style="thin">
        <color indexed="64"/>
      </right>
      <top style="hair">
        <color indexed="8"/>
      </top>
      <bottom style="thin">
        <color indexed="64"/>
      </bottom>
      <diagonal/>
    </border>
    <border diagonalDown="1">
      <left style="thin">
        <color indexed="8"/>
      </left>
      <right/>
      <top style="thin">
        <color indexed="8"/>
      </top>
      <bottom/>
      <diagonal style="hair">
        <color indexed="8"/>
      </diagonal>
    </border>
    <border>
      <left/>
      <right/>
      <top style="thin">
        <color indexed="8"/>
      </top>
      <bottom/>
      <diagonal/>
    </border>
    <border>
      <left style="thin">
        <color indexed="8"/>
      </left>
      <right/>
      <top/>
      <bottom/>
      <diagonal/>
    </border>
    <border diagonalDown="1">
      <left/>
      <right/>
      <top/>
      <bottom/>
      <diagonal style="hair">
        <color indexed="8"/>
      </diagonal>
    </border>
    <border diagonalDown="1">
      <left/>
      <right/>
      <top/>
      <bottom style="thin">
        <color indexed="64"/>
      </bottom>
      <diagonal style="hair">
        <color indexed="8"/>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diagonal/>
    </border>
    <border>
      <left/>
      <right style="thin">
        <color indexed="8"/>
      </right>
      <top/>
      <bottom/>
      <diagonal/>
    </border>
    <border>
      <left style="hair">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diagonal/>
    </border>
    <border>
      <left style="thin">
        <color indexed="8"/>
      </left>
      <right/>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hair">
        <color indexed="8"/>
      </top>
      <bottom style="thin">
        <color indexed="8"/>
      </bottom>
      <diagonal/>
    </border>
    <border>
      <left style="hair">
        <color indexed="8"/>
      </left>
      <right/>
      <top style="thin">
        <color indexed="8"/>
      </top>
      <bottom/>
      <diagonal/>
    </border>
    <border>
      <left style="hair">
        <color indexed="8"/>
      </left>
      <right style="thin">
        <color indexed="8"/>
      </right>
      <top style="hair">
        <color indexed="8"/>
      </top>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64"/>
      </top>
      <bottom style="thin">
        <color indexed="8"/>
      </bottom>
      <diagonal/>
    </border>
    <border>
      <left style="hair">
        <color indexed="8"/>
      </left>
      <right style="thin">
        <color indexed="8"/>
      </right>
      <top style="thin">
        <color indexed="64"/>
      </top>
      <bottom style="thin">
        <color indexed="8"/>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8"/>
      </right>
      <top/>
      <bottom style="hair">
        <color indexed="64"/>
      </bottom>
      <diagonal/>
    </border>
    <border>
      <left style="hair">
        <color indexed="8"/>
      </left>
      <right style="thin">
        <color indexed="8"/>
      </right>
      <top style="hair">
        <color indexed="8"/>
      </top>
      <bottom style="hair">
        <color indexed="64"/>
      </bottom>
      <diagonal/>
    </border>
    <border>
      <left style="hair">
        <color indexed="8"/>
      </left>
      <right style="thin">
        <color indexed="8"/>
      </right>
      <top/>
      <bottom style="thin">
        <color indexed="8"/>
      </bottom>
      <diagonal/>
    </border>
    <border>
      <left style="thin">
        <color indexed="8"/>
      </left>
      <right/>
      <top style="thin">
        <color indexed="8"/>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thin">
        <color indexed="8"/>
      </left>
      <right/>
      <top style="hair">
        <color indexed="8"/>
      </top>
      <bottom/>
      <diagonal/>
    </border>
    <border>
      <left style="thin">
        <color indexed="8"/>
      </left>
      <right/>
      <top/>
      <bottom style="hair">
        <color indexed="8"/>
      </bottom>
      <diagonal/>
    </border>
    <border>
      <left/>
      <right/>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hair">
        <color indexed="8"/>
      </bottom>
      <diagonal/>
    </border>
    <border>
      <left/>
      <right style="hair">
        <color indexed="64"/>
      </right>
      <top style="hair">
        <color indexed="8"/>
      </top>
      <bottom/>
      <diagonal/>
    </border>
    <border>
      <left style="hair">
        <color indexed="64"/>
      </left>
      <right/>
      <top style="hair">
        <color indexed="8"/>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bottom style="hair">
        <color indexed="8"/>
      </bottom>
      <diagonal/>
    </border>
    <border>
      <left/>
      <right style="hair">
        <color indexed="64"/>
      </right>
      <top style="thin">
        <color indexed="64"/>
      </top>
      <bottom style="thin">
        <color indexed="64"/>
      </bottom>
      <diagonal/>
    </border>
    <border>
      <left style="hair">
        <color indexed="8"/>
      </left>
      <right/>
      <top/>
      <bottom style="hair">
        <color indexed="8"/>
      </bottom>
      <diagonal/>
    </border>
    <border>
      <left style="thin">
        <color indexed="64"/>
      </left>
      <right/>
      <top/>
      <bottom style="hair">
        <color indexed="64"/>
      </bottom>
      <diagonal/>
    </border>
    <border>
      <left style="hair">
        <color indexed="8"/>
      </left>
      <right/>
      <top/>
      <bottom style="hair">
        <color indexed="64"/>
      </bottom>
      <diagonal/>
    </border>
    <border>
      <left/>
      <right style="thin">
        <color indexed="64"/>
      </right>
      <top/>
      <bottom style="hair">
        <color indexed="64"/>
      </bottom>
      <diagonal/>
    </border>
    <border>
      <left style="thin">
        <color indexed="8"/>
      </left>
      <right/>
      <top/>
      <bottom style="hair">
        <color indexed="8"/>
      </bottom>
      <diagonal/>
    </border>
    <border>
      <left/>
      <right style="hair">
        <color indexed="8"/>
      </right>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style="hair">
        <color indexed="8"/>
      </top>
      <bottom style="double">
        <color indexed="8"/>
      </bottom>
      <diagonal/>
    </border>
    <border>
      <left style="hair">
        <color indexed="8"/>
      </left>
      <right/>
      <top style="hair">
        <color indexed="8"/>
      </top>
      <bottom style="double">
        <color indexed="8"/>
      </bottom>
      <diagonal/>
    </border>
    <border>
      <left/>
      <right style="hair">
        <color indexed="8"/>
      </right>
      <top style="hair">
        <color indexed="8"/>
      </top>
      <bottom style="double">
        <color indexed="8"/>
      </bottom>
      <diagonal/>
    </border>
    <border>
      <left/>
      <right style="thin">
        <color indexed="8"/>
      </right>
      <top style="hair">
        <color indexed="8"/>
      </top>
      <bottom style="double">
        <color indexed="8"/>
      </bottom>
      <diagonal/>
    </border>
    <border>
      <left style="thin">
        <color indexed="8"/>
      </left>
      <right/>
      <top style="medium">
        <color indexed="8"/>
      </top>
      <bottom/>
      <diagonal/>
    </border>
    <border>
      <left/>
      <right style="hair">
        <color indexed="8"/>
      </right>
      <top style="medium">
        <color indexed="8"/>
      </top>
      <bottom/>
      <diagonal/>
    </border>
    <border>
      <left style="hair">
        <color indexed="8"/>
      </left>
      <right/>
      <top style="double">
        <color indexed="8"/>
      </top>
      <bottom style="hair">
        <color indexed="8"/>
      </bottom>
      <diagonal/>
    </border>
    <border>
      <left/>
      <right/>
      <top style="double">
        <color indexed="8"/>
      </top>
      <bottom style="hair">
        <color indexed="8"/>
      </bottom>
      <diagonal/>
    </border>
    <border>
      <left/>
      <right style="hair">
        <color indexed="8"/>
      </right>
      <top style="double">
        <color indexed="8"/>
      </top>
      <bottom style="hair">
        <color indexed="8"/>
      </bottom>
      <diagonal/>
    </border>
    <border>
      <left/>
      <right style="thin">
        <color indexed="8"/>
      </right>
      <top style="double">
        <color indexed="8"/>
      </top>
      <bottom style="hair">
        <color indexed="8"/>
      </bottom>
      <diagonal/>
    </border>
    <border diagonalDown="1">
      <left style="thin">
        <color indexed="8"/>
      </left>
      <right style="hair">
        <color indexed="8"/>
      </right>
      <top style="thin">
        <color indexed="8"/>
      </top>
      <bottom/>
      <diagonal style="thin">
        <color indexed="8"/>
      </diagonal>
    </border>
    <border diagonalDown="1">
      <left style="thin">
        <color indexed="8"/>
      </left>
      <right style="hair">
        <color indexed="8"/>
      </right>
      <top/>
      <bottom/>
      <diagonal style="thin">
        <color indexed="8"/>
      </diagonal>
    </border>
    <border diagonalDown="1">
      <left style="thin">
        <color indexed="8"/>
      </left>
      <right style="hair">
        <color indexed="8"/>
      </right>
      <top/>
      <bottom style="hair">
        <color indexed="8"/>
      </bottom>
      <diagonal style="thin">
        <color indexed="8"/>
      </diagonal>
    </border>
    <border>
      <left style="hair">
        <color indexed="8"/>
      </left>
      <right style="thin">
        <color indexed="64"/>
      </right>
      <top style="hair">
        <color indexed="8"/>
      </top>
      <bottom style="thin">
        <color indexed="8"/>
      </bottom>
      <diagonal/>
    </border>
    <border>
      <left style="thin">
        <color indexed="8"/>
      </left>
      <right style="hair">
        <color indexed="8"/>
      </right>
      <top style="thin">
        <color indexed="8"/>
      </top>
      <bottom style="thin">
        <color indexed="64"/>
      </bottom>
      <diagonal/>
    </border>
    <border>
      <left style="hair">
        <color indexed="8"/>
      </left>
      <right style="hair">
        <color indexed="8"/>
      </right>
      <top/>
      <bottom style="hair">
        <color indexed="8"/>
      </bottom>
      <diagonal/>
    </border>
    <border>
      <left style="hair">
        <color indexed="8"/>
      </left>
      <right style="thin">
        <color indexed="8"/>
      </right>
      <top/>
      <bottom/>
      <diagonal/>
    </border>
    <border>
      <left style="hair">
        <color indexed="8"/>
      </left>
      <right style="thin">
        <color indexed="8"/>
      </right>
      <top/>
      <bottom style="hair">
        <color indexed="8"/>
      </bottom>
      <diagonal/>
    </border>
    <border>
      <left/>
      <right/>
      <top/>
      <bottom style="hair">
        <color indexed="64"/>
      </bottom>
      <diagonal/>
    </border>
    <border>
      <left/>
      <right style="hair">
        <color auto="1"/>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8">
    <xf numFmtId="0" fontId="0" fillId="0" borderId="0"/>
    <xf numFmtId="0" fontId="12" fillId="0" borderId="0">
      <alignment vertical="center"/>
    </xf>
    <xf numFmtId="0" fontId="13" fillId="0" borderId="0">
      <alignment vertical="center"/>
    </xf>
    <xf numFmtId="38" fontId="13" fillId="0" borderId="0" applyFill="0" applyBorder="0" applyProtection="0">
      <alignment vertical="center"/>
    </xf>
    <xf numFmtId="0" fontId="4" fillId="0" borderId="0">
      <alignment vertical="center"/>
    </xf>
    <xf numFmtId="0" fontId="3" fillId="0" borderId="0">
      <alignment vertical="center"/>
    </xf>
    <xf numFmtId="0" fontId="2" fillId="0" borderId="0">
      <alignment vertical="center"/>
    </xf>
    <xf numFmtId="38" fontId="64" fillId="0" borderId="0" applyFont="0" applyFill="0" applyBorder="0" applyAlignment="0" applyProtection="0">
      <alignment vertical="center"/>
    </xf>
  </cellStyleXfs>
  <cellXfs count="1348">
    <xf numFmtId="0" fontId="0" fillId="0" borderId="0" xfId="0"/>
    <xf numFmtId="0" fontId="10"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2" applyFont="1">
      <alignment vertical="center"/>
    </xf>
    <xf numFmtId="0" fontId="21" fillId="0" borderId="0" xfId="2" applyFont="1">
      <alignment vertical="center"/>
    </xf>
    <xf numFmtId="0" fontId="22" fillId="0" borderId="0" xfId="2" applyFont="1">
      <alignment vertical="center"/>
    </xf>
    <xf numFmtId="0" fontId="21" fillId="0" borderId="0" xfId="2" applyFont="1" applyAlignment="1">
      <alignment horizontal="right" vertical="center"/>
    </xf>
    <xf numFmtId="0" fontId="21" fillId="0" borderId="1" xfId="2" applyFont="1" applyBorder="1">
      <alignment vertical="center"/>
    </xf>
    <xf numFmtId="0" fontId="21" fillId="0" borderId="1" xfId="2" applyFont="1" applyBorder="1" applyAlignment="1">
      <alignment vertical="center" wrapText="1"/>
    </xf>
    <xf numFmtId="0" fontId="21" fillId="0" borderId="0" xfId="2" applyFont="1" applyAlignment="1">
      <alignment vertical="center" wrapText="1"/>
    </xf>
    <xf numFmtId="0" fontId="22" fillId="0" borderId="2" xfId="2" applyFont="1" applyBorder="1">
      <alignment vertical="center"/>
    </xf>
    <xf numFmtId="0" fontId="21" fillId="0" borderId="3" xfId="2" applyFont="1" applyBorder="1">
      <alignment vertical="center"/>
    </xf>
    <xf numFmtId="0" fontId="21" fillId="0" borderId="3" xfId="2" applyFont="1" applyBorder="1" applyAlignment="1">
      <alignment vertical="center" wrapText="1"/>
    </xf>
    <xf numFmtId="0" fontId="22" fillId="0" borderId="4" xfId="2" applyFont="1" applyBorder="1">
      <alignment vertical="center"/>
    </xf>
    <xf numFmtId="0" fontId="21" fillId="0" borderId="5" xfId="2" applyFont="1" applyBorder="1">
      <alignment vertical="center"/>
    </xf>
    <xf numFmtId="0" fontId="21" fillId="0" borderId="0" xfId="2" applyFont="1" applyAlignment="1">
      <alignment vertical="center" shrinkToFit="1"/>
    </xf>
    <xf numFmtId="0" fontId="21" fillId="0" borderId="6" xfId="2" applyFont="1" applyBorder="1" applyAlignment="1">
      <alignment vertical="center" wrapText="1"/>
    </xf>
    <xf numFmtId="0" fontId="21" fillId="0" borderId="0" xfId="2" applyFont="1" applyAlignment="1">
      <alignment horizontal="center" vertical="center"/>
    </xf>
    <xf numFmtId="0" fontId="21" fillId="0" borderId="6" xfId="2" applyFont="1" applyBorder="1">
      <alignment vertical="center"/>
    </xf>
    <xf numFmtId="0" fontId="22" fillId="0" borderId="4" xfId="2" applyFont="1" applyBorder="1" applyAlignment="1">
      <alignment vertical="top"/>
    </xf>
    <xf numFmtId="0" fontId="21" fillId="0" borderId="4" xfId="2" applyFont="1" applyBorder="1">
      <alignment vertical="center"/>
    </xf>
    <xf numFmtId="0" fontId="22" fillId="0" borderId="7" xfId="2" applyFont="1" applyBorder="1">
      <alignment vertical="center"/>
    </xf>
    <xf numFmtId="0" fontId="21" fillId="0" borderId="8" xfId="2" applyFont="1" applyBorder="1">
      <alignment vertical="center"/>
    </xf>
    <xf numFmtId="0" fontId="21" fillId="0" borderId="9" xfId="2" applyFont="1" applyBorder="1">
      <alignment vertical="center"/>
    </xf>
    <xf numFmtId="0" fontId="22" fillId="0" borderId="9" xfId="2" applyFont="1" applyBorder="1">
      <alignment vertical="center"/>
    </xf>
    <xf numFmtId="0" fontId="21" fillId="0" borderId="12" xfId="2" applyFont="1" applyBorder="1">
      <alignment vertical="center"/>
    </xf>
    <xf numFmtId="0" fontId="21" fillId="0" borderId="13" xfId="2" applyFont="1" applyBorder="1">
      <alignment vertical="center"/>
    </xf>
    <xf numFmtId="0" fontId="22" fillId="0" borderId="11" xfId="2" applyFont="1" applyBorder="1">
      <alignment vertical="center"/>
    </xf>
    <xf numFmtId="0" fontId="22" fillId="0" borderId="14" xfId="2" applyFont="1" applyBorder="1">
      <alignment vertical="center"/>
    </xf>
    <xf numFmtId="0" fontId="22" fillId="0" borderId="15" xfId="2" applyFont="1" applyBorder="1">
      <alignment vertical="center"/>
    </xf>
    <xf numFmtId="0" fontId="27" fillId="0" borderId="0" xfId="1" applyFont="1">
      <alignment vertical="center"/>
    </xf>
    <xf numFmtId="0" fontId="27" fillId="0" borderId="0" xfId="0" applyFont="1" applyAlignment="1">
      <alignment vertical="center"/>
    </xf>
    <xf numFmtId="0" fontId="29" fillId="0" borderId="0" xfId="0" applyFont="1" applyAlignment="1">
      <alignment vertical="center"/>
    </xf>
    <xf numFmtId="0" fontId="27" fillId="0" borderId="0" xfId="0" applyFont="1" applyAlignment="1">
      <alignment horizontal="right"/>
    </xf>
    <xf numFmtId="0" fontId="29" fillId="0" borderId="17" xfId="0" applyFont="1" applyBorder="1" applyAlignment="1">
      <alignment horizontal="center" vertical="center"/>
    </xf>
    <xf numFmtId="0" fontId="29" fillId="0" borderId="19" xfId="0" applyFont="1" applyBorder="1" applyAlignment="1">
      <alignment horizontal="center" vertical="center"/>
    </xf>
    <xf numFmtId="0" fontId="29" fillId="0" borderId="3" xfId="0" applyFont="1" applyBorder="1" applyAlignment="1">
      <alignment horizontal="left" vertical="center"/>
    </xf>
    <xf numFmtId="0" fontId="29" fillId="0" borderId="13" xfId="0" applyFont="1" applyBorder="1" applyAlignment="1">
      <alignment horizontal="left" vertical="center"/>
    </xf>
    <xf numFmtId="0" fontId="29" fillId="0" borderId="3" xfId="0" applyFont="1" applyBorder="1" applyAlignment="1">
      <alignment horizontal="distributed" vertical="center"/>
    </xf>
    <xf numFmtId="0" fontId="29" fillId="0" borderId="20" xfId="0" applyFont="1" applyBorder="1" applyAlignment="1">
      <alignment horizontal="center" vertical="center"/>
    </xf>
    <xf numFmtId="0" fontId="29" fillId="0" borderId="13" xfId="0" applyFont="1" applyBorder="1" applyAlignment="1">
      <alignment horizontal="right" vertical="center"/>
    </xf>
    <xf numFmtId="0" fontId="29" fillId="0" borderId="6" xfId="0" applyFont="1" applyBorder="1" applyAlignment="1">
      <alignment horizontal="distributed" vertical="center"/>
    </xf>
    <xf numFmtId="0" fontId="29" fillId="0" borderId="21" xfId="0" applyFont="1" applyBorder="1" applyAlignment="1">
      <alignment horizontal="center" vertical="center"/>
    </xf>
    <xf numFmtId="0" fontId="29" fillId="0" borderId="12" xfId="0" applyFont="1" applyBorder="1" applyAlignment="1">
      <alignment horizontal="right" vertical="center"/>
    </xf>
    <xf numFmtId="0" fontId="27" fillId="0" borderId="1" xfId="0" applyFont="1" applyBorder="1" applyAlignment="1">
      <alignment vertical="center"/>
    </xf>
    <xf numFmtId="0" fontId="27" fillId="0" borderId="0" xfId="0" applyFont="1"/>
    <xf numFmtId="0" fontId="30" fillId="0" borderId="0" xfId="0" applyFont="1" applyAlignment="1">
      <alignment horizontal="right"/>
    </xf>
    <xf numFmtId="0" fontId="29" fillId="0" borderId="24" xfId="0" applyFont="1" applyBorder="1" applyAlignment="1">
      <alignment horizontal="center" vertical="center"/>
    </xf>
    <xf numFmtId="176" fontId="29" fillId="0" borderId="5" xfId="0" applyNumberFormat="1" applyFont="1" applyBorder="1" applyAlignment="1">
      <alignment vertical="center"/>
    </xf>
    <xf numFmtId="0" fontId="29" fillId="0" borderId="5" xfId="0" applyFont="1" applyBorder="1" applyAlignment="1">
      <alignment horizontal="left" vertical="center"/>
    </xf>
    <xf numFmtId="0" fontId="29" fillId="0" borderId="25" xfId="0" applyFont="1" applyBorder="1" applyAlignment="1">
      <alignment horizontal="left" vertical="center"/>
    </xf>
    <xf numFmtId="0" fontId="31" fillId="0" borderId="17" xfId="0" applyFont="1" applyBorder="1" applyAlignment="1">
      <alignment horizontal="center" vertical="center"/>
    </xf>
    <xf numFmtId="177" fontId="29" fillId="0" borderId="17" xfId="0" applyNumberFormat="1" applyFont="1" applyBorder="1" applyAlignment="1">
      <alignment horizontal="right" vertical="center"/>
    </xf>
    <xf numFmtId="176" fontId="29" fillId="0" borderId="18" xfId="0" applyNumberFormat="1" applyFont="1" applyBorder="1" applyAlignment="1">
      <alignment vertical="center"/>
    </xf>
    <xf numFmtId="176" fontId="29" fillId="0" borderId="17" xfId="0" applyNumberFormat="1" applyFont="1" applyBorder="1" applyAlignment="1">
      <alignment vertical="center"/>
    </xf>
    <xf numFmtId="177" fontId="29" fillId="0" borderId="17" xfId="0" applyNumberFormat="1" applyFont="1" applyBorder="1" applyAlignment="1">
      <alignment vertical="center"/>
    </xf>
    <xf numFmtId="0" fontId="33" fillId="0" borderId="0" xfId="2" applyFont="1">
      <alignment vertical="center"/>
    </xf>
    <xf numFmtId="0" fontId="33" fillId="0" borderId="0" xfId="2" applyFont="1" applyAlignment="1">
      <alignment horizontal="left" vertical="center"/>
    </xf>
    <xf numFmtId="0" fontId="33" fillId="0" borderId="0" xfId="2" applyFont="1" applyAlignment="1">
      <alignment horizontal="center" vertical="center"/>
    </xf>
    <xf numFmtId="0" fontId="35" fillId="0" borderId="0" xfId="2" applyFont="1">
      <alignment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0" xfId="2" applyFont="1">
      <alignment vertical="center"/>
    </xf>
    <xf numFmtId="0" fontId="36" fillId="0" borderId="30" xfId="2" applyFont="1" applyBorder="1" applyAlignment="1">
      <alignment horizontal="center" vertical="center"/>
    </xf>
    <xf numFmtId="0" fontId="36" fillId="0" borderId="7" xfId="2" applyFont="1" applyBorder="1">
      <alignment vertical="center"/>
    </xf>
    <xf numFmtId="0" fontId="36" fillId="0" borderId="31" xfId="2" applyFont="1" applyBorder="1">
      <alignment vertical="center"/>
    </xf>
    <xf numFmtId="0" fontId="36" fillId="0" borderId="32" xfId="2" applyFont="1" applyBorder="1" applyAlignment="1">
      <alignment horizontal="justify" vertical="center"/>
    </xf>
    <xf numFmtId="0" fontId="36" fillId="0" borderId="30" xfId="2" applyFont="1" applyBorder="1" applyAlignment="1">
      <alignment horizontal="justify" vertical="center"/>
    </xf>
    <xf numFmtId="0" fontId="36" fillId="0" borderId="33" xfId="2" applyFont="1" applyBorder="1" applyAlignment="1">
      <alignment vertical="center" shrinkToFit="1"/>
    </xf>
    <xf numFmtId="0" fontId="36" fillId="0" borderId="32" xfId="2" applyFont="1" applyBorder="1" applyAlignment="1">
      <alignment horizontal="left" vertical="center" shrinkToFit="1"/>
    </xf>
    <xf numFmtId="0" fontId="36" fillId="0" borderId="36" xfId="2" applyFont="1" applyBorder="1" applyAlignment="1">
      <alignment horizontal="justify" vertical="center"/>
    </xf>
    <xf numFmtId="0" fontId="36" fillId="0" borderId="37" xfId="2" applyFont="1" applyBorder="1" applyAlignment="1">
      <alignment horizontal="center" vertical="center"/>
    </xf>
    <xf numFmtId="0" fontId="36" fillId="0" borderId="37" xfId="2" applyFont="1" applyBorder="1" applyAlignment="1">
      <alignment horizontal="justify" vertical="center"/>
    </xf>
    <xf numFmtId="0" fontId="36" fillId="0" borderId="38" xfId="2" applyFont="1" applyBorder="1" applyAlignment="1">
      <alignment vertical="center" shrinkToFit="1"/>
    </xf>
    <xf numFmtId="0" fontId="36" fillId="0" borderId="0" xfId="2" applyFont="1" applyAlignment="1">
      <alignment horizontal="center" vertical="center"/>
    </xf>
    <xf numFmtId="0" fontId="38" fillId="0" borderId="33" xfId="2" applyFont="1" applyBorder="1" applyAlignment="1">
      <alignment vertical="center" shrinkToFit="1"/>
    </xf>
    <xf numFmtId="0" fontId="36" fillId="0" borderId="30" xfId="2" applyFont="1" applyBorder="1" applyAlignment="1">
      <alignment horizontal="center" vertical="center" shrinkToFit="1"/>
    </xf>
    <xf numFmtId="0" fontId="36" fillId="0" borderId="32" xfId="2" applyFont="1" applyBorder="1" applyAlignment="1">
      <alignment horizontal="justify" vertical="center" indent="1"/>
    </xf>
    <xf numFmtId="0" fontId="36" fillId="0" borderId="30" xfId="2" applyFont="1" applyBorder="1" applyAlignment="1">
      <alignment horizontal="right" vertical="center"/>
    </xf>
    <xf numFmtId="0" fontId="36" fillId="0" borderId="33" xfId="2" applyFont="1" applyBorder="1" applyAlignment="1">
      <alignment horizontal="right" vertical="center"/>
    </xf>
    <xf numFmtId="0" fontId="36" fillId="0" borderId="39" xfId="2" applyFont="1" applyBorder="1" applyAlignment="1">
      <alignment horizontal="justify" vertical="center" indent="1"/>
    </xf>
    <xf numFmtId="0" fontId="36" fillId="0" borderId="40" xfId="2" applyFont="1" applyBorder="1" applyAlignment="1">
      <alignment horizontal="right" vertical="center"/>
    </xf>
    <xf numFmtId="0" fontId="36" fillId="0" borderId="41" xfId="2" applyFont="1" applyBorder="1" applyAlignment="1">
      <alignment horizontal="right" vertical="center"/>
    </xf>
    <xf numFmtId="0" fontId="36" fillId="0" borderId="39" xfId="2" applyFont="1" applyBorder="1" applyAlignment="1">
      <alignment horizontal="justify" vertical="center" wrapText="1" indent="1"/>
    </xf>
    <xf numFmtId="0" fontId="36" fillId="0" borderId="40" xfId="2" applyFont="1" applyBorder="1">
      <alignment vertical="center"/>
    </xf>
    <xf numFmtId="0" fontId="36" fillId="0" borderId="41" xfId="2" applyFont="1" applyBorder="1">
      <alignment vertical="center"/>
    </xf>
    <xf numFmtId="0" fontId="39" fillId="0" borderId="0" xfId="2" applyFont="1">
      <alignment vertical="center"/>
    </xf>
    <xf numFmtId="0" fontId="21" fillId="0" borderId="30" xfId="2" applyFont="1" applyBorder="1" applyAlignment="1">
      <alignment horizontal="center" vertical="center"/>
    </xf>
    <xf numFmtId="0" fontId="21" fillId="0" borderId="30" xfId="2" applyFont="1" applyBorder="1" applyAlignment="1">
      <alignment horizontal="center" vertical="center" wrapText="1"/>
    </xf>
    <xf numFmtId="0" fontId="21" fillId="0" borderId="33" xfId="2" applyFont="1" applyBorder="1" applyAlignment="1">
      <alignment horizontal="center" vertical="center"/>
    </xf>
    <xf numFmtId="178" fontId="21" fillId="0" borderId="30" xfId="2" applyNumberFormat="1" applyFont="1" applyBorder="1">
      <alignment vertical="center"/>
    </xf>
    <xf numFmtId="178" fontId="21" fillId="0" borderId="33" xfId="2" applyNumberFormat="1" applyFont="1" applyBorder="1">
      <alignment vertical="center"/>
    </xf>
    <xf numFmtId="179" fontId="21" fillId="0" borderId="30" xfId="2" applyNumberFormat="1" applyFont="1" applyBorder="1">
      <alignment vertical="center"/>
    </xf>
    <xf numFmtId="179" fontId="21" fillId="0" borderId="33" xfId="2" applyNumberFormat="1" applyFont="1" applyBorder="1">
      <alignment vertical="center"/>
    </xf>
    <xf numFmtId="177" fontId="21" fillId="0" borderId="30" xfId="2" applyNumberFormat="1" applyFont="1" applyBorder="1">
      <alignment vertical="center"/>
    </xf>
    <xf numFmtId="177" fontId="21" fillId="0" borderId="30" xfId="3" applyNumberFormat="1" applyFont="1" applyBorder="1">
      <alignment vertical="center"/>
    </xf>
    <xf numFmtId="180" fontId="21" fillId="0" borderId="30" xfId="2" applyNumberFormat="1" applyFont="1" applyBorder="1">
      <alignment vertical="center"/>
    </xf>
    <xf numFmtId="180" fontId="21" fillId="0" borderId="33" xfId="2" applyNumberFormat="1" applyFont="1" applyBorder="1">
      <alignment vertical="center"/>
    </xf>
    <xf numFmtId="0" fontId="21" fillId="0" borderId="40" xfId="2" applyFont="1" applyBorder="1" applyAlignment="1">
      <alignment horizontal="center" vertical="center"/>
    </xf>
    <xf numFmtId="178" fontId="21" fillId="0" borderId="40" xfId="2" applyNumberFormat="1" applyFont="1" applyBorder="1">
      <alignment vertical="center"/>
    </xf>
    <xf numFmtId="178" fontId="21" fillId="0" borderId="41" xfId="2" applyNumberFormat="1" applyFont="1" applyBorder="1">
      <alignment vertical="center"/>
    </xf>
    <xf numFmtId="0" fontId="42" fillId="0" borderId="0" xfId="2" applyFont="1">
      <alignment vertical="center"/>
    </xf>
    <xf numFmtId="49" fontId="36" fillId="0" borderId="0" xfId="2" applyNumberFormat="1" applyFont="1">
      <alignment vertical="center"/>
    </xf>
    <xf numFmtId="0" fontId="36" fillId="0" borderId="17" xfId="2" applyFont="1" applyBorder="1" applyAlignment="1">
      <alignment horizontal="center" vertical="center"/>
    </xf>
    <xf numFmtId="49" fontId="36" fillId="0" borderId="17" xfId="2" applyNumberFormat="1" applyFont="1" applyBorder="1" applyAlignment="1">
      <alignment horizontal="center" vertical="center"/>
    </xf>
    <xf numFmtId="0" fontId="36" fillId="0" borderId="17" xfId="2" applyFont="1" applyBorder="1" applyAlignment="1">
      <alignment horizontal="justify" vertical="center"/>
    </xf>
    <xf numFmtId="177" fontId="21" fillId="0" borderId="17" xfId="2" applyNumberFormat="1" applyFont="1" applyBorder="1">
      <alignment vertical="center"/>
    </xf>
    <xf numFmtId="177" fontId="21" fillId="0" borderId="17" xfId="2" applyNumberFormat="1" applyFont="1" applyBorder="1" applyAlignment="1">
      <alignment horizontal="right" vertical="center"/>
    </xf>
    <xf numFmtId="181" fontId="21" fillId="0" borderId="17" xfId="2" applyNumberFormat="1" applyFont="1" applyBorder="1">
      <alignment vertical="center"/>
    </xf>
    <xf numFmtId="177" fontId="21" fillId="0" borderId="17" xfId="2" applyNumberFormat="1" applyFont="1" applyBorder="1" applyAlignment="1">
      <alignment vertical="center" shrinkToFit="1"/>
    </xf>
    <xf numFmtId="181" fontId="21" fillId="0" borderId="17" xfId="2" applyNumberFormat="1" applyFont="1" applyBorder="1" applyAlignment="1">
      <alignment horizontal="right" vertical="center"/>
    </xf>
    <xf numFmtId="177" fontId="36" fillId="0" borderId="0" xfId="2" applyNumberFormat="1" applyFont="1">
      <alignment vertical="center"/>
    </xf>
    <xf numFmtId="49" fontId="21" fillId="0" borderId="0" xfId="2" applyNumberFormat="1" applyFont="1">
      <alignment vertical="center"/>
    </xf>
    <xf numFmtId="0" fontId="43" fillId="0" borderId="0" xfId="2" applyFont="1" applyAlignment="1">
      <alignment horizontal="right"/>
    </xf>
    <xf numFmtId="0" fontId="21" fillId="0" borderId="17" xfId="2" applyFont="1" applyBorder="1" applyAlignment="1">
      <alignment horizontal="center" vertical="center"/>
    </xf>
    <xf numFmtId="0" fontId="36" fillId="0" borderId="17" xfId="2" applyFont="1" applyBorder="1" applyAlignment="1">
      <alignment horizontal="left" vertical="center"/>
    </xf>
    <xf numFmtId="0" fontId="29" fillId="0" borderId="0" xfId="6" applyFont="1">
      <alignment vertical="center"/>
    </xf>
    <xf numFmtId="0" fontId="21" fillId="0" borderId="17" xfId="2" applyFont="1" applyBorder="1" applyAlignment="1">
      <alignment horizontal="justify" vertical="center"/>
    </xf>
    <xf numFmtId="178" fontId="21" fillId="0" borderId="17" xfId="2" applyNumberFormat="1" applyFont="1" applyBorder="1">
      <alignment vertical="center"/>
    </xf>
    <xf numFmtId="9" fontId="21" fillId="0" borderId="17" xfId="2" applyNumberFormat="1" applyFont="1" applyBorder="1">
      <alignment vertical="center"/>
    </xf>
    <xf numFmtId="9" fontId="21" fillId="0" borderId="17" xfId="2" applyNumberFormat="1" applyFont="1" applyBorder="1" applyAlignment="1">
      <alignment horizontal="right" vertical="center"/>
    </xf>
    <xf numFmtId="0" fontId="21" fillId="0" borderId="46" xfId="2" applyFont="1" applyBorder="1" applyAlignment="1">
      <alignment horizontal="center" vertical="center"/>
    </xf>
    <xf numFmtId="176" fontId="21" fillId="0" borderId="17" xfId="2" applyNumberFormat="1" applyFont="1" applyBorder="1">
      <alignment vertical="center"/>
    </xf>
    <xf numFmtId="0" fontId="21" fillId="0" borderId="0" xfId="2" applyFont="1" applyAlignment="1"/>
    <xf numFmtId="0" fontId="43" fillId="0" borderId="46" xfId="2" applyFont="1" applyBorder="1" applyAlignment="1">
      <alignment horizontal="center" vertical="center"/>
    </xf>
    <xf numFmtId="0" fontId="46" fillId="0" borderId="0" xfId="6" applyFont="1">
      <alignment vertical="center"/>
    </xf>
    <xf numFmtId="3" fontId="21" fillId="0" borderId="0" xfId="2" applyNumberFormat="1" applyFont="1">
      <alignment vertical="center"/>
    </xf>
    <xf numFmtId="3" fontId="21" fillId="0" borderId="26" xfId="2" applyNumberFormat="1" applyFont="1" applyBorder="1" applyAlignment="1">
      <alignment horizontal="center" vertical="center"/>
    </xf>
    <xf numFmtId="3" fontId="21" fillId="0" borderId="57" xfId="2" applyNumberFormat="1" applyFont="1" applyBorder="1" applyAlignment="1">
      <alignment vertical="center" wrapText="1"/>
    </xf>
    <xf numFmtId="3" fontId="21" fillId="0" borderId="27" xfId="2" applyNumberFormat="1" applyFont="1" applyBorder="1" applyAlignment="1">
      <alignment horizontal="center" vertical="center" shrinkToFit="1"/>
    </xf>
    <xf numFmtId="3" fontId="21" fillId="0" borderId="27" xfId="2" applyNumberFormat="1" applyFont="1" applyBorder="1" applyAlignment="1">
      <alignment horizontal="center" vertical="center"/>
    </xf>
    <xf numFmtId="3" fontId="21" fillId="0" borderId="27" xfId="2" applyNumberFormat="1" applyFont="1" applyBorder="1" applyAlignment="1">
      <alignment horizontal="center" vertical="center" wrapText="1"/>
    </xf>
    <xf numFmtId="3" fontId="21" fillId="0" borderId="28" xfId="2" applyNumberFormat="1" applyFont="1" applyBorder="1" applyAlignment="1">
      <alignment horizontal="center" vertical="center"/>
    </xf>
    <xf numFmtId="3" fontId="21" fillId="0" borderId="0" xfId="2" applyNumberFormat="1" applyFont="1" applyAlignment="1">
      <alignment horizontal="center" vertical="center"/>
    </xf>
    <xf numFmtId="3" fontId="21" fillId="0" borderId="32" xfId="2" applyNumberFormat="1" applyFont="1" applyBorder="1" applyAlignment="1">
      <alignment horizontal="center" vertical="center"/>
    </xf>
    <xf numFmtId="3" fontId="21" fillId="0" borderId="30" xfId="2" applyNumberFormat="1" applyFont="1" applyBorder="1" applyAlignment="1">
      <alignment horizontal="center" vertical="center"/>
    </xf>
    <xf numFmtId="182" fontId="35" fillId="0" borderId="30" xfId="2" applyNumberFormat="1" applyFont="1" applyBorder="1">
      <alignment vertical="center"/>
    </xf>
    <xf numFmtId="182" fontId="35" fillId="0" borderId="33" xfId="2" applyNumberFormat="1" applyFont="1" applyBorder="1">
      <alignment vertical="center"/>
    </xf>
    <xf numFmtId="182" fontId="35" fillId="0" borderId="40" xfId="2" applyNumberFormat="1" applyFont="1" applyBorder="1">
      <alignment vertical="center"/>
    </xf>
    <xf numFmtId="182" fontId="35" fillId="0" borderId="41" xfId="2" applyNumberFormat="1" applyFont="1" applyBorder="1">
      <alignment vertical="center"/>
    </xf>
    <xf numFmtId="3" fontId="43" fillId="0" borderId="0" xfId="2" applyNumberFormat="1" applyFont="1" applyAlignment="1">
      <alignment horizontal="right" vertical="center"/>
    </xf>
    <xf numFmtId="3" fontId="43" fillId="0" borderId="57" xfId="2" applyNumberFormat="1" applyFont="1" applyBorder="1" applyAlignment="1">
      <alignment vertical="center" wrapText="1"/>
    </xf>
    <xf numFmtId="0" fontId="29" fillId="0" borderId="6" xfId="0" applyFont="1" applyBorder="1" applyAlignment="1">
      <alignment vertical="center"/>
    </xf>
    <xf numFmtId="0" fontId="29" fillId="0" borderId="17" xfId="0" applyFont="1" applyBorder="1" applyAlignment="1">
      <alignment horizontal="distributed" vertical="center"/>
    </xf>
    <xf numFmtId="0" fontId="21" fillId="0" borderId="1" xfId="2" applyFont="1" applyBorder="1" applyAlignment="1">
      <alignment horizontal="right" vertical="center"/>
    </xf>
    <xf numFmtId="0" fontId="22" fillId="0" borderId="0" xfId="0" applyFont="1" applyAlignment="1">
      <alignment vertical="center"/>
    </xf>
    <xf numFmtId="0" fontId="18" fillId="0" borderId="0" xfId="0" applyFont="1" applyAlignment="1">
      <alignment vertical="center"/>
    </xf>
    <xf numFmtId="0" fontId="22" fillId="0" borderId="0" xfId="0" applyFont="1" applyAlignment="1">
      <alignment horizontal="left" vertical="center"/>
    </xf>
    <xf numFmtId="0" fontId="22"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horizontal="right" vertical="center"/>
    </xf>
    <xf numFmtId="0" fontId="22" fillId="0" borderId="18" xfId="0" applyFont="1" applyBorder="1" applyAlignment="1">
      <alignment horizontal="center" vertical="center"/>
    </xf>
    <xf numFmtId="0" fontId="22" fillId="0" borderId="22" xfId="0" applyFont="1" applyBorder="1" applyAlignment="1">
      <alignment horizontal="center" vertical="center"/>
    </xf>
    <xf numFmtId="0" fontId="22" fillId="0" borderId="19" xfId="0" applyFont="1" applyBorder="1" applyAlignment="1">
      <alignment horizontal="center" vertical="center"/>
    </xf>
    <xf numFmtId="0" fontId="22" fillId="0" borderId="17" xfId="0" applyFont="1" applyBorder="1" applyAlignment="1">
      <alignment horizontal="center" vertical="center"/>
    </xf>
    <xf numFmtId="0" fontId="22" fillId="0" borderId="19" xfId="0" applyFont="1" applyBorder="1" applyAlignment="1">
      <alignment horizontal="distributed" vertical="center"/>
    </xf>
    <xf numFmtId="0" fontId="22" fillId="0" borderId="17" xfId="0" applyFont="1" applyBorder="1" applyAlignment="1">
      <alignment horizontal="distributed" vertical="center"/>
    </xf>
    <xf numFmtId="0" fontId="22" fillId="0" borderId="22" xfId="0" applyFont="1" applyBorder="1" applyAlignment="1">
      <alignment horizontal="distributed" vertical="center"/>
    </xf>
    <xf numFmtId="183" fontId="22" fillId="0" borderId="17" xfId="0" applyNumberFormat="1" applyFont="1" applyBorder="1" applyAlignment="1">
      <alignment vertical="center"/>
    </xf>
    <xf numFmtId="183" fontId="22" fillId="0" borderId="18" xfId="0" applyNumberFormat="1" applyFont="1" applyBorder="1" applyAlignment="1">
      <alignment vertical="center"/>
    </xf>
    <xf numFmtId="0" fontId="22" fillId="0" borderId="18" xfId="0" applyFont="1" applyBorder="1" applyAlignment="1">
      <alignment vertical="center"/>
    </xf>
    <xf numFmtId="0" fontId="22" fillId="0" borderId="19" xfId="0" applyFont="1" applyBorder="1" applyAlignment="1">
      <alignment vertical="center"/>
    </xf>
    <xf numFmtId="49" fontId="22" fillId="0" borderId="18" xfId="0" applyNumberFormat="1" applyFont="1" applyBorder="1" applyAlignment="1">
      <alignment horizontal="right" vertical="center"/>
    </xf>
    <xf numFmtId="49" fontId="22" fillId="0" borderId="22" xfId="0" applyNumberFormat="1" applyFont="1" applyBorder="1" applyAlignment="1">
      <alignment horizontal="center" vertical="center"/>
    </xf>
    <xf numFmtId="49" fontId="22" fillId="0" borderId="19" xfId="0" applyNumberFormat="1" applyFont="1" applyBorder="1" applyAlignment="1">
      <alignment horizontal="right" vertical="center" wrapText="1"/>
    </xf>
    <xf numFmtId="49" fontId="22" fillId="0" borderId="22" xfId="0" applyNumberFormat="1" applyFont="1" applyBorder="1" applyAlignment="1">
      <alignment horizontal="right" vertical="center"/>
    </xf>
    <xf numFmtId="49" fontId="22" fillId="0" borderId="19" xfId="0" applyNumberFormat="1" applyFont="1" applyBorder="1" applyAlignment="1">
      <alignment horizontal="right" vertical="center"/>
    </xf>
    <xf numFmtId="183" fontId="22" fillId="0" borderId="17" xfId="0" applyNumberFormat="1" applyFont="1" applyBorder="1" applyAlignment="1">
      <alignment horizontal="right" vertical="center"/>
    </xf>
    <xf numFmtId="49" fontId="22" fillId="0" borderId="18" xfId="0" applyNumberFormat="1" applyFont="1" applyBorder="1" applyAlignment="1">
      <alignment horizontal="left" vertical="center"/>
    </xf>
    <xf numFmtId="49" fontId="22" fillId="0" borderId="22" xfId="0" applyNumberFormat="1" applyFont="1" applyBorder="1" applyAlignment="1">
      <alignment horizontal="left" vertical="center"/>
    </xf>
    <xf numFmtId="49" fontId="22" fillId="0" borderId="19" xfId="0" applyNumberFormat="1" applyFont="1" applyBorder="1" applyAlignment="1">
      <alignment horizontal="left" vertical="center"/>
    </xf>
    <xf numFmtId="0" fontId="48" fillId="0" borderId="0" xfId="0" applyFont="1" applyAlignment="1">
      <alignment vertical="center"/>
    </xf>
    <xf numFmtId="49" fontId="49" fillId="0" borderId="0" xfId="0" applyNumberFormat="1" applyFont="1" applyAlignment="1">
      <alignment horizontal="left" vertical="center"/>
    </xf>
    <xf numFmtId="49" fontId="27" fillId="0" borderId="0" xfId="0" applyNumberFormat="1" applyFont="1"/>
    <xf numFmtId="49" fontId="29" fillId="0" borderId="0" xfId="0" applyNumberFormat="1" applyFont="1"/>
    <xf numFmtId="49" fontId="29" fillId="0" borderId="18" xfId="0" applyNumberFormat="1" applyFont="1" applyBorder="1"/>
    <xf numFmtId="49" fontId="29" fillId="0" borderId="19" xfId="0" applyNumberFormat="1" applyFont="1" applyBorder="1"/>
    <xf numFmtId="0" fontId="21" fillId="0" borderId="22" xfId="0" applyFont="1" applyBorder="1" applyAlignment="1">
      <alignment vertical="center"/>
    </xf>
    <xf numFmtId="0" fontId="21" fillId="0" borderId="19" xfId="0" applyFont="1" applyBorder="1" applyAlignment="1">
      <alignment horizontal="right" vertical="center"/>
    </xf>
    <xf numFmtId="49" fontId="29" fillId="0" borderId="5" xfId="0" applyNumberFormat="1" applyFont="1" applyBorder="1"/>
    <xf numFmtId="49" fontId="29" fillId="0" borderId="25" xfId="0" applyNumberFormat="1" applyFont="1" applyBorder="1"/>
    <xf numFmtId="49" fontId="29" fillId="0" borderId="18" xfId="0" applyNumberFormat="1" applyFont="1" applyBorder="1" applyAlignment="1">
      <alignment vertical="center"/>
    </xf>
    <xf numFmtId="49" fontId="29" fillId="0" borderId="19" xfId="0" applyNumberFormat="1" applyFont="1" applyBorder="1" applyAlignment="1">
      <alignment vertical="center"/>
    </xf>
    <xf numFmtId="49" fontId="29" fillId="0" borderId="6" xfId="0" applyNumberFormat="1" applyFont="1" applyBorder="1"/>
    <xf numFmtId="49" fontId="29" fillId="0" borderId="12" xfId="0" applyNumberFormat="1" applyFont="1" applyBorder="1"/>
    <xf numFmtId="49" fontId="39" fillId="0" borderId="0" xfId="0" applyNumberFormat="1" applyFont="1" applyAlignment="1">
      <alignment horizontal="left" vertical="center"/>
    </xf>
    <xf numFmtId="0" fontId="29" fillId="0" borderId="0" xfId="0" applyFont="1"/>
    <xf numFmtId="49" fontId="49" fillId="0" borderId="1" xfId="0" applyNumberFormat="1" applyFont="1" applyBorder="1" applyAlignment="1">
      <alignment vertical="center"/>
    </xf>
    <xf numFmtId="180" fontId="21" fillId="0" borderId="18" xfId="0" applyNumberFormat="1" applyFont="1" applyBorder="1" applyAlignment="1">
      <alignment vertical="center" wrapText="1"/>
    </xf>
    <xf numFmtId="180" fontId="21" fillId="0" borderId="22" xfId="0" applyNumberFormat="1" applyFont="1" applyBorder="1" applyAlignment="1">
      <alignment vertical="center" wrapText="1"/>
    </xf>
    <xf numFmtId="180" fontId="21" fillId="0" borderId="19" xfId="0" applyNumberFormat="1" applyFont="1" applyBorder="1" applyAlignment="1">
      <alignment vertical="center" wrapText="1"/>
    </xf>
    <xf numFmtId="184" fontId="21" fillId="0" borderId="18" xfId="0" applyNumberFormat="1" applyFont="1" applyBorder="1" applyAlignment="1">
      <alignment vertical="center" wrapText="1"/>
    </xf>
    <xf numFmtId="184" fontId="21" fillId="0" borderId="22" xfId="0" applyNumberFormat="1" applyFont="1" applyBorder="1" applyAlignment="1">
      <alignment vertical="center" wrapText="1"/>
    </xf>
    <xf numFmtId="184" fontId="21" fillId="0" borderId="19" xfId="0" applyNumberFormat="1" applyFont="1" applyBorder="1" applyAlignment="1">
      <alignment vertical="center" wrapText="1"/>
    </xf>
    <xf numFmtId="49" fontId="39" fillId="0" borderId="0" xfId="0" applyNumberFormat="1" applyFont="1" applyAlignment="1">
      <alignment vertical="center"/>
    </xf>
    <xf numFmtId="0" fontId="27" fillId="0" borderId="0" xfId="0" applyFont="1" applyAlignment="1">
      <alignment horizontal="right" vertical="center"/>
    </xf>
    <xf numFmtId="183" fontId="29" fillId="0" borderId="17" xfId="0" applyNumberFormat="1" applyFont="1" applyBorder="1" applyAlignment="1">
      <alignment vertical="center"/>
    </xf>
    <xf numFmtId="0" fontId="29" fillId="0" borderId="58" xfId="0" applyFont="1" applyBorder="1" applyAlignment="1">
      <alignment vertical="center"/>
    </xf>
    <xf numFmtId="0" fontId="29" fillId="0" borderId="59" xfId="0" applyFont="1" applyBorder="1" applyAlignment="1">
      <alignment vertical="center"/>
    </xf>
    <xf numFmtId="0" fontId="21" fillId="0" borderId="23" xfId="2" applyFont="1" applyBorder="1">
      <alignment vertical="center"/>
    </xf>
    <xf numFmtId="0" fontId="21" fillId="0" borderId="23" xfId="2" applyFont="1" applyBorder="1" applyAlignment="1">
      <alignment horizontal="right" vertical="center"/>
    </xf>
    <xf numFmtId="0" fontId="21" fillId="0" borderId="60" xfId="2" applyFont="1" applyBorder="1">
      <alignment vertical="center"/>
    </xf>
    <xf numFmtId="0" fontId="21" fillId="0" borderId="61" xfId="2" applyFont="1" applyBorder="1">
      <alignment vertical="center"/>
    </xf>
    <xf numFmtId="0" fontId="21" fillId="0" borderId="62" xfId="2" applyFont="1" applyBorder="1">
      <alignment vertical="center"/>
    </xf>
    <xf numFmtId="0" fontId="21" fillId="0" borderId="66" xfId="2" applyFont="1" applyBorder="1">
      <alignment vertical="center"/>
    </xf>
    <xf numFmtId="0" fontId="21" fillId="0" borderId="68" xfId="2" applyFont="1" applyBorder="1" applyAlignment="1">
      <alignment horizontal="right" vertical="center"/>
    </xf>
    <xf numFmtId="0" fontId="21" fillId="0" borderId="25" xfId="2" applyFont="1" applyBorder="1" applyAlignment="1">
      <alignment horizontal="right" vertical="center"/>
    </xf>
    <xf numFmtId="0" fontId="21" fillId="0" borderId="14" xfId="2" applyFont="1" applyBorder="1">
      <alignment vertical="center"/>
    </xf>
    <xf numFmtId="0" fontId="21" fillId="0" borderId="64" xfId="2" applyFont="1" applyBorder="1">
      <alignment vertical="center"/>
    </xf>
    <xf numFmtId="0" fontId="21" fillId="0" borderId="69" xfId="2" applyFont="1" applyBorder="1" applyAlignment="1">
      <alignment horizontal="right" vertical="center"/>
    </xf>
    <xf numFmtId="0" fontId="21" fillId="0" borderId="70" xfId="2" applyFont="1" applyBorder="1">
      <alignment vertical="center"/>
    </xf>
    <xf numFmtId="0" fontId="21" fillId="0" borderId="60" xfId="2" applyFont="1" applyBorder="1" applyAlignment="1">
      <alignment horizontal="right" vertical="center"/>
    </xf>
    <xf numFmtId="0" fontId="21" fillId="0" borderId="61" xfId="2" applyFont="1" applyBorder="1" applyAlignment="1">
      <alignment horizontal="right" vertical="center"/>
    </xf>
    <xf numFmtId="0" fontId="21" fillId="0" borderId="71" xfId="2" applyFont="1" applyBorder="1">
      <alignment vertical="center"/>
    </xf>
    <xf numFmtId="0" fontId="21" fillId="0" borderId="12" xfId="2" applyFont="1" applyBorder="1" applyAlignment="1">
      <alignment horizontal="right" vertical="center"/>
    </xf>
    <xf numFmtId="0" fontId="29" fillId="0" borderId="0" xfId="2" applyFont="1">
      <alignment vertical="center"/>
    </xf>
    <xf numFmtId="0" fontId="29" fillId="0" borderId="18" xfId="0" applyFont="1" applyBorder="1" applyAlignment="1">
      <alignment vertical="center"/>
    </xf>
    <xf numFmtId="0" fontId="29" fillId="0" borderId="3" xfId="0" applyFont="1" applyBorder="1" applyAlignment="1">
      <alignment vertical="center"/>
    </xf>
    <xf numFmtId="0" fontId="21" fillId="0" borderId="0" xfId="2" applyFont="1" applyAlignment="1">
      <alignment horizontal="right"/>
    </xf>
    <xf numFmtId="0" fontId="21" fillId="0" borderId="72" xfId="2" applyFont="1" applyBorder="1" applyAlignment="1">
      <alignment horizontal="left" vertical="center"/>
    </xf>
    <xf numFmtId="49" fontId="27" fillId="0" borderId="0" xfId="0" applyNumberFormat="1" applyFont="1" applyAlignment="1">
      <alignment horizontal="left" vertical="center"/>
    </xf>
    <xf numFmtId="49" fontId="53" fillId="0" borderId="0" xfId="0" applyNumberFormat="1" applyFont="1" applyAlignment="1">
      <alignment horizontal="left" vertical="center"/>
    </xf>
    <xf numFmtId="49" fontId="49" fillId="0" borderId="0" xfId="0" applyNumberFormat="1" applyFont="1" applyAlignment="1">
      <alignment vertical="center"/>
    </xf>
    <xf numFmtId="49" fontId="49" fillId="0" borderId="17" xfId="0" applyNumberFormat="1" applyFont="1" applyBorder="1" applyAlignment="1">
      <alignment horizontal="center" vertical="center" wrapText="1"/>
    </xf>
    <xf numFmtId="49" fontId="27" fillId="0" borderId="0" xfId="0" applyNumberFormat="1" applyFont="1" applyAlignment="1">
      <alignment horizontal="left" vertical="center" wrapText="1"/>
    </xf>
    <xf numFmtId="49" fontId="27" fillId="0" borderId="17" xfId="0" applyNumberFormat="1" applyFont="1" applyBorder="1" applyAlignment="1">
      <alignment horizontal="center" vertical="center" wrapText="1"/>
    </xf>
    <xf numFmtId="49" fontId="27" fillId="0" borderId="22" xfId="0" applyNumberFormat="1" applyFont="1" applyBorder="1" applyAlignment="1">
      <alignment horizontal="center" vertical="center" wrapText="1"/>
    </xf>
    <xf numFmtId="185" fontId="27" fillId="0" borderId="17" xfId="0" applyNumberFormat="1" applyFont="1" applyBorder="1" applyAlignment="1" applyProtection="1">
      <alignment vertical="center" wrapText="1"/>
      <protection locked="0"/>
    </xf>
    <xf numFmtId="185" fontId="27" fillId="0" borderId="18" xfId="0" applyNumberFormat="1" applyFont="1" applyBorder="1" applyAlignment="1" applyProtection="1">
      <alignment vertical="center" wrapText="1"/>
      <protection locked="0"/>
    </xf>
    <xf numFmtId="49" fontId="27" fillId="0" borderId="22" xfId="0" applyNumberFormat="1" applyFont="1" applyBorder="1" applyAlignment="1">
      <alignment horizontal="right" vertical="center" wrapText="1"/>
    </xf>
    <xf numFmtId="49" fontId="27" fillId="0" borderId="19" xfId="0" applyNumberFormat="1" applyFont="1" applyBorder="1" applyAlignment="1">
      <alignment horizontal="left" vertical="center" wrapText="1"/>
    </xf>
    <xf numFmtId="0" fontId="27" fillId="0" borderId="0" xfId="0" applyFont="1" applyAlignment="1">
      <alignment horizontal="left" vertical="center"/>
    </xf>
    <xf numFmtId="183" fontId="27" fillId="0" borderId="0" xfId="0" applyNumberFormat="1" applyFont="1" applyAlignment="1">
      <alignment horizontal="left" vertical="center"/>
    </xf>
    <xf numFmtId="0" fontId="55" fillId="0" borderId="0" xfId="0" applyFont="1" applyAlignment="1">
      <alignment vertical="center"/>
    </xf>
    <xf numFmtId="0" fontId="29" fillId="0" borderId="22"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22" xfId="0" applyFont="1" applyBorder="1" applyAlignment="1">
      <alignment horizontal="distributed" vertical="center" wrapText="1"/>
    </xf>
    <xf numFmtId="58" fontId="29" fillId="0" borderId="17" xfId="0" applyNumberFormat="1" applyFont="1" applyBorder="1" applyAlignment="1">
      <alignment horizontal="center" vertical="center" wrapText="1"/>
    </xf>
    <xf numFmtId="0" fontId="57" fillId="0" borderId="17" xfId="0" applyFont="1" applyBorder="1" applyAlignment="1">
      <alignment horizontal="center" vertical="center" wrapText="1"/>
    </xf>
    <xf numFmtId="0" fontId="29" fillId="0" borderId="13" xfId="0" applyFont="1" applyBorder="1" applyAlignment="1">
      <alignment vertical="center" wrapText="1"/>
    </xf>
    <xf numFmtId="0" fontId="29" fillId="0" borderId="12" xfId="0" applyFont="1" applyBorder="1" applyAlignment="1">
      <alignment vertical="center" wrapText="1"/>
    </xf>
    <xf numFmtId="0" fontId="29" fillId="0" borderId="0" xfId="0" applyFont="1" applyAlignment="1">
      <alignment horizontal="center" vertical="center"/>
    </xf>
    <xf numFmtId="0" fontId="29" fillId="0" borderId="0" xfId="0" applyFont="1" applyAlignment="1">
      <alignment horizontal="right" vertical="center"/>
    </xf>
    <xf numFmtId="176" fontId="29" fillId="0" borderId="22" xfId="0" applyNumberFormat="1" applyFont="1" applyBorder="1" applyAlignment="1">
      <alignment horizontal="right" vertical="center" wrapText="1"/>
    </xf>
    <xf numFmtId="0" fontId="29" fillId="0" borderId="19" xfId="0" applyFont="1" applyBorder="1" applyAlignment="1">
      <alignment horizontal="left" vertical="center" wrapText="1"/>
    </xf>
    <xf numFmtId="0" fontId="39" fillId="0" borderId="0" xfId="0" applyFont="1" applyAlignment="1">
      <alignment horizontal="center" vertical="center"/>
    </xf>
    <xf numFmtId="0" fontId="39" fillId="0" borderId="0" xfId="0" applyFont="1" applyAlignment="1">
      <alignment horizontal="justify" vertical="center"/>
    </xf>
    <xf numFmtId="0" fontId="21" fillId="0" borderId="84" xfId="2" applyFont="1" applyBorder="1">
      <alignment vertical="center"/>
    </xf>
    <xf numFmtId="0" fontId="21" fillId="0" borderId="82" xfId="2" applyFont="1" applyBorder="1">
      <alignment vertical="center"/>
    </xf>
    <xf numFmtId="0" fontId="21" fillId="0" borderId="82" xfId="2" applyFont="1" applyBorder="1" applyAlignment="1">
      <alignment vertical="center" wrapText="1"/>
    </xf>
    <xf numFmtId="0" fontId="21" fillId="0" borderId="80" xfId="2" applyFont="1" applyBorder="1">
      <alignment vertical="center"/>
    </xf>
    <xf numFmtId="0" fontId="21" fillId="0" borderId="15" xfId="2" applyFont="1" applyBorder="1" applyAlignment="1">
      <alignment vertical="center" wrapText="1"/>
    </xf>
    <xf numFmtId="0" fontId="21" fillId="0" borderId="91" xfId="2" applyFont="1" applyBorder="1">
      <alignment vertical="center"/>
    </xf>
    <xf numFmtId="0" fontId="21" fillId="0" borderId="89" xfId="2" applyFont="1" applyBorder="1" applyAlignment="1">
      <alignment vertical="center" wrapText="1"/>
    </xf>
    <xf numFmtId="0" fontId="21" fillId="0" borderId="0" xfId="2" applyFont="1" applyAlignment="1">
      <alignment horizontal="left" vertical="center" wrapText="1"/>
    </xf>
    <xf numFmtId="0" fontId="21" fillId="0" borderId="15" xfId="2" applyFont="1" applyBorder="1" applyAlignment="1">
      <alignment horizontal="left" vertical="center" wrapText="1"/>
    </xf>
    <xf numFmtId="0" fontId="21" fillId="0" borderId="82" xfId="2" applyFont="1" applyBorder="1" applyAlignment="1">
      <alignment horizontal="left" vertical="center" wrapText="1"/>
    </xf>
    <xf numFmtId="0" fontId="21" fillId="0" borderId="94" xfId="2" applyFont="1" applyBorder="1">
      <alignment vertical="center"/>
    </xf>
    <xf numFmtId="186" fontId="36" fillId="0" borderId="23" xfId="2" applyNumberFormat="1" applyFont="1" applyBorder="1">
      <alignment vertical="center"/>
    </xf>
    <xf numFmtId="186" fontId="36" fillId="0" borderId="0" xfId="2" applyNumberFormat="1" applyFont="1">
      <alignment vertical="center"/>
    </xf>
    <xf numFmtId="49" fontId="35" fillId="0" borderId="0" xfId="2" applyNumberFormat="1" applyFont="1">
      <alignment vertical="center"/>
    </xf>
    <xf numFmtId="0" fontId="21" fillId="0" borderId="63" xfId="2" applyFont="1" applyBorder="1" applyAlignment="1">
      <alignment horizontal="center" vertical="center"/>
    </xf>
    <xf numFmtId="49" fontId="21" fillId="0" borderId="0" xfId="2" applyNumberFormat="1" applyFont="1" applyAlignment="1">
      <alignment horizontal="left" vertical="center"/>
    </xf>
    <xf numFmtId="0" fontId="21" fillId="0" borderId="107" xfId="2" applyFont="1" applyBorder="1" applyAlignment="1">
      <alignment horizontal="center" vertical="center"/>
    </xf>
    <xf numFmtId="0" fontId="21" fillId="0" borderId="109" xfId="2" applyFont="1" applyBorder="1" applyAlignment="1">
      <alignment vertical="center" wrapText="1"/>
    </xf>
    <xf numFmtId="178" fontId="21" fillId="0" borderId="2" xfId="2" applyNumberFormat="1" applyFont="1" applyBorder="1">
      <alignment vertical="center"/>
    </xf>
    <xf numFmtId="0" fontId="21" fillId="0" borderId="2" xfId="2" applyFont="1" applyBorder="1" applyAlignment="1">
      <alignment horizontal="center" vertical="center"/>
    </xf>
    <xf numFmtId="178" fontId="21" fillId="0" borderId="111" xfId="2" applyNumberFormat="1" applyFont="1" applyBorder="1">
      <alignment vertical="center"/>
    </xf>
    <xf numFmtId="178" fontId="21" fillId="0" borderId="112" xfId="2" applyNumberFormat="1" applyFont="1" applyBorder="1">
      <alignment vertical="center"/>
    </xf>
    <xf numFmtId="178" fontId="21" fillId="0" borderId="113" xfId="2" applyNumberFormat="1" applyFont="1" applyBorder="1">
      <alignment vertical="center"/>
    </xf>
    <xf numFmtId="177" fontId="21" fillId="0" borderId="114" xfId="2" applyNumberFormat="1" applyFont="1" applyBorder="1">
      <alignment vertical="center"/>
    </xf>
    <xf numFmtId="177" fontId="21" fillId="0" borderId="110" xfId="2" applyNumberFormat="1" applyFont="1" applyBorder="1">
      <alignment vertical="center"/>
    </xf>
    <xf numFmtId="178" fontId="21" fillId="0" borderId="115" xfId="2" applyNumberFormat="1" applyFont="1" applyBorder="1">
      <alignment vertical="center"/>
    </xf>
    <xf numFmtId="178" fontId="21" fillId="0" borderId="65" xfId="2" applyNumberFormat="1" applyFont="1" applyBorder="1">
      <alignment vertical="center"/>
    </xf>
    <xf numFmtId="0" fontId="21" fillId="0" borderId="116" xfId="2" applyFont="1" applyBorder="1" applyAlignment="1">
      <alignment vertical="center" wrapText="1"/>
    </xf>
    <xf numFmtId="178" fontId="21" fillId="0" borderId="7" xfId="2" applyNumberFormat="1" applyFont="1" applyBorder="1">
      <alignment vertical="center"/>
    </xf>
    <xf numFmtId="177" fontId="21" fillId="0" borderId="30" xfId="2" applyNumberFormat="1" applyFont="1" applyBorder="1" applyAlignment="1">
      <alignment horizontal="right" vertical="center"/>
    </xf>
    <xf numFmtId="0" fontId="21" fillId="0" borderId="7" xfId="2" applyFont="1" applyBorder="1" applyAlignment="1">
      <alignment horizontal="center" vertical="center"/>
    </xf>
    <xf numFmtId="0" fontId="21" fillId="0" borderId="115" xfId="2" applyFont="1" applyBorder="1" applyAlignment="1">
      <alignment horizontal="center" vertical="center"/>
    </xf>
    <xf numFmtId="178" fontId="21" fillId="0" borderId="115" xfId="2" applyNumberFormat="1" applyFont="1" applyBorder="1" applyAlignment="1">
      <alignment horizontal="right" vertical="center"/>
    </xf>
    <xf numFmtId="180" fontId="21" fillId="0" borderId="114" xfId="2" applyNumberFormat="1" applyFont="1" applyBorder="1">
      <alignment vertical="center"/>
    </xf>
    <xf numFmtId="178" fontId="21" fillId="0" borderId="114" xfId="2" applyNumberFormat="1" applyFont="1" applyBorder="1">
      <alignment vertical="center"/>
    </xf>
    <xf numFmtId="0" fontId="21" fillId="0" borderId="117" xfId="2" applyFont="1" applyBorder="1" applyAlignment="1">
      <alignment vertical="center" wrapText="1"/>
    </xf>
    <xf numFmtId="178" fontId="21" fillId="0" borderId="118" xfId="2" applyNumberFormat="1" applyFont="1" applyBorder="1">
      <alignment vertical="center"/>
    </xf>
    <xf numFmtId="0" fontId="21" fillId="0" borderId="119" xfId="2" applyFont="1" applyBorder="1" applyAlignment="1">
      <alignment vertical="center" wrapText="1"/>
    </xf>
    <xf numFmtId="0" fontId="21" fillId="0" borderId="120" xfId="2" applyFont="1" applyBorder="1" applyAlignment="1">
      <alignment vertical="center" wrapText="1"/>
    </xf>
    <xf numFmtId="0" fontId="21" fillId="0" borderId="109" xfId="2" applyFont="1" applyBorder="1">
      <alignment vertical="center"/>
    </xf>
    <xf numFmtId="178" fontId="21" fillId="0" borderId="121" xfId="2" applyNumberFormat="1" applyFont="1" applyBorder="1">
      <alignment vertical="center"/>
    </xf>
    <xf numFmtId="178" fontId="21" fillId="0" borderId="122" xfId="2" applyNumberFormat="1" applyFont="1" applyBorder="1">
      <alignment vertical="center"/>
    </xf>
    <xf numFmtId="178" fontId="21" fillId="0" borderId="123" xfId="2" applyNumberFormat="1" applyFont="1" applyBorder="1">
      <alignment vertical="center"/>
    </xf>
    <xf numFmtId="0" fontId="21" fillId="0" borderId="2" xfId="2" applyFont="1" applyBorder="1" applyAlignment="1">
      <alignment horizontal="center" wrapText="1"/>
    </xf>
    <xf numFmtId="178" fontId="21" fillId="0" borderId="124" xfId="2" applyNumberFormat="1" applyFont="1" applyBorder="1">
      <alignment vertical="center"/>
    </xf>
    <xf numFmtId="178" fontId="21" fillId="0" borderId="125" xfId="2" applyNumberFormat="1" applyFont="1" applyBorder="1">
      <alignment vertical="center"/>
    </xf>
    <xf numFmtId="178" fontId="21" fillId="0" borderId="126" xfId="2" applyNumberFormat="1" applyFont="1" applyBorder="1">
      <alignment vertical="center"/>
    </xf>
    <xf numFmtId="0" fontId="21" fillId="0" borderId="7" xfId="2" applyFont="1" applyBorder="1" applyAlignment="1">
      <alignment horizontal="center" vertical="top" wrapText="1"/>
    </xf>
    <xf numFmtId="178" fontId="21" fillId="0" borderId="128" xfId="2" applyNumberFormat="1" applyFont="1" applyBorder="1">
      <alignment vertical="center"/>
    </xf>
    <xf numFmtId="178" fontId="21" fillId="0" borderId="37" xfId="2" applyNumberFormat="1" applyFont="1" applyBorder="1">
      <alignment vertical="center"/>
    </xf>
    <xf numFmtId="177" fontId="21" fillId="0" borderId="37" xfId="2" applyNumberFormat="1" applyFont="1" applyBorder="1">
      <alignment vertical="center"/>
    </xf>
    <xf numFmtId="0" fontId="21" fillId="0" borderId="37" xfId="2" applyFont="1" applyBorder="1" applyAlignment="1">
      <alignment horizontal="center" vertical="center"/>
    </xf>
    <xf numFmtId="0" fontId="21" fillId="0" borderId="129" xfId="2" applyFont="1" applyBorder="1" applyAlignment="1">
      <alignment horizontal="left" vertical="center"/>
    </xf>
    <xf numFmtId="49" fontId="35" fillId="0" borderId="0" xfId="2" applyNumberFormat="1" applyFont="1" applyAlignment="1">
      <alignment horizontal="left" vertical="center"/>
    </xf>
    <xf numFmtId="0" fontId="21" fillId="0" borderId="0" xfId="2" applyFont="1" applyAlignment="1">
      <alignment horizontal="left" vertical="center"/>
    </xf>
    <xf numFmtId="0" fontId="21" fillId="0" borderId="130" xfId="2" applyFont="1" applyBorder="1">
      <alignment vertical="center"/>
    </xf>
    <xf numFmtId="0" fontId="22" fillId="0" borderId="131" xfId="2" applyFont="1" applyBorder="1">
      <alignment vertical="center"/>
    </xf>
    <xf numFmtId="0" fontId="21" fillId="0" borderId="132" xfId="2" applyFont="1" applyBorder="1">
      <alignment vertical="center"/>
    </xf>
    <xf numFmtId="0" fontId="21" fillId="0" borderId="133" xfId="2" applyFont="1" applyBorder="1">
      <alignment vertical="center"/>
    </xf>
    <xf numFmtId="188" fontId="21" fillId="0" borderId="0" xfId="2" applyNumberFormat="1" applyFont="1">
      <alignment vertical="center"/>
    </xf>
    <xf numFmtId="188" fontId="21" fillId="0" borderId="0" xfId="2" applyNumberFormat="1" applyFont="1" applyAlignment="1">
      <alignment horizontal="right" vertical="center"/>
    </xf>
    <xf numFmtId="49" fontId="22" fillId="0" borderId="58" xfId="2" applyNumberFormat="1" applyFont="1" applyBorder="1">
      <alignment vertical="center"/>
    </xf>
    <xf numFmtId="49" fontId="22" fillId="0" borderId="23" xfId="2" applyNumberFormat="1" applyFont="1" applyBorder="1">
      <alignment vertical="center"/>
    </xf>
    <xf numFmtId="0" fontId="22" fillId="0" borderId="6" xfId="2" applyFont="1" applyBorder="1" applyAlignment="1">
      <alignment vertical="center" shrinkToFit="1"/>
    </xf>
    <xf numFmtId="0" fontId="22" fillId="0" borderId="134" xfId="2" applyFont="1" applyBorder="1" applyAlignment="1">
      <alignment vertical="center" shrinkToFit="1"/>
    </xf>
    <xf numFmtId="189" fontId="21" fillId="0" borderId="17" xfId="2" applyNumberFormat="1" applyFont="1" applyBorder="1">
      <alignment vertical="center"/>
    </xf>
    <xf numFmtId="189" fontId="21" fillId="0" borderId="0" xfId="2" applyNumberFormat="1" applyFont="1">
      <alignment vertical="center"/>
    </xf>
    <xf numFmtId="190" fontId="21" fillId="0" borderId="0" xfId="2" applyNumberFormat="1" applyFont="1">
      <alignment vertical="center"/>
    </xf>
    <xf numFmtId="190" fontId="21" fillId="0" borderId="0" xfId="2" applyNumberFormat="1" applyFont="1" applyAlignment="1">
      <alignment horizontal="center" vertical="center"/>
    </xf>
    <xf numFmtId="191" fontId="21" fillId="0" borderId="0" xfId="2" applyNumberFormat="1" applyFont="1" applyAlignment="1">
      <alignment horizontal="center" vertical="center"/>
    </xf>
    <xf numFmtId="183" fontId="21" fillId="0" borderId="17" xfId="2" applyNumberFormat="1" applyFont="1" applyBorder="1">
      <alignment vertical="center"/>
    </xf>
    <xf numFmtId="183" fontId="21" fillId="0" borderId="17" xfId="2" applyNumberFormat="1" applyFont="1" applyBorder="1" applyAlignment="1">
      <alignment horizontal="center" vertical="center"/>
    </xf>
    <xf numFmtId="0" fontId="22" fillId="0" borderId="0" xfId="2" applyFont="1" applyAlignment="1">
      <alignment horizontal="right" vertical="center"/>
    </xf>
    <xf numFmtId="0" fontId="23" fillId="0" borderId="18" xfId="2" applyFont="1" applyBorder="1" applyAlignment="1">
      <alignment horizontal="center" vertical="center"/>
    </xf>
    <xf numFmtId="0" fontId="23" fillId="0" borderId="17" xfId="2" applyFont="1" applyBorder="1" applyAlignment="1">
      <alignment horizontal="center" vertical="center"/>
    </xf>
    <xf numFmtId="183" fontId="21" fillId="0" borderId="18" xfId="2" applyNumberFormat="1" applyFont="1" applyBorder="1" applyAlignment="1">
      <alignment horizontal="center" vertical="center"/>
    </xf>
    <xf numFmtId="0" fontId="35" fillId="0" borderId="0" xfId="2" applyFont="1" applyAlignment="1">
      <alignment horizontal="center" vertical="center"/>
    </xf>
    <xf numFmtId="49" fontId="21" fillId="0" borderId="0" xfId="2" applyNumberFormat="1" applyFont="1" applyAlignment="1">
      <alignment horizontal="center" vertical="center"/>
    </xf>
    <xf numFmtId="0" fontId="22" fillId="0" borderId="0" xfId="2" applyFont="1" applyAlignment="1">
      <alignment horizontal="center" vertical="center"/>
    </xf>
    <xf numFmtId="0" fontId="58" fillId="0" borderId="0" xfId="2" applyFont="1">
      <alignment vertical="center"/>
    </xf>
    <xf numFmtId="0" fontId="22" fillId="0" borderId="0" xfId="2" applyFont="1" applyAlignment="1">
      <alignment horizontal="justify" vertical="center"/>
    </xf>
    <xf numFmtId="0" fontId="22" fillId="0" borderId="17" xfId="2" applyFont="1" applyBorder="1" applyAlignment="1">
      <alignment horizontal="center" vertical="center"/>
    </xf>
    <xf numFmtId="0" fontId="22" fillId="0" borderId="22" xfId="2" applyFont="1" applyBorder="1">
      <alignment vertical="center"/>
    </xf>
    <xf numFmtId="0" fontId="22" fillId="0" borderId="22" xfId="2" applyFont="1" applyBorder="1" applyAlignment="1">
      <alignment horizontal="center" vertical="center"/>
    </xf>
    <xf numFmtId="0" fontId="22" fillId="0" borderId="19" xfId="2" applyFont="1" applyBorder="1" applyAlignment="1">
      <alignment horizontal="center" vertical="center"/>
    </xf>
    <xf numFmtId="0" fontId="22" fillId="0" borderId="17" xfId="2" applyFont="1" applyBorder="1" applyAlignment="1">
      <alignment vertical="center" wrapText="1" shrinkToFit="1"/>
    </xf>
    <xf numFmtId="0" fontId="22" fillId="0" borderId="17" xfId="2" applyFont="1" applyBorder="1" applyAlignment="1">
      <alignment horizontal="center" vertical="center" wrapText="1" shrinkToFit="1"/>
    </xf>
    <xf numFmtId="0" fontId="10" fillId="0" borderId="17" xfId="2" applyFont="1" applyBorder="1" applyAlignment="1">
      <alignment vertical="center" wrapText="1"/>
    </xf>
    <xf numFmtId="0" fontId="22" fillId="0" borderId="17" xfId="2" applyFont="1" applyBorder="1" applyAlignment="1">
      <alignment horizontal="left" vertical="center" wrapText="1" shrinkToFit="1"/>
    </xf>
    <xf numFmtId="0" fontId="22" fillId="0" borderId="17" xfId="2" applyFont="1" applyBorder="1" applyAlignment="1">
      <alignment horizontal="center" vertical="center" wrapText="1"/>
    </xf>
    <xf numFmtId="0" fontId="22" fillId="0" borderId="17" xfId="2" applyFont="1" applyBorder="1">
      <alignment vertical="center"/>
    </xf>
    <xf numFmtId="0" fontId="22" fillId="0" borderId="17" xfId="2" applyFont="1" applyBorder="1" applyAlignment="1">
      <alignment vertical="center" wrapText="1"/>
    </xf>
    <xf numFmtId="0" fontId="59" fillId="0" borderId="17" xfId="2" applyFont="1" applyBorder="1" applyAlignment="1">
      <alignment vertical="center" wrapText="1"/>
    </xf>
    <xf numFmtId="0" fontId="58" fillId="0" borderId="17" xfId="2" applyFont="1" applyBorder="1">
      <alignment vertical="center"/>
    </xf>
    <xf numFmtId="0" fontId="59" fillId="0" borderId="17" xfId="2" applyFont="1" applyBorder="1">
      <alignment vertical="center"/>
    </xf>
    <xf numFmtId="0" fontId="58" fillId="0" borderId="17" xfId="2" applyFont="1" applyBorder="1" applyAlignment="1">
      <alignment horizontal="center" vertical="center"/>
    </xf>
    <xf numFmtId="0" fontId="58" fillId="0" borderId="0" xfId="2" applyFont="1" applyAlignment="1">
      <alignment horizontal="center" vertical="center"/>
    </xf>
    <xf numFmtId="0" fontId="21" fillId="0" borderId="0" xfId="0" applyFont="1" applyAlignment="1">
      <alignment vertical="center"/>
    </xf>
    <xf numFmtId="0" fontId="21" fillId="0" borderId="0" xfId="0" applyFont="1" applyAlignment="1">
      <alignment horizontal="right" vertical="center"/>
    </xf>
    <xf numFmtId="178" fontId="21" fillId="0" borderId="84" xfId="0" applyNumberFormat="1" applyFont="1" applyBorder="1" applyAlignment="1">
      <alignment vertical="center"/>
    </xf>
    <xf numFmtId="178" fontId="21" fillId="0" borderId="82" xfId="0" applyNumberFormat="1" applyFont="1" applyBorder="1" applyAlignment="1">
      <alignment vertical="center"/>
    </xf>
    <xf numFmtId="178" fontId="21" fillId="0" borderId="80" xfId="0" applyNumberFormat="1" applyFont="1" applyBorder="1" applyAlignment="1">
      <alignment vertical="center"/>
    </xf>
    <xf numFmtId="178" fontId="21" fillId="0" borderId="0" xfId="0" applyNumberFormat="1" applyFont="1" applyAlignment="1">
      <alignment vertical="center"/>
    </xf>
    <xf numFmtId="178" fontId="21" fillId="0" borderId="139" xfId="0" applyNumberFormat="1" applyFont="1" applyBorder="1" applyAlignment="1">
      <alignment vertical="center"/>
    </xf>
    <xf numFmtId="178" fontId="21" fillId="0" borderId="140" xfId="0" applyNumberFormat="1" applyFont="1" applyBorder="1" applyAlignment="1">
      <alignment vertical="center"/>
    </xf>
    <xf numFmtId="9" fontId="21" fillId="0" borderId="0" xfId="2" applyNumberFormat="1" applyFont="1">
      <alignment vertical="center"/>
    </xf>
    <xf numFmtId="0" fontId="21" fillId="0" borderId="0" xfId="0" applyFont="1" applyAlignment="1">
      <alignment horizontal="center" vertical="center"/>
    </xf>
    <xf numFmtId="0" fontId="62" fillId="0" borderId="114" xfId="0" applyFont="1" applyBorder="1" applyAlignment="1">
      <alignment horizontal="center" vertical="top"/>
    </xf>
    <xf numFmtId="0" fontId="21" fillId="0" borderId="114" xfId="0" applyFont="1" applyBorder="1" applyAlignment="1">
      <alignment vertical="center"/>
    </xf>
    <xf numFmtId="178" fontId="21" fillId="0" borderId="114" xfId="0" applyNumberFormat="1" applyFont="1" applyBorder="1" applyAlignment="1">
      <alignment vertical="center"/>
    </xf>
    <xf numFmtId="178" fontId="21" fillId="0" borderId="149" xfId="0" applyNumberFormat="1" applyFont="1" applyBorder="1" applyAlignment="1">
      <alignment vertical="center"/>
    </xf>
    <xf numFmtId="0" fontId="21" fillId="0" borderId="149" xfId="0" applyFont="1" applyBorder="1" applyAlignment="1">
      <alignment vertical="center"/>
    </xf>
    <xf numFmtId="0" fontId="21" fillId="0" borderId="2"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29" xfId="0" applyFont="1" applyBorder="1" applyAlignment="1">
      <alignment horizontal="center" vertical="center"/>
    </xf>
    <xf numFmtId="0" fontId="21" fillId="0" borderId="34" xfId="0" applyFont="1" applyBorder="1" applyAlignment="1">
      <alignment horizontal="center" vertical="center"/>
    </xf>
    <xf numFmtId="0" fontId="21" fillId="0" borderId="79" xfId="0" applyFont="1" applyBorder="1" applyAlignment="1">
      <alignment horizontal="center" vertical="center"/>
    </xf>
    <xf numFmtId="0" fontId="21" fillId="0" borderId="86" xfId="0" applyFont="1" applyBorder="1" applyAlignment="1">
      <alignment vertical="center" wrapText="1"/>
    </xf>
    <xf numFmtId="0" fontId="21" fillId="0" borderId="79" xfId="0" applyFont="1" applyBorder="1" applyAlignment="1">
      <alignment vertical="center" wrapText="1"/>
    </xf>
    <xf numFmtId="177" fontId="35" fillId="0" borderId="153" xfId="0" applyNumberFormat="1" applyFont="1" applyBorder="1" applyAlignment="1">
      <alignment horizontal="right" vertical="center"/>
    </xf>
    <xf numFmtId="177" fontId="35" fillId="0" borderId="31" xfId="0" applyNumberFormat="1" applyFont="1" applyBorder="1" applyAlignment="1">
      <alignment vertical="center"/>
    </xf>
    <xf numFmtId="0" fontId="21" fillId="0" borderId="55" xfId="0" applyFont="1" applyBorder="1" applyAlignment="1">
      <alignment horizontal="center" vertical="center"/>
    </xf>
    <xf numFmtId="0" fontId="21" fillId="0" borderId="139" xfId="0" applyFont="1" applyBorder="1" applyAlignment="1">
      <alignment horizontal="center" vertical="center"/>
    </xf>
    <xf numFmtId="0" fontId="21" fillId="0" borderId="154" xfId="0" applyFont="1" applyBorder="1" applyAlignment="1">
      <alignment vertical="center" wrapText="1"/>
    </xf>
    <xf numFmtId="0" fontId="21" fillId="0" borderId="30" xfId="0" applyFont="1" applyBorder="1" applyAlignment="1">
      <alignment horizontal="center" vertical="center"/>
    </xf>
    <xf numFmtId="178" fontId="21" fillId="0" borderId="40" xfId="0" applyNumberFormat="1" applyFont="1" applyBorder="1" applyAlignment="1">
      <alignment horizontal="right"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wrapText="1" shrinkToFit="1"/>
    </xf>
    <xf numFmtId="0" fontId="21" fillId="0" borderId="30" xfId="0" applyFont="1" applyBorder="1" applyAlignment="1">
      <alignment horizontal="center" vertical="center" shrinkToFit="1"/>
    </xf>
    <xf numFmtId="0" fontId="21" fillId="0" borderId="0" xfId="0" applyFont="1" applyAlignment="1">
      <alignment horizontal="distributed"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23" xfId="0" applyFont="1" applyBorder="1" applyAlignment="1">
      <alignment horizontal="distributed" vertical="center"/>
    </xf>
    <xf numFmtId="0" fontId="21" fillId="0" borderId="80" xfId="0" applyFont="1" applyBorder="1" applyAlignment="1">
      <alignment vertical="center"/>
    </xf>
    <xf numFmtId="0" fontId="21" fillId="0" borderId="1" xfId="0" applyFont="1" applyBorder="1" applyAlignment="1">
      <alignment vertical="center"/>
    </xf>
    <xf numFmtId="0" fontId="21" fillId="0" borderId="94" xfId="0" applyFont="1" applyBorder="1" applyAlignment="1">
      <alignment vertical="center"/>
    </xf>
    <xf numFmtId="0" fontId="21" fillId="0" borderId="82" xfId="0" applyFont="1" applyBorder="1" applyAlignment="1">
      <alignment horizontal="distributed" vertical="center"/>
    </xf>
    <xf numFmtId="0" fontId="21" fillId="0" borderId="166" xfId="0" applyFont="1" applyBorder="1" applyAlignment="1">
      <alignment vertical="center" wrapText="1"/>
    </xf>
    <xf numFmtId="0" fontId="21" fillId="0" borderId="93" xfId="0" applyFont="1" applyBorder="1" applyAlignment="1">
      <alignment vertical="center" wrapText="1"/>
    </xf>
    <xf numFmtId="0" fontId="21" fillId="0" borderId="0" xfId="0" applyFont="1" applyAlignment="1">
      <alignment horizontal="left" vertical="center"/>
    </xf>
    <xf numFmtId="0" fontId="21" fillId="0" borderId="114" xfId="0" applyFont="1" applyBorder="1" applyAlignment="1">
      <alignment vertical="center" shrinkToFit="1"/>
    </xf>
    <xf numFmtId="0" fontId="21" fillId="0" borderId="23" xfId="2" applyFont="1" applyBorder="1" applyAlignment="1">
      <alignment horizontal="center" vertical="center"/>
    </xf>
    <xf numFmtId="0" fontId="21" fillId="0" borderId="6" xfId="2" applyFont="1" applyBorder="1" applyAlignment="1">
      <alignment horizontal="center" vertical="center"/>
    </xf>
    <xf numFmtId="0" fontId="21" fillId="0" borderId="1" xfId="2" applyFont="1" applyBorder="1" applyAlignment="1">
      <alignment horizontal="center" vertical="center"/>
    </xf>
    <xf numFmtId="0" fontId="21" fillId="0" borderId="3" xfId="2" applyFont="1" applyBorder="1" applyAlignment="1">
      <alignment horizontal="center" vertical="center"/>
    </xf>
    <xf numFmtId="0" fontId="35" fillId="0" borderId="0" xfId="0" applyFont="1" applyAlignment="1">
      <alignment vertical="center"/>
    </xf>
    <xf numFmtId="0" fontId="35" fillId="0" borderId="0" xfId="0" applyFont="1" applyAlignment="1">
      <alignment horizontal="right" vertical="center"/>
    </xf>
    <xf numFmtId="0" fontId="21" fillId="0" borderId="110" xfId="0" applyFont="1" applyBorder="1" applyAlignment="1">
      <alignment vertical="center"/>
    </xf>
    <xf numFmtId="0" fontId="21" fillId="0" borderId="176" xfId="0" applyFont="1" applyBorder="1" applyAlignment="1">
      <alignment vertical="center"/>
    </xf>
    <xf numFmtId="0" fontId="21" fillId="0" borderId="81" xfId="0" applyFont="1" applyBorder="1" applyAlignment="1">
      <alignment vertical="center"/>
    </xf>
    <xf numFmtId="0" fontId="21" fillId="0" borderId="83" xfId="0" applyFont="1" applyBorder="1" applyAlignment="1">
      <alignment vertical="center"/>
    </xf>
    <xf numFmtId="0" fontId="21" fillId="0" borderId="82" xfId="0" applyFont="1" applyBorder="1" applyAlignment="1">
      <alignment horizontal="center" vertical="center" wrapText="1"/>
    </xf>
    <xf numFmtId="0" fontId="21" fillId="0" borderId="0" xfId="0" applyFont="1" applyAlignment="1">
      <alignment wrapText="1"/>
    </xf>
    <xf numFmtId="0" fontId="21" fillId="0" borderId="185" xfId="0" applyFont="1" applyBorder="1" applyAlignment="1">
      <alignment wrapText="1"/>
    </xf>
    <xf numFmtId="0" fontId="21" fillId="0" borderId="187" xfId="0" applyFont="1" applyBorder="1" applyAlignment="1">
      <alignment horizontal="center" vertical="top" wrapText="1"/>
    </xf>
    <xf numFmtId="0" fontId="21" fillId="0" borderId="5" xfId="0" applyFont="1" applyBorder="1" applyAlignment="1">
      <alignment wrapText="1"/>
    </xf>
    <xf numFmtId="0" fontId="36" fillId="0" borderId="0" xfId="0" applyFont="1" applyAlignment="1">
      <alignment vertical="center"/>
    </xf>
    <xf numFmtId="0" fontId="33" fillId="0" borderId="0" xfId="0" applyFont="1" applyAlignment="1">
      <alignment vertical="center"/>
    </xf>
    <xf numFmtId="0" fontId="35" fillId="0" borderId="140" xfId="0" applyFont="1" applyBorder="1" applyAlignment="1">
      <alignment vertical="center"/>
    </xf>
    <xf numFmtId="0" fontId="35" fillId="0" borderId="140" xfId="0" applyFont="1" applyBorder="1" applyAlignment="1">
      <alignment horizontal="right" vertical="center"/>
    </xf>
    <xf numFmtId="0" fontId="21" fillId="0" borderId="144" xfId="0" applyFont="1" applyBorder="1" applyAlignment="1">
      <alignment vertical="center"/>
    </xf>
    <xf numFmtId="0" fontId="65" fillId="0" borderId="145" xfId="0" applyFont="1" applyBorder="1" applyAlignment="1">
      <alignment horizontal="right" vertical="center"/>
    </xf>
    <xf numFmtId="0" fontId="65" fillId="0" borderId="199" xfId="0" applyFont="1" applyBorder="1" applyAlignment="1">
      <alignment vertical="center" wrapText="1"/>
    </xf>
    <xf numFmtId="0" fontId="65" fillId="0" borderId="200" xfId="0" applyFont="1" applyBorder="1"/>
    <xf numFmtId="0" fontId="21" fillId="0" borderId="2" xfId="0" applyFont="1" applyBorder="1" applyAlignment="1">
      <alignment horizontal="center" vertical="center"/>
    </xf>
    <xf numFmtId="0" fontId="21" fillId="0" borderId="30" xfId="0" applyFont="1" applyBorder="1" applyAlignment="1">
      <alignment horizontal="distributed" vertical="center"/>
    </xf>
    <xf numFmtId="183" fontId="21" fillId="0" borderId="30" xfId="0" applyNumberFormat="1" applyFont="1" applyBorder="1" applyAlignment="1">
      <alignment horizontal="right" vertical="center"/>
    </xf>
    <xf numFmtId="183" fontId="21" fillId="0" borderId="202" xfId="0" applyNumberFormat="1" applyFont="1" applyBorder="1" applyAlignment="1">
      <alignment horizontal="right" vertical="center"/>
    </xf>
    <xf numFmtId="183" fontId="21" fillId="0" borderId="2" xfId="0" applyNumberFormat="1" applyFont="1" applyBorder="1" applyAlignment="1">
      <alignment horizontal="right" vertical="center"/>
    </xf>
    <xf numFmtId="0" fontId="21" fillId="0" borderId="206" xfId="0" applyFont="1" applyBorder="1" applyAlignment="1">
      <alignment vertical="center"/>
    </xf>
    <xf numFmtId="0" fontId="65" fillId="0" borderId="207" xfId="0" applyFont="1" applyBorder="1" applyAlignment="1">
      <alignment horizontal="right" vertical="center"/>
    </xf>
    <xf numFmtId="183" fontId="21" fillId="0" borderId="16" xfId="0" applyNumberFormat="1" applyFont="1" applyBorder="1" applyAlignment="1">
      <alignment horizontal="right" vertical="center"/>
    </xf>
    <xf numFmtId="183" fontId="21" fillId="0" borderId="155" xfId="0" applyNumberFormat="1" applyFont="1" applyBorder="1" applyAlignment="1">
      <alignment horizontal="right" vertical="center"/>
    </xf>
    <xf numFmtId="183" fontId="21" fillId="0" borderId="40" xfId="0" applyNumberFormat="1" applyFont="1" applyBorder="1" applyAlignment="1">
      <alignment horizontal="right" vertical="center"/>
    </xf>
    <xf numFmtId="183" fontId="21" fillId="0" borderId="140" xfId="0" applyNumberFormat="1" applyFont="1" applyBorder="1" applyAlignment="1">
      <alignment horizontal="right" vertical="center"/>
    </xf>
    <xf numFmtId="183" fontId="21" fillId="0" borderId="149" xfId="0" applyNumberFormat="1" applyFont="1" applyBorder="1" applyAlignment="1">
      <alignment horizontal="right" vertical="center"/>
    </xf>
    <xf numFmtId="0" fontId="21" fillId="0" borderId="0" xfId="0" applyFont="1"/>
    <xf numFmtId="0" fontId="21" fillId="0" borderId="39" xfId="0" applyFont="1" applyBorder="1" applyAlignment="1">
      <alignment horizontal="center" vertical="center"/>
    </xf>
    <xf numFmtId="0" fontId="21" fillId="0" borderId="40" xfId="0" applyFont="1" applyBorder="1" applyAlignment="1">
      <alignment horizontal="right" vertical="center"/>
    </xf>
    <xf numFmtId="0" fontId="21" fillId="0" borderId="40" xfId="0" applyFont="1" applyBorder="1" applyAlignment="1">
      <alignment vertical="center"/>
    </xf>
    <xf numFmtId="3" fontId="21" fillId="0" borderId="41" xfId="0" applyNumberFormat="1" applyFont="1" applyBorder="1" applyAlignment="1">
      <alignment vertical="center"/>
    </xf>
    <xf numFmtId="0" fontId="21" fillId="0" borderId="41" xfId="0" applyFont="1" applyBorder="1" applyAlignment="1">
      <alignment horizontal="right" vertical="center"/>
    </xf>
    <xf numFmtId="177" fontId="21" fillId="0" borderId="40" xfId="0" applyNumberFormat="1" applyFont="1" applyBorder="1" applyAlignment="1">
      <alignment horizontal="right" vertical="center"/>
    </xf>
    <xf numFmtId="38" fontId="22" fillId="0" borderId="40" xfId="7" applyFont="1" applyBorder="1" applyAlignment="1">
      <alignment horizontal="right" vertical="center"/>
    </xf>
    <xf numFmtId="3" fontId="21" fillId="0" borderId="215" xfId="0" applyNumberFormat="1" applyFont="1" applyBorder="1" applyAlignment="1">
      <alignment horizontal="right" vertical="center"/>
    </xf>
    <xf numFmtId="0" fontId="21" fillId="0" borderId="4" xfId="0" applyFont="1" applyBorder="1" applyAlignment="1">
      <alignment vertical="center"/>
    </xf>
    <xf numFmtId="0" fontId="21" fillId="0" borderId="4" xfId="0" applyFont="1" applyBorder="1" applyAlignment="1">
      <alignment horizontal="right" vertical="center"/>
    </xf>
    <xf numFmtId="0" fontId="21" fillId="0" borderId="218" xfId="0" applyFont="1" applyBorder="1" applyAlignment="1">
      <alignment horizontal="right" vertical="center"/>
    </xf>
    <xf numFmtId="0" fontId="21" fillId="0" borderId="217" xfId="0" applyFont="1" applyBorder="1" applyAlignment="1">
      <alignment horizontal="justify" vertical="center" wrapText="1"/>
    </xf>
    <xf numFmtId="49" fontId="21" fillId="0" borderId="30" xfId="0" applyNumberFormat="1" applyFont="1" applyBorder="1" applyAlignment="1">
      <alignment horizontal="center" vertical="center"/>
    </xf>
    <xf numFmtId="195" fontId="21" fillId="0" borderId="217" xfId="0" applyNumberFormat="1" applyFont="1" applyBorder="1" applyAlignment="1">
      <alignment horizontal="right" vertical="center"/>
    </xf>
    <xf numFmtId="195" fontId="21" fillId="0" borderId="217" xfId="0" applyNumberFormat="1" applyFont="1" applyBorder="1" applyAlignment="1">
      <alignment horizontal="right" vertical="center" wrapText="1"/>
    </xf>
    <xf numFmtId="178" fontId="21" fillId="0" borderId="217" xfId="0" applyNumberFormat="1" applyFont="1" applyBorder="1" applyAlignment="1">
      <alignment horizontal="right" vertical="center"/>
    </xf>
    <xf numFmtId="191" fontId="21" fillId="0" borderId="219" xfId="0" applyNumberFormat="1" applyFont="1" applyBorder="1" applyAlignment="1">
      <alignment horizontal="right" vertical="center"/>
    </xf>
    <xf numFmtId="0" fontId="21" fillId="0" borderId="30" xfId="0" applyFont="1" applyBorder="1" applyAlignment="1">
      <alignment horizontal="justify" vertical="center"/>
    </xf>
    <xf numFmtId="195" fontId="21" fillId="0" borderId="30" xfId="0" applyNumberFormat="1" applyFont="1" applyBorder="1" applyAlignment="1">
      <alignment horizontal="right" vertical="center"/>
    </xf>
    <xf numFmtId="195" fontId="21" fillId="0" borderId="30" xfId="0" applyNumberFormat="1" applyFont="1" applyBorder="1" applyAlignment="1">
      <alignment horizontal="right" vertical="center" wrapText="1"/>
    </xf>
    <xf numFmtId="178" fontId="21" fillId="0" borderId="30" xfId="0" applyNumberFormat="1" applyFont="1" applyBorder="1" applyAlignment="1">
      <alignment horizontal="right" vertical="center"/>
    </xf>
    <xf numFmtId="191" fontId="21" fillId="0" borderId="33" xfId="0" applyNumberFormat="1" applyFont="1" applyBorder="1" applyAlignment="1">
      <alignment horizontal="right" vertical="center"/>
    </xf>
    <xf numFmtId="0" fontId="21" fillId="0" borderId="30" xfId="0" applyFont="1" applyBorder="1" applyAlignment="1">
      <alignment horizontal="justify" vertical="center" wrapText="1"/>
    </xf>
    <xf numFmtId="0" fontId="21" fillId="0" borderId="40" xfId="0" applyFont="1" applyBorder="1" applyAlignment="1">
      <alignment horizontal="center" vertical="center"/>
    </xf>
    <xf numFmtId="0" fontId="21" fillId="0" borderId="40" xfId="0" applyFont="1" applyBorder="1" applyAlignment="1">
      <alignment horizontal="justify" vertical="center"/>
    </xf>
    <xf numFmtId="49" fontId="21" fillId="0" borderId="40" xfId="0" applyNumberFormat="1" applyFont="1" applyBorder="1" applyAlignment="1">
      <alignment horizontal="center" vertical="center"/>
    </xf>
    <xf numFmtId="195" fontId="21" fillId="0" borderId="40" xfId="0" applyNumberFormat="1" applyFont="1" applyBorder="1" applyAlignment="1">
      <alignment horizontal="right" vertical="center"/>
    </xf>
    <xf numFmtId="195" fontId="21" fillId="0" borderId="40" xfId="0" applyNumberFormat="1" applyFont="1" applyBorder="1" applyAlignment="1">
      <alignment horizontal="right" vertical="center" wrapText="1"/>
    </xf>
    <xf numFmtId="191" fontId="21" fillId="0" borderId="41" xfId="0" applyNumberFormat="1" applyFont="1" applyBorder="1" applyAlignment="1">
      <alignment horizontal="right" vertical="center"/>
    </xf>
    <xf numFmtId="49" fontId="29" fillId="0" borderId="0" xfId="0" applyNumberFormat="1" applyFont="1" applyAlignment="1">
      <alignment vertical="center"/>
    </xf>
    <xf numFmtId="49" fontId="29" fillId="0" borderId="17"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29" fillId="0" borderId="22" xfId="0" applyNumberFormat="1" applyFont="1" applyBorder="1" applyAlignment="1">
      <alignment horizontal="distributed" vertical="center"/>
    </xf>
    <xf numFmtId="49" fontId="29" fillId="0" borderId="22" xfId="0" applyNumberFormat="1" applyFont="1" applyBorder="1" applyAlignment="1">
      <alignment vertical="center"/>
    </xf>
    <xf numFmtId="49" fontId="29" fillId="0" borderId="22" xfId="0" applyNumberFormat="1" applyFont="1" applyBorder="1" applyAlignment="1">
      <alignment horizontal="right" vertical="center"/>
    </xf>
    <xf numFmtId="180" fontId="29" fillId="0" borderId="17" xfId="0" applyNumberFormat="1" applyFont="1" applyBorder="1" applyAlignment="1">
      <alignment vertical="center"/>
    </xf>
    <xf numFmtId="49" fontId="27" fillId="0" borderId="0" xfId="0" applyNumberFormat="1" applyFont="1" applyAlignment="1">
      <alignment vertical="center"/>
    </xf>
    <xf numFmtId="0" fontId="67" fillId="0" borderId="0" xfId="0" applyFont="1" applyAlignment="1">
      <alignment vertical="center"/>
    </xf>
    <xf numFmtId="0" fontId="21" fillId="0" borderId="72" xfId="2" applyFont="1" applyBorder="1">
      <alignment vertical="center"/>
    </xf>
    <xf numFmtId="0" fontId="21" fillId="0" borderId="72" xfId="2" applyFont="1" applyBorder="1" applyAlignment="1">
      <alignment horizontal="right" vertical="center"/>
    </xf>
    <xf numFmtId="0" fontId="21" fillId="0" borderId="220" xfId="2" applyFont="1" applyBorder="1">
      <alignment vertical="center"/>
    </xf>
    <xf numFmtId="0" fontId="21" fillId="0" borderId="221" xfId="2" applyFont="1" applyBorder="1" applyAlignment="1">
      <alignment horizontal="right" vertical="center"/>
    </xf>
    <xf numFmtId="0" fontId="21" fillId="0" borderId="222" xfId="2" applyFont="1" applyBorder="1">
      <alignment vertical="center"/>
    </xf>
    <xf numFmtId="0" fontId="21" fillId="0" borderId="220" xfId="2" applyFont="1" applyBorder="1" applyAlignment="1">
      <alignment horizontal="center" vertical="center"/>
    </xf>
    <xf numFmtId="0" fontId="21" fillId="0" borderId="220" xfId="2" applyFont="1" applyBorder="1" applyAlignment="1">
      <alignment horizontal="right" vertical="center"/>
    </xf>
    <xf numFmtId="0" fontId="21" fillId="0" borderId="223" xfId="2" applyFont="1" applyBorder="1" applyAlignment="1">
      <alignment horizontal="right" vertical="center"/>
    </xf>
    <xf numFmtId="0" fontId="21" fillId="0" borderId="72" xfId="2" applyFont="1" applyBorder="1" applyAlignment="1">
      <alignment horizontal="center" vertical="center"/>
    </xf>
    <xf numFmtId="0" fontId="21" fillId="0" borderId="185" xfId="2" applyFont="1" applyBorder="1" applyAlignment="1">
      <alignment horizontal="right" vertical="center"/>
    </xf>
    <xf numFmtId="0" fontId="21" fillId="0" borderId="220" xfId="2" applyFont="1" applyBorder="1" applyAlignment="1">
      <alignment horizontal="left" vertical="center"/>
    </xf>
    <xf numFmtId="0" fontId="43" fillId="0" borderId="0" xfId="2" applyFont="1">
      <alignment vertical="center"/>
    </xf>
    <xf numFmtId="0" fontId="51" fillId="0" borderId="0" xfId="0" applyFont="1" applyAlignment="1">
      <alignment vertical="center"/>
    </xf>
    <xf numFmtId="0" fontId="43" fillId="0" borderId="0" xfId="0" applyFont="1" applyAlignment="1">
      <alignment vertical="center"/>
    </xf>
    <xf numFmtId="49" fontId="21" fillId="0" borderId="0" xfId="0" applyNumberFormat="1" applyFont="1" applyAlignment="1">
      <alignment vertical="center"/>
    </xf>
    <xf numFmtId="0" fontId="21" fillId="0" borderId="1" xfId="0" applyFont="1" applyBorder="1" applyAlignment="1">
      <alignment horizontal="center" vertical="center"/>
    </xf>
    <xf numFmtId="0" fontId="21" fillId="0" borderId="170" xfId="0" applyFont="1" applyBorder="1" applyAlignment="1">
      <alignment horizontal="center" vertical="center"/>
    </xf>
    <xf numFmtId="0" fontId="16" fillId="0" borderId="0" xfId="0" applyFont="1" applyAlignment="1">
      <alignment horizontal="distributed" vertical="center"/>
    </xf>
    <xf numFmtId="0" fontId="14" fillId="0" borderId="0" xfId="0" applyFont="1" applyAlignment="1">
      <alignment horizontal="distributed" vertical="center"/>
    </xf>
    <xf numFmtId="0" fontId="15" fillId="0" borderId="0" xfId="0" applyFont="1" applyAlignment="1">
      <alignment horizontal="distributed" vertical="center"/>
    </xf>
    <xf numFmtId="0" fontId="8" fillId="0" borderId="0" xfId="0" applyFont="1" applyAlignment="1">
      <alignment horizontal="center" vertical="center"/>
    </xf>
    <xf numFmtId="0" fontId="18" fillId="0" borderId="0" xfId="2" applyFont="1" applyAlignment="1">
      <alignment horizontal="left" vertical="center"/>
    </xf>
    <xf numFmtId="0" fontId="21" fillId="0" borderId="0" xfId="2" applyFont="1" applyAlignment="1">
      <alignment horizontal="right" vertical="center"/>
    </xf>
    <xf numFmtId="0" fontId="21" fillId="0" borderId="0" xfId="2" applyFont="1">
      <alignment vertical="center"/>
    </xf>
    <xf numFmtId="0" fontId="21" fillId="0" borderId="0" xfId="2" applyFont="1" applyAlignment="1">
      <alignment horizontal="center" vertical="top" wrapText="1"/>
    </xf>
    <xf numFmtId="0" fontId="22" fillId="0" borderId="4" xfId="2" applyFont="1" applyBorder="1">
      <alignment vertical="center"/>
    </xf>
    <xf numFmtId="0" fontId="21" fillId="0" borderId="0" xfId="2" applyFont="1" applyAlignment="1">
      <alignment vertical="center" shrinkToFit="1"/>
    </xf>
    <xf numFmtId="0" fontId="21" fillId="0" borderId="0" xfId="2" applyFont="1" applyAlignment="1">
      <alignment vertical="top" wrapText="1"/>
    </xf>
    <xf numFmtId="0" fontId="21" fillId="0" borderId="0" xfId="2" applyFont="1" applyAlignment="1">
      <alignment vertical="center" wrapText="1"/>
    </xf>
    <xf numFmtId="0" fontId="21" fillId="0" borderId="0" xfId="2" applyFont="1" applyAlignment="1">
      <alignment vertical="top"/>
    </xf>
    <xf numFmtId="0" fontId="22" fillId="0" borderId="10" xfId="2" applyFont="1" applyBorder="1" applyAlignment="1">
      <alignment horizontal="left" vertical="center"/>
    </xf>
    <xf numFmtId="0" fontId="22" fillId="0" borderId="11" xfId="2" applyFont="1" applyBorder="1" applyAlignment="1">
      <alignment horizontal="left" vertical="center"/>
    </xf>
    <xf numFmtId="0" fontId="22" fillId="0" borderId="11" xfId="2" applyFont="1" applyBorder="1" applyAlignment="1">
      <alignment horizontal="left" vertical="center" shrinkToFit="1"/>
    </xf>
    <xf numFmtId="0" fontId="22" fillId="0" borderId="11" xfId="2" applyFont="1" applyBorder="1">
      <alignment vertical="center"/>
    </xf>
    <xf numFmtId="0" fontId="22" fillId="0" borderId="2" xfId="2" applyFont="1" applyBorder="1">
      <alignment vertical="center"/>
    </xf>
    <xf numFmtId="0" fontId="22" fillId="0" borderId="7" xfId="2" applyFont="1" applyBorder="1">
      <alignment vertical="center"/>
    </xf>
    <xf numFmtId="0" fontId="21" fillId="0" borderId="9" xfId="2" applyFont="1" applyBorder="1">
      <alignment vertical="center"/>
    </xf>
    <xf numFmtId="0" fontId="21" fillId="0" borderId="0" xfId="2" applyFont="1" applyAlignment="1">
      <alignment horizontal="justify" vertical="center"/>
    </xf>
    <xf numFmtId="0" fontId="21" fillId="0" borderId="16" xfId="2" applyFont="1" applyBorder="1">
      <alignment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6" fillId="0" borderId="17" xfId="0" applyFont="1" applyBorder="1" applyAlignment="1">
      <alignment horizontal="center" vertical="center"/>
    </xf>
    <xf numFmtId="0" fontId="29" fillId="0" borderId="17" xfId="0" applyFont="1" applyBorder="1" applyAlignment="1">
      <alignment horizontal="distributed" vertical="center"/>
    </xf>
    <xf numFmtId="0" fontId="29" fillId="0" borderId="3" xfId="0" applyFont="1" applyBorder="1" applyAlignment="1">
      <alignment horizontal="distributed" vertical="center"/>
    </xf>
    <xf numFmtId="0" fontId="29" fillId="0" borderId="13" xfId="0" applyFont="1" applyBorder="1" applyAlignment="1">
      <alignment horizontal="distributed" vertical="center"/>
    </xf>
    <xf numFmtId="0" fontId="29" fillId="0" borderId="6" xfId="0" applyFont="1" applyBorder="1" applyAlignment="1">
      <alignment horizontal="distributed" vertical="center"/>
    </xf>
    <xf numFmtId="0" fontId="29" fillId="0" borderId="12" xfId="0" applyFont="1" applyBorder="1" applyAlignment="1">
      <alignment horizontal="distributed"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6" xfId="0" applyFont="1" applyBorder="1" applyAlignment="1">
      <alignment horizontal="left" vertical="center"/>
    </xf>
    <xf numFmtId="0" fontId="29" fillId="0" borderId="12" xfId="0" applyFont="1" applyBorder="1" applyAlignment="1">
      <alignment horizontal="left" vertical="center"/>
    </xf>
    <xf numFmtId="0" fontId="29" fillId="0" borderId="3" xfId="0" applyFont="1" applyBorder="1" applyAlignment="1">
      <alignment horizontal="left" vertical="center"/>
    </xf>
    <xf numFmtId="0" fontId="29" fillId="0" borderId="13" xfId="0" applyFont="1" applyBorder="1" applyAlignment="1">
      <alignment horizontal="left" vertical="center"/>
    </xf>
    <xf numFmtId="0" fontId="29" fillId="0" borderId="3" xfId="0" applyFont="1" applyBorder="1" applyAlignment="1">
      <alignment horizontal="distributed" vertical="center" wrapText="1"/>
    </xf>
    <xf numFmtId="0" fontId="29" fillId="0" borderId="13" xfId="0" applyFont="1" applyBorder="1" applyAlignment="1">
      <alignment horizontal="distributed" vertical="center" wrapText="1"/>
    </xf>
    <xf numFmtId="0" fontId="29" fillId="0" borderId="6" xfId="0" applyFont="1" applyBorder="1" applyAlignment="1">
      <alignment horizontal="distributed" vertical="center" wrapText="1"/>
    </xf>
    <xf numFmtId="0" fontId="29" fillId="0" borderId="12" xfId="0" applyFont="1" applyBorder="1" applyAlignment="1">
      <alignment horizontal="distributed" vertical="center" wrapText="1"/>
    </xf>
    <xf numFmtId="0" fontId="29" fillId="0" borderId="18" xfId="0" applyFont="1" applyBorder="1" applyAlignment="1">
      <alignment horizontal="distributed" vertical="center"/>
    </xf>
    <xf numFmtId="0" fontId="29" fillId="0" borderId="13" xfId="0" applyFont="1" applyBorder="1" applyAlignment="1">
      <alignment horizontal="right" vertical="center"/>
    </xf>
    <xf numFmtId="0" fontId="29" fillId="0" borderId="12" xfId="0" applyFont="1" applyBorder="1" applyAlignment="1">
      <alignment horizontal="right" vertical="center"/>
    </xf>
    <xf numFmtId="177" fontId="29" fillId="0" borderId="20" xfId="0" applyNumberFormat="1" applyFont="1" applyBorder="1" applyAlignment="1">
      <alignment vertical="center"/>
    </xf>
    <xf numFmtId="177" fontId="29" fillId="0" borderId="24" xfId="0" applyNumberFormat="1" applyFont="1" applyBorder="1" applyAlignment="1">
      <alignment vertical="center"/>
    </xf>
    <xf numFmtId="177" fontId="29" fillId="0" borderId="21" xfId="0" applyNumberFormat="1" applyFont="1" applyBorder="1" applyAlignment="1">
      <alignment vertical="center"/>
    </xf>
    <xf numFmtId="0" fontId="29" fillId="0" borderId="22" xfId="0" applyFont="1" applyBorder="1" applyAlignment="1">
      <alignment horizontal="center" vertical="center"/>
    </xf>
    <xf numFmtId="0" fontId="31" fillId="0" borderId="18" xfId="0" applyFont="1" applyBorder="1" applyAlignment="1">
      <alignment vertical="center"/>
    </xf>
    <xf numFmtId="0" fontId="29" fillId="0" borderId="22" xfId="0" applyFont="1" applyBorder="1" applyAlignment="1">
      <alignment vertical="center"/>
    </xf>
    <xf numFmtId="0" fontId="29" fillId="0" borderId="19" xfId="0" applyFont="1" applyBorder="1" applyAlignment="1">
      <alignment vertical="center"/>
    </xf>
    <xf numFmtId="0" fontId="29" fillId="0" borderId="3" xfId="0" applyFont="1" applyBorder="1" applyAlignment="1">
      <alignment vertical="center"/>
    </xf>
    <xf numFmtId="0" fontId="29" fillId="0" borderId="23" xfId="0" applyFont="1" applyBorder="1" applyAlignment="1">
      <alignment vertical="center"/>
    </xf>
    <xf numFmtId="0" fontId="29" fillId="0" borderId="13" xfId="0" applyFont="1" applyBorder="1" applyAlignment="1">
      <alignment vertical="center"/>
    </xf>
    <xf numFmtId="0" fontId="29" fillId="0" borderId="6" xfId="0" applyFont="1" applyBorder="1" applyAlignment="1">
      <alignment horizontal="center" vertical="center"/>
    </xf>
    <xf numFmtId="0" fontId="29" fillId="0" borderId="12" xfId="0" applyFont="1" applyBorder="1" applyAlignment="1">
      <alignment horizontal="center" vertical="center"/>
    </xf>
    <xf numFmtId="0" fontId="29" fillId="0" borderId="5" xfId="0" applyFont="1" applyBorder="1" applyAlignment="1">
      <alignment vertical="center"/>
    </xf>
    <xf numFmtId="0" fontId="29" fillId="0" borderId="0" xfId="0" applyFont="1" applyAlignment="1">
      <alignment vertical="center"/>
    </xf>
    <xf numFmtId="0" fontId="29" fillId="0" borderId="25" xfId="0" applyFont="1" applyBorder="1" applyAlignment="1">
      <alignment vertical="center"/>
    </xf>
    <xf numFmtId="0" fontId="29" fillId="0" borderId="20" xfId="0" applyFont="1" applyBorder="1" applyAlignment="1">
      <alignment horizontal="center" vertical="center" textRotation="255" wrapText="1"/>
    </xf>
    <xf numFmtId="0" fontId="29" fillId="0" borderId="24" xfId="0" applyFont="1" applyBorder="1" applyAlignment="1">
      <alignment horizontal="center" vertical="center" textRotation="255" wrapText="1"/>
    </xf>
    <xf numFmtId="0" fontId="29" fillId="0" borderId="21" xfId="0" applyFont="1" applyBorder="1" applyAlignment="1">
      <alignment horizontal="center" vertical="center" textRotation="255" wrapText="1"/>
    </xf>
    <xf numFmtId="0" fontId="29" fillId="0" borderId="18" xfId="0" applyFont="1" applyBorder="1" applyAlignment="1">
      <alignment vertical="center"/>
    </xf>
    <xf numFmtId="0" fontId="29" fillId="0" borderId="6" xfId="0" applyFont="1" applyBorder="1" applyAlignment="1">
      <alignment vertical="center"/>
    </xf>
    <xf numFmtId="0" fontId="29" fillId="0" borderId="1" xfId="0" applyFont="1" applyBorder="1" applyAlignment="1">
      <alignment vertical="center"/>
    </xf>
    <xf numFmtId="0" fontId="29" fillId="0" borderId="12" xfId="0" applyFont="1" applyBorder="1" applyAlignment="1">
      <alignment vertical="center"/>
    </xf>
    <xf numFmtId="0" fontId="29" fillId="0" borderId="24" xfId="0" applyFont="1" applyBorder="1" applyAlignment="1">
      <alignment horizontal="center" vertical="center"/>
    </xf>
    <xf numFmtId="176" fontId="29" fillId="0" borderId="3" xfId="0" applyNumberFormat="1" applyFont="1" applyBorder="1" applyAlignment="1">
      <alignment vertical="center"/>
    </xf>
    <xf numFmtId="176" fontId="29" fillId="0" borderId="5" xfId="0" applyNumberFormat="1" applyFont="1" applyBorder="1" applyAlignment="1">
      <alignment vertical="center"/>
    </xf>
    <xf numFmtId="0" fontId="29" fillId="0" borderId="3" xfId="0" applyFont="1" applyBorder="1" applyAlignment="1">
      <alignment horizontal="center" vertical="center"/>
    </xf>
    <xf numFmtId="0" fontId="29" fillId="0" borderId="13" xfId="0" applyFont="1" applyBorder="1" applyAlignment="1">
      <alignment horizontal="center" vertical="center"/>
    </xf>
    <xf numFmtId="176" fontId="29" fillId="0" borderId="6" xfId="0" applyNumberFormat="1" applyFont="1" applyBorder="1" applyAlignment="1">
      <alignment vertical="center"/>
    </xf>
    <xf numFmtId="0" fontId="29" fillId="0" borderId="2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5" xfId="0" applyFont="1" applyBorder="1" applyAlignment="1">
      <alignment horizontal="left" vertical="center"/>
    </xf>
    <xf numFmtId="0" fontId="29" fillId="0" borderId="25" xfId="0" applyFont="1" applyBorder="1" applyAlignment="1">
      <alignment horizontal="left" vertical="center"/>
    </xf>
    <xf numFmtId="176" fontId="29" fillId="0" borderId="20" xfId="0" applyNumberFormat="1" applyFont="1" applyBorder="1" applyAlignment="1">
      <alignment vertical="center"/>
    </xf>
    <xf numFmtId="176" fontId="29" fillId="0" borderId="24" xfId="0" applyNumberFormat="1" applyFont="1" applyBorder="1" applyAlignment="1">
      <alignment vertical="center"/>
    </xf>
    <xf numFmtId="176" fontId="29" fillId="0" borderId="21" xfId="0" applyNumberFormat="1" applyFont="1" applyBorder="1" applyAlignment="1">
      <alignment vertical="center"/>
    </xf>
    <xf numFmtId="0" fontId="26" fillId="0" borderId="5" xfId="0" applyFont="1" applyBorder="1" applyAlignment="1">
      <alignment vertical="center"/>
    </xf>
    <xf numFmtId="0" fontId="31" fillId="0" borderId="5" xfId="0" applyFont="1" applyBorder="1" applyAlignment="1">
      <alignment vertical="center"/>
    </xf>
    <xf numFmtId="0" fontId="29" fillId="0" borderId="17" xfId="0" applyFont="1" applyBorder="1" applyAlignment="1">
      <alignment vertical="center"/>
    </xf>
    <xf numFmtId="0" fontId="29" fillId="0" borderId="23" xfId="0" applyFont="1" applyBorder="1" applyAlignment="1">
      <alignment horizontal="center" vertical="center"/>
    </xf>
    <xf numFmtId="0" fontId="29" fillId="0" borderId="1" xfId="0" applyFont="1" applyBorder="1" applyAlignment="1">
      <alignment horizontal="center" vertical="center"/>
    </xf>
    <xf numFmtId="0" fontId="36" fillId="0" borderId="29" xfId="2" applyFont="1" applyBorder="1">
      <alignment vertical="center"/>
    </xf>
    <xf numFmtId="0" fontId="36" fillId="0" borderId="35" xfId="2" applyFont="1" applyBorder="1">
      <alignment vertical="center"/>
    </xf>
    <xf numFmtId="0" fontId="36" fillId="0" borderId="34" xfId="2" applyFont="1" applyBorder="1">
      <alignment vertical="center"/>
    </xf>
    <xf numFmtId="0" fontId="36" fillId="0" borderId="32" xfId="2" applyFont="1" applyBorder="1" applyAlignment="1">
      <alignment horizontal="justify" vertical="center"/>
    </xf>
    <xf numFmtId="0" fontId="36" fillId="0" borderId="29" xfId="2" applyFont="1" applyBorder="1" applyAlignment="1">
      <alignment horizontal="center" vertical="center"/>
    </xf>
    <xf numFmtId="0" fontId="36" fillId="0" borderId="34" xfId="2" applyFont="1" applyBorder="1" applyAlignment="1">
      <alignment horizontal="center" vertical="center"/>
    </xf>
    <xf numFmtId="0" fontId="36" fillId="0" borderId="29" xfId="2" applyFont="1" applyBorder="1" applyAlignment="1">
      <alignment horizontal="justify" vertical="center"/>
    </xf>
    <xf numFmtId="0" fontId="36" fillId="0" borderId="35" xfId="2" applyFont="1" applyBorder="1" applyAlignment="1">
      <alignment horizontal="justify" vertical="center"/>
    </xf>
    <xf numFmtId="0" fontId="36" fillId="0" borderId="34" xfId="2" applyFont="1" applyBorder="1" applyAlignment="1">
      <alignment horizontal="justify" vertical="center"/>
    </xf>
    <xf numFmtId="0" fontId="36" fillId="0" borderId="40" xfId="2" applyFont="1" applyBorder="1">
      <alignment vertical="center"/>
    </xf>
    <xf numFmtId="0" fontId="36" fillId="0" borderId="0" xfId="2" applyFont="1" applyAlignment="1">
      <alignment horizontal="right" vertical="center" shrinkToFit="1"/>
    </xf>
    <xf numFmtId="0" fontId="36" fillId="0" borderId="0" xfId="2" applyFont="1" applyAlignment="1">
      <alignment horizontal="right" vertical="center"/>
    </xf>
    <xf numFmtId="0" fontId="33" fillId="0" borderId="0" xfId="2" applyFont="1" applyAlignment="1">
      <alignment horizontal="left" vertical="center"/>
    </xf>
    <xf numFmtId="0" fontId="36" fillId="0" borderId="0" xfId="2" applyFont="1" applyAlignment="1">
      <alignment horizontal="right"/>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30" xfId="2" applyFont="1" applyBorder="1" applyAlignment="1">
      <alignment horizontal="center" vertical="center"/>
    </xf>
    <xf numFmtId="0" fontId="36" fillId="0" borderId="33" xfId="2" applyFont="1" applyBorder="1" applyAlignment="1">
      <alignment horizontal="center" vertical="center"/>
    </xf>
    <xf numFmtId="0" fontId="36" fillId="0" borderId="0" xfId="2" applyFont="1" applyAlignment="1">
      <alignment horizontal="left" vertical="center"/>
    </xf>
    <xf numFmtId="0" fontId="36" fillId="0" borderId="27" xfId="2" applyFont="1" applyBorder="1" applyAlignment="1">
      <alignment horizontal="center" vertical="center" wrapText="1"/>
    </xf>
    <xf numFmtId="0" fontId="21" fillId="0" borderId="32" xfId="2" applyFont="1" applyBorder="1" applyAlignment="1">
      <alignment horizontal="center" vertical="center"/>
    </xf>
    <xf numFmtId="0" fontId="21" fillId="0" borderId="39" xfId="2" applyFont="1" applyBorder="1" applyAlignment="1">
      <alignment horizontal="center" vertical="center"/>
    </xf>
    <xf numFmtId="0" fontId="21" fillId="0" borderId="26" xfId="2" applyFont="1" applyBorder="1" applyAlignment="1">
      <alignment horizontal="center" vertical="center"/>
    </xf>
    <xf numFmtId="0" fontId="21" fillId="0" borderId="27" xfId="2" applyFont="1" applyBorder="1" applyAlignment="1">
      <alignment horizontal="center" vertical="center"/>
    </xf>
    <xf numFmtId="0" fontId="21" fillId="0" borderId="42" xfId="2" applyFont="1" applyBorder="1" applyAlignment="1">
      <alignment horizontal="center" vertical="center"/>
    </xf>
    <xf numFmtId="0" fontId="21" fillId="0" borderId="43" xfId="2" applyFont="1" applyBorder="1" applyAlignment="1">
      <alignment horizontal="center" vertical="center"/>
    </xf>
    <xf numFmtId="0" fontId="21" fillId="0" borderId="44" xfId="2" applyFont="1" applyBorder="1" applyAlignment="1">
      <alignment horizontal="center" vertical="center"/>
    </xf>
    <xf numFmtId="0" fontId="21" fillId="0" borderId="45" xfId="2" applyFont="1" applyBorder="1" applyAlignment="1">
      <alignment horizontal="center" vertical="center"/>
    </xf>
    <xf numFmtId="0" fontId="35" fillId="0" borderId="0" xfId="2" applyFont="1" applyAlignment="1">
      <alignment horizontal="left" vertical="center"/>
    </xf>
    <xf numFmtId="49" fontId="35" fillId="0" borderId="0" xfId="2" applyNumberFormat="1" applyFont="1">
      <alignment vertical="center"/>
    </xf>
    <xf numFmtId="49" fontId="35" fillId="0" borderId="0" xfId="2" applyNumberFormat="1" applyFont="1" applyAlignment="1">
      <alignment vertical="center" wrapText="1"/>
    </xf>
    <xf numFmtId="0" fontId="21" fillId="0" borderId="1" xfId="2" applyFont="1" applyBorder="1" applyAlignment="1">
      <alignment horizontal="right" vertical="center"/>
    </xf>
    <xf numFmtId="49" fontId="36" fillId="0" borderId="47" xfId="2" applyNumberFormat="1" applyFont="1" applyBorder="1" applyAlignment="1">
      <alignment horizontal="center" vertical="center"/>
    </xf>
    <xf numFmtId="49" fontId="36" fillId="0" borderId="48" xfId="2" applyNumberFormat="1" applyFont="1" applyBorder="1" applyAlignment="1">
      <alignment horizontal="center" vertical="center"/>
    </xf>
    <xf numFmtId="0" fontId="36" fillId="0" borderId="0" xfId="2" applyFont="1" applyAlignment="1">
      <alignment horizontal="center" vertical="center"/>
    </xf>
    <xf numFmtId="0" fontId="21" fillId="0" borderId="0" xfId="2" applyFont="1" applyAlignment="1">
      <alignment horizontal="right"/>
    </xf>
    <xf numFmtId="49" fontId="44" fillId="0" borderId="46" xfId="2" applyNumberFormat="1" applyFont="1" applyBorder="1" applyAlignment="1">
      <alignment horizontal="justify" vertical="center"/>
    </xf>
    <xf numFmtId="49" fontId="36" fillId="0" borderId="46" xfId="2" applyNumberFormat="1" applyFont="1" applyBorder="1" applyAlignment="1">
      <alignment horizontal="justify" vertical="center"/>
    </xf>
    <xf numFmtId="49" fontId="36" fillId="0" borderId="17" xfId="2" applyNumberFormat="1" applyFont="1" applyBorder="1" applyAlignment="1">
      <alignment horizontal="center" vertical="center"/>
    </xf>
    <xf numFmtId="49" fontId="21" fillId="0" borderId="17" xfId="2" applyNumberFormat="1" applyFont="1" applyBorder="1" applyAlignment="1">
      <alignment horizontal="center" vertical="center"/>
    </xf>
    <xf numFmtId="177" fontId="21" fillId="0" borderId="3" xfId="2" applyNumberFormat="1" applyFont="1" applyBorder="1" applyAlignment="1">
      <alignment horizontal="center" vertical="center"/>
    </xf>
    <xf numFmtId="177" fontId="21" fillId="0" borderId="13" xfId="2" applyNumberFormat="1" applyFont="1" applyBorder="1" applyAlignment="1">
      <alignment horizontal="center" vertical="center"/>
    </xf>
    <xf numFmtId="177" fontId="21" fillId="0" borderId="6" xfId="2" applyNumberFormat="1" applyFont="1" applyBorder="1" applyAlignment="1">
      <alignment horizontal="center" vertical="center"/>
    </xf>
    <xf numFmtId="177" fontId="21" fillId="0" borderId="12" xfId="2" applyNumberFormat="1" applyFont="1" applyBorder="1" applyAlignment="1">
      <alignment horizontal="center" vertical="center"/>
    </xf>
    <xf numFmtId="0" fontId="36" fillId="0" borderId="17" xfId="2" applyFont="1" applyBorder="1" applyAlignment="1">
      <alignment horizontal="center" vertical="center"/>
    </xf>
    <xf numFmtId="49" fontId="33" fillId="0" borderId="0" xfId="2" applyNumberFormat="1" applyFont="1">
      <alignment vertical="center"/>
    </xf>
    <xf numFmtId="49" fontId="36" fillId="0" borderId="49" xfId="2" applyNumberFormat="1" applyFont="1" applyBorder="1" applyAlignment="1">
      <alignment horizontal="center" vertical="center"/>
    </xf>
    <xf numFmtId="49" fontId="36" fillId="0" borderId="50" xfId="2" applyNumberFormat="1" applyFont="1" applyBorder="1" applyAlignment="1">
      <alignment horizontal="center" vertical="center"/>
    </xf>
    <xf numFmtId="0" fontId="21" fillId="0" borderId="17" xfId="2" applyFont="1" applyBorder="1" applyAlignment="1">
      <alignment horizontal="center" vertical="center"/>
    </xf>
    <xf numFmtId="0" fontId="21" fillId="0" borderId="0" xfId="2" applyFont="1" applyAlignment="1">
      <alignment horizontal="center" vertical="center"/>
    </xf>
    <xf numFmtId="0" fontId="21" fillId="0" borderId="46" xfId="2" applyFont="1" applyBorder="1">
      <alignment vertical="center"/>
    </xf>
    <xf numFmtId="178" fontId="21" fillId="0" borderId="3" xfId="2" applyNumberFormat="1" applyFont="1" applyBorder="1" applyAlignment="1">
      <alignment horizontal="center" vertical="center"/>
    </xf>
    <xf numFmtId="178" fontId="21" fillId="0" borderId="13" xfId="2" applyNumberFormat="1" applyFont="1" applyBorder="1" applyAlignment="1">
      <alignment horizontal="center" vertical="center"/>
    </xf>
    <xf numFmtId="178" fontId="21" fillId="0" borderId="6" xfId="2" applyNumberFormat="1" applyFont="1" applyBorder="1" applyAlignment="1">
      <alignment horizontal="center" vertical="center"/>
    </xf>
    <xf numFmtId="178" fontId="21" fillId="0" borderId="12" xfId="2" applyNumberFormat="1" applyFont="1" applyBorder="1" applyAlignment="1">
      <alignment horizontal="center" vertical="center"/>
    </xf>
    <xf numFmtId="0" fontId="21" fillId="0" borderId="49" xfId="2" applyFont="1" applyBorder="1">
      <alignment vertical="center"/>
    </xf>
    <xf numFmtId="0" fontId="21" fillId="0" borderId="50" xfId="2" applyFont="1" applyBorder="1">
      <alignment vertical="center"/>
    </xf>
    <xf numFmtId="0" fontId="21" fillId="0" borderId="51" xfId="2" applyFont="1" applyBorder="1" applyAlignment="1">
      <alignment horizontal="center" vertical="center"/>
    </xf>
    <xf numFmtId="0" fontId="21" fillId="0" borderId="52" xfId="2" applyFont="1" applyBorder="1" applyAlignment="1">
      <alignment horizontal="center" vertical="center"/>
    </xf>
    <xf numFmtId="0" fontId="21" fillId="0" borderId="53" xfId="2" applyFont="1" applyBorder="1" applyAlignment="1">
      <alignment horizontal="center" vertical="center"/>
    </xf>
    <xf numFmtId="0" fontId="21" fillId="0" borderId="54" xfId="2" applyFont="1" applyBorder="1" applyAlignment="1">
      <alignment horizontal="center" vertical="center"/>
    </xf>
    <xf numFmtId="0" fontId="21" fillId="0" borderId="55" xfId="2" applyFont="1" applyBorder="1" applyAlignment="1">
      <alignment horizontal="center" vertical="center"/>
    </xf>
    <xf numFmtId="0" fontId="21" fillId="0" borderId="56" xfId="2" applyFont="1" applyBorder="1" applyAlignment="1">
      <alignment horizontal="center" vertical="center"/>
    </xf>
    <xf numFmtId="0" fontId="35" fillId="0" borderId="0" xfId="2" applyFont="1">
      <alignment vertical="center"/>
    </xf>
    <xf numFmtId="0" fontId="43" fillId="0" borderId="0" xfId="2" applyFont="1" applyAlignment="1">
      <alignment horizontal="right"/>
    </xf>
    <xf numFmtId="176" fontId="21" fillId="0" borderId="3" xfId="2" applyNumberFormat="1" applyFont="1" applyBorder="1" applyAlignment="1">
      <alignment horizontal="center" vertical="center"/>
    </xf>
    <xf numFmtId="176" fontId="21" fillId="0" borderId="13" xfId="2" applyNumberFormat="1" applyFont="1" applyBorder="1" applyAlignment="1">
      <alignment horizontal="center" vertical="center"/>
    </xf>
    <xf numFmtId="176" fontId="21" fillId="0" borderId="6" xfId="2" applyNumberFormat="1" applyFont="1" applyBorder="1" applyAlignment="1">
      <alignment horizontal="center" vertical="center"/>
    </xf>
    <xf numFmtId="176" fontId="21" fillId="0" borderId="12" xfId="2" applyNumberFormat="1" applyFont="1" applyBorder="1" applyAlignment="1">
      <alignment horizontal="center" vertical="center"/>
    </xf>
    <xf numFmtId="3" fontId="21" fillId="0" borderId="32" xfId="2" applyNumberFormat="1" applyFont="1" applyBorder="1" applyAlignment="1">
      <alignment horizontal="center" vertical="center"/>
    </xf>
    <xf numFmtId="3" fontId="21" fillId="0" borderId="0" xfId="2" applyNumberFormat="1" applyFont="1">
      <alignment vertical="center"/>
    </xf>
    <xf numFmtId="3" fontId="21" fillId="0" borderId="0" xfId="2" applyNumberFormat="1" applyFont="1" applyAlignment="1">
      <alignment horizontal="right" vertical="center"/>
    </xf>
    <xf numFmtId="3" fontId="21" fillId="0" borderId="39" xfId="2" applyNumberFormat="1" applyFont="1" applyBorder="1" applyAlignment="1">
      <alignment horizontal="center" vertical="center"/>
    </xf>
    <xf numFmtId="0" fontId="22" fillId="0" borderId="17" xfId="0" applyFont="1" applyBorder="1" applyAlignment="1">
      <alignment horizontal="left" vertical="center"/>
    </xf>
    <xf numFmtId="49" fontId="22" fillId="0" borderId="17" xfId="0" applyNumberFormat="1" applyFont="1" applyBorder="1" applyAlignment="1">
      <alignment horizontal="left" vertical="center"/>
    </xf>
    <xf numFmtId="0" fontId="22" fillId="0" borderId="3" xfId="0" applyFont="1" applyBorder="1" applyAlignment="1">
      <alignment horizontal="distributed" vertical="center"/>
    </xf>
    <xf numFmtId="0" fontId="22" fillId="0" borderId="23" xfId="0" applyFont="1" applyBorder="1" applyAlignment="1">
      <alignment horizontal="distributed" vertical="center"/>
    </xf>
    <xf numFmtId="0" fontId="22" fillId="0" borderId="13" xfId="0" applyFont="1" applyBorder="1" applyAlignment="1">
      <alignment horizontal="distributed" vertical="center"/>
    </xf>
    <xf numFmtId="0" fontId="22" fillId="0" borderId="6" xfId="0" applyFont="1" applyBorder="1" applyAlignment="1">
      <alignment horizontal="distributed" vertical="center"/>
    </xf>
    <xf numFmtId="0" fontId="22" fillId="0" borderId="1" xfId="0" applyFont="1" applyBorder="1" applyAlignment="1">
      <alignment horizontal="distributed" vertical="center"/>
    </xf>
    <xf numFmtId="0" fontId="22" fillId="0" borderId="12" xfId="0" applyFont="1" applyBorder="1" applyAlignment="1">
      <alignment horizontal="distributed" vertical="center"/>
    </xf>
    <xf numFmtId="0" fontId="22" fillId="0" borderId="22" xfId="0" applyFont="1" applyBorder="1" applyAlignment="1">
      <alignment horizontal="distributed"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3" xfId="0" applyFont="1" applyBorder="1" applyAlignment="1">
      <alignment horizontal="center" vertical="center"/>
    </xf>
    <xf numFmtId="0" fontId="22" fillId="0" borderId="13" xfId="0" applyFont="1" applyBorder="1" applyAlignment="1">
      <alignment horizontal="center" vertical="center"/>
    </xf>
    <xf numFmtId="0" fontId="22" fillId="0" borderId="6" xfId="0" applyFont="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83" fontId="22" fillId="0" borderId="17" xfId="0" applyNumberFormat="1" applyFont="1" applyBorder="1" applyAlignment="1">
      <alignment vertical="center"/>
    </xf>
    <xf numFmtId="183" fontId="22" fillId="0" borderId="18" xfId="0" applyNumberFormat="1" applyFont="1" applyBorder="1" applyAlignment="1">
      <alignment vertical="center"/>
    </xf>
    <xf numFmtId="183" fontId="22" fillId="0" borderId="22" xfId="0" applyNumberFormat="1" applyFont="1" applyBorder="1" applyAlignment="1">
      <alignment vertical="center"/>
    </xf>
    <xf numFmtId="183" fontId="22" fillId="0" borderId="19" xfId="0" applyNumberFormat="1" applyFont="1" applyBorder="1" applyAlignment="1">
      <alignment vertical="center"/>
    </xf>
    <xf numFmtId="0" fontId="22" fillId="0" borderId="23"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25" xfId="0" applyFont="1" applyBorder="1" applyAlignment="1">
      <alignment horizontal="center" vertical="center"/>
    </xf>
    <xf numFmtId="0" fontId="22" fillId="0" borderId="3"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8" xfId="0" applyFont="1" applyBorder="1" applyAlignment="1">
      <alignment horizontal="distributed" vertical="center"/>
    </xf>
    <xf numFmtId="0" fontId="22" fillId="0" borderId="19" xfId="0" applyFont="1" applyBorder="1" applyAlignment="1">
      <alignment horizontal="distributed" vertical="center"/>
    </xf>
    <xf numFmtId="0" fontId="22" fillId="0" borderId="17" xfId="0" applyFont="1" applyBorder="1" applyAlignment="1">
      <alignment horizontal="distributed" vertical="center"/>
    </xf>
    <xf numFmtId="0" fontId="22" fillId="0" borderId="20" xfId="0" applyFont="1" applyBorder="1" applyAlignment="1">
      <alignment horizontal="distributed" vertical="center"/>
    </xf>
    <xf numFmtId="0" fontId="22" fillId="0" borderId="3" xfId="0" applyFont="1" applyBorder="1" applyAlignment="1">
      <alignment horizontal="distributed" vertical="center" wrapText="1"/>
    </xf>
    <xf numFmtId="0" fontId="22" fillId="0" borderId="13" xfId="0" applyFont="1" applyBorder="1" applyAlignment="1">
      <alignment horizontal="distributed" vertical="center" wrapText="1"/>
    </xf>
    <xf numFmtId="0" fontId="22" fillId="0" borderId="6" xfId="0" applyFont="1" applyBorder="1" applyAlignment="1">
      <alignment horizontal="distributed" vertical="center" wrapText="1"/>
    </xf>
    <xf numFmtId="0" fontId="22" fillId="0" borderId="12" xfId="0" applyFont="1" applyBorder="1" applyAlignment="1">
      <alignment horizontal="distributed" vertical="center" wrapText="1"/>
    </xf>
    <xf numFmtId="0" fontId="22" fillId="0" borderId="21" xfId="0" applyFont="1" applyBorder="1" applyAlignment="1">
      <alignment horizontal="distributed" vertical="center"/>
    </xf>
    <xf numFmtId="49" fontId="21" fillId="0" borderId="18"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21" fillId="0" borderId="22" xfId="0" applyNumberFormat="1" applyFont="1" applyBorder="1" applyAlignment="1">
      <alignment horizontal="distributed" vertical="center" wrapText="1"/>
    </xf>
    <xf numFmtId="49" fontId="21" fillId="0" borderId="2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49" fillId="0" borderId="1" xfId="0" applyNumberFormat="1" applyFont="1" applyBorder="1" applyAlignment="1">
      <alignment horizontal="center" vertical="center"/>
    </xf>
    <xf numFmtId="49" fontId="21" fillId="0" borderId="19" xfId="0" applyNumberFormat="1" applyFont="1" applyBorder="1" applyAlignment="1">
      <alignment horizontal="center" vertical="center" wrapText="1"/>
    </xf>
    <xf numFmtId="49" fontId="21" fillId="0" borderId="5" xfId="0" applyNumberFormat="1" applyFont="1" applyBorder="1" applyAlignment="1">
      <alignment horizontal="center" vertical="center" wrapText="1"/>
    </xf>
    <xf numFmtId="49" fontId="21" fillId="0" borderId="0" xfId="0" applyNumberFormat="1" applyFont="1" applyAlignment="1">
      <alignment horizontal="center" vertical="center" wrapText="1"/>
    </xf>
    <xf numFmtId="49" fontId="21" fillId="0" borderId="0" xfId="0" applyNumberFormat="1" applyFont="1" applyAlignment="1">
      <alignment horizontal="distributed" vertical="center" wrapText="1"/>
    </xf>
    <xf numFmtId="49" fontId="21" fillId="0" borderId="18" xfId="0" applyNumberFormat="1" applyFont="1" applyBorder="1" applyAlignment="1">
      <alignment horizontal="distributed" vertical="center" wrapText="1" justifyLastLine="1"/>
    </xf>
    <xf numFmtId="49" fontId="21" fillId="0" borderId="22" xfId="0" applyNumberFormat="1" applyFont="1" applyBorder="1" applyAlignment="1">
      <alignment horizontal="distributed" vertical="center" wrapText="1" justifyLastLine="1"/>
    </xf>
    <xf numFmtId="49" fontId="21" fillId="0" borderId="5" xfId="0" applyNumberFormat="1" applyFont="1" applyBorder="1" applyAlignment="1">
      <alignment horizontal="distributed" vertical="center" wrapText="1" justifyLastLine="1"/>
    </xf>
    <xf numFmtId="49" fontId="21" fillId="0" borderId="0" xfId="0" applyNumberFormat="1" applyFont="1" applyAlignment="1">
      <alignment horizontal="distributed" vertical="center" wrapText="1" justifyLastLine="1"/>
    </xf>
    <xf numFmtId="49" fontId="21" fillId="0" borderId="17"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21" fillId="0" borderId="1" xfId="0" applyNumberFormat="1" applyFont="1" applyBorder="1" applyAlignment="1">
      <alignment horizontal="distributed" vertical="center" wrapText="1"/>
    </xf>
    <xf numFmtId="0" fontId="21" fillId="0" borderId="22" xfId="0" applyFont="1" applyBorder="1" applyAlignment="1">
      <alignment horizontal="right" vertical="center" wrapText="1"/>
    </xf>
    <xf numFmtId="49" fontId="21" fillId="0" borderId="18" xfId="0" applyNumberFormat="1" applyFont="1" applyBorder="1" applyAlignment="1">
      <alignment horizontal="right" vertical="center" wrapText="1"/>
    </xf>
    <xf numFmtId="49" fontId="21" fillId="0" borderId="22" xfId="0" applyNumberFormat="1" applyFont="1" applyBorder="1" applyAlignment="1">
      <alignment horizontal="right" vertical="center" wrapText="1"/>
    </xf>
    <xf numFmtId="49" fontId="21" fillId="0" borderId="19" xfId="0" applyNumberFormat="1" applyFont="1" applyBorder="1" applyAlignment="1">
      <alignment horizontal="right" vertical="center" wrapText="1"/>
    </xf>
    <xf numFmtId="180" fontId="21" fillId="0" borderId="22" xfId="0" applyNumberFormat="1" applyFont="1" applyBorder="1" applyAlignment="1">
      <alignment horizontal="right" vertical="center" wrapText="1"/>
    </xf>
    <xf numFmtId="180" fontId="21" fillId="0" borderId="22" xfId="0" applyNumberFormat="1" applyFont="1" applyBorder="1" applyAlignment="1">
      <alignment horizontal="center" vertical="center" wrapText="1"/>
    </xf>
    <xf numFmtId="180" fontId="21" fillId="0" borderId="22" xfId="0" applyNumberFormat="1" applyFont="1" applyBorder="1" applyAlignment="1">
      <alignment vertical="center" wrapText="1"/>
    </xf>
    <xf numFmtId="184" fontId="21" fillId="0" borderId="22" xfId="0" applyNumberFormat="1" applyFont="1" applyBorder="1" applyAlignment="1">
      <alignment horizontal="right" vertical="center" wrapText="1"/>
    </xf>
    <xf numFmtId="184" fontId="21" fillId="0" borderId="22" xfId="0" applyNumberFormat="1" applyFont="1" applyBorder="1" applyAlignment="1">
      <alignment horizontal="left" vertical="center" wrapText="1"/>
    </xf>
    <xf numFmtId="184" fontId="21" fillId="0" borderId="22" xfId="0" applyNumberFormat="1" applyFont="1" applyBorder="1" applyAlignment="1">
      <alignment vertical="center" wrapText="1"/>
    </xf>
    <xf numFmtId="0" fontId="29" fillId="0" borderId="22" xfId="0" applyFont="1" applyBorder="1" applyAlignment="1">
      <alignment horizontal="distributed" vertical="center"/>
    </xf>
    <xf numFmtId="0" fontId="29" fillId="0" borderId="19" xfId="0" applyFont="1" applyBorder="1" applyAlignment="1">
      <alignment horizontal="distributed" vertical="center"/>
    </xf>
    <xf numFmtId="0" fontId="29" fillId="0" borderId="5" xfId="0" applyFont="1" applyBorder="1" applyAlignment="1">
      <alignment horizontal="center" vertical="center"/>
    </xf>
    <xf numFmtId="0" fontId="29" fillId="0" borderId="25" xfId="0" applyFont="1" applyBorder="1" applyAlignment="1">
      <alignment horizontal="center" vertical="center"/>
    </xf>
    <xf numFmtId="0" fontId="21" fillId="0" borderId="63" xfId="2" applyFont="1" applyBorder="1" applyAlignment="1">
      <alignment horizontal="center" vertical="center"/>
    </xf>
    <xf numFmtId="0" fontId="21" fillId="0" borderId="64" xfId="2" applyFont="1" applyBorder="1" applyAlignment="1">
      <alignment horizontal="center" vertical="center"/>
    </xf>
    <xf numFmtId="0" fontId="21" fillId="0" borderId="65" xfId="2" applyFont="1" applyBorder="1" applyAlignment="1">
      <alignment horizontal="center" vertical="center"/>
    </xf>
    <xf numFmtId="0" fontId="21" fillId="0" borderId="66" xfId="2" applyFont="1" applyBorder="1" applyAlignment="1">
      <alignment horizontal="center" vertical="center"/>
    </xf>
    <xf numFmtId="0" fontId="21" fillId="0" borderId="67" xfId="2" applyFont="1" applyBorder="1" applyAlignment="1">
      <alignment horizontal="center" vertical="center"/>
    </xf>
    <xf numFmtId="49" fontId="49" fillId="0" borderId="0" xfId="0" applyNumberFormat="1" applyFont="1" applyAlignment="1">
      <alignment vertical="center"/>
    </xf>
    <xf numFmtId="49" fontId="27" fillId="0" borderId="0" xfId="0" applyNumberFormat="1" applyFont="1" applyAlignment="1">
      <alignment vertical="center"/>
    </xf>
    <xf numFmtId="49" fontId="49" fillId="0" borderId="17" xfId="0" applyNumberFormat="1" applyFont="1" applyBorder="1" applyAlignment="1">
      <alignment horizontal="center" vertical="center" wrapText="1"/>
    </xf>
    <xf numFmtId="49" fontId="49" fillId="0" borderId="18" xfId="0" applyNumberFormat="1" applyFont="1" applyBorder="1" applyAlignment="1">
      <alignment horizontal="center" vertical="center" wrapText="1"/>
    </xf>
    <xf numFmtId="49" fontId="49" fillId="0" borderId="19" xfId="0" applyNumberFormat="1" applyFont="1" applyBorder="1" applyAlignment="1">
      <alignment horizontal="center" vertical="center" wrapText="1"/>
    </xf>
    <xf numFmtId="49" fontId="49" fillId="0" borderId="22" xfId="0" applyNumberFormat="1" applyFont="1" applyBorder="1" applyAlignment="1">
      <alignment horizontal="center" vertical="center" wrapText="1"/>
    </xf>
    <xf numFmtId="49" fontId="27" fillId="0" borderId="17" xfId="0" applyNumberFormat="1" applyFont="1" applyBorder="1" applyAlignment="1">
      <alignment horizontal="distributed" vertical="center" wrapText="1"/>
    </xf>
    <xf numFmtId="49" fontId="27" fillId="0" borderId="17" xfId="0" applyNumberFormat="1" applyFont="1" applyBorder="1" applyAlignment="1">
      <alignment horizontal="center" vertical="center" wrapText="1"/>
    </xf>
    <xf numFmtId="49" fontId="27" fillId="0" borderId="18" xfId="0" applyNumberFormat="1" applyFont="1" applyBorder="1" applyAlignment="1">
      <alignment horizontal="center" vertical="center" wrapText="1"/>
    </xf>
    <xf numFmtId="49" fontId="27" fillId="0" borderId="22" xfId="0" applyNumberFormat="1" applyFont="1" applyBorder="1" applyAlignment="1">
      <alignment horizontal="center" vertical="center" wrapText="1"/>
    </xf>
    <xf numFmtId="49" fontId="27" fillId="0" borderId="19" xfId="0" applyNumberFormat="1" applyFont="1" applyBorder="1" applyAlignment="1">
      <alignment horizontal="center" vertical="center" wrapText="1"/>
    </xf>
    <xf numFmtId="49" fontId="27" fillId="0" borderId="18" xfId="0" applyNumberFormat="1" applyFont="1" applyBorder="1" applyAlignment="1">
      <alignment horizontal="distributed" vertical="center" wrapText="1"/>
    </xf>
    <xf numFmtId="49" fontId="27" fillId="0" borderId="22" xfId="0" applyNumberFormat="1" applyFont="1" applyBorder="1" applyAlignment="1">
      <alignment horizontal="distributed" vertical="center" wrapText="1"/>
    </xf>
    <xf numFmtId="49" fontId="27" fillId="0" borderId="19" xfId="0" applyNumberFormat="1" applyFont="1" applyBorder="1" applyAlignment="1">
      <alignment horizontal="distributed"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58" fontId="29" fillId="0" borderId="18" xfId="0" applyNumberFormat="1" applyFont="1" applyBorder="1" applyAlignment="1">
      <alignment horizontal="center" vertical="center" wrapText="1"/>
    </xf>
    <xf numFmtId="58" fontId="29" fillId="0" borderId="19" xfId="0" applyNumberFormat="1" applyFont="1" applyBorder="1" applyAlignment="1">
      <alignment horizontal="center" vertical="center" wrapText="1"/>
    </xf>
    <xf numFmtId="0" fontId="29" fillId="0" borderId="20" xfId="0" applyFont="1" applyBorder="1" applyAlignment="1">
      <alignment vertical="center" wrapText="1"/>
    </xf>
    <xf numFmtId="0" fontId="29" fillId="0" borderId="21" xfId="0" applyFont="1" applyBorder="1" applyAlignment="1">
      <alignment vertical="center" wrapText="1"/>
    </xf>
    <xf numFmtId="0" fontId="57" fillId="0" borderId="18" xfId="0" applyFont="1" applyBorder="1" applyAlignment="1">
      <alignment horizontal="center" vertical="center" wrapText="1"/>
    </xf>
    <xf numFmtId="0" fontId="57" fillId="0" borderId="19" xfId="0" applyFont="1" applyBorder="1" applyAlignment="1">
      <alignment horizontal="center" vertical="center" wrapText="1"/>
    </xf>
    <xf numFmtId="0" fontId="29" fillId="0" borderId="22" xfId="0" applyFont="1" applyBorder="1" applyAlignment="1">
      <alignment horizontal="distributed" vertical="center" wrapText="1"/>
    </xf>
    <xf numFmtId="0" fontId="29" fillId="0" borderId="3" xfId="0" applyFont="1" applyBorder="1" applyAlignment="1">
      <alignment vertical="center" wrapText="1"/>
    </xf>
    <xf numFmtId="0" fontId="29" fillId="0" borderId="13" xfId="0" applyFont="1" applyBorder="1" applyAlignment="1">
      <alignment vertical="center" wrapText="1"/>
    </xf>
    <xf numFmtId="0" fontId="29" fillId="0" borderId="6" xfId="0" applyFont="1" applyBorder="1" applyAlignment="1">
      <alignment vertical="center" wrapText="1"/>
    </xf>
    <xf numFmtId="0" fontId="29" fillId="0" borderId="12" xfId="0" applyFont="1" applyBorder="1" applyAlignment="1">
      <alignment vertical="center" wrapText="1"/>
    </xf>
    <xf numFmtId="0" fontId="21" fillId="0" borderId="77" xfId="2" applyFont="1" applyBorder="1" applyAlignment="1">
      <alignment horizontal="center" vertical="center"/>
    </xf>
    <xf numFmtId="0" fontId="21" fillId="0" borderId="13" xfId="2" applyFont="1" applyBorder="1" applyAlignment="1">
      <alignment horizontal="center" vertical="center"/>
    </xf>
    <xf numFmtId="0" fontId="21" fillId="0" borderId="80" xfId="2" applyFont="1" applyBorder="1" applyAlignment="1">
      <alignment horizontal="center" vertical="center"/>
    </xf>
    <xf numFmtId="0" fontId="21" fillId="0" borderId="25" xfId="2" applyFont="1" applyBorder="1" applyAlignment="1">
      <alignment horizontal="center" vertical="center"/>
    </xf>
    <xf numFmtId="0" fontId="21" fillId="0" borderId="30" xfId="2" applyFont="1" applyBorder="1" applyAlignment="1">
      <alignment horizontal="center" vertical="center" shrinkToFit="1"/>
    </xf>
    <xf numFmtId="0" fontId="21" fillId="0" borderId="30" xfId="2" applyFont="1" applyBorder="1" applyAlignment="1">
      <alignment horizontal="center" vertical="center"/>
    </xf>
    <xf numFmtId="0" fontId="21" fillId="0" borderId="104" xfId="2" applyFont="1" applyBorder="1">
      <alignment vertical="center"/>
    </xf>
    <xf numFmtId="0" fontId="21" fillId="0" borderId="105" xfId="2" applyFont="1" applyBorder="1">
      <alignment vertical="center"/>
    </xf>
    <xf numFmtId="0" fontId="21" fillId="0" borderId="74" xfId="2" applyFont="1" applyBorder="1" applyAlignment="1">
      <alignment horizontal="center" vertical="center"/>
    </xf>
    <xf numFmtId="0" fontId="21" fillId="0" borderId="75" xfId="2" applyFont="1" applyBorder="1" applyAlignment="1">
      <alignment horizontal="center" vertical="center"/>
    </xf>
    <xf numFmtId="0" fontId="21" fillId="0" borderId="78" xfId="2" applyFont="1" applyBorder="1" applyAlignment="1">
      <alignment horizontal="center" vertical="center"/>
    </xf>
    <xf numFmtId="0" fontId="21" fillId="0" borderId="76" xfId="2" applyFont="1" applyBorder="1" applyAlignment="1">
      <alignment horizontal="center" vertical="center"/>
    </xf>
    <xf numFmtId="0" fontId="21" fillId="0" borderId="23" xfId="2" applyFont="1" applyBorder="1" applyAlignment="1">
      <alignment horizontal="center" vertical="center"/>
    </xf>
    <xf numFmtId="0" fontId="21" fillId="0" borderId="79" xfId="2" applyFont="1" applyBorder="1" applyAlignment="1">
      <alignment horizontal="center" vertical="center"/>
    </xf>
    <xf numFmtId="0" fontId="21" fillId="0" borderId="15" xfId="2" applyFont="1" applyBorder="1" applyAlignment="1">
      <alignment horizontal="center" vertical="center"/>
    </xf>
    <xf numFmtId="0" fontId="21" fillId="0" borderId="81" xfId="2" applyFont="1" applyBorder="1" applyAlignment="1">
      <alignment horizontal="center" vertical="center"/>
    </xf>
    <xf numFmtId="0" fontId="21" fillId="0" borderId="82" xfId="2" applyFont="1" applyBorder="1" applyAlignment="1">
      <alignment horizontal="center" vertical="center"/>
    </xf>
    <xf numFmtId="0" fontId="21" fillId="0" borderId="83" xfId="2" applyFont="1" applyBorder="1" applyAlignment="1">
      <alignment horizontal="center" vertical="center"/>
    </xf>
    <xf numFmtId="0" fontId="21" fillId="0" borderId="5" xfId="2" applyFont="1" applyBorder="1" applyAlignment="1">
      <alignment horizontal="center" vertical="center"/>
    </xf>
    <xf numFmtId="0" fontId="21" fillId="0" borderId="16" xfId="2" applyFont="1" applyBorder="1" applyAlignment="1">
      <alignment horizontal="center" vertical="center"/>
    </xf>
    <xf numFmtId="0" fontId="21" fillId="0" borderId="84" xfId="2" applyFont="1" applyBorder="1">
      <alignment vertical="center"/>
    </xf>
    <xf numFmtId="0" fontId="21" fillId="0" borderId="82" xfId="2" applyFont="1" applyBorder="1">
      <alignment vertical="center"/>
    </xf>
    <xf numFmtId="0" fontId="21" fillId="0" borderId="83" xfId="2" applyFont="1" applyBorder="1">
      <alignment vertical="center"/>
    </xf>
    <xf numFmtId="0" fontId="21" fillId="0" borderId="80" xfId="2" applyFont="1" applyBorder="1">
      <alignment vertical="center"/>
    </xf>
    <xf numFmtId="0" fontId="21" fillId="0" borderId="82" xfId="2" applyFont="1" applyBorder="1" applyAlignment="1">
      <alignment vertical="center" wrapText="1"/>
    </xf>
    <xf numFmtId="185" fontId="21" fillId="0" borderId="84" xfId="2" applyNumberFormat="1" applyFont="1" applyBorder="1">
      <alignment vertical="center"/>
    </xf>
    <xf numFmtId="185" fontId="21" fillId="0" borderId="82" xfId="2" applyNumberFormat="1" applyFont="1" applyBorder="1">
      <alignment vertical="center"/>
    </xf>
    <xf numFmtId="185" fontId="21" fillId="0" borderId="83" xfId="2" applyNumberFormat="1" applyFont="1" applyBorder="1">
      <alignment vertical="center"/>
    </xf>
    <xf numFmtId="185" fontId="21" fillId="0" borderId="80" xfId="2" applyNumberFormat="1" applyFont="1" applyBorder="1">
      <alignment vertical="center"/>
    </xf>
    <xf numFmtId="185" fontId="21" fillId="0" borderId="0" xfId="2" applyNumberFormat="1" applyFont="1">
      <alignment vertical="center"/>
    </xf>
    <xf numFmtId="185" fontId="21" fillId="0" borderId="16" xfId="2" applyNumberFormat="1" applyFont="1" applyBorder="1">
      <alignment vertical="center"/>
    </xf>
    <xf numFmtId="185" fontId="21" fillId="0" borderId="79" xfId="2" applyNumberFormat="1" applyFont="1" applyBorder="1">
      <alignment vertical="center"/>
    </xf>
    <xf numFmtId="185" fontId="21" fillId="0" borderId="15" xfId="2" applyNumberFormat="1" applyFont="1" applyBorder="1">
      <alignment vertical="center"/>
    </xf>
    <xf numFmtId="185" fontId="21" fillId="0" borderId="86" xfId="2" applyNumberFormat="1" applyFont="1" applyBorder="1">
      <alignment vertical="center"/>
    </xf>
    <xf numFmtId="185" fontId="21" fillId="0" borderId="84" xfId="2" applyNumberFormat="1" applyFont="1" applyBorder="1" applyAlignment="1">
      <alignment vertical="center" shrinkToFit="1"/>
    </xf>
    <xf numFmtId="185" fontId="21" fillId="0" borderId="82" xfId="2" applyNumberFormat="1" applyFont="1" applyBorder="1" applyAlignment="1">
      <alignment vertical="center" shrinkToFit="1"/>
    </xf>
    <xf numFmtId="185" fontId="21" fillId="0" borderId="80" xfId="2" applyNumberFormat="1" applyFont="1" applyBorder="1" applyAlignment="1">
      <alignment vertical="center" shrinkToFit="1"/>
    </xf>
    <xf numFmtId="185" fontId="21" fillId="0" borderId="0" xfId="2" applyNumberFormat="1" applyFont="1" applyAlignment="1">
      <alignment vertical="center" shrinkToFit="1"/>
    </xf>
    <xf numFmtId="185" fontId="21" fillId="0" borderId="79" xfId="2" applyNumberFormat="1" applyFont="1" applyBorder="1" applyAlignment="1">
      <alignment vertical="center" shrinkToFit="1"/>
    </xf>
    <xf numFmtId="185" fontId="21" fillId="0" borderId="15" xfId="2" applyNumberFormat="1" applyFont="1" applyBorder="1" applyAlignment="1">
      <alignment vertical="center" shrinkToFit="1"/>
    </xf>
    <xf numFmtId="49" fontId="21" fillId="0" borderId="82" xfId="2" applyNumberFormat="1" applyFont="1" applyBorder="1" applyAlignment="1">
      <alignment horizontal="center" vertical="center" shrinkToFit="1"/>
    </xf>
    <xf numFmtId="49" fontId="21" fillId="0" borderId="83" xfId="2" applyNumberFormat="1" applyFont="1" applyBorder="1" applyAlignment="1">
      <alignment horizontal="center" vertical="center" shrinkToFit="1"/>
    </xf>
    <xf numFmtId="49" fontId="21" fillId="0" borderId="0" xfId="2" applyNumberFormat="1" applyFont="1" applyAlignment="1">
      <alignment horizontal="center" vertical="center" shrinkToFit="1"/>
    </xf>
    <xf numFmtId="49" fontId="21" fillId="0" borderId="16" xfId="2" applyNumberFormat="1" applyFont="1" applyBorder="1" applyAlignment="1">
      <alignment horizontal="center" vertical="center" shrinkToFit="1"/>
    </xf>
    <xf numFmtId="49" fontId="21" fillId="0" borderId="15" xfId="2" applyNumberFormat="1" applyFont="1" applyBorder="1" applyAlignment="1">
      <alignment horizontal="center" vertical="center" shrinkToFit="1"/>
    </xf>
    <xf numFmtId="49" fontId="21" fillId="0" borderId="86" xfId="2" applyNumberFormat="1" applyFont="1" applyBorder="1" applyAlignment="1">
      <alignment horizontal="center" vertical="center" shrinkToFit="1"/>
    </xf>
    <xf numFmtId="185" fontId="21" fillId="0" borderId="80" xfId="2" applyNumberFormat="1" applyFont="1" applyBorder="1" applyAlignment="1">
      <alignment horizontal="right" vertical="center"/>
    </xf>
    <xf numFmtId="185" fontId="21" fillId="0" borderId="0" xfId="2" applyNumberFormat="1" applyFont="1" applyAlignment="1">
      <alignment horizontal="right" vertical="center"/>
    </xf>
    <xf numFmtId="185" fontId="21" fillId="0" borderId="16" xfId="2" applyNumberFormat="1" applyFont="1" applyBorder="1" applyAlignment="1">
      <alignment horizontal="right" vertical="center"/>
    </xf>
    <xf numFmtId="185" fontId="21" fillId="0" borderId="79" xfId="2" applyNumberFormat="1" applyFont="1" applyBorder="1" applyAlignment="1">
      <alignment horizontal="right" vertical="center"/>
    </xf>
    <xf numFmtId="185" fontId="21" fillId="0" borderId="15" xfId="2" applyNumberFormat="1" applyFont="1" applyBorder="1" applyAlignment="1">
      <alignment horizontal="right" vertical="center"/>
    </xf>
    <xf numFmtId="185" fontId="21" fillId="0" borderId="86" xfId="2" applyNumberFormat="1" applyFont="1" applyBorder="1" applyAlignment="1">
      <alignment horizontal="right" vertical="center"/>
    </xf>
    <xf numFmtId="185" fontId="21" fillId="0" borderId="80" xfId="2" applyNumberFormat="1" applyFont="1" applyBorder="1" applyAlignment="1">
      <alignment horizontal="right" vertical="center" shrinkToFit="1"/>
    </xf>
    <xf numFmtId="185" fontId="21" fillId="0" borderId="0" xfId="2" applyNumberFormat="1" applyFont="1" applyAlignment="1">
      <alignment horizontal="right" vertical="center" shrinkToFit="1"/>
    </xf>
    <xf numFmtId="185" fontId="21" fillId="0" borderId="79" xfId="2" applyNumberFormat="1" applyFont="1" applyBorder="1" applyAlignment="1">
      <alignment horizontal="right" vertical="center" shrinkToFit="1"/>
    </xf>
    <xf numFmtId="185" fontId="21" fillId="0" borderId="15" xfId="2" applyNumberFormat="1" applyFont="1" applyBorder="1" applyAlignment="1">
      <alignment horizontal="right" vertical="center" shrinkToFit="1"/>
    </xf>
    <xf numFmtId="0" fontId="21" fillId="0" borderId="84" xfId="2" applyFont="1" applyBorder="1" applyAlignment="1">
      <alignment vertical="center" wrapText="1"/>
    </xf>
    <xf numFmtId="0" fontId="21" fillId="0" borderId="85" xfId="2" applyFont="1" applyBorder="1" applyAlignment="1">
      <alignment vertical="center" wrapText="1"/>
    </xf>
    <xf numFmtId="0" fontId="21" fillId="0" borderId="80" xfId="2" applyFont="1" applyBorder="1" applyAlignment="1">
      <alignment vertical="center" wrapText="1"/>
    </xf>
    <xf numFmtId="0" fontId="21" fillId="0" borderId="25" xfId="2" applyFont="1" applyBorder="1" applyAlignment="1">
      <alignment vertical="center" wrapText="1"/>
    </xf>
    <xf numFmtId="0" fontId="21" fillId="0" borderId="79" xfId="2" applyFont="1" applyBorder="1" applyAlignment="1">
      <alignment vertical="center" wrapText="1"/>
    </xf>
    <xf numFmtId="0" fontId="21" fillId="0" borderId="87" xfId="2" applyFont="1" applyBorder="1" applyAlignment="1">
      <alignment vertical="center" wrapText="1"/>
    </xf>
    <xf numFmtId="0" fontId="21" fillId="0" borderId="15" xfId="2" applyFont="1" applyBorder="1" applyAlignment="1">
      <alignment vertical="center" wrapText="1"/>
    </xf>
    <xf numFmtId="49" fontId="21" fillId="0" borderId="89" xfId="2" applyNumberFormat="1" applyFont="1" applyBorder="1" applyAlignment="1">
      <alignment horizontal="center" vertical="center" shrinkToFit="1"/>
    </xf>
    <xf numFmtId="49" fontId="21" fillId="0" borderId="90" xfId="2" applyNumberFormat="1" applyFont="1" applyBorder="1" applyAlignment="1">
      <alignment horizontal="center" vertical="center" shrinkToFit="1"/>
    </xf>
    <xf numFmtId="185" fontId="21" fillId="0" borderId="91" xfId="2" applyNumberFormat="1" applyFont="1" applyBorder="1" applyAlignment="1">
      <alignment vertical="center" shrinkToFit="1"/>
    </xf>
    <xf numFmtId="185" fontId="21" fillId="0" borderId="89" xfId="2" applyNumberFormat="1" applyFont="1" applyBorder="1" applyAlignment="1">
      <alignment vertical="center" shrinkToFit="1"/>
    </xf>
    <xf numFmtId="0" fontId="21" fillId="0" borderId="91" xfId="2" applyFont="1" applyBorder="1" applyAlignment="1">
      <alignment vertical="center" wrapText="1"/>
    </xf>
    <xf numFmtId="0" fontId="21" fillId="0" borderId="92" xfId="2" applyFont="1" applyBorder="1" applyAlignment="1">
      <alignment vertical="center" wrapText="1"/>
    </xf>
    <xf numFmtId="0" fontId="21" fillId="0" borderId="88" xfId="2" applyFont="1" applyBorder="1" applyAlignment="1">
      <alignment horizontal="center" vertical="center"/>
    </xf>
    <xf numFmtId="0" fontId="21" fillId="0" borderId="89" xfId="2" applyFont="1" applyBorder="1" applyAlignment="1">
      <alignment horizontal="center" vertical="center"/>
    </xf>
    <xf numFmtId="0" fontId="21" fillId="0" borderId="90" xfId="2" applyFont="1" applyBorder="1" applyAlignment="1">
      <alignment horizontal="center" vertical="center"/>
    </xf>
    <xf numFmtId="0" fontId="21" fillId="0" borderId="91" xfId="2" applyFont="1" applyBorder="1">
      <alignment vertical="center"/>
    </xf>
    <xf numFmtId="0" fontId="21" fillId="0" borderId="89" xfId="2" applyFont="1" applyBorder="1">
      <alignment vertical="center"/>
    </xf>
    <xf numFmtId="0" fontId="21" fillId="0" borderId="90" xfId="2" applyFont="1" applyBorder="1">
      <alignment vertical="center"/>
    </xf>
    <xf numFmtId="0" fontId="21" fillId="0" borderId="89" xfId="2" applyFont="1" applyBorder="1" applyAlignment="1">
      <alignment vertical="center" wrapText="1"/>
    </xf>
    <xf numFmtId="185" fontId="21" fillId="0" borderId="91" xfId="2" applyNumberFormat="1" applyFont="1" applyBorder="1">
      <alignment vertical="center"/>
    </xf>
    <xf numFmtId="185" fontId="21" fillId="0" borderId="89" xfId="2" applyNumberFormat="1" applyFont="1" applyBorder="1">
      <alignment vertical="center"/>
    </xf>
    <xf numFmtId="185" fontId="21" fillId="0" borderId="90" xfId="2" applyNumberFormat="1" applyFont="1" applyBorder="1">
      <alignment vertical="center"/>
    </xf>
    <xf numFmtId="0" fontId="21" fillId="0" borderId="86" xfId="2" applyFont="1" applyBorder="1" applyAlignment="1">
      <alignment horizontal="center" vertical="center"/>
    </xf>
    <xf numFmtId="0" fontId="21" fillId="0" borderId="6" xfId="2" applyFont="1" applyBorder="1" applyAlignment="1">
      <alignment horizontal="center" vertical="center"/>
    </xf>
    <xf numFmtId="0" fontId="21" fillId="0" borderId="1" xfId="2" applyFont="1" applyBorder="1" applyAlignment="1">
      <alignment horizontal="center" vertical="center"/>
    </xf>
    <xf numFmtId="0" fontId="21" fillId="0" borderId="93" xfId="2" applyFont="1" applyBorder="1" applyAlignment="1">
      <alignment horizontal="center" vertical="center"/>
    </xf>
    <xf numFmtId="0" fontId="21" fillId="0" borderId="94" xfId="2" applyFont="1" applyBorder="1">
      <alignment vertical="center"/>
    </xf>
    <xf numFmtId="0" fontId="21" fillId="0" borderId="1" xfId="2" applyFont="1" applyBorder="1">
      <alignment vertical="center"/>
    </xf>
    <xf numFmtId="0" fontId="21" fillId="0" borderId="93" xfId="2" applyFont="1" applyBorder="1">
      <alignment vertical="center"/>
    </xf>
    <xf numFmtId="185" fontId="21" fillId="0" borderId="84" xfId="2" applyNumberFormat="1" applyFont="1" applyBorder="1" applyAlignment="1">
      <alignment horizontal="right" vertical="center"/>
    </xf>
    <xf numFmtId="185" fontId="21" fillId="0" borderId="82" xfId="2" applyNumberFormat="1" applyFont="1" applyBorder="1" applyAlignment="1">
      <alignment horizontal="right" vertical="center"/>
    </xf>
    <xf numFmtId="185" fontId="21" fillId="0" borderId="83" xfId="2" applyNumberFormat="1" applyFont="1" applyBorder="1" applyAlignment="1">
      <alignment horizontal="right" vertical="center"/>
    </xf>
    <xf numFmtId="185" fontId="21" fillId="0" borderId="94" xfId="2" applyNumberFormat="1" applyFont="1" applyBorder="1" applyAlignment="1">
      <alignment horizontal="right" vertical="center"/>
    </xf>
    <xf numFmtId="185" fontId="21" fillId="0" borderId="1" xfId="2" applyNumberFormat="1" applyFont="1" applyBorder="1" applyAlignment="1">
      <alignment horizontal="right" vertical="center"/>
    </xf>
    <xf numFmtId="185" fontId="21" fillId="0" borderId="93" xfId="2" applyNumberFormat="1" applyFont="1" applyBorder="1" applyAlignment="1">
      <alignment horizontal="right" vertical="center"/>
    </xf>
    <xf numFmtId="185" fontId="21" fillId="0" borderId="84" xfId="2" applyNumberFormat="1" applyFont="1" applyBorder="1" applyAlignment="1">
      <alignment horizontal="right" vertical="center" shrinkToFit="1"/>
    </xf>
    <xf numFmtId="185" fontId="21" fillId="0" borderId="82" xfId="2" applyNumberFormat="1" applyFont="1" applyBorder="1" applyAlignment="1">
      <alignment horizontal="right" vertical="center" shrinkToFit="1"/>
    </xf>
    <xf numFmtId="185" fontId="21" fillId="0" borderId="94" xfId="2" applyNumberFormat="1" applyFont="1" applyBorder="1" applyAlignment="1">
      <alignment horizontal="right" vertical="center" shrinkToFit="1"/>
    </xf>
    <xf numFmtId="185" fontId="21" fillId="0" borderId="1" xfId="2" applyNumberFormat="1" applyFont="1" applyBorder="1" applyAlignment="1">
      <alignment horizontal="right" vertical="center" shrinkToFit="1"/>
    </xf>
    <xf numFmtId="0" fontId="21" fillId="0" borderId="0" xfId="2" applyFont="1" applyAlignment="1">
      <alignment horizontal="left" vertical="center" wrapText="1"/>
    </xf>
    <xf numFmtId="0" fontId="21" fillId="0" borderId="1" xfId="2" applyFont="1" applyBorder="1" applyAlignment="1">
      <alignment horizontal="left" vertical="center" wrapText="1"/>
    </xf>
    <xf numFmtId="49" fontId="21" fillId="0" borderId="1" xfId="2" applyNumberFormat="1" applyFont="1" applyBorder="1" applyAlignment="1">
      <alignment horizontal="center" vertical="center" shrinkToFit="1"/>
    </xf>
    <xf numFmtId="49" fontId="21" fillId="0" borderId="93" xfId="2" applyNumberFormat="1" applyFont="1" applyBorder="1" applyAlignment="1">
      <alignment horizontal="center" vertical="center" shrinkToFit="1"/>
    </xf>
    <xf numFmtId="0" fontId="21" fillId="0" borderId="94" xfId="2" applyFont="1" applyBorder="1" applyAlignment="1">
      <alignment vertical="center" wrapText="1"/>
    </xf>
    <xf numFmtId="0" fontId="21" fillId="0" borderId="12" xfId="2" applyFont="1" applyBorder="1" applyAlignment="1">
      <alignment vertical="center" wrapText="1"/>
    </xf>
    <xf numFmtId="185" fontId="21" fillId="0" borderId="73" xfId="2" applyNumberFormat="1" applyFont="1" applyBorder="1" applyAlignment="1">
      <alignment horizontal="right" vertical="center" shrinkToFit="1"/>
    </xf>
    <xf numFmtId="0" fontId="21" fillId="0" borderId="87" xfId="2" applyFont="1" applyBorder="1" applyAlignment="1">
      <alignment horizontal="center" vertical="center"/>
    </xf>
    <xf numFmtId="0" fontId="36" fillId="0" borderId="73" xfId="2" applyFont="1" applyBorder="1">
      <alignment vertical="center"/>
    </xf>
    <xf numFmtId="185" fontId="21" fillId="0" borderId="94" xfId="2" applyNumberFormat="1" applyFont="1" applyBorder="1">
      <alignment vertical="center"/>
    </xf>
    <xf numFmtId="185" fontId="21" fillId="0" borderId="1" xfId="2" applyNumberFormat="1" applyFont="1" applyBorder="1">
      <alignment vertical="center"/>
    </xf>
    <xf numFmtId="185" fontId="21" fillId="0" borderId="93" xfId="2" applyNumberFormat="1" applyFont="1" applyBorder="1">
      <alignment vertical="center"/>
    </xf>
    <xf numFmtId="185" fontId="21" fillId="0" borderId="94" xfId="2" applyNumberFormat="1" applyFont="1" applyBorder="1" applyAlignment="1">
      <alignment vertical="center" shrinkToFit="1"/>
    </xf>
    <xf numFmtId="185" fontId="21" fillId="0" borderId="1" xfId="2" applyNumberFormat="1" applyFont="1" applyBorder="1" applyAlignment="1">
      <alignment vertical="center" shrinkToFit="1"/>
    </xf>
    <xf numFmtId="49" fontId="21" fillId="0" borderId="98" xfId="2" applyNumberFormat="1" applyFont="1" applyBorder="1" applyAlignment="1">
      <alignment horizontal="center" vertical="center" shrinkToFit="1"/>
    </xf>
    <xf numFmtId="49" fontId="21" fillId="0" borderId="99" xfId="2" applyNumberFormat="1" applyFont="1" applyBorder="1" applyAlignment="1">
      <alignment horizontal="center" vertical="center" shrinkToFit="1"/>
    </xf>
    <xf numFmtId="0" fontId="21" fillId="0" borderId="95" xfId="2" applyFont="1" applyBorder="1" applyAlignment="1">
      <alignment horizontal="center" vertical="center"/>
    </xf>
    <xf numFmtId="0" fontId="21" fillId="0" borderId="73" xfId="2" applyFont="1" applyBorder="1" applyAlignment="1">
      <alignment horizontal="center" vertical="center"/>
    </xf>
    <xf numFmtId="0" fontId="21" fillId="0" borderId="96" xfId="2" applyFont="1" applyBorder="1" applyAlignment="1">
      <alignment horizontal="center" vertical="center"/>
    </xf>
    <xf numFmtId="0" fontId="21" fillId="0" borderId="97" xfId="2" applyFont="1" applyBorder="1">
      <alignment vertical="center"/>
    </xf>
    <xf numFmtId="0" fontId="21" fillId="0" borderId="73" xfId="2" applyFont="1" applyBorder="1">
      <alignment vertical="center"/>
    </xf>
    <xf numFmtId="0" fontId="21" fillId="0" borderId="83" xfId="2" applyFont="1" applyBorder="1" applyAlignment="1">
      <alignment vertical="center" wrapText="1"/>
    </xf>
    <xf numFmtId="0" fontId="21" fillId="0" borderId="96" xfId="2" applyFont="1" applyBorder="1" applyAlignment="1">
      <alignment vertical="center" wrapText="1"/>
    </xf>
    <xf numFmtId="185" fontId="21" fillId="0" borderId="97" xfId="2" applyNumberFormat="1" applyFont="1" applyBorder="1">
      <alignment vertical="center"/>
    </xf>
    <xf numFmtId="185" fontId="21" fillId="0" borderId="73" xfId="2" applyNumberFormat="1" applyFont="1" applyBorder="1">
      <alignment vertical="center"/>
    </xf>
    <xf numFmtId="185" fontId="21" fillId="0" borderId="96" xfId="2" applyNumberFormat="1" applyFont="1" applyBorder="1">
      <alignment vertical="center"/>
    </xf>
    <xf numFmtId="185" fontId="21" fillId="0" borderId="97" xfId="2" applyNumberFormat="1" applyFont="1" applyBorder="1" applyAlignment="1">
      <alignment horizontal="right" vertical="center" shrinkToFit="1"/>
    </xf>
    <xf numFmtId="49" fontId="21" fillId="0" borderId="73" xfId="2" applyNumberFormat="1" applyFont="1" applyBorder="1" applyAlignment="1">
      <alignment horizontal="center" vertical="center" shrinkToFit="1"/>
    </xf>
    <xf numFmtId="0" fontId="21" fillId="0" borderId="100" xfId="2" applyFont="1" applyBorder="1" applyAlignment="1">
      <alignment horizontal="center" vertical="center" wrapText="1"/>
    </xf>
    <xf numFmtId="0" fontId="21" fillId="0" borderId="101" xfId="2" applyFont="1" applyBorder="1" applyAlignment="1">
      <alignment horizontal="center" vertical="center" wrapText="1"/>
    </xf>
    <xf numFmtId="0" fontId="21" fillId="0" borderId="102" xfId="2" applyFont="1" applyBorder="1" applyAlignment="1">
      <alignment horizontal="center" vertical="center"/>
    </xf>
    <xf numFmtId="0" fontId="21" fillId="0" borderId="100" xfId="2" applyFont="1" applyBorder="1" applyAlignment="1">
      <alignment vertical="center" wrapText="1"/>
    </xf>
    <xf numFmtId="0" fontId="21" fillId="0" borderId="101" xfId="2" applyFont="1" applyBorder="1" applyAlignment="1">
      <alignment vertical="center" wrapText="1"/>
    </xf>
    <xf numFmtId="0" fontId="21" fillId="0" borderId="103" xfId="2" applyFont="1" applyBorder="1" applyAlignment="1">
      <alignment horizontal="center" vertical="center"/>
    </xf>
    <xf numFmtId="0" fontId="21" fillId="0" borderId="98" xfId="2" applyFont="1" applyBorder="1" applyAlignment="1">
      <alignment horizontal="center" vertical="center"/>
    </xf>
    <xf numFmtId="0" fontId="21" fillId="0" borderId="99" xfId="2" applyFont="1" applyBorder="1" applyAlignment="1">
      <alignment horizontal="center" vertical="center"/>
    </xf>
    <xf numFmtId="0" fontId="21" fillId="0" borderId="100" xfId="2" applyFont="1" applyBorder="1">
      <alignment vertical="center"/>
    </xf>
    <xf numFmtId="0" fontId="21" fillId="0" borderId="98" xfId="2" applyFont="1" applyBorder="1">
      <alignment vertical="center"/>
    </xf>
    <xf numFmtId="0" fontId="21" fillId="0" borderId="98" xfId="2" applyFont="1" applyBorder="1" applyAlignment="1">
      <alignment vertical="center" wrapText="1"/>
    </xf>
    <xf numFmtId="0" fontId="21" fillId="0" borderId="99" xfId="2" applyFont="1" applyBorder="1" applyAlignment="1">
      <alignment vertical="center" wrapText="1"/>
    </xf>
    <xf numFmtId="185" fontId="21" fillId="0" borderId="100" xfId="2" applyNumberFormat="1" applyFont="1" applyBorder="1" applyAlignment="1">
      <alignment horizontal="right" vertical="center"/>
    </xf>
    <xf numFmtId="185" fontId="21" fillId="0" borderId="98" xfId="2" applyNumberFormat="1" applyFont="1" applyBorder="1" applyAlignment="1">
      <alignment horizontal="right" vertical="center"/>
    </xf>
    <xf numFmtId="185" fontId="21" fillId="0" borderId="99" xfId="2" applyNumberFormat="1" applyFont="1" applyBorder="1" applyAlignment="1">
      <alignment horizontal="right" vertical="center"/>
    </xf>
    <xf numFmtId="185" fontId="21" fillId="0" borderId="100" xfId="2" applyNumberFormat="1" applyFont="1" applyBorder="1" applyAlignment="1">
      <alignment horizontal="right" vertical="center" shrinkToFit="1"/>
    </xf>
    <xf numFmtId="185" fontId="21" fillId="0" borderId="98" xfId="2" applyNumberFormat="1" applyFont="1" applyBorder="1" applyAlignment="1">
      <alignment horizontal="right" vertical="center" shrinkToFit="1"/>
    </xf>
    <xf numFmtId="185" fontId="21" fillId="0" borderId="99" xfId="2" applyNumberFormat="1" applyFont="1" applyBorder="1" applyAlignment="1">
      <alignment horizontal="right" vertical="center" shrinkToFit="1"/>
    </xf>
    <xf numFmtId="49" fontId="21" fillId="0" borderId="0" xfId="2" applyNumberFormat="1" applyFont="1" applyAlignment="1">
      <alignment horizontal="left" vertical="center"/>
    </xf>
    <xf numFmtId="0" fontId="21" fillId="0" borderId="76" xfId="2" applyFont="1" applyBorder="1" applyAlignment="1">
      <alignment horizontal="center" vertical="center" wrapText="1"/>
    </xf>
    <xf numFmtId="0" fontId="21" fillId="0" borderId="106" xfId="2" applyFont="1" applyBorder="1" applyAlignment="1">
      <alignment horizontal="center" vertical="center"/>
    </xf>
    <xf numFmtId="0" fontId="21" fillId="0" borderId="108" xfId="2" applyFont="1" applyBorder="1" applyAlignment="1">
      <alignment horizontal="center" vertical="center"/>
    </xf>
    <xf numFmtId="0" fontId="21" fillId="0" borderId="107" xfId="2" applyFont="1" applyBorder="1" applyAlignment="1">
      <alignment horizontal="center" vertical="center" wrapText="1"/>
    </xf>
    <xf numFmtId="178" fontId="21" fillId="0" borderId="30" xfId="2" applyNumberFormat="1" applyFont="1" applyBorder="1" applyAlignment="1">
      <alignment horizontal="center" vertical="center"/>
    </xf>
    <xf numFmtId="178" fontId="21" fillId="0" borderId="110" xfId="2" applyNumberFormat="1" applyFont="1" applyBorder="1" applyAlignment="1">
      <alignment horizontal="center" vertical="center"/>
    </xf>
    <xf numFmtId="0" fontId="21" fillId="0" borderId="30" xfId="2" applyFont="1" applyBorder="1" applyAlignment="1">
      <alignment horizontal="center" vertical="center" wrapText="1"/>
    </xf>
    <xf numFmtId="0" fontId="21" fillId="0" borderId="27" xfId="2" applyFont="1" applyBorder="1" applyAlignment="1">
      <alignment horizontal="center" vertical="center" wrapText="1"/>
    </xf>
    <xf numFmtId="0" fontId="21" fillId="0" borderId="107" xfId="2" applyFont="1" applyBorder="1" applyAlignment="1">
      <alignment horizontal="center" vertical="center" shrinkToFit="1"/>
    </xf>
    <xf numFmtId="0" fontId="21" fillId="0" borderId="32" xfId="2" applyFont="1" applyBorder="1" applyAlignment="1">
      <alignment horizontal="center" vertical="center" shrinkToFit="1"/>
    </xf>
    <xf numFmtId="0" fontId="21" fillId="0" borderId="115" xfId="2" applyFont="1" applyBorder="1" applyAlignment="1">
      <alignment horizontal="center" vertical="center"/>
    </xf>
    <xf numFmtId="178" fontId="21" fillId="0" borderId="115" xfId="2" applyNumberFormat="1" applyFont="1" applyBorder="1">
      <alignment vertical="center"/>
    </xf>
    <xf numFmtId="178" fontId="21" fillId="0" borderId="114" xfId="2" applyNumberFormat="1" applyFont="1" applyBorder="1">
      <alignment vertical="center"/>
    </xf>
    <xf numFmtId="178" fontId="21" fillId="0" borderId="30" xfId="2" applyNumberFormat="1" applyFont="1" applyBorder="1">
      <alignment vertical="center"/>
    </xf>
    <xf numFmtId="178" fontId="21" fillId="0" borderId="117" xfId="2" applyNumberFormat="1" applyFont="1" applyBorder="1" applyAlignment="1">
      <alignment vertical="center" wrapText="1"/>
    </xf>
    <xf numFmtId="178" fontId="21" fillId="0" borderId="120" xfId="2" applyNumberFormat="1" applyFont="1" applyBorder="1" applyAlignment="1">
      <alignment vertical="center" wrapText="1"/>
    </xf>
    <xf numFmtId="0" fontId="21" fillId="0" borderId="107" xfId="2" applyFont="1" applyBorder="1" applyAlignment="1">
      <alignment horizontal="center" vertical="center"/>
    </xf>
    <xf numFmtId="0" fontId="21" fillId="0" borderId="127" xfId="2" applyFont="1" applyBorder="1" applyAlignment="1">
      <alignment horizontal="center" vertical="center"/>
    </xf>
    <xf numFmtId="0" fontId="21" fillId="0" borderId="36" xfId="2" applyFont="1" applyBorder="1" applyAlignment="1">
      <alignment horizontal="center" vertical="center"/>
    </xf>
    <xf numFmtId="177" fontId="21" fillId="0" borderId="30" xfId="2" applyNumberFormat="1" applyFont="1" applyBorder="1">
      <alignment vertical="center"/>
    </xf>
    <xf numFmtId="0" fontId="21" fillId="0" borderId="3" xfId="2" applyFont="1" applyBorder="1" applyAlignment="1">
      <alignment horizontal="center" vertical="center"/>
    </xf>
    <xf numFmtId="0" fontId="21" fillId="0" borderId="12" xfId="2" applyFont="1" applyBorder="1" applyAlignment="1">
      <alignment horizontal="center" vertical="center"/>
    </xf>
    <xf numFmtId="183" fontId="21" fillId="0" borderId="20" xfId="2" applyNumberFormat="1" applyFont="1" applyBorder="1">
      <alignment vertical="center"/>
    </xf>
    <xf numFmtId="183" fontId="21" fillId="0" borderId="21" xfId="2" applyNumberFormat="1" applyFont="1" applyBorder="1">
      <alignment vertical="center"/>
    </xf>
    <xf numFmtId="187" fontId="21" fillId="0" borderId="20" xfId="2" applyNumberFormat="1" applyFont="1" applyBorder="1">
      <alignment vertical="center"/>
    </xf>
    <xf numFmtId="187" fontId="21" fillId="0" borderId="21" xfId="2" applyNumberFormat="1" applyFont="1" applyBorder="1">
      <alignment vertical="center"/>
    </xf>
    <xf numFmtId="0" fontId="43" fillId="0" borderId="20" xfId="2" applyFont="1" applyBorder="1" applyAlignment="1">
      <alignment vertical="center" wrapText="1"/>
    </xf>
    <xf numFmtId="0" fontId="21" fillId="0" borderId="20" xfId="2" applyFont="1" applyBorder="1" applyAlignment="1">
      <alignment vertical="center" wrapText="1"/>
    </xf>
    <xf numFmtId="0" fontId="21" fillId="0" borderId="21" xfId="2" applyFont="1" applyBorder="1" applyAlignment="1">
      <alignment vertical="center" wrapText="1"/>
    </xf>
    <xf numFmtId="0" fontId="21" fillId="0" borderId="17" xfId="2" applyFont="1" applyBorder="1" applyAlignment="1">
      <alignment horizontal="center" vertical="center" wrapText="1"/>
    </xf>
    <xf numFmtId="0" fontId="21" fillId="0" borderId="3" xfId="2" applyFont="1" applyBorder="1">
      <alignment vertical="center"/>
    </xf>
    <xf numFmtId="0" fontId="21" fillId="0" borderId="23" xfId="2" applyFont="1" applyBorder="1">
      <alignment vertical="center"/>
    </xf>
    <xf numFmtId="0" fontId="21" fillId="0" borderId="21" xfId="2" applyFont="1" applyBorder="1">
      <alignment vertical="center"/>
    </xf>
    <xf numFmtId="0" fontId="21" fillId="0" borderId="6" xfId="2" applyFont="1" applyBorder="1">
      <alignment vertical="center"/>
    </xf>
    <xf numFmtId="0" fontId="21" fillId="0" borderId="18" xfId="2" applyFont="1" applyBorder="1" applyAlignment="1">
      <alignment horizontal="left" vertical="center"/>
    </xf>
    <xf numFmtId="0" fontId="21" fillId="0" borderId="22" xfId="2" applyFont="1" applyBorder="1" applyAlignment="1">
      <alignment horizontal="left" vertical="center"/>
    </xf>
    <xf numFmtId="0" fontId="21" fillId="0" borderId="19" xfId="2" applyFont="1" applyBorder="1" applyAlignment="1">
      <alignment horizontal="left" vertical="center"/>
    </xf>
    <xf numFmtId="0" fontId="21" fillId="0" borderId="17" xfId="2" applyFont="1" applyBorder="1" applyAlignment="1">
      <alignment horizontal="center" vertical="center" wrapText="1" shrinkToFit="1"/>
    </xf>
    <xf numFmtId="0" fontId="21" fillId="0" borderId="135" xfId="2" applyFont="1" applyBorder="1" applyAlignment="1">
      <alignment horizontal="center" vertical="center"/>
    </xf>
    <xf numFmtId="0" fontId="21" fillId="0" borderId="136" xfId="2" applyFont="1" applyBorder="1" applyAlignment="1">
      <alignment horizontal="center" vertical="center"/>
    </xf>
    <xf numFmtId="189" fontId="21" fillId="0" borderId="17" xfId="2" applyNumberFormat="1" applyFont="1" applyBorder="1">
      <alignment vertical="center"/>
    </xf>
    <xf numFmtId="190" fontId="21" fillId="0" borderId="17" xfId="2" applyNumberFormat="1" applyFont="1" applyBorder="1">
      <alignment vertical="center"/>
    </xf>
    <xf numFmtId="0" fontId="43" fillId="0" borderId="18" xfId="2" applyFont="1" applyBorder="1" applyAlignment="1">
      <alignment horizontal="left" vertical="center"/>
    </xf>
    <xf numFmtId="0" fontId="35" fillId="0" borderId="1" xfId="2" applyFont="1" applyBorder="1" applyAlignment="1">
      <alignment horizontal="right" vertical="center"/>
    </xf>
    <xf numFmtId="183" fontId="21" fillId="0" borderId="17" xfId="2" applyNumberFormat="1" applyFont="1" applyBorder="1" applyAlignment="1">
      <alignment horizontal="center" vertical="center"/>
    </xf>
    <xf numFmtId="183" fontId="21" fillId="0" borderId="17" xfId="2" quotePrefix="1" applyNumberFormat="1" applyFont="1" applyBorder="1">
      <alignment vertical="center"/>
    </xf>
    <xf numFmtId="0" fontId="21" fillId="0" borderId="18" xfId="2" applyFont="1" applyBorder="1" applyAlignment="1">
      <alignment horizontal="center" vertical="center"/>
    </xf>
    <xf numFmtId="0" fontId="21" fillId="0" borderId="19" xfId="2" applyFont="1" applyBorder="1" applyAlignment="1">
      <alignment horizontal="center" vertical="center"/>
    </xf>
    <xf numFmtId="49" fontId="21" fillId="0" borderId="18" xfId="2" applyNumberFormat="1" applyFont="1" applyBorder="1" applyAlignment="1">
      <alignment horizontal="center" vertical="center"/>
    </xf>
    <xf numFmtId="49" fontId="21" fillId="0" borderId="19" xfId="2" applyNumberFormat="1" applyFont="1" applyBorder="1" applyAlignment="1">
      <alignment horizontal="center" vertical="center"/>
    </xf>
    <xf numFmtId="0" fontId="22" fillId="0" borderId="17" xfId="2" applyFont="1" applyBorder="1" applyAlignment="1">
      <alignment horizontal="center" vertical="center"/>
    </xf>
    <xf numFmtId="0" fontId="35" fillId="0" borderId="0" xfId="0" applyFont="1" applyAlignment="1">
      <alignment horizontal="left" vertical="center"/>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30" xfId="0" applyFont="1"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192" fontId="21" fillId="0" borderId="40" xfId="0" applyNumberFormat="1" applyFont="1" applyBorder="1" applyAlignment="1">
      <alignment horizontal="right" vertical="center"/>
    </xf>
    <xf numFmtId="192" fontId="21" fillId="0" borderId="40" xfId="0" applyNumberFormat="1" applyFont="1" applyBorder="1" applyAlignment="1">
      <alignment vertical="center"/>
    </xf>
    <xf numFmtId="178" fontId="21" fillId="0" borderId="30" xfId="0" applyNumberFormat="1" applyFont="1" applyBorder="1" applyAlignment="1">
      <alignment horizontal="center" vertical="center"/>
    </xf>
    <xf numFmtId="178" fontId="21" fillId="0" borderId="40" xfId="0" applyNumberFormat="1" applyFont="1" applyBorder="1" applyAlignment="1">
      <alignment horizontal="right" vertical="center"/>
    </xf>
    <xf numFmtId="178" fontId="21" fillId="0" borderId="40" xfId="0" applyNumberFormat="1" applyFont="1" applyBorder="1" applyAlignment="1">
      <alignment vertical="center"/>
    </xf>
    <xf numFmtId="0" fontId="62" fillId="0" borderId="40" xfId="0" applyFont="1" applyBorder="1" applyAlignment="1">
      <alignment horizontal="center" vertical="center" wrapText="1"/>
    </xf>
    <xf numFmtId="0" fontId="21" fillId="0" borderId="33" xfId="0" applyFont="1" applyBorder="1" applyAlignment="1">
      <alignment horizontal="center" vertical="center"/>
    </xf>
    <xf numFmtId="0" fontId="21" fillId="0" borderId="30" xfId="0" applyFont="1" applyBorder="1" applyAlignment="1">
      <alignment horizontal="center" vertical="center" wrapText="1"/>
    </xf>
    <xf numFmtId="178" fontId="21" fillId="0" borderId="137" xfId="0" applyNumberFormat="1" applyFont="1" applyBorder="1" applyAlignment="1">
      <alignment horizontal="center" vertical="center"/>
    </xf>
    <xf numFmtId="0" fontId="21" fillId="0" borderId="138" xfId="0" applyFont="1" applyBorder="1" applyAlignment="1">
      <alignment horizontal="center" vertical="center" shrinkToFit="1"/>
    </xf>
    <xf numFmtId="178" fontId="21" fillId="0" borderId="138" xfId="0" applyNumberFormat="1" applyFont="1" applyBorder="1" applyAlignment="1">
      <alignment horizontal="center" vertical="center"/>
    </xf>
    <xf numFmtId="0" fontId="21" fillId="0" borderId="138" xfId="0" applyFont="1" applyBorder="1" applyAlignment="1">
      <alignment horizontal="center" vertical="center"/>
    </xf>
    <xf numFmtId="178" fontId="21" fillId="0" borderId="141" xfId="0" applyNumberFormat="1" applyFont="1" applyBorder="1" applyAlignment="1">
      <alignment horizontal="center" vertical="center"/>
    </xf>
    <xf numFmtId="58" fontId="21" fillId="0" borderId="142" xfId="0" applyNumberFormat="1" applyFont="1" applyBorder="1" applyAlignment="1">
      <alignment horizontal="center" vertical="center"/>
    </xf>
    <xf numFmtId="0" fontId="21" fillId="0" borderId="142" xfId="0" applyFont="1" applyBorder="1" applyAlignment="1">
      <alignment horizontal="center" vertical="center"/>
    </xf>
    <xf numFmtId="0" fontId="21" fillId="0" borderId="143" xfId="0" applyFont="1" applyBorder="1" applyAlignment="1">
      <alignment horizontal="center" vertical="center"/>
    </xf>
    <xf numFmtId="0" fontId="21" fillId="0" borderId="144" xfId="0" applyFont="1" applyBorder="1" applyAlignment="1">
      <alignment horizontal="center" vertical="center"/>
    </xf>
    <xf numFmtId="0" fontId="21" fillId="0" borderId="131" xfId="0" applyFont="1" applyBorder="1" applyAlignment="1">
      <alignment horizontal="center" vertical="center"/>
    </xf>
    <xf numFmtId="0" fontId="21" fillId="0" borderId="145" xfId="0" applyFont="1" applyBorder="1" applyAlignment="1">
      <alignment horizontal="center" vertical="center"/>
    </xf>
    <xf numFmtId="0" fontId="21" fillId="0" borderId="146" xfId="0" applyFont="1" applyBorder="1" applyAlignment="1">
      <alignment horizontal="center" vertical="center"/>
    </xf>
    <xf numFmtId="0" fontId="21" fillId="0" borderId="15" xfId="0" applyFont="1" applyBorder="1" applyAlignment="1">
      <alignment horizontal="center" vertical="center"/>
    </xf>
    <xf numFmtId="0" fontId="21" fillId="0" borderId="86" xfId="0" applyFont="1" applyBorder="1" applyAlignment="1">
      <alignment horizontal="center" vertical="center"/>
    </xf>
    <xf numFmtId="0" fontId="21" fillId="0" borderId="147" xfId="0" applyFont="1" applyBorder="1" applyAlignment="1">
      <alignment horizontal="distributed" vertical="center"/>
    </xf>
    <xf numFmtId="0" fontId="21" fillId="0" borderId="118" xfId="0" applyFont="1" applyBorder="1" applyAlignment="1">
      <alignment horizontal="distributed" vertical="center"/>
    </xf>
    <xf numFmtId="0" fontId="21" fillId="0" borderId="114" xfId="0" applyFont="1" applyBorder="1" applyAlignment="1">
      <alignment horizontal="distributed" vertical="center"/>
    </xf>
    <xf numFmtId="0" fontId="21" fillId="0" borderId="30" xfId="0" applyFont="1" applyBorder="1" applyAlignment="1">
      <alignment horizontal="left" vertical="center"/>
    </xf>
    <xf numFmtId="178" fontId="21" fillId="0" borderId="110" xfId="0" applyNumberFormat="1" applyFont="1" applyBorder="1" applyAlignment="1">
      <alignment horizontal="right" vertical="center"/>
    </xf>
    <xf numFmtId="0" fontId="21" fillId="0" borderId="110" xfId="0" applyFont="1" applyBorder="1" applyAlignment="1">
      <alignment horizontal="right" vertical="center"/>
    </xf>
    <xf numFmtId="0" fontId="62" fillId="0" borderId="148" xfId="0" applyFont="1" applyBorder="1" applyAlignment="1">
      <alignment horizontal="center" vertical="top"/>
    </xf>
    <xf numFmtId="178" fontId="21" fillId="0" borderId="148" xfId="0" applyNumberFormat="1" applyFont="1" applyBorder="1" applyAlignment="1">
      <alignment horizontal="center" vertical="center"/>
    </xf>
    <xf numFmtId="0" fontId="21" fillId="0" borderId="147" xfId="0" applyFont="1" applyBorder="1" applyAlignment="1">
      <alignment horizontal="distributed" vertical="center" shrinkToFit="1"/>
    </xf>
    <xf numFmtId="0" fontId="21" fillId="0" borderId="118" xfId="0" applyFont="1" applyBorder="1" applyAlignment="1">
      <alignment horizontal="distributed" vertical="center" shrinkToFit="1"/>
    </xf>
    <xf numFmtId="0" fontId="21" fillId="0" borderId="114" xfId="0" applyFont="1" applyBorder="1" applyAlignment="1">
      <alignment horizontal="distributed" vertical="center" shrinkToFit="1"/>
    </xf>
    <xf numFmtId="178" fontId="21" fillId="0" borderId="151" xfId="0" applyNumberFormat="1" applyFont="1" applyBorder="1" applyAlignment="1">
      <alignment horizontal="center" vertical="center"/>
    </xf>
    <xf numFmtId="193" fontId="21" fillId="0" borderId="0" xfId="2" applyNumberFormat="1" applyFont="1">
      <alignment vertical="center"/>
    </xf>
    <xf numFmtId="0" fontId="21" fillId="0" borderId="135" xfId="0" applyFont="1" applyBorder="1" applyAlignment="1">
      <alignment horizontal="center" vertical="center"/>
    </xf>
    <xf numFmtId="0" fontId="21" fillId="0" borderId="136" xfId="0" applyFont="1" applyBorder="1" applyAlignment="1">
      <alignment horizontal="center" vertical="center"/>
    </xf>
    <xf numFmtId="0" fontId="21" fillId="0" borderId="149" xfId="0" applyFont="1" applyBorder="1" applyAlignment="1">
      <alignment horizontal="center" vertical="center"/>
    </xf>
    <xf numFmtId="178" fontId="21" fillId="0" borderId="150" xfId="0" applyNumberFormat="1" applyFont="1" applyBorder="1" applyAlignment="1">
      <alignment horizontal="right" vertical="center"/>
    </xf>
    <xf numFmtId="178" fontId="21" fillId="0" borderId="100" xfId="0" applyNumberFormat="1" applyFont="1" applyBorder="1" applyAlignment="1">
      <alignment horizontal="right" vertical="center"/>
    </xf>
    <xf numFmtId="177" fontId="35" fillId="0" borderId="30" xfId="0" applyNumberFormat="1" applyFont="1" applyBorder="1" applyAlignment="1">
      <alignment horizontal="right" vertical="center"/>
    </xf>
    <xf numFmtId="177" fontId="35" fillId="0" borderId="40" xfId="0" applyNumberFormat="1" applyFont="1" applyBorder="1" applyAlignment="1">
      <alignment horizontal="right" vertical="center"/>
    </xf>
    <xf numFmtId="177" fontId="35" fillId="0" borderId="33" xfId="0" applyNumberFormat="1" applyFont="1" applyBorder="1" applyAlignment="1">
      <alignment horizontal="right" vertical="center"/>
    </xf>
    <xf numFmtId="0" fontId="21" fillId="0" borderId="84" xfId="0" applyFont="1" applyBorder="1" applyAlignment="1">
      <alignment vertical="center" wrapText="1"/>
    </xf>
    <xf numFmtId="0" fontId="21" fillId="0" borderId="83" xfId="0" applyFont="1" applyBorder="1" applyAlignment="1">
      <alignment vertical="center" wrapText="1"/>
    </xf>
    <xf numFmtId="0" fontId="21" fillId="0" borderId="40" xfId="0" applyFont="1" applyBorder="1" applyAlignment="1">
      <alignment vertical="center" wrapText="1"/>
    </xf>
    <xf numFmtId="177" fontId="35" fillId="0" borderId="2" xfId="0" applyNumberFormat="1" applyFont="1" applyBorder="1" applyAlignment="1">
      <alignment horizontal="right" vertical="center"/>
    </xf>
    <xf numFmtId="177" fontId="35" fillId="0" borderId="155" xfId="0" applyNumberFormat="1" applyFont="1" applyBorder="1" applyAlignment="1">
      <alignment horizontal="right" vertical="center"/>
    </xf>
    <xf numFmtId="177" fontId="35" fillId="0" borderId="40" xfId="3" applyNumberFormat="1" applyFont="1" applyFill="1" applyBorder="1" applyAlignment="1">
      <alignment horizontal="right" vertical="center"/>
    </xf>
    <xf numFmtId="177" fontId="35" fillId="0" borderId="37" xfId="0" applyNumberFormat="1" applyFont="1" applyBorder="1" applyAlignment="1">
      <alignment horizontal="right" vertical="center"/>
    </xf>
    <xf numFmtId="177" fontId="35" fillId="0" borderId="41" xfId="0" applyNumberFormat="1" applyFont="1" applyBorder="1" applyAlignment="1">
      <alignment horizontal="right" vertical="center"/>
    </xf>
    <xf numFmtId="0" fontId="21" fillId="0" borderId="30" xfId="0" applyFont="1" applyBorder="1" applyAlignment="1">
      <alignment vertical="center" wrapText="1"/>
    </xf>
    <xf numFmtId="177" fontId="35" fillId="0" borderId="30" xfId="3" applyNumberFormat="1" applyFont="1" applyFill="1" applyBorder="1" applyAlignment="1">
      <alignment horizontal="right" vertical="center"/>
    </xf>
    <xf numFmtId="177" fontId="35" fillId="0" borderId="7" xfId="0" applyNumberFormat="1" applyFont="1" applyBorder="1" applyAlignment="1">
      <alignment horizontal="right" vertical="center"/>
    </xf>
    <xf numFmtId="177" fontId="35" fillId="0" borderId="30" xfId="0" applyNumberFormat="1" applyFont="1" applyBorder="1" applyAlignment="1">
      <alignment horizontal="right" vertical="center" shrinkToFit="1"/>
    </xf>
    <xf numFmtId="0" fontId="21" fillId="0" borderId="0" xfId="0" applyFont="1" applyAlignment="1">
      <alignment vertical="center"/>
    </xf>
    <xf numFmtId="0" fontId="21" fillId="0" borderId="0" xfId="0" applyFont="1" applyAlignment="1">
      <alignment horizontal="right" vertical="center"/>
    </xf>
    <xf numFmtId="0" fontId="21" fillId="0" borderId="152" xfId="0" applyFont="1" applyBorder="1" applyAlignment="1">
      <alignment horizontal="center" vertical="center" shrinkToFit="1"/>
    </xf>
    <xf numFmtId="0" fontId="21" fillId="0" borderId="145" xfId="0" applyFont="1" applyBorder="1" applyAlignment="1">
      <alignment horizontal="center" vertical="center" shrinkToFit="1"/>
    </xf>
    <xf numFmtId="0" fontId="21" fillId="0" borderId="80"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79" xfId="0" applyFont="1" applyBorder="1" applyAlignment="1">
      <alignment horizontal="center" vertical="center" shrinkToFit="1"/>
    </xf>
    <xf numFmtId="0" fontId="21" fillId="0" borderId="86"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27" xfId="0" applyFont="1" applyBorder="1" applyAlignment="1">
      <alignment horizontal="center" vertical="center" wrapText="1" shrinkToFit="1"/>
    </xf>
    <xf numFmtId="0" fontId="21" fillId="0" borderId="28"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30" xfId="0" applyFont="1" applyBorder="1" applyAlignment="1">
      <alignment horizontal="center" vertical="center" wrapText="1" shrinkToFit="1"/>
    </xf>
    <xf numFmtId="0" fontId="21" fillId="0" borderId="33" xfId="0" applyFont="1" applyBorder="1" applyAlignment="1">
      <alignment horizontal="center" vertical="center" wrapText="1" shrinkToFit="1"/>
    </xf>
    <xf numFmtId="0" fontId="21" fillId="0" borderId="3"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 xfId="0" applyFont="1" applyBorder="1" applyAlignment="1">
      <alignment horizontal="center" vertical="center"/>
    </xf>
    <xf numFmtId="0" fontId="21" fillId="0" borderId="93" xfId="0" applyFont="1" applyBorder="1" applyAlignment="1">
      <alignment horizontal="center" vertical="center"/>
    </xf>
    <xf numFmtId="0" fontId="21" fillId="0" borderId="152" xfId="0" applyFont="1" applyBorder="1" applyAlignment="1">
      <alignment horizontal="center" vertical="center"/>
    </xf>
    <xf numFmtId="0" fontId="21" fillId="0" borderId="94" xfId="0" applyFont="1" applyBorder="1" applyAlignment="1">
      <alignment horizontal="center" vertical="center"/>
    </xf>
    <xf numFmtId="0" fontId="21" fillId="0" borderId="156" xfId="0" applyFont="1" applyBorder="1" applyAlignment="1">
      <alignment horizontal="center" vertical="center" wrapText="1"/>
    </xf>
    <xf numFmtId="0" fontId="21" fillId="0" borderId="37" xfId="0" applyFont="1" applyBorder="1" applyAlignment="1">
      <alignment horizontal="center" vertical="center"/>
    </xf>
    <xf numFmtId="0" fontId="21" fillId="0" borderId="100" xfId="0" applyFont="1" applyBorder="1" applyAlignment="1">
      <alignment horizontal="center" vertical="center"/>
    </xf>
    <xf numFmtId="0" fontId="21" fillId="0" borderId="38" xfId="0" applyFont="1" applyBorder="1" applyAlignment="1">
      <alignment horizontal="center" vertical="center"/>
    </xf>
    <xf numFmtId="0" fontId="21" fillId="0" borderId="3" xfId="0" applyFont="1" applyBorder="1" applyAlignment="1">
      <alignment horizontal="center" vertical="center"/>
    </xf>
    <xf numFmtId="0" fontId="21" fillId="0" borderId="159" xfId="0" applyFont="1" applyBorder="1" applyAlignment="1">
      <alignment horizontal="center" vertical="center"/>
    </xf>
    <xf numFmtId="0" fontId="21" fillId="0" borderId="13" xfId="0" applyFont="1" applyBorder="1" applyAlignment="1">
      <alignment horizontal="center" vertical="center"/>
    </xf>
    <xf numFmtId="0" fontId="21" fillId="0" borderId="161" xfId="0" applyFont="1" applyBorder="1" applyAlignment="1">
      <alignment horizontal="center" vertical="center"/>
    </xf>
    <xf numFmtId="0" fontId="21" fillId="0" borderId="23" xfId="0" applyFont="1" applyBorder="1" applyAlignment="1">
      <alignment vertical="center"/>
    </xf>
    <xf numFmtId="0" fontId="21" fillId="0" borderId="102" xfId="0" applyFont="1" applyBorder="1" applyAlignment="1">
      <alignment vertical="center"/>
    </xf>
    <xf numFmtId="0" fontId="21" fillId="0" borderId="77" xfId="0" applyFont="1" applyBorder="1" applyAlignment="1">
      <alignment vertical="center"/>
    </xf>
    <xf numFmtId="0" fontId="21" fillId="0" borderId="97" xfId="0" applyFont="1" applyBorder="1" applyAlignment="1">
      <alignment vertical="center"/>
    </xf>
    <xf numFmtId="0" fontId="21" fillId="0" borderId="160" xfId="0" applyFont="1" applyBorder="1" applyAlignment="1">
      <alignment vertical="center"/>
    </xf>
    <xf numFmtId="0" fontId="21" fillId="0" borderId="162" xfId="0" applyFont="1" applyBorder="1" applyAlignment="1">
      <alignment vertical="center"/>
    </xf>
    <xf numFmtId="3" fontId="21" fillId="0" borderId="157" xfId="0" applyNumberFormat="1" applyFont="1" applyBorder="1" applyAlignment="1">
      <alignment horizontal="right" vertical="center"/>
    </xf>
    <xf numFmtId="3" fontId="21" fillId="0" borderId="125" xfId="0" applyNumberFormat="1" applyFont="1" applyBorder="1" applyAlignment="1">
      <alignment horizontal="right" vertical="center"/>
    </xf>
    <xf numFmtId="3" fontId="21" fillId="0" borderId="157" xfId="3" applyNumberFormat="1" applyFont="1" applyBorder="1" applyAlignment="1">
      <alignment horizontal="right" vertical="center"/>
    </xf>
    <xf numFmtId="3" fontId="21" fillId="0" borderId="125" xfId="3" applyNumberFormat="1" applyFont="1" applyBorder="1" applyAlignment="1">
      <alignment horizontal="right" vertical="center"/>
    </xf>
    <xf numFmtId="3" fontId="21" fillId="0" borderId="158" xfId="0" applyNumberFormat="1" applyFont="1" applyBorder="1" applyAlignment="1">
      <alignment horizontal="right" vertical="center"/>
    </xf>
    <xf numFmtId="3" fontId="21" fillId="0" borderId="163" xfId="0" applyNumberFormat="1" applyFont="1" applyBorder="1" applyAlignment="1">
      <alignment horizontal="righ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25" xfId="0" applyFont="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vertical="center"/>
    </xf>
    <xf numFmtId="0" fontId="21" fillId="0" borderId="80" xfId="0" applyFont="1" applyBorder="1" applyAlignment="1">
      <alignment vertical="center"/>
    </xf>
    <xf numFmtId="0" fontId="21" fillId="0" borderId="94" xfId="0" applyFont="1" applyBorder="1" applyAlignment="1">
      <alignment vertical="center"/>
    </xf>
    <xf numFmtId="0" fontId="21" fillId="0" borderId="1" xfId="0" applyFont="1" applyBorder="1" applyAlignment="1">
      <alignment vertical="center"/>
    </xf>
    <xf numFmtId="0" fontId="21" fillId="0" borderId="93" xfId="0" applyFont="1" applyBorder="1" applyAlignment="1">
      <alignment vertical="center"/>
    </xf>
    <xf numFmtId="3" fontId="21" fillId="0" borderId="155" xfId="0" applyNumberFormat="1" applyFont="1" applyBorder="1" applyAlignment="1">
      <alignment horizontal="right" vertical="center"/>
    </xf>
    <xf numFmtId="3" fontId="21" fillId="0" borderId="37" xfId="0" applyNumberFormat="1" applyFont="1" applyBorder="1" applyAlignment="1">
      <alignment horizontal="right" vertical="center"/>
    </xf>
    <xf numFmtId="3" fontId="21" fillId="0" borderId="155" xfId="3" applyNumberFormat="1" applyFont="1" applyBorder="1" applyAlignment="1">
      <alignment horizontal="right" vertical="center"/>
    </xf>
    <xf numFmtId="3" fontId="21" fillId="0" borderId="37" xfId="3" applyNumberFormat="1" applyFont="1" applyBorder="1" applyAlignment="1">
      <alignment horizontal="right" vertical="center"/>
    </xf>
    <xf numFmtId="3" fontId="21" fillId="0" borderId="164" xfId="0" applyNumberFormat="1" applyFont="1" applyBorder="1" applyAlignment="1">
      <alignment horizontal="right" vertical="center"/>
    </xf>
    <xf numFmtId="3" fontId="21" fillId="0" borderId="38" xfId="0" applyNumberFormat="1" applyFont="1" applyBorder="1" applyAlignment="1">
      <alignment horizontal="right" vertical="center"/>
    </xf>
    <xf numFmtId="0" fontId="21" fillId="0" borderId="165" xfId="0" applyFont="1" applyBorder="1" applyAlignment="1">
      <alignment horizontal="center" vertical="center" wrapText="1"/>
    </xf>
    <xf numFmtId="0" fontId="21" fillId="0" borderId="43" xfId="0" applyFont="1" applyBorder="1" applyAlignment="1">
      <alignment horizontal="distributed" vertical="center" wrapText="1"/>
    </xf>
    <xf numFmtId="0" fontId="21" fillId="0" borderId="145" xfId="0" applyFont="1" applyBorder="1" applyAlignment="1">
      <alignment horizontal="center" vertical="center" wrapText="1"/>
    </xf>
    <xf numFmtId="0" fontId="21" fillId="0" borderId="166" xfId="0" applyFont="1" applyBorder="1" applyAlignment="1">
      <alignment horizontal="center" vertical="center" wrapText="1"/>
    </xf>
    <xf numFmtId="0" fontId="21" fillId="0" borderId="167" xfId="0" applyFont="1" applyBorder="1" applyAlignment="1">
      <alignment horizontal="center" vertical="center"/>
    </xf>
    <xf numFmtId="0" fontId="21" fillId="0" borderId="166" xfId="0" applyFont="1" applyBorder="1" applyAlignment="1">
      <alignment horizontal="center" vertical="center"/>
    </xf>
    <xf numFmtId="0" fontId="21" fillId="0" borderId="168" xfId="0" applyFont="1" applyBorder="1" applyAlignment="1">
      <alignment horizontal="center" vertical="center"/>
    </xf>
    <xf numFmtId="0" fontId="21" fillId="0" borderId="169" xfId="0" applyFont="1" applyBorder="1" applyAlignment="1">
      <alignment horizontal="center" vertical="center"/>
    </xf>
    <xf numFmtId="0" fontId="21" fillId="0" borderId="83" xfId="0" applyFont="1" applyBorder="1" applyAlignment="1">
      <alignment horizontal="center" vertical="center"/>
    </xf>
    <xf numFmtId="3" fontId="21" fillId="0" borderId="30" xfId="0" applyNumberFormat="1" applyFont="1" applyBorder="1" applyAlignment="1">
      <alignment horizontal="right" vertical="center"/>
    </xf>
    <xf numFmtId="3" fontId="21" fillId="0" borderId="33" xfId="0" applyNumberFormat="1" applyFont="1" applyBorder="1" applyAlignment="1">
      <alignment horizontal="right" vertical="center"/>
    </xf>
    <xf numFmtId="3" fontId="21" fillId="0" borderId="84" xfId="0" applyNumberFormat="1" applyFont="1" applyBorder="1" applyAlignment="1">
      <alignment horizontal="right" vertical="center"/>
    </xf>
    <xf numFmtId="3" fontId="21" fillId="0" borderId="83" xfId="0" applyNumberFormat="1" applyFont="1" applyBorder="1" applyAlignment="1">
      <alignment horizontal="right" vertical="center"/>
    </xf>
    <xf numFmtId="3" fontId="21" fillId="0" borderId="167" xfId="0" applyNumberFormat="1" applyFont="1" applyBorder="1" applyAlignment="1">
      <alignment horizontal="right" vertical="center"/>
    </xf>
    <xf numFmtId="3" fontId="21" fillId="0" borderId="166" xfId="0" applyNumberFormat="1" applyFont="1" applyBorder="1" applyAlignment="1">
      <alignment horizontal="right" vertical="center"/>
    </xf>
    <xf numFmtId="0" fontId="21" fillId="0" borderId="56" xfId="0" applyFont="1" applyBorder="1" applyAlignment="1">
      <alignment horizontal="center" vertical="center"/>
    </xf>
    <xf numFmtId="3" fontId="21" fillId="0" borderId="40" xfId="0" applyNumberFormat="1" applyFont="1" applyBorder="1" applyAlignment="1">
      <alignment horizontal="right" vertical="center"/>
    </xf>
    <xf numFmtId="3" fontId="21" fillId="0" borderId="41" xfId="0" applyNumberFormat="1" applyFont="1" applyBorder="1" applyAlignment="1">
      <alignment horizontal="right" vertical="center"/>
    </xf>
    <xf numFmtId="0" fontId="21" fillId="0" borderId="171" xfId="0" applyFont="1" applyBorder="1" applyAlignment="1">
      <alignment horizontal="center"/>
    </xf>
    <xf numFmtId="0" fontId="21" fillId="0" borderId="172" xfId="0" applyFont="1" applyBorder="1" applyAlignment="1">
      <alignment horizontal="center"/>
    </xf>
    <xf numFmtId="0" fontId="21" fillId="0" borderId="173" xfId="0" applyFont="1" applyBorder="1" applyAlignment="1">
      <alignment horizontal="center" vertical="top"/>
    </xf>
    <xf numFmtId="0" fontId="21" fillId="0" borderId="174" xfId="0" applyFont="1" applyBorder="1" applyAlignment="1">
      <alignment horizontal="center" vertical="top"/>
    </xf>
    <xf numFmtId="180" fontId="21" fillId="0" borderId="40" xfId="0" applyNumberFormat="1" applyFont="1" applyBorder="1" applyAlignment="1">
      <alignment horizontal="right" vertical="center"/>
    </xf>
    <xf numFmtId="180" fontId="21" fillId="0" borderId="41" xfId="0" applyNumberFormat="1" applyFont="1" applyBorder="1" applyAlignment="1">
      <alignment horizontal="right" vertical="center"/>
    </xf>
    <xf numFmtId="0" fontId="21" fillId="0" borderId="55" xfId="0" applyFont="1" applyBorder="1" applyAlignment="1">
      <alignment horizontal="center" vertical="top"/>
    </xf>
    <xf numFmtId="0" fontId="21" fillId="0" borderId="155" xfId="0" applyFont="1" applyBorder="1" applyAlignment="1">
      <alignment horizontal="left" vertical="top"/>
    </xf>
    <xf numFmtId="0" fontId="21" fillId="0" borderId="29" xfId="0" applyFont="1" applyBorder="1" applyAlignment="1">
      <alignment horizontal="center"/>
    </xf>
    <xf numFmtId="0" fontId="21" fillId="0" borderId="2" xfId="0" applyFont="1" applyBorder="1" applyAlignment="1">
      <alignment horizontal="left"/>
    </xf>
    <xf numFmtId="0" fontId="21" fillId="0" borderId="40" xfId="0" applyFont="1" applyBorder="1" applyAlignment="1">
      <alignment horizontal="left" vertical="center"/>
    </xf>
    <xf numFmtId="180" fontId="21" fillId="0" borderId="84" xfId="0" applyNumberFormat="1" applyFont="1" applyBorder="1" applyAlignment="1">
      <alignment horizontal="right" vertical="center"/>
    </xf>
    <xf numFmtId="180" fontId="21" fillId="0" borderId="82" xfId="0" applyNumberFormat="1" applyFont="1" applyBorder="1" applyAlignment="1">
      <alignment horizontal="right" vertical="center"/>
    </xf>
    <xf numFmtId="180" fontId="21" fillId="0" borderId="83" xfId="0" applyNumberFormat="1" applyFont="1" applyBorder="1" applyAlignment="1">
      <alignment horizontal="right" vertical="center"/>
    </xf>
    <xf numFmtId="180" fontId="21" fillId="0" borderId="139" xfId="0" applyNumberFormat="1" applyFont="1" applyBorder="1" applyAlignment="1">
      <alignment horizontal="right" vertical="center"/>
    </xf>
    <xf numFmtId="180" fontId="21" fillId="0" borderId="140" xfId="0" applyNumberFormat="1" applyFont="1" applyBorder="1" applyAlignment="1">
      <alignment horizontal="right" vertical="center"/>
    </xf>
    <xf numFmtId="180" fontId="21" fillId="0" borderId="154" xfId="0" applyNumberFormat="1" applyFont="1" applyBorder="1" applyAlignment="1">
      <alignment horizontal="right" vertical="center"/>
    </xf>
    <xf numFmtId="0" fontId="21" fillId="0" borderId="0" xfId="0" applyFont="1" applyAlignment="1">
      <alignment horizontal="justify" indent="1"/>
    </xf>
    <xf numFmtId="0" fontId="21" fillId="0" borderId="0" xfId="0" applyFont="1" applyAlignment="1">
      <alignment horizontal="left"/>
    </xf>
    <xf numFmtId="0" fontId="21" fillId="0" borderId="0" xfId="0" applyFont="1" applyAlignment="1">
      <alignment horizontal="left" vertical="center"/>
    </xf>
    <xf numFmtId="0" fontId="21" fillId="0" borderId="140" xfId="0" applyFont="1" applyBorder="1" applyAlignment="1">
      <alignment vertical="center"/>
    </xf>
    <xf numFmtId="0" fontId="21" fillId="0" borderId="132" xfId="0" applyFont="1" applyBorder="1" applyAlignment="1">
      <alignment horizontal="center" vertical="center"/>
    </xf>
    <xf numFmtId="0" fontId="21" fillId="0" borderId="0" xfId="0" applyFont="1" applyAlignment="1">
      <alignment horizontal="center" vertical="center"/>
    </xf>
    <xf numFmtId="0" fontId="21" fillId="0" borderId="16" xfId="0" applyFont="1" applyBorder="1" applyAlignment="1">
      <alignment horizontal="center" vertical="center"/>
    </xf>
    <xf numFmtId="0" fontId="21" fillId="0" borderId="170"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84" xfId="0" applyFont="1" applyBorder="1" applyAlignment="1">
      <alignment horizontal="center" vertical="center"/>
    </xf>
    <xf numFmtId="0" fontId="21" fillId="0" borderId="82" xfId="0" applyFont="1" applyBorder="1" applyAlignment="1">
      <alignment horizontal="center" vertical="center"/>
    </xf>
    <xf numFmtId="0" fontId="21" fillId="0" borderId="110" xfId="0" applyFont="1" applyBorder="1" applyAlignment="1">
      <alignment horizontal="center" vertical="center"/>
    </xf>
    <xf numFmtId="0" fontId="21" fillId="0" borderId="118" xfId="0" applyFont="1" applyBorder="1" applyAlignment="1">
      <alignment horizontal="center" vertical="center"/>
    </xf>
    <xf numFmtId="0" fontId="21" fillId="0" borderId="114" xfId="0" applyFont="1" applyBorder="1" applyAlignment="1">
      <alignment horizontal="center" vertical="center"/>
    </xf>
    <xf numFmtId="0" fontId="21" fillId="0" borderId="148" xfId="0" applyFont="1" applyBorder="1" applyAlignment="1">
      <alignment horizontal="center" vertical="center"/>
    </xf>
    <xf numFmtId="182" fontId="21" fillId="0" borderId="110" xfId="3" applyNumberFormat="1" applyFont="1" applyFill="1" applyBorder="1" applyProtection="1">
      <alignment vertical="center"/>
    </xf>
    <xf numFmtId="182" fontId="21" fillId="0" borderId="118" xfId="3" applyNumberFormat="1" applyFont="1" applyFill="1" applyBorder="1" applyProtection="1">
      <alignment vertical="center"/>
    </xf>
    <xf numFmtId="182" fontId="21" fillId="0" borderId="114" xfId="3" applyNumberFormat="1" applyFont="1" applyFill="1" applyBorder="1" applyProtection="1">
      <alignment vertical="center"/>
    </xf>
    <xf numFmtId="182" fontId="21" fillId="0" borderId="148" xfId="3" applyNumberFormat="1" applyFont="1" applyFill="1" applyBorder="1" applyProtection="1">
      <alignment vertical="center"/>
    </xf>
    <xf numFmtId="0" fontId="21" fillId="0" borderId="147" xfId="0" applyFont="1" applyBorder="1" applyAlignment="1">
      <alignment horizontal="center" vertical="center"/>
    </xf>
    <xf numFmtId="176" fontId="21" fillId="0" borderId="110" xfId="0" applyNumberFormat="1" applyFont="1" applyBorder="1" applyAlignment="1">
      <alignment horizontal="right" vertical="center"/>
    </xf>
    <xf numFmtId="176" fontId="21" fillId="0" borderId="118" xfId="0" applyNumberFormat="1" applyFont="1" applyBorder="1" applyAlignment="1">
      <alignment horizontal="right" vertical="center"/>
    </xf>
    <xf numFmtId="194" fontId="21" fillId="0" borderId="110" xfId="3" applyNumberFormat="1" applyFont="1" applyFill="1" applyBorder="1" applyAlignment="1" applyProtection="1">
      <alignment horizontal="right" vertical="center"/>
    </xf>
    <xf numFmtId="194" fontId="21" fillId="0" borderId="118" xfId="3" applyNumberFormat="1" applyFont="1" applyFill="1" applyBorder="1" applyAlignment="1" applyProtection="1">
      <alignment horizontal="right" vertical="center"/>
    </xf>
    <xf numFmtId="177" fontId="21" fillId="0" borderId="110" xfId="3" applyNumberFormat="1" applyFont="1" applyFill="1" applyBorder="1" applyProtection="1">
      <alignment vertical="center"/>
    </xf>
    <xf numFmtId="177" fontId="21" fillId="0" borderId="118" xfId="3" applyNumberFormat="1" applyFont="1" applyFill="1" applyBorder="1" applyProtection="1">
      <alignment vertical="center"/>
    </xf>
    <xf numFmtId="177" fontId="21" fillId="0" borderId="114" xfId="3" applyNumberFormat="1" applyFont="1" applyFill="1" applyBorder="1" applyProtection="1">
      <alignment vertical="center"/>
    </xf>
    <xf numFmtId="0" fontId="21" fillId="0" borderId="168"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83" xfId="0" applyFont="1" applyBorder="1" applyAlignment="1">
      <alignment horizontal="center" vertical="center" shrinkToFit="1"/>
    </xf>
    <xf numFmtId="0" fontId="21" fillId="0" borderId="132" xfId="0" applyFont="1" applyBorder="1" applyAlignment="1">
      <alignment horizontal="center" vertical="center" shrinkToFit="1"/>
    </xf>
    <xf numFmtId="0" fontId="21" fillId="0" borderId="0" xfId="0" applyFont="1" applyAlignment="1">
      <alignment horizontal="center" vertical="center" shrinkToFit="1"/>
    </xf>
    <xf numFmtId="0" fontId="21" fillId="0" borderId="169" xfId="0" applyFont="1" applyBorder="1" applyAlignment="1">
      <alignment horizontal="center" vertical="center" shrinkToFit="1"/>
    </xf>
    <xf numFmtId="0" fontId="21" fillId="0" borderId="170" xfId="0" applyFont="1" applyBorder="1" applyAlignment="1">
      <alignment horizontal="center" vertical="center" shrinkToFit="1"/>
    </xf>
    <xf numFmtId="0" fontId="21" fillId="0" borderId="166" xfId="0" applyFont="1" applyBorder="1" applyAlignment="1">
      <alignment horizontal="center" vertical="center" shrinkToFit="1"/>
    </xf>
    <xf numFmtId="176" fontId="21" fillId="0" borderId="150" xfId="0" applyNumberFormat="1" applyFont="1" applyBorder="1" applyAlignment="1">
      <alignment horizontal="right" vertical="center"/>
    </xf>
    <xf numFmtId="176" fontId="21" fillId="0" borderId="136" xfId="0" applyNumberFormat="1" applyFont="1" applyBorder="1" applyAlignment="1">
      <alignment horizontal="right" vertical="center"/>
    </xf>
    <xf numFmtId="194" fontId="21" fillId="0" borderId="150" xfId="3" applyNumberFormat="1" applyFont="1" applyFill="1" applyBorder="1" applyAlignment="1" applyProtection="1">
      <alignment horizontal="right" vertical="center"/>
    </xf>
    <xf numFmtId="194" fontId="21" fillId="0" borderId="136" xfId="3" applyNumberFormat="1" applyFont="1" applyFill="1" applyBorder="1" applyAlignment="1" applyProtection="1">
      <alignment horizontal="right" vertical="center"/>
    </xf>
    <xf numFmtId="177" fontId="21" fillId="0" borderId="150" xfId="3" applyNumberFormat="1" applyFont="1" applyFill="1" applyBorder="1" applyProtection="1">
      <alignment vertical="center"/>
    </xf>
    <xf numFmtId="177" fontId="21" fillId="0" borderId="136" xfId="3" applyNumberFormat="1" applyFont="1" applyFill="1" applyBorder="1" applyProtection="1">
      <alignment vertical="center"/>
    </xf>
    <xf numFmtId="177" fontId="21" fillId="0" borderId="149" xfId="3" applyNumberFormat="1" applyFont="1" applyFill="1" applyBorder="1" applyProtection="1">
      <alignment vertical="center"/>
    </xf>
    <xf numFmtId="182" fontId="21" fillId="0" borderId="150" xfId="3" applyNumberFormat="1" applyFont="1" applyFill="1" applyBorder="1" applyProtection="1">
      <alignment vertical="center"/>
    </xf>
    <xf numFmtId="182" fontId="21" fillId="0" borderId="136" xfId="3" applyNumberFormat="1" applyFont="1" applyFill="1" applyBorder="1" applyProtection="1">
      <alignment vertical="center"/>
    </xf>
    <xf numFmtId="182" fontId="21" fillId="0" borderId="149" xfId="3" applyNumberFormat="1" applyFont="1" applyFill="1" applyBorder="1" applyProtection="1">
      <alignment vertical="center"/>
    </xf>
    <xf numFmtId="182" fontId="21" fillId="0" borderId="151" xfId="3" applyNumberFormat="1" applyFont="1" applyFill="1" applyBorder="1" applyProtection="1">
      <alignment vertical="center"/>
    </xf>
    <xf numFmtId="0" fontId="21" fillId="0" borderId="131" xfId="0" applyFont="1" applyBorder="1" applyAlignment="1">
      <alignment horizontal="right" vertical="center"/>
    </xf>
    <xf numFmtId="58" fontId="21" fillId="0" borderId="0" xfId="0" applyNumberFormat="1" applyFont="1" applyAlignment="1">
      <alignment horizontal="left" vertical="center"/>
    </xf>
    <xf numFmtId="0" fontId="21" fillId="0" borderId="165" xfId="0" applyFont="1" applyBorder="1" applyAlignment="1">
      <alignment horizontal="center" vertical="center"/>
    </xf>
    <xf numFmtId="177" fontId="21" fillId="0" borderId="148" xfId="3" applyNumberFormat="1" applyFont="1" applyFill="1" applyBorder="1" applyProtection="1">
      <alignment vertical="center"/>
    </xf>
    <xf numFmtId="0" fontId="21" fillId="0" borderId="2" xfId="0" applyFont="1" applyBorder="1" applyAlignment="1">
      <alignment horizontal="center" vertical="center" textRotation="255" wrapText="1"/>
    </xf>
    <xf numFmtId="0" fontId="21" fillId="0" borderId="4" xfId="0" applyFont="1" applyBorder="1" applyAlignment="1">
      <alignment horizontal="center" vertical="center" textRotation="255" wrapText="1"/>
    </xf>
    <xf numFmtId="0" fontId="21" fillId="0" borderId="174" xfId="0" applyFont="1" applyBorder="1" applyAlignment="1">
      <alignment horizontal="center" vertical="center" textRotation="255" wrapText="1"/>
    </xf>
    <xf numFmtId="0" fontId="21" fillId="0" borderId="150" xfId="0" applyFont="1" applyBorder="1" applyAlignment="1">
      <alignment horizontal="center" vertical="center"/>
    </xf>
    <xf numFmtId="177" fontId="21" fillId="0" borderId="151" xfId="3" applyNumberFormat="1" applyFont="1" applyFill="1" applyBorder="1" applyProtection="1">
      <alignment vertical="center"/>
    </xf>
    <xf numFmtId="185" fontId="21" fillId="0" borderId="110" xfId="3" applyNumberFormat="1" applyFont="1" applyFill="1" applyBorder="1" applyAlignment="1" applyProtection="1">
      <alignment horizontal="right" vertical="center"/>
    </xf>
    <xf numFmtId="185" fontId="21" fillId="0" borderId="118" xfId="3" applyNumberFormat="1" applyFont="1" applyFill="1" applyBorder="1" applyAlignment="1" applyProtection="1">
      <alignment horizontal="right" vertical="center"/>
    </xf>
    <xf numFmtId="185" fontId="21" fillId="0" borderId="114" xfId="3" applyNumberFormat="1" applyFont="1" applyFill="1" applyBorder="1" applyAlignment="1" applyProtection="1">
      <alignment horizontal="right" vertical="center"/>
    </xf>
    <xf numFmtId="0" fontId="21" fillId="0" borderId="0" xfId="0" applyFont="1" applyAlignment="1">
      <alignment vertical="center" wrapText="1"/>
    </xf>
    <xf numFmtId="0" fontId="21" fillId="0" borderId="25" xfId="0" applyFont="1" applyBorder="1" applyAlignment="1">
      <alignment vertical="center" wrapText="1"/>
    </xf>
    <xf numFmtId="183" fontId="21" fillId="0" borderId="190" xfId="0" applyNumberFormat="1" applyFont="1" applyBorder="1" applyAlignment="1">
      <alignment vertical="center"/>
    </xf>
    <xf numFmtId="183" fontId="21" fillId="0" borderId="192" xfId="0" applyNumberFormat="1" applyFont="1" applyBorder="1" applyAlignment="1">
      <alignment vertical="center"/>
    </xf>
    <xf numFmtId="0" fontId="21" fillId="0" borderId="70" xfId="0" applyFont="1" applyBorder="1" applyAlignment="1">
      <alignment horizontal="center" wrapText="1"/>
    </xf>
    <xf numFmtId="0" fontId="21" fillId="0" borderId="0" xfId="0" applyFont="1" applyAlignment="1">
      <alignment horizontal="center" wrapText="1"/>
    </xf>
    <xf numFmtId="0" fontId="29" fillId="0" borderId="185" xfId="0" applyFont="1" applyBorder="1" applyAlignment="1">
      <alignment vertical="center" wrapText="1"/>
    </xf>
    <xf numFmtId="0" fontId="29" fillId="0" borderId="191" xfId="0" applyFont="1" applyBorder="1" applyAlignment="1">
      <alignment vertical="center" wrapText="1"/>
    </xf>
    <xf numFmtId="180" fontId="21" fillId="0" borderId="80" xfId="0" applyNumberFormat="1" applyFont="1" applyBorder="1" applyAlignment="1">
      <alignment horizontal="right" vertical="center"/>
    </xf>
    <xf numFmtId="180" fontId="21" fillId="0" borderId="0" xfId="0" applyNumberFormat="1" applyFont="1" applyAlignment="1">
      <alignment horizontal="right" vertical="center"/>
    </xf>
    <xf numFmtId="180" fontId="21" fillId="0" borderId="197" xfId="0" applyNumberFormat="1" applyFont="1" applyBorder="1" applyAlignment="1">
      <alignment horizontal="right" vertical="center"/>
    </xf>
    <xf numFmtId="180" fontId="21" fillId="0" borderId="187" xfId="0" applyNumberFormat="1" applyFont="1" applyBorder="1" applyAlignment="1">
      <alignment horizontal="right" vertical="center"/>
    </xf>
    <xf numFmtId="180" fontId="21" fillId="0" borderId="83" xfId="0" applyNumberFormat="1" applyFont="1" applyBorder="1" applyAlignment="1">
      <alignment horizontal="center" vertical="center"/>
    </xf>
    <xf numFmtId="180" fontId="21" fillId="0" borderId="16" xfId="0" applyNumberFormat="1" applyFont="1" applyBorder="1" applyAlignment="1">
      <alignment horizontal="center" vertical="center"/>
    </xf>
    <xf numFmtId="180" fontId="21" fillId="0" borderId="189" xfId="0" applyNumberFormat="1" applyFont="1" applyBorder="1" applyAlignment="1">
      <alignment horizontal="center" vertical="center"/>
    </xf>
    <xf numFmtId="0" fontId="29" fillId="0" borderId="183" xfId="0" applyFont="1" applyBorder="1" applyAlignment="1">
      <alignment horizontal="center" vertical="center" wrapText="1"/>
    </xf>
    <xf numFmtId="0" fontId="29" fillId="0" borderId="185" xfId="0" applyFont="1" applyBorder="1" applyAlignment="1">
      <alignment horizontal="center" vertical="center" wrapText="1"/>
    </xf>
    <xf numFmtId="0" fontId="29" fillId="0" borderId="188" xfId="0" applyFont="1" applyBorder="1" applyAlignment="1">
      <alignment horizontal="center" vertical="center" wrapText="1"/>
    </xf>
    <xf numFmtId="0" fontId="21" fillId="0" borderId="82" xfId="0" applyFont="1" applyBorder="1" applyAlignment="1">
      <alignment vertical="center" wrapText="1"/>
    </xf>
    <xf numFmtId="0" fontId="21" fillId="0" borderId="85" xfId="0" applyFont="1" applyBorder="1" applyAlignment="1">
      <alignment vertical="center" wrapText="1"/>
    </xf>
    <xf numFmtId="0" fontId="21" fillId="0" borderId="70" xfId="0" applyFont="1" applyBorder="1" applyAlignment="1">
      <alignment horizontal="center" vertical="center" wrapText="1"/>
    </xf>
    <xf numFmtId="0" fontId="21" fillId="0" borderId="187" xfId="0" applyFont="1" applyBorder="1" applyAlignment="1">
      <alignment vertical="center" wrapText="1"/>
    </xf>
    <xf numFmtId="0" fontId="21" fillId="0" borderId="198" xfId="0" applyFont="1" applyBorder="1" applyAlignment="1">
      <alignment vertical="center" wrapText="1"/>
    </xf>
    <xf numFmtId="0" fontId="21" fillId="0" borderId="70" xfId="0" applyFont="1" applyBorder="1" applyAlignment="1">
      <alignment horizontal="center" vertical="top" wrapText="1"/>
    </xf>
    <xf numFmtId="0" fontId="21" fillId="0" borderId="0" xfId="0" applyFont="1" applyAlignment="1">
      <alignment horizontal="center" vertical="top" wrapText="1"/>
    </xf>
    <xf numFmtId="0" fontId="21" fillId="0" borderId="185" xfId="0" applyFont="1" applyBorder="1" applyAlignment="1">
      <alignment horizontal="center" vertical="top" wrapText="1"/>
    </xf>
    <xf numFmtId="0" fontId="21" fillId="0" borderId="71" xfId="0" applyFont="1" applyBorder="1" applyAlignment="1">
      <alignment horizontal="center" vertical="top" wrapText="1"/>
    </xf>
    <xf numFmtId="0" fontId="21" fillId="0" borderId="1" xfId="0" applyFont="1" applyBorder="1" applyAlignment="1">
      <alignment horizontal="center" vertical="top" wrapText="1"/>
    </xf>
    <xf numFmtId="0" fontId="21" fillId="0" borderId="191" xfId="0" applyFont="1" applyBorder="1" applyAlignment="1">
      <alignment horizontal="center" vertical="top" wrapText="1"/>
    </xf>
    <xf numFmtId="176" fontId="21" fillId="0" borderId="70" xfId="0" applyNumberFormat="1" applyFont="1" applyBorder="1" applyAlignment="1">
      <alignment horizontal="right" vertical="top" wrapText="1"/>
    </xf>
    <xf numFmtId="176" fontId="21" fillId="0" borderId="0" xfId="0" applyNumberFormat="1" applyFont="1" applyAlignment="1">
      <alignment horizontal="right" vertical="top" wrapText="1"/>
    </xf>
    <xf numFmtId="176" fontId="21" fillId="0" borderId="71" xfId="0" applyNumberFormat="1" applyFont="1" applyBorder="1" applyAlignment="1">
      <alignment horizontal="right" vertical="top" wrapText="1"/>
    </xf>
    <xf numFmtId="176" fontId="21" fillId="0" borderId="1" xfId="0" applyNumberFormat="1" applyFont="1" applyBorder="1" applyAlignment="1">
      <alignment horizontal="right" vertical="top" wrapText="1"/>
    </xf>
    <xf numFmtId="0" fontId="21" fillId="0" borderId="70" xfId="0" applyFont="1" applyBorder="1" applyAlignment="1">
      <alignment wrapText="1"/>
    </xf>
    <xf numFmtId="0" fontId="21" fillId="0" borderId="0" xfId="0" applyFont="1" applyAlignment="1">
      <alignment wrapText="1"/>
    </xf>
    <xf numFmtId="0" fontId="21" fillId="0" borderId="185" xfId="0" applyFont="1" applyBorder="1" applyAlignment="1">
      <alignment wrapText="1"/>
    </xf>
    <xf numFmtId="0" fontId="21" fillId="0" borderId="70" xfId="0" applyFont="1" applyBorder="1" applyAlignment="1">
      <alignment horizontal="right" vertical="center"/>
    </xf>
    <xf numFmtId="0" fontId="21" fillId="0" borderId="71" xfId="0" applyFont="1" applyBorder="1" applyAlignment="1">
      <alignment horizontal="right" vertical="center"/>
    </xf>
    <xf numFmtId="0" fontId="21" fillId="0" borderId="1" xfId="0" applyFont="1" applyBorder="1" applyAlignment="1">
      <alignment horizontal="right" vertical="center"/>
    </xf>
    <xf numFmtId="0" fontId="21" fillId="0" borderId="185" xfId="0" applyFont="1" applyBorder="1" applyAlignment="1">
      <alignment horizontal="center" vertical="center"/>
    </xf>
    <xf numFmtId="0" fontId="21" fillId="0" borderId="191" xfId="0" applyFont="1" applyBorder="1" applyAlignment="1">
      <alignment horizontal="center" vertical="center"/>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185" xfId="0" applyFont="1" applyBorder="1" applyAlignment="1">
      <alignment horizontal="center" vertical="center" wrapText="1"/>
    </xf>
    <xf numFmtId="0" fontId="21" fillId="0" borderId="5" xfId="0" applyFont="1" applyBorder="1" applyAlignment="1">
      <alignment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183" xfId="0" applyFont="1" applyBorder="1" applyAlignment="1">
      <alignment horizontal="center" vertical="center" wrapText="1"/>
    </xf>
    <xf numFmtId="0" fontId="21" fillId="0" borderId="196" xfId="0" applyFont="1" applyBorder="1" applyAlignment="1">
      <alignment horizontal="center" vertical="center" wrapText="1"/>
    </xf>
    <xf numFmtId="0" fontId="21" fillId="0" borderId="187" xfId="0" applyFont="1" applyBorder="1" applyAlignment="1">
      <alignment horizontal="center" vertical="center" wrapText="1"/>
    </xf>
    <xf numFmtId="0" fontId="21" fillId="0" borderId="188" xfId="0" applyFont="1" applyBorder="1" applyAlignment="1">
      <alignment horizontal="center" vertical="center" wrapText="1"/>
    </xf>
    <xf numFmtId="0" fontId="21" fillId="0" borderId="184" xfId="0" applyFont="1" applyBorder="1" applyAlignment="1">
      <alignment wrapText="1"/>
    </xf>
    <xf numFmtId="0" fontId="21" fillId="0" borderId="82" xfId="0" applyFont="1" applyBorder="1" applyAlignment="1">
      <alignment wrapText="1"/>
    </xf>
    <xf numFmtId="0" fontId="21" fillId="0" borderId="183" xfId="0" applyFont="1" applyBorder="1" applyAlignment="1">
      <alignment wrapText="1"/>
    </xf>
    <xf numFmtId="183" fontId="21" fillId="0" borderId="82" xfId="0" applyNumberFormat="1" applyFont="1" applyBorder="1"/>
    <xf numFmtId="183" fontId="21" fillId="0" borderId="83" xfId="0" applyNumberFormat="1" applyFont="1" applyBorder="1"/>
    <xf numFmtId="183" fontId="21" fillId="0" borderId="0" xfId="0" applyNumberFormat="1" applyFont="1"/>
    <xf numFmtId="183" fontId="21" fillId="0" borderId="16" xfId="0" applyNumberFormat="1" applyFont="1" applyBorder="1"/>
    <xf numFmtId="180" fontId="21" fillId="0" borderId="84" xfId="0" applyNumberFormat="1" applyFont="1" applyBorder="1" applyAlignment="1">
      <alignment vertical="center"/>
    </xf>
    <xf numFmtId="180" fontId="21" fillId="0" borderId="83" xfId="0" applyNumberFormat="1" applyFont="1" applyBorder="1" applyAlignment="1">
      <alignment vertical="center"/>
    </xf>
    <xf numFmtId="180" fontId="21" fillId="0" borderId="80" xfId="0" applyNumberFormat="1" applyFont="1" applyBorder="1" applyAlignment="1">
      <alignment vertical="center"/>
    </xf>
    <xf numFmtId="180" fontId="21" fillId="0" borderId="16" xfId="0" applyNumberFormat="1" applyFont="1" applyBorder="1" applyAlignment="1">
      <alignment vertical="center"/>
    </xf>
    <xf numFmtId="180" fontId="21" fillId="0" borderId="197" xfId="0" applyNumberFormat="1" applyFont="1" applyBorder="1" applyAlignment="1">
      <alignment vertical="center"/>
    </xf>
    <xf numFmtId="180" fontId="21" fillId="0" borderId="189" xfId="0" applyNumberFormat="1" applyFont="1" applyBorder="1" applyAlignment="1">
      <alignment vertical="center"/>
    </xf>
    <xf numFmtId="0" fontId="21" fillId="0" borderId="186" xfId="0" applyFont="1" applyBorder="1" applyAlignment="1">
      <alignment horizontal="center" vertical="top" wrapText="1"/>
    </xf>
    <xf numFmtId="0" fontId="21" fillId="0" borderId="187" xfId="0" applyFont="1" applyBorder="1" applyAlignment="1">
      <alignment horizontal="center" vertical="top" wrapText="1"/>
    </xf>
    <xf numFmtId="0" fontId="21" fillId="0" borderId="188" xfId="0" applyFont="1" applyBorder="1" applyAlignment="1">
      <alignment horizontal="center" vertical="top" wrapText="1"/>
    </xf>
    <xf numFmtId="0" fontId="21" fillId="0" borderId="70" xfId="0" applyFont="1" applyBorder="1" applyAlignment="1">
      <alignment vertical="top" wrapText="1"/>
    </xf>
    <xf numFmtId="0" fontId="21" fillId="0" borderId="0" xfId="0" applyFont="1" applyAlignment="1">
      <alignment vertical="top" wrapText="1"/>
    </xf>
    <xf numFmtId="0" fontId="21" fillId="0" borderId="186" xfId="0" applyFont="1" applyBorder="1" applyAlignment="1">
      <alignment vertical="top" wrapText="1"/>
    </xf>
    <xf numFmtId="0" fontId="21" fillId="0" borderId="187" xfId="0" applyFont="1" applyBorder="1" applyAlignment="1">
      <alignment vertical="top" wrapText="1"/>
    </xf>
    <xf numFmtId="183" fontId="21" fillId="0" borderId="0" xfId="0" applyNumberFormat="1" applyFont="1" applyAlignment="1">
      <alignment vertical="top"/>
    </xf>
    <xf numFmtId="183" fontId="21" fillId="0" borderId="16" xfId="0" applyNumberFormat="1" applyFont="1" applyBorder="1" applyAlignment="1">
      <alignment vertical="top"/>
    </xf>
    <xf numFmtId="183" fontId="21" fillId="0" borderId="187" xfId="0" applyNumberFormat="1" applyFont="1" applyBorder="1" applyAlignment="1">
      <alignment vertical="top"/>
    </xf>
    <xf numFmtId="183" fontId="21" fillId="0" borderId="189" xfId="0" applyNumberFormat="1" applyFont="1" applyBorder="1" applyAlignment="1">
      <alignment vertical="top"/>
    </xf>
    <xf numFmtId="0" fontId="21" fillId="0" borderId="23" xfId="0" applyFont="1" applyBorder="1" applyAlignment="1">
      <alignment horizontal="center" vertical="center"/>
    </xf>
    <xf numFmtId="0" fontId="21" fillId="0" borderId="193" xfId="0" applyFont="1" applyBorder="1" applyAlignment="1">
      <alignment horizontal="center" vertical="center"/>
    </xf>
    <xf numFmtId="0" fontId="21" fillId="0" borderId="87" xfId="0" applyFont="1" applyBorder="1" applyAlignment="1">
      <alignment horizontal="center" vertical="center"/>
    </xf>
    <xf numFmtId="0" fontId="21" fillId="0" borderId="175" xfId="0" applyFont="1" applyBorder="1" applyAlignment="1">
      <alignment horizontal="center" vertical="center"/>
    </xf>
    <xf numFmtId="0" fontId="21" fillId="0" borderId="167" xfId="0" applyFont="1" applyBorder="1" applyAlignment="1">
      <alignment horizontal="center" vertical="top"/>
    </xf>
    <xf numFmtId="0" fontId="21" fillId="0" borderId="193" xfId="0" applyFont="1" applyBorder="1" applyAlignment="1">
      <alignment horizontal="center" vertical="top"/>
    </xf>
    <xf numFmtId="0" fontId="21" fillId="0" borderId="170" xfId="0" applyFont="1" applyBorder="1" applyAlignment="1">
      <alignment horizontal="center" vertical="top"/>
    </xf>
    <xf numFmtId="0" fontId="21" fillId="0" borderId="166" xfId="0" applyFont="1" applyBorder="1" applyAlignment="1">
      <alignment horizontal="center" vertical="top"/>
    </xf>
    <xf numFmtId="0" fontId="35" fillId="0" borderId="0" xfId="0" applyFont="1" applyAlignment="1">
      <alignment vertical="center"/>
    </xf>
    <xf numFmtId="0" fontId="21" fillId="0" borderId="3" xfId="0" applyFont="1" applyBorder="1" applyAlignment="1">
      <alignment horizontal="center"/>
    </xf>
    <xf numFmtId="0" fontId="21" fillId="0" borderId="23" xfId="0" applyFont="1" applyBorder="1" applyAlignment="1">
      <alignment horizontal="center"/>
    </xf>
    <xf numFmtId="0" fontId="21" fillId="0" borderId="102" xfId="0" applyFont="1" applyBorder="1" applyAlignment="1">
      <alignment horizontal="center"/>
    </xf>
    <xf numFmtId="0" fontId="21" fillId="0" borderId="77" xfId="0" applyFont="1" applyBorder="1" applyAlignment="1">
      <alignment horizontal="center"/>
    </xf>
    <xf numFmtId="0" fontId="21" fillId="0" borderId="77"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wrapText="1"/>
    </xf>
    <xf numFmtId="0" fontId="21" fillId="0" borderId="181" xfId="0" applyFont="1" applyBorder="1" applyAlignment="1">
      <alignment horizontal="center" vertical="center" wrapText="1"/>
    </xf>
    <xf numFmtId="0" fontId="21" fillId="0" borderId="167" xfId="0" applyFont="1" applyBorder="1" applyAlignment="1">
      <alignment horizontal="center" vertical="center" wrapText="1"/>
    </xf>
    <xf numFmtId="0" fontId="21" fillId="0" borderId="170" xfId="0" applyFont="1" applyBorder="1" applyAlignment="1">
      <alignment horizontal="center" vertical="center" wrapText="1"/>
    </xf>
    <xf numFmtId="0" fontId="21" fillId="0" borderId="182" xfId="0" applyFont="1" applyBorder="1" applyAlignment="1">
      <alignment horizontal="center" vertical="center" wrapText="1"/>
    </xf>
    <xf numFmtId="0" fontId="21" fillId="0" borderId="18" xfId="0" applyFont="1" applyBorder="1" applyAlignment="1">
      <alignment horizontal="center" vertical="center"/>
    </xf>
    <xf numFmtId="0" fontId="21" fillId="0" borderId="22" xfId="0" applyFont="1" applyBorder="1" applyAlignment="1">
      <alignment horizontal="center" vertical="center"/>
    </xf>
    <xf numFmtId="0" fontId="21" fillId="0" borderId="177" xfId="0" applyFont="1" applyBorder="1" applyAlignment="1">
      <alignment horizontal="center" vertical="center"/>
    </xf>
    <xf numFmtId="185" fontId="21" fillId="0" borderId="178" xfId="3" applyNumberFormat="1" applyFont="1" applyFill="1" applyBorder="1" applyProtection="1">
      <alignment vertical="center"/>
    </xf>
    <xf numFmtId="185" fontId="21" fillId="0" borderId="22" xfId="3" applyNumberFormat="1" applyFont="1" applyFill="1" applyBorder="1" applyProtection="1">
      <alignment vertical="center"/>
    </xf>
    <xf numFmtId="185" fontId="21" fillId="0" borderId="22" xfId="3" applyNumberFormat="1" applyFont="1" applyFill="1" applyBorder="1" applyAlignment="1" applyProtection="1">
      <alignment horizontal="right" vertical="center"/>
    </xf>
    <xf numFmtId="185" fontId="21" fillId="0" borderId="194" xfId="3" applyNumberFormat="1" applyFont="1" applyFill="1" applyBorder="1" applyAlignment="1" applyProtection="1">
      <alignment horizontal="right" vertical="center"/>
    </xf>
    <xf numFmtId="185" fontId="21" fillId="0" borderId="177" xfId="3" applyNumberFormat="1" applyFont="1" applyFill="1" applyBorder="1" applyAlignment="1" applyProtection="1">
      <alignment horizontal="right" vertical="center"/>
    </xf>
    <xf numFmtId="185" fontId="21" fillId="0" borderId="179" xfId="3" applyNumberFormat="1" applyFont="1" applyFill="1" applyBorder="1" applyProtection="1">
      <alignment vertical="center"/>
    </xf>
    <xf numFmtId="185" fontId="21" fillId="0" borderId="180" xfId="3" applyNumberFormat="1" applyFont="1" applyFill="1" applyBorder="1" applyProtection="1">
      <alignment vertical="center"/>
    </xf>
    <xf numFmtId="185" fontId="21" fillId="0" borderId="178" xfId="3" applyNumberFormat="1" applyFont="1" applyFill="1" applyBorder="1" applyAlignment="1" applyProtection="1">
      <alignment horizontal="right" vertical="center"/>
    </xf>
    <xf numFmtId="0" fontId="21" fillId="0" borderId="82" xfId="0" applyFont="1" applyBorder="1" applyAlignment="1">
      <alignment horizontal="distributed" vertical="center"/>
    </xf>
    <xf numFmtId="185" fontId="21" fillId="0" borderId="100" xfId="3" applyNumberFormat="1" applyFont="1" applyFill="1" applyBorder="1" applyProtection="1">
      <alignment vertical="center"/>
    </xf>
    <xf numFmtId="185" fontId="21" fillId="0" borderId="98" xfId="3" applyNumberFormat="1" applyFont="1" applyFill="1" applyBorder="1" applyProtection="1">
      <alignment vertical="center"/>
    </xf>
    <xf numFmtId="185" fontId="21" fillId="0" borderId="2" xfId="3" applyNumberFormat="1" applyFont="1" applyFill="1" applyBorder="1" applyAlignment="1" applyProtection="1">
      <alignment horizontal="right" vertical="center"/>
    </xf>
    <xf numFmtId="185" fontId="21" fillId="0" borderId="153" xfId="3" applyNumberFormat="1" applyFont="1" applyFill="1" applyBorder="1" applyProtection="1">
      <alignment vertical="center"/>
    </xf>
    <xf numFmtId="185" fontId="21" fillId="0" borderId="117" xfId="3" applyNumberFormat="1" applyFont="1" applyFill="1" applyBorder="1" applyProtection="1">
      <alignment vertical="center"/>
    </xf>
    <xf numFmtId="185" fontId="21" fillId="0" borderId="100" xfId="3" applyNumberFormat="1" applyFont="1" applyFill="1" applyBorder="1" applyAlignment="1" applyProtection="1">
      <alignment horizontal="right" vertical="center"/>
    </xf>
    <xf numFmtId="185" fontId="21" fillId="0" borderId="98" xfId="3" applyNumberFormat="1" applyFont="1" applyFill="1" applyBorder="1" applyAlignment="1" applyProtection="1">
      <alignment horizontal="right" vertical="center"/>
    </xf>
    <xf numFmtId="185" fontId="21" fillId="0" borderId="99" xfId="3" applyNumberFormat="1" applyFont="1" applyFill="1" applyBorder="1" applyAlignment="1" applyProtection="1">
      <alignment horizontal="right" vertical="center"/>
    </xf>
    <xf numFmtId="185" fontId="21" fillId="0" borderId="30" xfId="3" applyNumberFormat="1" applyFont="1" applyFill="1" applyBorder="1" applyAlignment="1" applyProtection="1">
      <alignment horizontal="right" vertical="center"/>
    </xf>
    <xf numFmtId="185" fontId="21" fillId="0" borderId="33" xfId="3" applyNumberFormat="1" applyFont="1" applyFill="1" applyBorder="1" applyProtection="1">
      <alignment vertical="center"/>
    </xf>
    <xf numFmtId="185" fontId="21" fillId="0" borderId="109" xfId="3" applyNumberFormat="1" applyFont="1" applyFill="1" applyBorder="1" applyProtection="1">
      <alignment vertical="center"/>
    </xf>
    <xf numFmtId="185" fontId="21" fillId="0" borderId="110" xfId="3" applyNumberFormat="1" applyFont="1" applyFill="1" applyBorder="1" applyProtection="1">
      <alignment vertical="center"/>
    </xf>
    <xf numFmtId="185" fontId="21" fillId="0" borderId="118" xfId="3" applyNumberFormat="1" applyFont="1" applyFill="1" applyBorder="1" applyProtection="1">
      <alignment vertical="center"/>
    </xf>
    <xf numFmtId="0" fontId="21" fillId="0" borderId="107"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02" xfId="0" applyFont="1" applyBorder="1" applyAlignment="1">
      <alignment horizontal="center" vertical="center"/>
    </xf>
    <xf numFmtId="0" fontId="21" fillId="0" borderId="109" xfId="0" applyFont="1" applyBorder="1" applyAlignment="1">
      <alignment horizontal="center" vertical="center"/>
    </xf>
    <xf numFmtId="183" fontId="21" fillId="0" borderId="150" xfId="0" applyNumberFormat="1" applyFont="1" applyBorder="1" applyAlignment="1">
      <alignment horizontal="right" vertical="center" indent="1"/>
    </xf>
    <xf numFmtId="183" fontId="21" fillId="0" borderId="151" xfId="0" applyNumberFormat="1" applyFont="1" applyBorder="1" applyAlignment="1">
      <alignment horizontal="right" vertical="center" indent="1"/>
    </xf>
    <xf numFmtId="0" fontId="21" fillId="0" borderId="29"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201" xfId="0" applyFont="1" applyBorder="1" applyAlignment="1">
      <alignment horizontal="center" vertical="center" wrapText="1"/>
    </xf>
    <xf numFmtId="183" fontId="21" fillId="0" borderId="110" xfId="0" applyNumberFormat="1" applyFont="1" applyBorder="1" applyAlignment="1">
      <alignment horizontal="right" vertical="center" indent="1"/>
    </xf>
    <xf numFmtId="183" fontId="21" fillId="0" borderId="148" xfId="0" applyNumberFormat="1" applyFont="1" applyBorder="1" applyAlignment="1">
      <alignment horizontal="right" vertical="center" indent="1"/>
    </xf>
    <xf numFmtId="183" fontId="21" fillId="0" borderId="203" xfId="0" applyNumberFormat="1" applyFont="1" applyBorder="1" applyAlignment="1">
      <alignment horizontal="right" vertical="center"/>
    </xf>
    <xf numFmtId="183" fontId="21" fillId="0" borderId="204" xfId="0" applyNumberFormat="1" applyFont="1" applyBorder="1" applyAlignment="1">
      <alignment horizontal="right" vertical="center"/>
    </xf>
    <xf numFmtId="183" fontId="21" fillId="0" borderId="203" xfId="0" applyNumberFormat="1" applyFont="1" applyBorder="1" applyAlignment="1">
      <alignment horizontal="right" vertical="center" indent="1"/>
    </xf>
    <xf numFmtId="183" fontId="21" fillId="0" borderId="205" xfId="0" applyNumberFormat="1" applyFont="1" applyBorder="1" applyAlignment="1">
      <alignment horizontal="right" vertical="center" indent="1"/>
    </xf>
    <xf numFmtId="0" fontId="21" fillId="0" borderId="208" xfId="0" applyFont="1" applyBorder="1" applyAlignment="1">
      <alignment horizontal="center" vertical="center"/>
    </xf>
    <xf numFmtId="0" fontId="21" fillId="0" borderId="209" xfId="0" applyFont="1" applyBorder="1" applyAlignment="1">
      <alignment horizontal="center" vertical="center"/>
    </xf>
    <xf numFmtId="0" fontId="21" fillId="0" borderId="210" xfId="0" applyFont="1" applyBorder="1" applyAlignment="1">
      <alignment horizontal="center" vertical="center"/>
    </xf>
    <xf numFmtId="0" fontId="21" fillId="0" borderId="211" xfId="0" applyFont="1" applyBorder="1" applyAlignment="1">
      <alignment horizontal="center" vertical="center"/>
    </xf>
    <xf numFmtId="183" fontId="21" fillId="0" borderId="110" xfId="0" applyNumberFormat="1" applyFont="1" applyBorder="1" applyAlignment="1">
      <alignment horizontal="right" vertical="center"/>
    </xf>
    <xf numFmtId="183" fontId="21" fillId="0" borderId="114" xfId="0" applyNumberFormat="1" applyFont="1" applyBorder="1" applyAlignment="1">
      <alignment horizontal="right" vertical="center"/>
    </xf>
    <xf numFmtId="0" fontId="35" fillId="0" borderId="140" xfId="0" applyFont="1" applyBorder="1" applyAlignment="1">
      <alignment horizontal="left" vertical="center"/>
    </xf>
    <xf numFmtId="0" fontId="21" fillId="0" borderId="140" xfId="0" applyFont="1" applyBorder="1" applyAlignment="1">
      <alignment horizontal="center" vertical="center"/>
    </xf>
    <xf numFmtId="0" fontId="21" fillId="0" borderId="212" xfId="0" applyFont="1" applyBorder="1" applyAlignment="1">
      <alignment vertical="center" wrapText="1"/>
    </xf>
    <xf numFmtId="0" fontId="21" fillId="0" borderId="214" xfId="0" applyFont="1" applyBorder="1" applyAlignment="1">
      <alignment vertical="center" wrapText="1"/>
    </xf>
    <xf numFmtId="0" fontId="23" fillId="0" borderId="27" xfId="0" applyFont="1" applyBorder="1" applyAlignment="1">
      <alignment horizontal="center" vertical="center" wrapText="1" shrinkToFit="1"/>
    </xf>
    <xf numFmtId="0" fontId="23" fillId="0" borderId="27" xfId="0" applyFont="1" applyBorder="1" applyAlignment="1">
      <alignment horizontal="center" vertical="center" wrapText="1"/>
    </xf>
    <xf numFmtId="0" fontId="21" fillId="0" borderId="213" xfId="0" applyFont="1" applyBorder="1" applyAlignment="1">
      <alignment vertical="center" wrapText="1"/>
    </xf>
    <xf numFmtId="0" fontId="21" fillId="0" borderId="84" xfId="0" applyFont="1" applyBorder="1" applyAlignment="1">
      <alignment horizontal="center" wrapText="1" shrinkToFit="1"/>
    </xf>
    <xf numFmtId="0" fontId="21" fillId="0" borderId="83" xfId="0" applyFont="1" applyBorder="1" applyAlignment="1">
      <alignment horizontal="center" wrapText="1" shrinkToFit="1"/>
    </xf>
    <xf numFmtId="0" fontId="21" fillId="0" borderId="195" xfId="0" applyFont="1" applyBorder="1" applyAlignment="1">
      <alignment horizontal="center" vertical="top" wrapText="1" shrinkToFit="1"/>
    </xf>
    <xf numFmtId="0" fontId="21" fillId="0" borderId="200" xfId="0" applyFont="1" applyBorder="1" applyAlignment="1">
      <alignment horizontal="center" vertical="top" wrapText="1" shrinkToFit="1"/>
    </xf>
    <xf numFmtId="0" fontId="21" fillId="0" borderId="217" xfId="0" applyFont="1" applyBorder="1" applyAlignment="1">
      <alignment horizontal="center" vertical="center"/>
    </xf>
    <xf numFmtId="49" fontId="21" fillId="0" borderId="217"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1" fillId="0" borderId="216" xfId="0" applyFont="1" applyBorder="1" applyAlignment="1">
      <alignment horizontal="center" vertical="center" wrapText="1"/>
    </xf>
    <xf numFmtId="0" fontId="21" fillId="0" borderId="156" xfId="0" applyFont="1" applyBorder="1" applyAlignment="1">
      <alignment horizontal="center" vertical="center"/>
    </xf>
    <xf numFmtId="49" fontId="29" fillId="0" borderId="18" xfId="0" applyNumberFormat="1" applyFont="1" applyBorder="1" applyAlignment="1">
      <alignment horizontal="center" vertical="center"/>
    </xf>
    <xf numFmtId="49" fontId="29" fillId="0" borderId="22"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19" xfId="0" applyNumberFormat="1" applyFont="1" applyBorder="1" applyAlignment="1">
      <alignment horizontal="distributed" vertical="center"/>
    </xf>
    <xf numFmtId="49" fontId="29" fillId="0" borderId="18" xfId="0" applyNumberFormat="1" applyFont="1" applyBorder="1" applyAlignment="1">
      <alignment horizontal="distributed" vertical="center"/>
    </xf>
    <xf numFmtId="49" fontId="29" fillId="0" borderId="20" xfId="0" applyNumberFormat="1" applyFont="1" applyBorder="1" applyAlignment="1">
      <alignment horizontal="center" vertical="center"/>
    </xf>
    <xf numFmtId="49" fontId="29" fillId="0" borderId="17"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1" xfId="0" applyNumberFormat="1" applyFont="1" applyBorder="1" applyAlignment="1">
      <alignment horizontal="center" vertical="center"/>
    </xf>
    <xf numFmtId="49" fontId="29" fillId="0" borderId="12" xfId="0" applyNumberFormat="1" applyFont="1" applyBorder="1" applyAlignment="1">
      <alignment horizontal="center" vertical="center"/>
    </xf>
    <xf numFmtId="49" fontId="29" fillId="0" borderId="22" xfId="0" applyNumberFormat="1" applyFont="1" applyBorder="1" applyAlignment="1">
      <alignment horizontal="distributed" vertical="center"/>
    </xf>
    <xf numFmtId="49" fontId="29" fillId="0" borderId="3" xfId="0" applyNumberFormat="1" applyFont="1" applyBorder="1" applyAlignment="1">
      <alignment horizontal="center" vertical="center"/>
    </xf>
    <xf numFmtId="49" fontId="29" fillId="0" borderId="23" xfId="0" applyNumberFormat="1" applyFont="1" applyBorder="1" applyAlignment="1">
      <alignment horizontal="center" vertical="center"/>
    </xf>
    <xf numFmtId="49" fontId="29" fillId="0" borderId="13" xfId="0" applyNumberFormat="1" applyFont="1" applyBorder="1" applyAlignment="1">
      <alignment horizontal="center" vertical="center"/>
    </xf>
    <xf numFmtId="183" fontId="29" fillId="0" borderId="18" xfId="0" applyNumberFormat="1" applyFont="1" applyBorder="1" applyAlignment="1">
      <alignment vertical="center"/>
    </xf>
    <xf numFmtId="183" fontId="29" fillId="0" borderId="19" xfId="0" applyNumberFormat="1" applyFont="1" applyBorder="1" applyAlignment="1">
      <alignment vertical="center"/>
    </xf>
    <xf numFmtId="0" fontId="43" fillId="0" borderId="30" xfId="0" applyFont="1" applyBorder="1" applyAlignment="1">
      <alignment horizontal="left" vertical="center"/>
    </xf>
    <xf numFmtId="0" fontId="23" fillId="0" borderId="30" xfId="0" applyFont="1" applyBorder="1" applyAlignment="1">
      <alignment horizontal="center" vertical="center"/>
    </xf>
    <xf numFmtId="0" fontId="43" fillId="0" borderId="0" xfId="0" applyFont="1" applyAlignment="1">
      <alignment horizontal="right" vertical="center"/>
    </xf>
    <xf numFmtId="0" fontId="21" fillId="0" borderId="160" xfId="0" applyFont="1" applyBorder="1" applyAlignment="1">
      <alignment horizontal="center" vertical="center"/>
    </xf>
    <xf numFmtId="0" fontId="69" fillId="0" borderId="0" xfId="0" applyFont="1" applyAlignment="1">
      <alignment vertical="center"/>
    </xf>
    <xf numFmtId="0" fontId="68" fillId="0" borderId="0" xfId="0" applyFont="1" applyAlignment="1">
      <alignment vertical="center"/>
    </xf>
  </cellXfs>
  <cellStyles count="8">
    <cellStyle name="桁区切り" xfId="7" builtinId="6"/>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 name="標準 5" xfId="5" xr:uid="{46A46FB2-FAD8-48A4-B966-06CFDD1B5E36}"/>
    <cellStyle name="標準 6" xfId="6" xr:uid="{20BAFC44-56AE-4163-9273-75294FEB5CAA}"/>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95253</xdr:rowOff>
    </xdr:from>
    <xdr:to>
      <xdr:col>14</xdr:col>
      <xdr:colOff>515388</xdr:colOff>
      <xdr:row>36</xdr:row>
      <xdr:rowOff>99752</xdr:rowOff>
    </xdr:to>
    <xdr:pic>
      <xdr:nvPicPr>
        <xdr:cNvPr id="2" name="図 1">
          <a:extLst>
            <a:ext uri="{FF2B5EF4-FFF2-40B4-BE49-F238E27FC236}">
              <a16:creationId xmlns:a16="http://schemas.microsoft.com/office/drawing/2014/main" id="{EED24F3D-2BC9-4D94-8439-F4A87F6530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049" t="7795" r="5515" b="7496"/>
        <a:stretch/>
      </xdr:blipFill>
      <xdr:spPr>
        <a:xfrm>
          <a:off x="1" y="95253"/>
          <a:ext cx="10291154" cy="6870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199505</xdr:colOff>
      <xdr:row>37</xdr:row>
      <xdr:rowOff>149629</xdr:rowOff>
    </xdr:to>
    <xdr:pic>
      <xdr:nvPicPr>
        <xdr:cNvPr id="2" name="図 1">
          <a:extLst>
            <a:ext uri="{FF2B5EF4-FFF2-40B4-BE49-F238E27FC236}">
              <a16:creationId xmlns:a16="http://schemas.microsoft.com/office/drawing/2014/main" id="{C06374C2-00AC-46E9-8B99-45319A9C1AD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74" t="5890" r="6618" b="9400"/>
        <a:stretch/>
      </xdr:blipFill>
      <xdr:spPr>
        <a:xfrm>
          <a:off x="0" y="0"/>
          <a:ext cx="9044247" cy="7223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24938</xdr:colOff>
      <xdr:row>9</xdr:row>
      <xdr:rowOff>133003</xdr:rowOff>
    </xdr:from>
    <xdr:to>
      <xdr:col>13</xdr:col>
      <xdr:colOff>191193</xdr:colOff>
      <xdr:row>10</xdr:row>
      <xdr:rowOff>266007</xdr:rowOff>
    </xdr:to>
    <xdr:sp macro="" textlink="">
      <xdr:nvSpPr>
        <xdr:cNvPr id="2" name="左中かっこ 1">
          <a:extLst>
            <a:ext uri="{FF2B5EF4-FFF2-40B4-BE49-F238E27FC236}">
              <a16:creationId xmlns:a16="http://schemas.microsoft.com/office/drawing/2014/main" id="{22F726E9-DB28-49B8-BDFE-0089F08514AD}"/>
            </a:ext>
          </a:extLst>
        </xdr:cNvPr>
        <xdr:cNvSpPr/>
      </xdr:nvSpPr>
      <xdr:spPr>
        <a:xfrm rot="10800000">
          <a:off x="9601200" y="3300152"/>
          <a:ext cx="166255" cy="465513"/>
        </a:xfrm>
        <a:prstGeom prst="leftBrace">
          <a:avLst/>
        </a:prstGeom>
        <a:ln w="952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1</xdr:colOff>
      <xdr:row>7</xdr:row>
      <xdr:rowOff>191192</xdr:rowOff>
    </xdr:from>
    <xdr:to>
      <xdr:col>48</xdr:col>
      <xdr:colOff>99753</xdr:colOff>
      <xdr:row>9</xdr:row>
      <xdr:rowOff>99752</xdr:rowOff>
    </xdr:to>
    <xdr:sp macro="" textlink="">
      <xdr:nvSpPr>
        <xdr:cNvPr id="3" name="AutoShape 1">
          <a:extLst>
            <a:ext uri="{FF2B5EF4-FFF2-40B4-BE49-F238E27FC236}">
              <a16:creationId xmlns:a16="http://schemas.microsoft.com/office/drawing/2014/main" id="{B5DB675F-7B6F-4FE7-A056-253C595040FE}"/>
            </a:ext>
          </a:extLst>
        </xdr:cNvPr>
        <xdr:cNvSpPr>
          <a:spLocks noChangeArrowheads="1"/>
        </xdr:cNvSpPr>
      </xdr:nvSpPr>
      <xdr:spPr bwMode="auto">
        <a:xfrm>
          <a:off x="5386648" y="2319250"/>
          <a:ext cx="448887" cy="556953"/>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105</xdr:col>
      <xdr:colOff>58189</xdr:colOff>
      <xdr:row>6</xdr:row>
      <xdr:rowOff>91441</xdr:rowOff>
    </xdr:from>
    <xdr:to>
      <xdr:col>107</xdr:col>
      <xdr:colOff>0</xdr:colOff>
      <xdr:row>9</xdr:row>
      <xdr:rowOff>91441</xdr:rowOff>
    </xdr:to>
    <xdr:sp macro="" textlink="">
      <xdr:nvSpPr>
        <xdr:cNvPr id="4" name="AutoShape 2">
          <a:extLst>
            <a:ext uri="{FF2B5EF4-FFF2-40B4-BE49-F238E27FC236}">
              <a16:creationId xmlns:a16="http://schemas.microsoft.com/office/drawing/2014/main" id="{5AC10510-54DF-495B-9A96-32ED8F84E2BD}"/>
            </a:ext>
          </a:extLst>
        </xdr:cNvPr>
        <xdr:cNvSpPr>
          <a:spLocks/>
        </xdr:cNvSpPr>
      </xdr:nvSpPr>
      <xdr:spPr bwMode="auto">
        <a:xfrm>
          <a:off x="12585469" y="1895303"/>
          <a:ext cx="174567" cy="972589"/>
        </a:xfrm>
        <a:prstGeom prst="leftBrace">
          <a:avLst>
            <a:gd name="adj1" fmla="val 44318"/>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8312</xdr:rowOff>
    </xdr:to>
    <xdr:sp macro="" textlink="">
      <xdr:nvSpPr>
        <xdr:cNvPr id="2" name="Line 3">
          <a:extLst>
            <a:ext uri="{FF2B5EF4-FFF2-40B4-BE49-F238E27FC236}">
              <a16:creationId xmlns:a16="http://schemas.microsoft.com/office/drawing/2014/main" id="{4E4FDF45-5389-408E-B552-A6AA5BABCD37}"/>
            </a:ext>
          </a:extLst>
        </xdr:cNvPr>
        <xdr:cNvSpPr>
          <a:spLocks noChangeShapeType="1"/>
        </xdr:cNvSpPr>
      </xdr:nvSpPr>
      <xdr:spPr bwMode="auto">
        <a:xfrm>
          <a:off x="0" y="756458"/>
          <a:ext cx="1363287" cy="2660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540327</xdr:colOff>
      <xdr:row>4</xdr:row>
      <xdr:rowOff>249381</xdr:rowOff>
    </xdr:to>
    <xdr:sp macro="" textlink="">
      <xdr:nvSpPr>
        <xdr:cNvPr id="3" name="Line 4">
          <a:extLst>
            <a:ext uri="{FF2B5EF4-FFF2-40B4-BE49-F238E27FC236}">
              <a16:creationId xmlns:a16="http://schemas.microsoft.com/office/drawing/2014/main" id="{27503AD4-218E-4C47-8917-D9DF46BCFF22}"/>
            </a:ext>
          </a:extLst>
        </xdr:cNvPr>
        <xdr:cNvSpPr>
          <a:spLocks noChangeShapeType="1"/>
        </xdr:cNvSpPr>
      </xdr:nvSpPr>
      <xdr:spPr bwMode="auto">
        <a:xfrm>
          <a:off x="0" y="756458"/>
          <a:ext cx="864523" cy="507076"/>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290945</xdr:colOff>
      <xdr:row>4</xdr:row>
      <xdr:rowOff>241069</xdr:rowOff>
    </xdr:to>
    <xdr:sp macro="" textlink="">
      <xdr:nvSpPr>
        <xdr:cNvPr id="4" name="Line 5">
          <a:extLst>
            <a:ext uri="{FF2B5EF4-FFF2-40B4-BE49-F238E27FC236}">
              <a16:creationId xmlns:a16="http://schemas.microsoft.com/office/drawing/2014/main" id="{4DE32EFC-0A3F-4AE9-BE13-9C6673FC6C84}"/>
            </a:ext>
          </a:extLst>
        </xdr:cNvPr>
        <xdr:cNvSpPr>
          <a:spLocks noChangeShapeType="1"/>
        </xdr:cNvSpPr>
      </xdr:nvSpPr>
      <xdr:spPr bwMode="auto">
        <a:xfrm>
          <a:off x="0" y="756458"/>
          <a:ext cx="290945" cy="49876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16</xdr:row>
      <xdr:rowOff>0</xdr:rowOff>
    </xdr:from>
    <xdr:to>
      <xdr:col>1</xdr:col>
      <xdr:colOff>19050</xdr:colOff>
      <xdr:row>18</xdr:row>
      <xdr:rowOff>9525</xdr:rowOff>
    </xdr:to>
    <xdr:sp macro="" textlink="">
      <xdr:nvSpPr>
        <xdr:cNvPr id="5" name="Line 6">
          <a:extLst>
            <a:ext uri="{FF2B5EF4-FFF2-40B4-BE49-F238E27FC236}">
              <a16:creationId xmlns:a16="http://schemas.microsoft.com/office/drawing/2014/main" id="{14C05EC9-3F26-493B-88EE-ED97D4F97764}"/>
            </a:ext>
          </a:extLst>
        </xdr:cNvPr>
        <xdr:cNvSpPr>
          <a:spLocks noChangeShapeType="1"/>
        </xdr:cNvSpPr>
      </xdr:nvSpPr>
      <xdr:spPr bwMode="auto">
        <a:xfrm>
          <a:off x="9525" y="4106487"/>
          <a:ext cx="333721" cy="52491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548640</xdr:colOff>
      <xdr:row>4</xdr:row>
      <xdr:rowOff>249380</xdr:rowOff>
    </xdr:from>
    <xdr:to>
      <xdr:col>2</xdr:col>
      <xdr:colOff>16625</xdr:colOff>
      <xdr:row>5</xdr:row>
      <xdr:rowOff>0</xdr:rowOff>
    </xdr:to>
    <xdr:sp macro="" textlink="">
      <xdr:nvSpPr>
        <xdr:cNvPr id="6" name="Line 7">
          <a:extLst>
            <a:ext uri="{FF2B5EF4-FFF2-40B4-BE49-F238E27FC236}">
              <a16:creationId xmlns:a16="http://schemas.microsoft.com/office/drawing/2014/main" id="{5F07AE5D-ED61-4D9D-9A02-BF2362E36153}"/>
            </a:ext>
          </a:extLst>
        </xdr:cNvPr>
        <xdr:cNvSpPr>
          <a:spLocks noChangeShapeType="1"/>
        </xdr:cNvSpPr>
      </xdr:nvSpPr>
      <xdr:spPr bwMode="auto">
        <a:xfrm>
          <a:off x="872836" y="1263533"/>
          <a:ext cx="507076" cy="831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257693</xdr:rowOff>
    </xdr:from>
    <xdr:to>
      <xdr:col>2</xdr:col>
      <xdr:colOff>16625</xdr:colOff>
      <xdr:row>17</xdr:row>
      <xdr:rowOff>8311</xdr:rowOff>
    </xdr:to>
    <xdr:sp macro="" textlink="">
      <xdr:nvSpPr>
        <xdr:cNvPr id="7" name="Line 9">
          <a:extLst>
            <a:ext uri="{FF2B5EF4-FFF2-40B4-BE49-F238E27FC236}">
              <a16:creationId xmlns:a16="http://schemas.microsoft.com/office/drawing/2014/main" id="{74A10B7D-9B75-4A19-B422-9A96B82157B0}"/>
            </a:ext>
          </a:extLst>
        </xdr:cNvPr>
        <xdr:cNvSpPr>
          <a:spLocks noChangeShapeType="1"/>
        </xdr:cNvSpPr>
      </xdr:nvSpPr>
      <xdr:spPr bwMode="auto">
        <a:xfrm>
          <a:off x="0" y="4106486"/>
          <a:ext cx="1379912" cy="2660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1</xdr:col>
      <xdr:colOff>495300</xdr:colOff>
      <xdr:row>17</xdr:row>
      <xdr:rowOff>238125</xdr:rowOff>
    </xdr:to>
    <xdr:sp macro="" textlink="">
      <xdr:nvSpPr>
        <xdr:cNvPr id="8" name="Line 10">
          <a:extLst>
            <a:ext uri="{FF2B5EF4-FFF2-40B4-BE49-F238E27FC236}">
              <a16:creationId xmlns:a16="http://schemas.microsoft.com/office/drawing/2014/main" id="{F5AD550E-123B-44F2-B802-91D8D700D05F}"/>
            </a:ext>
          </a:extLst>
        </xdr:cNvPr>
        <xdr:cNvSpPr>
          <a:spLocks noChangeShapeType="1"/>
        </xdr:cNvSpPr>
      </xdr:nvSpPr>
      <xdr:spPr bwMode="auto">
        <a:xfrm>
          <a:off x="0" y="4106487"/>
          <a:ext cx="819496" cy="49582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238125</xdr:rowOff>
    </xdr:from>
    <xdr:to>
      <xdr:col>2</xdr:col>
      <xdr:colOff>8313</xdr:colOff>
      <xdr:row>17</xdr:row>
      <xdr:rowOff>249382</xdr:rowOff>
    </xdr:to>
    <xdr:sp macro="" textlink="">
      <xdr:nvSpPr>
        <xdr:cNvPr id="9" name="Line 12">
          <a:extLst>
            <a:ext uri="{FF2B5EF4-FFF2-40B4-BE49-F238E27FC236}">
              <a16:creationId xmlns:a16="http://schemas.microsoft.com/office/drawing/2014/main" id="{C6B3FD1E-CD6B-4425-B835-DC79504C4107}"/>
            </a:ext>
          </a:extLst>
        </xdr:cNvPr>
        <xdr:cNvSpPr>
          <a:spLocks noChangeShapeType="1"/>
        </xdr:cNvSpPr>
      </xdr:nvSpPr>
      <xdr:spPr bwMode="auto">
        <a:xfrm>
          <a:off x="829021" y="4602307"/>
          <a:ext cx="542579" cy="1125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2</xdr:col>
      <xdr:colOff>0</xdr:colOff>
      <xdr:row>4</xdr:row>
      <xdr:rowOff>8313</xdr:rowOff>
    </xdr:to>
    <xdr:sp macro="" textlink="">
      <xdr:nvSpPr>
        <xdr:cNvPr id="10" name="Line 3">
          <a:extLst>
            <a:ext uri="{FF2B5EF4-FFF2-40B4-BE49-F238E27FC236}">
              <a16:creationId xmlns:a16="http://schemas.microsoft.com/office/drawing/2014/main" id="{F9030A1E-9A03-430E-901A-30F86083D650}"/>
            </a:ext>
          </a:extLst>
        </xdr:cNvPr>
        <xdr:cNvSpPr>
          <a:spLocks noChangeShapeType="1"/>
        </xdr:cNvSpPr>
      </xdr:nvSpPr>
      <xdr:spPr bwMode="auto">
        <a:xfrm>
          <a:off x="0" y="756458"/>
          <a:ext cx="1363287" cy="266008"/>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548640</xdr:colOff>
      <xdr:row>17</xdr:row>
      <xdr:rowOff>249380</xdr:rowOff>
    </xdr:from>
    <xdr:to>
      <xdr:col>2</xdr:col>
      <xdr:colOff>16625</xdr:colOff>
      <xdr:row>18</xdr:row>
      <xdr:rowOff>0</xdr:rowOff>
    </xdr:to>
    <xdr:sp macro="" textlink="">
      <xdr:nvSpPr>
        <xdr:cNvPr id="11" name="Line 7">
          <a:extLst>
            <a:ext uri="{FF2B5EF4-FFF2-40B4-BE49-F238E27FC236}">
              <a16:creationId xmlns:a16="http://schemas.microsoft.com/office/drawing/2014/main" id="{5BAC7C28-5308-43A1-B2A9-B61DA91E656F}"/>
            </a:ext>
          </a:extLst>
        </xdr:cNvPr>
        <xdr:cNvSpPr>
          <a:spLocks noChangeShapeType="1"/>
        </xdr:cNvSpPr>
      </xdr:nvSpPr>
      <xdr:spPr bwMode="auto">
        <a:xfrm>
          <a:off x="872836" y="4613562"/>
          <a:ext cx="507076" cy="831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EFB8-7D7B-448F-98E4-30BFC3139FA2}">
  <sheetPr codeName="Sheet1">
    <pageSetUpPr fitToPage="1"/>
  </sheetPr>
  <dimension ref="C3:N14"/>
  <sheetViews>
    <sheetView view="pageLayout" zoomScaleNormal="100" workbookViewId="0">
      <selection activeCell="E5" sqref="E5"/>
    </sheetView>
  </sheetViews>
  <sheetFormatPr defaultColWidth="9" defaultRowHeight="34.700000000000003"/>
  <cols>
    <col min="1" max="16384" width="9" style="4"/>
  </cols>
  <sheetData>
    <row r="3" spans="3:14" ht="33.75" customHeight="1"/>
    <row r="4" spans="3:14">
      <c r="E4" s="487" t="s">
        <v>70</v>
      </c>
      <c r="F4" s="488"/>
      <c r="G4" s="488"/>
      <c r="H4" s="488"/>
      <c r="I4" s="488"/>
      <c r="J4" s="488"/>
      <c r="K4" s="488"/>
    </row>
    <row r="7" spans="3:14" ht="55" customHeight="1">
      <c r="C7" s="489" t="s">
        <v>48</v>
      </c>
      <c r="D7" s="489"/>
      <c r="E7" s="489"/>
      <c r="F7" s="489"/>
      <c r="G7" s="489"/>
      <c r="H7" s="489"/>
      <c r="I7" s="489"/>
      <c r="J7" s="489"/>
      <c r="K7" s="489"/>
      <c r="L7" s="489"/>
      <c r="M7" s="489"/>
      <c r="N7" s="5"/>
    </row>
    <row r="10" spans="3:14">
      <c r="E10" s="487" t="s">
        <v>69</v>
      </c>
      <c r="F10" s="488"/>
      <c r="G10" s="488"/>
      <c r="H10" s="488"/>
      <c r="I10" s="488"/>
      <c r="J10" s="488"/>
      <c r="K10" s="488"/>
    </row>
    <row r="11" spans="3:14" ht="32.9" customHeight="1"/>
    <row r="13" spans="3:14">
      <c r="E13" s="488" t="s">
        <v>49</v>
      </c>
      <c r="F13" s="488"/>
      <c r="G13" s="488"/>
      <c r="H13" s="488"/>
      <c r="I13" s="488"/>
      <c r="J13" s="488"/>
      <c r="K13" s="488"/>
    </row>
    <row r="14" spans="3:14" ht="32.9" customHeight="1"/>
  </sheetData>
  <mergeCells count="4">
    <mergeCell ref="E4:K4"/>
    <mergeCell ref="C7:M7"/>
    <mergeCell ref="E10:K10"/>
    <mergeCell ref="E13:K13"/>
  </mergeCells>
  <phoneticPr fontId="6"/>
  <pageMargins left="0.78740157480314965" right="0.39370078740157483" top="0.39370078740157483" bottom="0.39370078740157483" header="0" footer="0"/>
  <pageSetup paperSize="9" orientation="landscape" horizontalDpi="4294967292"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31"/>
  <sheetViews>
    <sheetView view="pageLayout" zoomScaleNormal="100" workbookViewId="0">
      <selection activeCell="E20" sqref="E20"/>
    </sheetView>
  </sheetViews>
  <sheetFormatPr defaultColWidth="9" defaultRowHeight="12.45"/>
  <cols>
    <col min="1" max="1" width="41.44140625" style="1" customWidth="1"/>
    <col min="2" max="2" width="5.6640625" style="3" customWidth="1"/>
    <col min="3" max="3" width="41.44140625" style="1" customWidth="1"/>
    <col min="4" max="4" width="5.6640625" style="3" customWidth="1"/>
    <col min="5" max="5" width="41.44140625" style="1" customWidth="1"/>
    <col min="6" max="6" width="5.6640625" style="3" customWidth="1"/>
    <col min="7" max="16384" width="9" style="1"/>
  </cols>
  <sheetData>
    <row r="1" spans="1:6" ht="16.55" customHeight="1">
      <c r="A1" s="490" t="s">
        <v>0</v>
      </c>
      <c r="B1" s="490"/>
      <c r="C1" s="490"/>
      <c r="D1" s="490"/>
      <c r="E1" s="490"/>
    </row>
    <row r="2" spans="1:6" ht="16.55" customHeight="1">
      <c r="A2" s="2"/>
      <c r="B2" s="2"/>
      <c r="C2" s="2"/>
      <c r="D2" s="2"/>
      <c r="E2" s="2"/>
    </row>
    <row r="3" spans="1:6" ht="17.7" customHeight="1">
      <c r="A3" s="1" t="s">
        <v>2</v>
      </c>
      <c r="B3" s="3">
        <v>1</v>
      </c>
      <c r="C3" s="1" t="s">
        <v>56</v>
      </c>
      <c r="E3" s="1" t="s">
        <v>41</v>
      </c>
      <c r="F3" s="3">
        <v>32</v>
      </c>
    </row>
    <row r="4" spans="1:6" ht="17.7" customHeight="1">
      <c r="A4" s="1" t="s">
        <v>4</v>
      </c>
      <c r="B4" s="3">
        <v>2</v>
      </c>
      <c r="C4" s="1" t="s">
        <v>3</v>
      </c>
      <c r="D4" s="3">
        <v>21</v>
      </c>
      <c r="E4" s="1" t="s">
        <v>43</v>
      </c>
      <c r="F4" s="3">
        <v>32</v>
      </c>
    </row>
    <row r="5" spans="1:6" ht="17.7" customHeight="1">
      <c r="A5" s="1" t="s">
        <v>6</v>
      </c>
      <c r="B5" s="3">
        <v>3</v>
      </c>
      <c r="C5" s="1" t="s">
        <v>5</v>
      </c>
      <c r="D5" s="3">
        <v>22</v>
      </c>
      <c r="E5" s="1" t="s">
        <v>44</v>
      </c>
      <c r="F5" s="3">
        <v>33</v>
      </c>
    </row>
    <row r="6" spans="1:6" ht="17.7" customHeight="1">
      <c r="A6" s="1" t="s">
        <v>8</v>
      </c>
      <c r="B6" s="3">
        <v>3</v>
      </c>
      <c r="C6" s="1" t="s">
        <v>57</v>
      </c>
      <c r="E6" s="1" t="s">
        <v>52</v>
      </c>
      <c r="F6" s="3">
        <v>33</v>
      </c>
    </row>
    <row r="7" spans="1:6" ht="17.7" customHeight="1">
      <c r="A7" s="1" t="s">
        <v>10</v>
      </c>
      <c r="B7" s="3">
        <v>4</v>
      </c>
      <c r="C7" s="1" t="s">
        <v>9</v>
      </c>
      <c r="D7" s="3">
        <v>23</v>
      </c>
      <c r="E7" s="1" t="s">
        <v>58</v>
      </c>
    </row>
    <row r="8" spans="1:6" ht="17.7" customHeight="1">
      <c r="A8" s="1" t="s">
        <v>11</v>
      </c>
      <c r="B8" s="3">
        <v>5</v>
      </c>
      <c r="C8" s="1" t="s">
        <v>46</v>
      </c>
      <c r="D8" s="3">
        <v>23</v>
      </c>
      <c r="E8" s="1" t="s">
        <v>7</v>
      </c>
      <c r="F8" s="3">
        <v>34</v>
      </c>
    </row>
    <row r="9" spans="1:6" ht="17.7" customHeight="1">
      <c r="A9" s="1" t="s">
        <v>13</v>
      </c>
      <c r="B9" s="3">
        <v>5</v>
      </c>
      <c r="C9" s="1" t="s">
        <v>53</v>
      </c>
      <c r="D9" s="3">
        <v>23</v>
      </c>
      <c r="E9" s="6" t="s">
        <v>71</v>
      </c>
      <c r="F9" s="3">
        <v>35</v>
      </c>
    </row>
    <row r="10" spans="1:6" ht="17.7" customHeight="1">
      <c r="A10" s="1" t="s">
        <v>15</v>
      </c>
      <c r="B10" s="3">
        <v>6</v>
      </c>
      <c r="C10" s="1" t="s">
        <v>59</v>
      </c>
      <c r="E10" s="6" t="s">
        <v>72</v>
      </c>
      <c r="F10" s="3">
        <v>35</v>
      </c>
    </row>
    <row r="11" spans="1:6" ht="17.7" customHeight="1">
      <c r="A11" s="1" t="s">
        <v>60</v>
      </c>
      <c r="C11" s="1" t="s">
        <v>12</v>
      </c>
      <c r="D11" s="3">
        <v>24</v>
      </c>
      <c r="E11" s="1" t="s">
        <v>61</v>
      </c>
    </row>
    <row r="12" spans="1:6" ht="17.7" customHeight="1">
      <c r="A12" s="1" t="s">
        <v>19</v>
      </c>
      <c r="B12" s="3">
        <v>7</v>
      </c>
      <c r="C12" s="1" t="s">
        <v>50</v>
      </c>
      <c r="D12" s="3">
        <v>25</v>
      </c>
      <c r="E12" s="1" t="s">
        <v>14</v>
      </c>
      <c r="F12" s="3">
        <v>36</v>
      </c>
    </row>
    <row r="13" spans="1:6" ht="17.7" customHeight="1">
      <c r="A13" s="1" t="s">
        <v>20</v>
      </c>
      <c r="B13" s="3" t="s">
        <v>51</v>
      </c>
      <c r="C13" s="1" t="s">
        <v>16</v>
      </c>
      <c r="D13" s="3">
        <v>26</v>
      </c>
      <c r="E13" s="1" t="s">
        <v>17</v>
      </c>
      <c r="F13" s="3" t="s">
        <v>45</v>
      </c>
    </row>
    <row r="14" spans="1:6" ht="17.7" customHeight="1">
      <c r="A14" s="1" t="s">
        <v>21</v>
      </c>
      <c r="B14" s="3" t="s">
        <v>1</v>
      </c>
      <c r="C14" s="1" t="s">
        <v>18</v>
      </c>
      <c r="D14" s="3">
        <v>26</v>
      </c>
    </row>
    <row r="15" spans="1:6" ht="17.7" customHeight="1">
      <c r="A15" s="1" t="s">
        <v>22</v>
      </c>
      <c r="B15" s="3">
        <v>11</v>
      </c>
      <c r="C15" s="1" t="s">
        <v>55</v>
      </c>
      <c r="D15" s="3">
        <v>26</v>
      </c>
    </row>
    <row r="16" spans="1:6" ht="17.7" customHeight="1">
      <c r="A16" s="1" t="s">
        <v>24</v>
      </c>
      <c r="B16" s="3">
        <v>12</v>
      </c>
      <c r="C16" s="1" t="s">
        <v>54</v>
      </c>
      <c r="D16" s="3">
        <v>26</v>
      </c>
    </row>
    <row r="17" spans="1:4" ht="17.7" customHeight="1">
      <c r="A17" s="1" t="s">
        <v>26</v>
      </c>
      <c r="B17" s="3">
        <v>13</v>
      </c>
      <c r="C17" s="1" t="s">
        <v>62</v>
      </c>
    </row>
    <row r="18" spans="1:4" ht="17.7" customHeight="1">
      <c r="A18" s="1" t="s">
        <v>28</v>
      </c>
      <c r="B18" s="3">
        <v>14</v>
      </c>
      <c r="C18" s="1" t="s">
        <v>23</v>
      </c>
      <c r="D18" s="3">
        <v>27</v>
      </c>
    </row>
    <row r="19" spans="1:4" ht="17.7" customHeight="1">
      <c r="A19" s="1" t="s">
        <v>63</v>
      </c>
      <c r="C19" s="1" t="s">
        <v>25</v>
      </c>
      <c r="D19" s="3">
        <v>27</v>
      </c>
    </row>
    <row r="20" spans="1:4" ht="17.7" customHeight="1">
      <c r="A20" s="1" t="s">
        <v>29</v>
      </c>
      <c r="B20" s="3">
        <v>15</v>
      </c>
      <c r="C20" s="1" t="s">
        <v>27</v>
      </c>
      <c r="D20" s="3">
        <v>27</v>
      </c>
    </row>
    <row r="21" spans="1:4" ht="17.7" customHeight="1">
      <c r="A21" s="1" t="s">
        <v>30</v>
      </c>
      <c r="B21" s="3">
        <v>16</v>
      </c>
      <c r="C21" s="1" t="s">
        <v>64</v>
      </c>
      <c r="D21" s="3">
        <v>27</v>
      </c>
    </row>
    <row r="22" spans="1:4" ht="17.7" customHeight="1">
      <c r="A22" s="1" t="s">
        <v>65</v>
      </c>
      <c r="C22" s="1" t="s">
        <v>66</v>
      </c>
    </row>
    <row r="23" spans="1:4" ht="17.7" customHeight="1">
      <c r="A23" s="1" t="s">
        <v>31</v>
      </c>
      <c r="B23" s="3">
        <v>17</v>
      </c>
      <c r="C23" s="1" t="s">
        <v>67</v>
      </c>
      <c r="D23" s="3">
        <v>28</v>
      </c>
    </row>
    <row r="24" spans="1:4" ht="17.7" customHeight="1">
      <c r="A24" s="1" t="s">
        <v>32</v>
      </c>
      <c r="B24" s="3">
        <v>17</v>
      </c>
      <c r="C24" s="1" t="s">
        <v>68</v>
      </c>
    </row>
    <row r="25" spans="1:4" ht="17.7" customHeight="1">
      <c r="A25" s="1" t="s">
        <v>34</v>
      </c>
      <c r="B25" s="3">
        <v>18</v>
      </c>
      <c r="C25" s="1" t="s">
        <v>33</v>
      </c>
      <c r="D25" s="3">
        <v>29</v>
      </c>
    </row>
    <row r="26" spans="1:4" ht="17.7" customHeight="1">
      <c r="A26" s="1" t="s">
        <v>36</v>
      </c>
      <c r="B26" s="3">
        <v>18</v>
      </c>
      <c r="C26" s="1" t="s">
        <v>35</v>
      </c>
      <c r="D26" s="3">
        <v>30</v>
      </c>
    </row>
    <row r="27" spans="1:4" ht="17.7" customHeight="1">
      <c r="A27" s="1" t="s">
        <v>38</v>
      </c>
      <c r="B27" s="3">
        <v>19</v>
      </c>
      <c r="C27" s="1" t="s">
        <v>37</v>
      </c>
      <c r="D27" s="3">
        <v>31</v>
      </c>
    </row>
    <row r="28" spans="1:4" ht="17.7" customHeight="1">
      <c r="A28" s="1" t="s">
        <v>47</v>
      </c>
      <c r="B28" s="3">
        <v>19</v>
      </c>
      <c r="C28" s="1" t="s">
        <v>39</v>
      </c>
      <c r="D28" s="3">
        <v>31</v>
      </c>
    </row>
    <row r="29" spans="1:4" ht="17.7" customHeight="1">
      <c r="A29" s="1" t="s">
        <v>42</v>
      </c>
      <c r="B29" s="3">
        <v>20</v>
      </c>
      <c r="C29" s="1" t="s">
        <v>40</v>
      </c>
      <c r="D29" s="3">
        <v>32</v>
      </c>
    </row>
    <row r="30" spans="1:4" ht="16.55" customHeight="1"/>
    <row r="31" spans="1:4" ht="16.55" customHeight="1"/>
  </sheetData>
  <mergeCells count="1">
    <mergeCell ref="A1:E1"/>
  </mergeCells>
  <phoneticPr fontId="6"/>
  <pageMargins left="0.39370078740157483" right="0.39370078740157483" top="0.78740157480314965" bottom="0.78740157480314965" header="0.31496062992125984" footer="0.31496062992125984"/>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0511-35DF-426A-8CA4-76481A22F5F7}">
  <sheetPr>
    <pageSetUpPr fitToPage="1"/>
  </sheetPr>
  <dimension ref="F1:F10"/>
  <sheetViews>
    <sheetView showGridLines="0" view="pageLayout" zoomScaleNormal="100" workbookViewId="0"/>
  </sheetViews>
  <sheetFormatPr defaultColWidth="9" defaultRowHeight="15.05"/>
  <cols>
    <col min="1" max="16384" width="9" style="34"/>
  </cols>
  <sheetData>
    <row r="1" spans="6:6" ht="14.25" customHeight="1"/>
    <row r="2" spans="6:6">
      <c r="F2" s="34" t="s">
        <v>165</v>
      </c>
    </row>
    <row r="10" spans="6:6">
      <c r="F10" s="34" t="s">
        <v>166</v>
      </c>
    </row>
  </sheetData>
  <phoneticPr fontId="6"/>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1E8C-2484-4E4D-B9FA-CFD415B941C3}">
  <sheetPr>
    <pageSetUpPr fitToPage="1"/>
  </sheetPr>
  <dimension ref="A1:N52"/>
  <sheetViews>
    <sheetView showGridLines="0" view="pageLayout" zoomScaleNormal="100" zoomScaleSheetLayoutView="100" workbookViewId="0">
      <selection sqref="A1:C1"/>
    </sheetView>
  </sheetViews>
  <sheetFormatPr defaultColWidth="9" defaultRowHeight="14.4"/>
  <cols>
    <col min="1" max="1" width="29.109375" style="8" customWidth="1"/>
    <col min="2" max="3" width="4.33203125" style="8" customWidth="1"/>
    <col min="4" max="4" width="12.21875" style="8" customWidth="1"/>
    <col min="5" max="5" width="5.77734375" style="8" customWidth="1"/>
    <col min="6" max="6" width="4.33203125" style="8" customWidth="1"/>
    <col min="7" max="7" width="9.44140625" style="8" customWidth="1"/>
    <col min="8" max="8" width="10" style="8" customWidth="1"/>
    <col min="9" max="10" width="2.5546875" style="8" customWidth="1"/>
    <col min="11" max="11" width="14.33203125" style="8" customWidth="1"/>
    <col min="12" max="12" width="4.21875" style="8" customWidth="1"/>
    <col min="13" max="13" width="48.109375" style="8" customWidth="1"/>
    <col min="14" max="14" width="20.109375" style="9" customWidth="1"/>
    <col min="15" max="16384" width="9" style="8"/>
  </cols>
  <sheetData>
    <row r="1" spans="1:14" ht="20.3" customHeight="1">
      <c r="A1" s="491" t="s">
        <v>73</v>
      </c>
      <c r="B1" s="491"/>
      <c r="C1" s="491"/>
      <c r="D1" s="7"/>
      <c r="E1" s="7" t="s">
        <v>74</v>
      </c>
      <c r="F1" s="7"/>
      <c r="G1" s="7"/>
    </row>
    <row r="2" spans="1:14" ht="19.5" customHeight="1"/>
    <row r="3" spans="1:14" ht="8.5500000000000007" customHeight="1">
      <c r="A3" s="492" t="s">
        <v>75</v>
      </c>
      <c r="B3" s="11"/>
      <c r="C3" s="11"/>
      <c r="D3" s="493" t="s">
        <v>76</v>
      </c>
      <c r="E3" s="493"/>
      <c r="F3" s="11"/>
      <c r="G3" s="494" t="s">
        <v>77</v>
      </c>
      <c r="H3" s="494"/>
      <c r="I3" s="12"/>
      <c r="J3" s="12"/>
      <c r="K3" s="493" t="s">
        <v>78</v>
      </c>
      <c r="L3" s="11"/>
      <c r="M3" s="498" t="s">
        <v>79</v>
      </c>
      <c r="N3" s="14" t="s">
        <v>80</v>
      </c>
    </row>
    <row r="4" spans="1:14" ht="8.5500000000000007" customHeight="1">
      <c r="A4" s="492"/>
      <c r="C4" s="15"/>
      <c r="D4" s="493"/>
      <c r="E4" s="493"/>
      <c r="G4" s="494"/>
      <c r="H4" s="494"/>
      <c r="I4" s="13"/>
      <c r="J4" s="16"/>
      <c r="K4" s="493"/>
      <c r="M4" s="498"/>
      <c r="N4" s="495" t="s">
        <v>81</v>
      </c>
    </row>
    <row r="5" spans="1:14" ht="8.5500000000000007" customHeight="1">
      <c r="A5" s="10"/>
      <c r="C5" s="18"/>
      <c r="D5" s="496" t="s">
        <v>82</v>
      </c>
      <c r="E5" s="496"/>
      <c r="G5" s="497" t="s">
        <v>83</v>
      </c>
      <c r="H5" s="497"/>
      <c r="I5" s="13"/>
      <c r="J5" s="20"/>
      <c r="K5" s="493" t="s">
        <v>84</v>
      </c>
      <c r="L5" s="11"/>
      <c r="M5" s="498" t="s">
        <v>85</v>
      </c>
      <c r="N5" s="495"/>
    </row>
    <row r="6" spans="1:14" ht="8.5500000000000007" customHeight="1">
      <c r="A6" s="10"/>
      <c r="C6" s="18"/>
      <c r="D6" s="19"/>
      <c r="E6" s="19"/>
      <c r="G6" s="497"/>
      <c r="H6" s="497"/>
      <c r="I6" s="13"/>
      <c r="J6" s="13"/>
      <c r="K6" s="493"/>
      <c r="M6" s="498"/>
      <c r="N6" s="495" t="s">
        <v>86</v>
      </c>
    </row>
    <row r="7" spans="1:14" ht="9" customHeight="1">
      <c r="C7" s="18"/>
      <c r="D7" s="21"/>
      <c r="N7" s="495"/>
    </row>
    <row r="8" spans="1:14" ht="12.8" customHeight="1">
      <c r="C8" s="22"/>
      <c r="D8" s="493" t="s">
        <v>87</v>
      </c>
      <c r="E8" s="493"/>
      <c r="F8" s="11"/>
      <c r="G8" s="493" t="s">
        <v>88</v>
      </c>
      <c r="H8" s="493"/>
      <c r="I8" s="11"/>
      <c r="J8" s="11"/>
      <c r="K8" s="11"/>
      <c r="L8" s="11"/>
      <c r="M8" s="493" t="s">
        <v>89</v>
      </c>
      <c r="N8" s="23" t="s">
        <v>90</v>
      </c>
    </row>
    <row r="9" spans="1:14" ht="12.8" customHeight="1">
      <c r="C9" s="15"/>
      <c r="D9" s="493"/>
      <c r="E9" s="493"/>
      <c r="G9" s="493" t="s">
        <v>91</v>
      </c>
      <c r="H9" s="493"/>
      <c r="M9" s="493"/>
      <c r="N9" s="24" t="s">
        <v>92</v>
      </c>
    </row>
    <row r="10" spans="1:14" ht="10.5" customHeight="1">
      <c r="C10" s="18"/>
      <c r="D10" s="21"/>
      <c r="N10" s="17" t="s">
        <v>93</v>
      </c>
    </row>
    <row r="11" spans="1:14" ht="15.05" customHeight="1">
      <c r="C11" s="22"/>
      <c r="D11" s="8" t="s">
        <v>94</v>
      </c>
      <c r="E11" s="11"/>
      <c r="F11" s="11"/>
      <c r="G11" s="8" t="s">
        <v>95</v>
      </c>
      <c r="I11" s="11"/>
      <c r="J11" s="11"/>
      <c r="K11" s="11"/>
      <c r="L11" s="11"/>
      <c r="M11" s="8" t="s">
        <v>96</v>
      </c>
      <c r="N11" s="17" t="s">
        <v>97</v>
      </c>
    </row>
    <row r="12" spans="1:14" ht="15.05" customHeight="1">
      <c r="D12" s="8" t="s">
        <v>98</v>
      </c>
      <c r="G12" s="8" t="s">
        <v>99</v>
      </c>
      <c r="M12" s="8" t="s">
        <v>100</v>
      </c>
      <c r="N12" s="17" t="s">
        <v>101</v>
      </c>
    </row>
    <row r="13" spans="1:14" ht="15.05" customHeight="1">
      <c r="D13" s="8" t="s">
        <v>102</v>
      </c>
      <c r="M13" s="8" t="s">
        <v>103</v>
      </c>
      <c r="N13" s="17" t="s">
        <v>104</v>
      </c>
    </row>
    <row r="14" spans="1:14" ht="15.05" customHeight="1">
      <c r="M14" s="8" t="s">
        <v>105</v>
      </c>
      <c r="N14" s="17" t="s">
        <v>106</v>
      </c>
    </row>
    <row r="15" spans="1:14" ht="15.05" customHeight="1">
      <c r="N15" s="25" t="s">
        <v>107</v>
      </c>
    </row>
    <row r="16" spans="1:14" ht="6.05" customHeight="1" thickBot="1">
      <c r="A16" s="26"/>
      <c r="B16" s="26"/>
      <c r="C16" s="27"/>
      <c r="D16" s="27"/>
      <c r="E16" s="27"/>
      <c r="F16" s="27"/>
      <c r="G16" s="27"/>
      <c r="H16" s="27"/>
      <c r="I16" s="27"/>
      <c r="J16" s="27"/>
      <c r="K16" s="27"/>
      <c r="L16" s="27"/>
      <c r="M16" s="27" t="s">
        <v>102</v>
      </c>
      <c r="N16" s="28"/>
    </row>
    <row r="17" spans="1:14" ht="6.05" customHeight="1"/>
    <row r="18" spans="1:14" ht="13.75" customHeight="1">
      <c r="A18" s="8" t="s">
        <v>108</v>
      </c>
      <c r="D18" s="496" t="s">
        <v>109</v>
      </c>
      <c r="E18" s="496"/>
      <c r="F18" s="11"/>
      <c r="G18" s="493" t="s">
        <v>110</v>
      </c>
      <c r="H18" s="493"/>
      <c r="I18" s="493"/>
      <c r="J18" s="493"/>
      <c r="K18" s="493"/>
      <c r="L18" s="493"/>
      <c r="M18" s="493"/>
    </row>
    <row r="19" spans="1:14" ht="11.8" customHeight="1">
      <c r="A19" s="499" t="s">
        <v>111</v>
      </c>
      <c r="C19" s="15"/>
      <c r="D19" s="496"/>
      <c r="E19" s="496"/>
      <c r="G19" s="493" t="s">
        <v>112</v>
      </c>
      <c r="H19" s="493"/>
      <c r="I19" s="493"/>
      <c r="J19" s="493"/>
      <c r="K19" s="493"/>
      <c r="L19" s="493"/>
      <c r="M19" s="493"/>
      <c r="N19" s="500" t="s">
        <v>113</v>
      </c>
    </row>
    <row r="20" spans="1:14" ht="10" customHeight="1">
      <c r="A20" s="499"/>
      <c r="C20" s="18"/>
      <c r="D20" s="19"/>
      <c r="E20" s="19"/>
      <c r="G20" s="493"/>
      <c r="H20" s="493"/>
      <c r="I20" s="493"/>
      <c r="J20" s="493"/>
      <c r="K20" s="493"/>
      <c r="L20" s="493"/>
      <c r="M20" s="493"/>
      <c r="N20" s="501"/>
    </row>
    <row r="21" spans="1:14" ht="10" customHeight="1">
      <c r="C21" s="18"/>
      <c r="D21" s="21"/>
      <c r="N21" s="502" t="s">
        <v>114</v>
      </c>
    </row>
    <row r="22" spans="1:14" ht="15.75" customHeight="1">
      <c r="A22" s="10" t="s">
        <v>88</v>
      </c>
      <c r="B22" s="29"/>
      <c r="C22" s="22"/>
      <c r="D22" s="493" t="s">
        <v>115</v>
      </c>
      <c r="E22" s="493"/>
      <c r="F22" s="11"/>
      <c r="G22" s="493" t="s">
        <v>116</v>
      </c>
      <c r="H22" s="493"/>
      <c r="I22" s="493"/>
      <c r="J22" s="493"/>
      <c r="K22" s="493"/>
      <c r="L22" s="493"/>
      <c r="M22" s="493"/>
      <c r="N22" s="502"/>
    </row>
    <row r="23" spans="1:14" ht="15.75" customHeight="1">
      <c r="A23" s="10" t="s">
        <v>117</v>
      </c>
      <c r="B23" s="30"/>
      <c r="C23" s="15"/>
      <c r="D23" s="493"/>
      <c r="E23" s="493"/>
      <c r="G23" s="8" t="s">
        <v>118</v>
      </c>
      <c r="N23" s="31" t="s">
        <v>119</v>
      </c>
    </row>
    <row r="24" spans="1:14" ht="7.2" customHeight="1">
      <c r="A24" s="492" t="s">
        <v>120</v>
      </c>
      <c r="C24" s="18"/>
      <c r="D24" s="21"/>
      <c r="N24" s="503" t="s">
        <v>121</v>
      </c>
    </row>
    <row r="25" spans="1:14" ht="11.3" customHeight="1">
      <c r="A25" s="492"/>
      <c r="C25" s="22"/>
      <c r="D25" s="493" t="s">
        <v>122</v>
      </c>
      <c r="E25" s="493"/>
      <c r="F25" s="11"/>
      <c r="G25" s="493" t="s">
        <v>123</v>
      </c>
      <c r="H25" s="493"/>
      <c r="I25" s="493"/>
      <c r="J25" s="493"/>
      <c r="K25" s="493"/>
      <c r="L25" s="493"/>
      <c r="M25" s="493"/>
      <c r="N25" s="503"/>
    </row>
    <row r="26" spans="1:14" ht="11.3" customHeight="1">
      <c r="A26" s="492" t="s">
        <v>124</v>
      </c>
      <c r="C26" s="18"/>
      <c r="D26" s="493"/>
      <c r="E26" s="493"/>
      <c r="G26" s="493"/>
      <c r="H26" s="493"/>
      <c r="I26" s="493"/>
      <c r="J26" s="493"/>
      <c r="K26" s="493"/>
      <c r="L26" s="493"/>
      <c r="M26" s="493"/>
      <c r="N26" s="503" t="s">
        <v>125</v>
      </c>
    </row>
    <row r="27" spans="1:14" ht="7.85" customHeight="1">
      <c r="A27" s="492"/>
      <c r="C27" s="18"/>
      <c r="D27" s="21"/>
      <c r="N27" s="503"/>
    </row>
    <row r="28" spans="1:14" ht="16.55" customHeight="1">
      <c r="A28" s="10" t="s">
        <v>126</v>
      </c>
      <c r="C28" s="22"/>
      <c r="D28" s="493" t="s">
        <v>127</v>
      </c>
      <c r="E28" s="493"/>
      <c r="F28" s="11"/>
      <c r="G28" s="8" t="s">
        <v>128</v>
      </c>
      <c r="N28" s="31"/>
    </row>
    <row r="29" spans="1:14" ht="16.55" customHeight="1">
      <c r="A29" s="10" t="s">
        <v>129</v>
      </c>
      <c r="D29" s="493"/>
      <c r="E29" s="493"/>
      <c r="G29" s="8" t="s">
        <v>130</v>
      </c>
      <c r="N29" s="32" t="s">
        <v>131</v>
      </c>
    </row>
    <row r="30" spans="1:14" ht="16.55" customHeight="1">
      <c r="G30" s="493" t="s">
        <v>132</v>
      </c>
      <c r="H30" s="493"/>
      <c r="I30" s="493"/>
      <c r="J30" s="493"/>
      <c r="K30" s="493"/>
      <c r="L30" s="493"/>
      <c r="M30" s="493"/>
    </row>
    <row r="31" spans="1:14" ht="7.55" customHeight="1" thickBot="1">
      <c r="A31" s="26"/>
      <c r="B31" s="26"/>
      <c r="C31" s="27"/>
      <c r="D31" s="27"/>
      <c r="E31" s="27"/>
      <c r="F31" s="27"/>
      <c r="G31" s="27"/>
      <c r="H31" s="27"/>
      <c r="I31" s="27"/>
      <c r="J31" s="27"/>
      <c r="K31" s="27"/>
      <c r="L31" s="27"/>
      <c r="M31" s="27"/>
      <c r="N31" s="28"/>
    </row>
    <row r="32" spans="1:14" ht="7.55" customHeight="1"/>
    <row r="33" spans="1:14" ht="13.75" customHeight="1">
      <c r="A33" s="8" t="s">
        <v>133</v>
      </c>
      <c r="C33" s="11"/>
      <c r="D33" s="493" t="s">
        <v>134</v>
      </c>
      <c r="E33" s="493"/>
      <c r="F33" s="11"/>
      <c r="G33" s="493" t="s">
        <v>135</v>
      </c>
      <c r="H33" s="493"/>
      <c r="I33" s="493"/>
      <c r="J33" s="493"/>
      <c r="K33" s="493"/>
      <c r="L33" s="493"/>
      <c r="M33" s="493"/>
      <c r="N33" s="33"/>
    </row>
    <row r="34" spans="1:14" ht="13.75" customHeight="1">
      <c r="C34" s="15"/>
      <c r="D34" s="493"/>
      <c r="E34" s="493"/>
      <c r="G34" s="493"/>
      <c r="H34" s="493"/>
      <c r="I34" s="493"/>
      <c r="J34" s="493"/>
      <c r="K34" s="493"/>
      <c r="L34" s="493"/>
      <c r="M34" s="493"/>
      <c r="N34" s="504" t="s">
        <v>136</v>
      </c>
    </row>
    <row r="35" spans="1:14" ht="13.75" customHeight="1">
      <c r="A35" s="10" t="s">
        <v>137</v>
      </c>
      <c r="B35" s="11"/>
      <c r="C35" s="22"/>
      <c r="D35" s="493" t="s">
        <v>138</v>
      </c>
      <c r="E35" s="493"/>
      <c r="F35" s="11"/>
      <c r="G35" s="493" t="s">
        <v>139</v>
      </c>
      <c r="H35" s="493"/>
      <c r="I35" s="493"/>
      <c r="J35" s="493"/>
      <c r="K35" s="493"/>
      <c r="L35" s="493"/>
      <c r="M35" s="493"/>
      <c r="N35" s="495"/>
    </row>
    <row r="36" spans="1:14" ht="13.75" customHeight="1">
      <c r="A36" s="10" t="s">
        <v>140</v>
      </c>
      <c r="C36" s="18"/>
      <c r="D36" s="493"/>
      <c r="E36" s="493"/>
      <c r="G36" s="493"/>
      <c r="H36" s="493"/>
      <c r="I36" s="493"/>
      <c r="J36" s="493"/>
      <c r="K36" s="493"/>
      <c r="L36" s="493"/>
      <c r="M36" s="493"/>
      <c r="N36" s="495" t="s">
        <v>141</v>
      </c>
    </row>
    <row r="37" spans="1:14" ht="13.75" customHeight="1">
      <c r="C37" s="22"/>
      <c r="D37" s="493" t="s">
        <v>142</v>
      </c>
      <c r="E37" s="493"/>
      <c r="F37" s="11"/>
      <c r="G37" s="493" t="s">
        <v>143</v>
      </c>
      <c r="H37" s="493"/>
      <c r="I37" s="493"/>
      <c r="J37" s="493"/>
      <c r="K37" s="493"/>
      <c r="L37" s="493"/>
      <c r="M37" s="493"/>
      <c r="N37" s="505"/>
    </row>
    <row r="38" spans="1:14" ht="13.75" customHeight="1" thickBot="1">
      <c r="A38" s="26"/>
      <c r="B38" s="26"/>
      <c r="C38" s="27"/>
      <c r="D38" s="506"/>
      <c r="E38" s="506"/>
      <c r="F38" s="27"/>
      <c r="G38" s="506"/>
      <c r="H38" s="506"/>
      <c r="I38" s="506"/>
      <c r="J38" s="506"/>
      <c r="K38" s="506"/>
      <c r="L38" s="506"/>
      <c r="M38" s="506"/>
      <c r="N38" s="28"/>
    </row>
    <row r="39" spans="1:14" ht="7.55" customHeight="1"/>
    <row r="40" spans="1:14" ht="12.8" customHeight="1">
      <c r="A40" s="8" t="s">
        <v>144</v>
      </c>
      <c r="C40" s="11"/>
      <c r="D40" s="493" t="s">
        <v>145</v>
      </c>
      <c r="E40" s="493"/>
      <c r="F40" s="11"/>
      <c r="G40" s="493" t="s">
        <v>146</v>
      </c>
      <c r="H40" s="493"/>
      <c r="I40" s="493"/>
      <c r="J40" s="493"/>
      <c r="K40" s="493"/>
      <c r="L40" s="493"/>
      <c r="M40" s="493"/>
      <c r="N40" s="33"/>
    </row>
    <row r="41" spans="1:14" ht="12.8" customHeight="1">
      <c r="C41" s="15"/>
      <c r="D41" s="493"/>
      <c r="E41" s="493"/>
      <c r="G41" s="493"/>
      <c r="H41" s="493"/>
      <c r="I41" s="493"/>
      <c r="J41" s="493"/>
      <c r="K41" s="493"/>
      <c r="L41" s="493"/>
      <c r="M41" s="493"/>
      <c r="N41" s="504" t="s">
        <v>147</v>
      </c>
    </row>
    <row r="42" spans="1:14" ht="12.8" customHeight="1">
      <c r="A42" s="10" t="s">
        <v>137</v>
      </c>
      <c r="B42" s="11"/>
      <c r="C42" s="22"/>
      <c r="D42" s="493" t="s">
        <v>148</v>
      </c>
      <c r="E42" s="493"/>
      <c r="F42" s="11"/>
      <c r="G42" s="493" t="s">
        <v>149</v>
      </c>
      <c r="H42" s="493"/>
      <c r="I42" s="493"/>
      <c r="J42" s="493"/>
      <c r="K42" s="493"/>
      <c r="L42" s="493"/>
      <c r="M42" s="493"/>
      <c r="N42" s="495"/>
    </row>
    <row r="43" spans="1:14" ht="12.8" customHeight="1">
      <c r="A43" s="10" t="s">
        <v>140</v>
      </c>
      <c r="C43" s="18"/>
      <c r="D43" s="493"/>
      <c r="E43" s="493"/>
      <c r="G43" s="493"/>
      <c r="H43" s="493"/>
      <c r="I43" s="493"/>
      <c r="J43" s="493"/>
      <c r="K43" s="493"/>
      <c r="L43" s="493"/>
      <c r="M43" s="493"/>
      <c r="N43" s="495" t="s">
        <v>150</v>
      </c>
    </row>
    <row r="44" spans="1:14" ht="12.8" customHeight="1">
      <c r="A44" s="8" t="s">
        <v>151</v>
      </c>
      <c r="C44" s="22"/>
      <c r="D44" s="493" t="s">
        <v>152</v>
      </c>
      <c r="E44" s="493"/>
      <c r="F44" s="11"/>
      <c r="G44" s="493" t="s">
        <v>153</v>
      </c>
      <c r="H44" s="493"/>
      <c r="I44" s="493"/>
      <c r="J44" s="493"/>
      <c r="K44" s="493"/>
      <c r="L44" s="493"/>
      <c r="M44" s="493"/>
      <c r="N44" s="505"/>
    </row>
    <row r="45" spans="1:14" ht="12.8" customHeight="1" thickBot="1">
      <c r="A45" s="26"/>
      <c r="B45" s="26"/>
      <c r="C45" s="27"/>
      <c r="D45" s="506"/>
      <c r="E45" s="506"/>
      <c r="F45" s="27"/>
      <c r="G45" s="506"/>
      <c r="H45" s="506"/>
      <c r="I45" s="506"/>
      <c r="J45" s="506"/>
      <c r="K45" s="506"/>
      <c r="L45" s="506"/>
      <c r="M45" s="506"/>
      <c r="N45" s="28"/>
    </row>
    <row r="46" spans="1:14" ht="7.55" customHeight="1"/>
    <row r="47" spans="1:14" ht="14.25" customHeight="1">
      <c r="A47" s="8" t="s">
        <v>154</v>
      </c>
      <c r="B47" s="11"/>
      <c r="C47" s="11"/>
      <c r="D47" s="507" t="s">
        <v>155</v>
      </c>
      <c r="E47" s="507"/>
      <c r="G47" s="493" t="s">
        <v>156</v>
      </c>
      <c r="H47" s="493"/>
      <c r="I47" s="493"/>
      <c r="J47" s="493"/>
      <c r="K47" s="493"/>
      <c r="L47" s="493"/>
      <c r="M47" s="508"/>
      <c r="N47" s="14" t="s">
        <v>157</v>
      </c>
    </row>
    <row r="48" spans="1:14" ht="15.05" customHeight="1">
      <c r="A48" s="10" t="s">
        <v>158</v>
      </c>
      <c r="D48" s="507" t="s">
        <v>159</v>
      </c>
      <c r="E48" s="507"/>
      <c r="G48" s="493"/>
      <c r="H48" s="493"/>
      <c r="I48" s="493"/>
      <c r="J48" s="493"/>
      <c r="K48" s="493"/>
      <c r="L48" s="493"/>
      <c r="M48" s="508"/>
      <c r="N48" s="25" t="s">
        <v>131</v>
      </c>
    </row>
    <row r="49" spans="1:14" ht="15.05" customHeight="1" thickBot="1">
      <c r="A49" s="26"/>
      <c r="B49" s="26"/>
      <c r="C49" s="27"/>
      <c r="D49" s="27"/>
      <c r="E49" s="27"/>
      <c r="F49" s="27"/>
      <c r="G49" s="27"/>
      <c r="H49" s="27"/>
      <c r="I49" s="27"/>
      <c r="J49" s="27"/>
      <c r="K49" s="27"/>
      <c r="L49" s="27"/>
      <c r="M49" s="27"/>
      <c r="N49" s="28"/>
    </row>
    <row r="50" spans="1:14" ht="7.55" customHeight="1"/>
    <row r="51" spans="1:14" ht="14.25" customHeight="1">
      <c r="A51" s="8" t="s">
        <v>160</v>
      </c>
      <c r="B51" s="11"/>
      <c r="C51" s="11"/>
      <c r="D51" s="493" t="s">
        <v>155</v>
      </c>
      <c r="E51" s="493"/>
      <c r="G51" s="493" t="s">
        <v>161</v>
      </c>
      <c r="H51" s="493"/>
      <c r="I51" s="493"/>
      <c r="J51" s="493"/>
      <c r="K51" s="493"/>
      <c r="L51" s="493"/>
      <c r="M51" s="508"/>
      <c r="N51" s="14" t="s">
        <v>162</v>
      </c>
    </row>
    <row r="52" spans="1:14" ht="15.05" customHeight="1">
      <c r="A52" s="10" t="s">
        <v>163</v>
      </c>
      <c r="D52" s="493" t="s">
        <v>159</v>
      </c>
      <c r="E52" s="493"/>
      <c r="G52" s="493"/>
      <c r="H52" s="493"/>
      <c r="I52" s="493"/>
      <c r="J52" s="493"/>
      <c r="K52" s="493"/>
      <c r="L52" s="493"/>
      <c r="M52" s="508"/>
      <c r="N52" s="25" t="s">
        <v>164</v>
      </c>
    </row>
  </sheetData>
  <sheetProtection selectLockedCells="1" selectUnlockedCells="1"/>
  <mergeCells count="54">
    <mergeCell ref="D47:E47"/>
    <mergeCell ref="G47:M48"/>
    <mergeCell ref="D48:E48"/>
    <mergeCell ref="D51:E51"/>
    <mergeCell ref="G51:M52"/>
    <mergeCell ref="D52:E52"/>
    <mergeCell ref="D40:E41"/>
    <mergeCell ref="G40:M41"/>
    <mergeCell ref="N41:N42"/>
    <mergeCell ref="D42:E43"/>
    <mergeCell ref="G42:M43"/>
    <mergeCell ref="N43:N44"/>
    <mergeCell ref="D44:E45"/>
    <mergeCell ref="G44:M45"/>
    <mergeCell ref="D28:E29"/>
    <mergeCell ref="G30:M30"/>
    <mergeCell ref="D33:E34"/>
    <mergeCell ref="G33:M34"/>
    <mergeCell ref="N34:N35"/>
    <mergeCell ref="D35:E36"/>
    <mergeCell ref="G35:M36"/>
    <mergeCell ref="N36:N37"/>
    <mergeCell ref="D37:E38"/>
    <mergeCell ref="G37:M38"/>
    <mergeCell ref="A24:A25"/>
    <mergeCell ref="N24:N25"/>
    <mergeCell ref="D25:E26"/>
    <mergeCell ref="G25:M26"/>
    <mergeCell ref="A26:A27"/>
    <mergeCell ref="N26:N27"/>
    <mergeCell ref="A19:A20"/>
    <mergeCell ref="G19:M20"/>
    <mergeCell ref="N19:N20"/>
    <mergeCell ref="N21:N22"/>
    <mergeCell ref="D22:E23"/>
    <mergeCell ref="G22:M22"/>
    <mergeCell ref="D8:E9"/>
    <mergeCell ref="G8:H8"/>
    <mergeCell ref="M8:M9"/>
    <mergeCell ref="G9:H9"/>
    <mergeCell ref="D18:E19"/>
    <mergeCell ref="G18:M18"/>
    <mergeCell ref="N4:N5"/>
    <mergeCell ref="D5:E5"/>
    <mergeCell ref="G5:H6"/>
    <mergeCell ref="K5:K6"/>
    <mergeCell ref="M5:M6"/>
    <mergeCell ref="N6:N7"/>
    <mergeCell ref="M3:M4"/>
    <mergeCell ref="A1:C1"/>
    <mergeCell ref="A3:A4"/>
    <mergeCell ref="D3:E4"/>
    <mergeCell ref="G3:H4"/>
    <mergeCell ref="K3:K4"/>
  </mergeCells>
  <phoneticPr fontId="6"/>
  <printOptions horizontalCentered="1" verticalCentered="1"/>
  <pageMargins left="0.78740157480314965" right="0.39370078740157483" top="0.39370078740157483" bottom="0.39370078740157483" header="0" footer="0"/>
  <pageSetup paperSize="9" scale="78" firstPageNumber="0" orientation="landscape" horizontalDpi="300" verticalDpi="300" r:id="rId1"/>
  <headerFooter scaleWithDoc="0" alignWithMargins="0">
    <oddFooter>&amp;C&amp;"ＭＳ 明朝,標準"－２－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AA2B2-0E2B-40C8-8A7A-67C9EC0F26C6}">
  <sheetPr>
    <pageSetUpPr fitToPage="1"/>
  </sheetPr>
  <dimension ref="A1:L35"/>
  <sheetViews>
    <sheetView view="pageLayout" zoomScaleNormal="100" workbookViewId="0">
      <selection activeCell="E11" sqref="E11"/>
    </sheetView>
  </sheetViews>
  <sheetFormatPr defaultColWidth="9" defaultRowHeight="15.05" customHeight="1"/>
  <cols>
    <col min="1" max="1" width="4.109375" style="36" customWidth="1"/>
    <col min="2" max="2" width="14.33203125" style="36" customWidth="1"/>
    <col min="3" max="3" width="11.33203125" style="36" customWidth="1"/>
    <col min="4" max="4" width="7" style="36" customWidth="1"/>
    <col min="5" max="5" width="32.21875" style="36" customWidth="1"/>
    <col min="6" max="7" width="5.33203125" style="36" customWidth="1"/>
    <col min="8" max="8" width="19.6640625" style="36" customWidth="1"/>
    <col min="9" max="9" width="10.44140625" style="36" customWidth="1"/>
    <col min="10" max="10" width="12" style="36" customWidth="1"/>
    <col min="11" max="11" width="7.33203125" style="36" customWidth="1"/>
    <col min="12" max="12" width="11.77734375" style="36" customWidth="1"/>
    <col min="13" max="16384" width="9" style="36"/>
  </cols>
  <sheetData>
    <row r="1" spans="1:12" ht="24.05" customHeight="1">
      <c r="A1" s="35" t="s">
        <v>167</v>
      </c>
      <c r="B1" s="35"/>
      <c r="L1" s="37" t="s">
        <v>168</v>
      </c>
    </row>
    <row r="2" spans="1:12" ht="15.75" customHeight="1">
      <c r="A2" s="509" t="s">
        <v>169</v>
      </c>
      <c r="B2" s="509"/>
      <c r="C2" s="509"/>
      <c r="D2" s="510" t="s">
        <v>170</v>
      </c>
      <c r="E2" s="511"/>
      <c r="F2" s="512" t="s">
        <v>171</v>
      </c>
      <c r="G2" s="509"/>
      <c r="H2" s="38" t="s">
        <v>172</v>
      </c>
      <c r="I2" s="38" t="s">
        <v>173</v>
      </c>
      <c r="J2" s="510" t="s">
        <v>174</v>
      </c>
      <c r="K2" s="511"/>
      <c r="L2" s="38" t="s">
        <v>175</v>
      </c>
    </row>
    <row r="3" spans="1:12" ht="15.75" customHeight="1">
      <c r="A3" s="513" t="s">
        <v>176</v>
      </c>
      <c r="B3" s="513"/>
      <c r="C3" s="513"/>
      <c r="D3" s="40" t="s">
        <v>177</v>
      </c>
      <c r="E3" s="41"/>
      <c r="F3" s="514" t="s">
        <v>178</v>
      </c>
      <c r="G3" s="515"/>
      <c r="H3" s="43" t="s">
        <v>179</v>
      </c>
      <c r="I3" s="509" t="s">
        <v>180</v>
      </c>
      <c r="J3" s="42" t="s">
        <v>181</v>
      </c>
      <c r="K3" s="44" t="s">
        <v>182</v>
      </c>
      <c r="L3" s="518" t="s">
        <v>183</v>
      </c>
    </row>
    <row r="4" spans="1:12" ht="15.75" customHeight="1">
      <c r="A4" s="513"/>
      <c r="B4" s="513"/>
      <c r="C4" s="513"/>
      <c r="D4" s="520" t="s">
        <v>184</v>
      </c>
      <c r="E4" s="521"/>
      <c r="F4" s="516"/>
      <c r="G4" s="517"/>
      <c r="H4" s="46" t="s">
        <v>185</v>
      </c>
      <c r="I4" s="509"/>
      <c r="J4" s="45" t="s">
        <v>186</v>
      </c>
      <c r="K4" s="47" t="s">
        <v>187</v>
      </c>
      <c r="L4" s="519"/>
    </row>
    <row r="5" spans="1:12" ht="15.75" customHeight="1">
      <c r="A5" s="513" t="s">
        <v>188</v>
      </c>
      <c r="B5" s="513"/>
      <c r="C5" s="513"/>
      <c r="D5" s="522" t="s">
        <v>189</v>
      </c>
      <c r="E5" s="523"/>
      <c r="F5" s="524" t="s">
        <v>190</v>
      </c>
      <c r="G5" s="525"/>
      <c r="H5" s="43" t="s">
        <v>191</v>
      </c>
      <c r="I5" s="509" t="s">
        <v>180</v>
      </c>
      <c r="J5" s="528" t="s">
        <v>186</v>
      </c>
      <c r="K5" s="529" t="s">
        <v>192</v>
      </c>
      <c r="L5" s="518" t="s">
        <v>193</v>
      </c>
    </row>
    <row r="6" spans="1:12" ht="15.75" customHeight="1">
      <c r="A6" s="513"/>
      <c r="B6" s="513"/>
      <c r="C6" s="513"/>
      <c r="D6" s="520" t="s">
        <v>194</v>
      </c>
      <c r="E6" s="521"/>
      <c r="F6" s="526"/>
      <c r="G6" s="527"/>
      <c r="H6" s="46" t="s">
        <v>185</v>
      </c>
      <c r="I6" s="509"/>
      <c r="J6" s="528"/>
      <c r="K6" s="530"/>
      <c r="L6" s="519"/>
    </row>
    <row r="7" spans="1:12" ht="15.75" customHeight="1">
      <c r="A7" s="513" t="s">
        <v>195</v>
      </c>
      <c r="B7" s="513"/>
      <c r="C7" s="513"/>
      <c r="D7" s="522" t="s">
        <v>196</v>
      </c>
      <c r="E7" s="523"/>
      <c r="F7" s="514" t="s">
        <v>197</v>
      </c>
      <c r="G7" s="515"/>
      <c r="H7" s="518" t="s">
        <v>198</v>
      </c>
      <c r="I7" s="509" t="s">
        <v>199</v>
      </c>
      <c r="J7" s="528" t="s">
        <v>186</v>
      </c>
      <c r="K7" s="529" t="s">
        <v>200</v>
      </c>
      <c r="L7" s="518" t="s">
        <v>201</v>
      </c>
    </row>
    <row r="8" spans="1:12" ht="15.75" customHeight="1">
      <c r="A8" s="513"/>
      <c r="B8" s="513"/>
      <c r="C8" s="513"/>
      <c r="D8" s="520" t="s">
        <v>184</v>
      </c>
      <c r="E8" s="521"/>
      <c r="F8" s="516"/>
      <c r="G8" s="517"/>
      <c r="H8" s="519"/>
      <c r="I8" s="509"/>
      <c r="J8" s="528"/>
      <c r="K8" s="530"/>
      <c r="L8" s="519"/>
    </row>
    <row r="9" spans="1:12" ht="15.75" customHeight="1"/>
    <row r="10" spans="1:12" ht="15.75" customHeight="1">
      <c r="C10" s="35"/>
      <c r="D10" s="35"/>
      <c r="E10" s="35"/>
      <c r="L10" s="35"/>
    </row>
    <row r="11" spans="1:12" ht="24.05" customHeight="1">
      <c r="A11" s="35" t="s">
        <v>202</v>
      </c>
      <c r="B11" s="35"/>
      <c r="C11" s="48"/>
      <c r="D11" s="48"/>
      <c r="E11" s="48"/>
      <c r="K11" s="49"/>
      <c r="L11" s="50" t="s">
        <v>203</v>
      </c>
    </row>
    <row r="12" spans="1:12" ht="15.75" customHeight="1">
      <c r="A12" s="510" t="s">
        <v>204</v>
      </c>
      <c r="B12" s="511"/>
      <c r="C12" s="38" t="s">
        <v>205</v>
      </c>
      <c r="D12" s="510" t="s">
        <v>206</v>
      </c>
      <c r="E12" s="511"/>
      <c r="G12" s="509" t="s">
        <v>204</v>
      </c>
      <c r="H12" s="509"/>
      <c r="I12" s="38" t="s">
        <v>205</v>
      </c>
      <c r="J12" s="510" t="s">
        <v>207</v>
      </c>
      <c r="K12" s="534"/>
      <c r="L12" s="511"/>
    </row>
    <row r="13" spans="1:12" ht="15.75" customHeight="1">
      <c r="A13" s="556" t="s">
        <v>208</v>
      </c>
      <c r="B13" s="557"/>
      <c r="C13" s="554">
        <v>455424</v>
      </c>
      <c r="D13" s="538" t="s">
        <v>209</v>
      </c>
      <c r="E13" s="540"/>
      <c r="G13" s="559" t="s">
        <v>210</v>
      </c>
      <c r="H13" s="518" t="s">
        <v>211</v>
      </c>
      <c r="I13" s="531">
        <v>220070</v>
      </c>
      <c r="J13" s="538" t="s">
        <v>212</v>
      </c>
      <c r="K13" s="539"/>
      <c r="L13" s="540"/>
    </row>
    <row r="14" spans="1:12" ht="15.75" customHeight="1">
      <c r="A14" s="541" t="s">
        <v>213</v>
      </c>
      <c r="B14" s="542"/>
      <c r="C14" s="558"/>
      <c r="D14" s="550"/>
      <c r="E14" s="552"/>
      <c r="G14" s="560"/>
      <c r="H14" s="553"/>
      <c r="I14" s="532"/>
      <c r="J14" s="543" t="s">
        <v>214</v>
      </c>
      <c r="K14" s="544"/>
      <c r="L14" s="545"/>
    </row>
    <row r="15" spans="1:12" ht="15.75" customHeight="1">
      <c r="A15" s="546" t="s">
        <v>215</v>
      </c>
      <c r="B15" s="51" t="s">
        <v>216</v>
      </c>
      <c r="C15" s="52">
        <v>146000</v>
      </c>
      <c r="D15" s="549" t="s">
        <v>217</v>
      </c>
      <c r="E15" s="537"/>
      <c r="G15" s="560"/>
      <c r="H15" s="519"/>
      <c r="I15" s="533"/>
      <c r="J15" s="550"/>
      <c r="K15" s="551"/>
      <c r="L15" s="552"/>
    </row>
    <row r="16" spans="1:12" ht="15.75" customHeight="1">
      <c r="A16" s="547"/>
      <c r="B16" s="518" t="s">
        <v>218</v>
      </c>
      <c r="C16" s="554">
        <v>41616</v>
      </c>
      <c r="D16" s="538" t="s">
        <v>219</v>
      </c>
      <c r="E16" s="540"/>
      <c r="G16" s="560"/>
      <c r="H16" s="518" t="s">
        <v>220</v>
      </c>
      <c r="I16" s="531">
        <v>202657</v>
      </c>
      <c r="J16" s="538" t="s">
        <v>221</v>
      </c>
      <c r="K16" s="539"/>
      <c r="L16" s="540"/>
    </row>
    <row r="17" spans="1:12" ht="15.75" customHeight="1">
      <c r="A17" s="547"/>
      <c r="B17" s="553"/>
      <c r="C17" s="555"/>
      <c r="D17" s="562" t="s">
        <v>222</v>
      </c>
      <c r="E17" s="563"/>
      <c r="G17" s="560"/>
      <c r="H17" s="553"/>
      <c r="I17" s="532"/>
      <c r="J17" s="543" t="s">
        <v>214</v>
      </c>
      <c r="K17" s="544"/>
      <c r="L17" s="545"/>
    </row>
    <row r="18" spans="1:12" ht="15.75" customHeight="1">
      <c r="A18" s="547"/>
      <c r="B18" s="553"/>
      <c r="C18" s="555"/>
      <c r="D18" s="562" t="s">
        <v>223</v>
      </c>
      <c r="E18" s="563"/>
      <c r="G18" s="560"/>
      <c r="H18" s="519"/>
      <c r="I18" s="533"/>
      <c r="J18" s="543" t="s">
        <v>224</v>
      </c>
      <c r="K18" s="544"/>
      <c r="L18" s="545"/>
    </row>
    <row r="19" spans="1:12" ht="15.75" customHeight="1">
      <c r="A19" s="547"/>
      <c r="B19" s="553"/>
      <c r="C19" s="555"/>
      <c r="D19" s="562" t="s">
        <v>225</v>
      </c>
      <c r="E19" s="563"/>
      <c r="G19" s="560"/>
      <c r="H19" s="518" t="s">
        <v>226</v>
      </c>
      <c r="I19" s="531">
        <v>28753</v>
      </c>
      <c r="J19" s="538" t="s">
        <v>227</v>
      </c>
      <c r="K19" s="539"/>
      <c r="L19" s="540"/>
    </row>
    <row r="20" spans="1:12" ht="15.75" customHeight="1">
      <c r="A20" s="547"/>
      <c r="B20" s="553"/>
      <c r="C20" s="555"/>
      <c r="D20" s="53" t="s">
        <v>228</v>
      </c>
      <c r="E20" s="54"/>
      <c r="G20" s="560"/>
      <c r="H20" s="553"/>
      <c r="I20" s="532"/>
      <c r="J20" s="543" t="s">
        <v>224</v>
      </c>
      <c r="K20" s="544"/>
      <c r="L20" s="545"/>
    </row>
    <row r="21" spans="1:12" ht="15.75" customHeight="1">
      <c r="A21" s="547"/>
      <c r="B21" s="553"/>
      <c r="C21" s="555"/>
      <c r="D21" s="53" t="s">
        <v>229</v>
      </c>
      <c r="E21" s="54"/>
      <c r="G21" s="560"/>
      <c r="H21" s="519"/>
      <c r="I21" s="533"/>
      <c r="J21" s="550"/>
      <c r="K21" s="551"/>
      <c r="L21" s="552"/>
    </row>
    <row r="22" spans="1:12" ht="15.75" customHeight="1">
      <c r="A22" s="547"/>
      <c r="B22" s="553"/>
      <c r="C22" s="555"/>
      <c r="D22" s="53" t="s">
        <v>230</v>
      </c>
      <c r="E22" s="54"/>
      <c r="G22" s="560"/>
      <c r="H22" s="55" t="s">
        <v>231</v>
      </c>
      <c r="I22" s="56">
        <v>49947</v>
      </c>
      <c r="J22" s="535" t="s">
        <v>232</v>
      </c>
      <c r="K22" s="536"/>
      <c r="L22" s="537"/>
    </row>
    <row r="23" spans="1:12" ht="15.75" customHeight="1">
      <c r="A23" s="547"/>
      <c r="B23" s="553"/>
      <c r="C23" s="555"/>
      <c r="D23" s="53" t="s">
        <v>233</v>
      </c>
      <c r="E23" s="54"/>
      <c r="G23" s="561"/>
      <c r="H23" s="38" t="s">
        <v>234</v>
      </c>
      <c r="I23" s="56">
        <f>SUM(I13:I22)</f>
        <v>501427</v>
      </c>
      <c r="J23" s="510"/>
      <c r="K23" s="534"/>
      <c r="L23" s="511"/>
    </row>
    <row r="24" spans="1:12" ht="15.75" customHeight="1">
      <c r="A24" s="547"/>
      <c r="B24" s="553"/>
      <c r="C24" s="555"/>
      <c r="D24" s="53" t="s">
        <v>235</v>
      </c>
      <c r="E24" s="54"/>
      <c r="G24" s="510" t="s">
        <v>236</v>
      </c>
      <c r="H24" s="511"/>
      <c r="I24" s="56">
        <v>0</v>
      </c>
      <c r="J24" s="510"/>
      <c r="K24" s="534"/>
      <c r="L24" s="511"/>
    </row>
    <row r="25" spans="1:12" ht="15.75" customHeight="1">
      <c r="A25" s="547"/>
      <c r="B25" s="553"/>
      <c r="C25" s="555"/>
      <c r="D25" s="550" t="s">
        <v>237</v>
      </c>
      <c r="E25" s="552"/>
      <c r="G25" s="510" t="s">
        <v>238</v>
      </c>
      <c r="H25" s="511"/>
      <c r="I25" s="56">
        <f>C13+C35+I23+I24</f>
        <v>1229199</v>
      </c>
      <c r="J25" s="510"/>
      <c r="K25" s="534"/>
      <c r="L25" s="511"/>
    </row>
    <row r="26" spans="1:12" ht="15.75" customHeight="1">
      <c r="A26" s="547"/>
      <c r="B26" s="38" t="s">
        <v>239</v>
      </c>
      <c r="C26" s="57">
        <v>21000</v>
      </c>
      <c r="D26" s="549" t="s">
        <v>240</v>
      </c>
      <c r="E26" s="537"/>
    </row>
    <row r="27" spans="1:12" ht="15.75" customHeight="1">
      <c r="A27" s="547"/>
      <c r="B27" s="518" t="s">
        <v>241</v>
      </c>
      <c r="C27" s="564">
        <v>63722</v>
      </c>
      <c r="D27" s="538" t="s">
        <v>242</v>
      </c>
      <c r="E27" s="540"/>
    </row>
    <row r="28" spans="1:12" ht="15.75" customHeight="1">
      <c r="A28" s="547"/>
      <c r="B28" s="553"/>
      <c r="C28" s="565"/>
      <c r="D28" s="567" t="s">
        <v>243</v>
      </c>
      <c r="E28" s="545"/>
    </row>
    <row r="29" spans="1:12" ht="15.75" customHeight="1">
      <c r="A29" s="547"/>
      <c r="B29" s="553"/>
      <c r="C29" s="565"/>
      <c r="D29" s="567" t="s">
        <v>244</v>
      </c>
      <c r="E29" s="545"/>
      <c r="G29" s="35" t="s">
        <v>245</v>
      </c>
      <c r="J29" s="35"/>
      <c r="K29" s="35"/>
    </row>
    <row r="30" spans="1:12" ht="15.75" customHeight="1">
      <c r="A30" s="547"/>
      <c r="B30" s="553"/>
      <c r="C30" s="565"/>
      <c r="D30" s="543" t="s">
        <v>246</v>
      </c>
      <c r="E30" s="545"/>
      <c r="L30" s="50" t="s">
        <v>203</v>
      </c>
    </row>
    <row r="31" spans="1:12" ht="15.75" customHeight="1">
      <c r="A31" s="547"/>
      <c r="B31" s="553"/>
      <c r="C31" s="565"/>
      <c r="D31" s="568" t="s">
        <v>247</v>
      </c>
      <c r="E31" s="545"/>
      <c r="G31" s="509" t="s">
        <v>204</v>
      </c>
      <c r="H31" s="510"/>
      <c r="I31" s="38" t="s">
        <v>205</v>
      </c>
      <c r="J31" s="511" t="s">
        <v>206</v>
      </c>
      <c r="K31" s="509"/>
      <c r="L31" s="509"/>
    </row>
    <row r="32" spans="1:12" ht="15.75" customHeight="1">
      <c r="A32" s="547"/>
      <c r="B32" s="553"/>
      <c r="C32" s="565"/>
      <c r="D32" s="567" t="s">
        <v>248</v>
      </c>
      <c r="E32" s="545"/>
      <c r="G32" s="559" t="s">
        <v>249</v>
      </c>
      <c r="H32" s="570" t="s">
        <v>250</v>
      </c>
      <c r="I32" s="531">
        <v>48235</v>
      </c>
      <c r="J32" s="538" t="s">
        <v>251</v>
      </c>
      <c r="K32" s="539"/>
      <c r="L32" s="540"/>
    </row>
    <row r="33" spans="1:12" ht="15.75" customHeight="1">
      <c r="A33" s="547"/>
      <c r="B33" s="519"/>
      <c r="C33" s="566"/>
      <c r="D33" s="543" t="s">
        <v>237</v>
      </c>
      <c r="E33" s="545"/>
      <c r="G33" s="560"/>
      <c r="H33" s="571"/>
      <c r="I33" s="533"/>
      <c r="J33" s="550" t="s">
        <v>252</v>
      </c>
      <c r="K33" s="551"/>
      <c r="L33" s="552"/>
    </row>
    <row r="34" spans="1:12" ht="15.75" customHeight="1">
      <c r="A34" s="547"/>
      <c r="B34" s="38" t="s">
        <v>253</v>
      </c>
      <c r="C34" s="58">
        <v>10</v>
      </c>
      <c r="D34" s="549" t="s">
        <v>254</v>
      </c>
      <c r="E34" s="537"/>
      <c r="G34" s="561"/>
      <c r="H34" s="39" t="s">
        <v>255</v>
      </c>
      <c r="I34" s="59">
        <v>751</v>
      </c>
      <c r="J34" s="569" t="s">
        <v>256</v>
      </c>
      <c r="K34" s="569"/>
      <c r="L34" s="569"/>
    </row>
    <row r="35" spans="1:12" ht="15.05" customHeight="1">
      <c r="A35" s="548"/>
      <c r="B35" s="38" t="s">
        <v>234</v>
      </c>
      <c r="C35" s="58">
        <f>SUM(C15:C34)</f>
        <v>272348</v>
      </c>
      <c r="D35" s="549"/>
      <c r="E35" s="537"/>
      <c r="G35" s="510" t="s">
        <v>234</v>
      </c>
      <c r="H35" s="511"/>
      <c r="I35" s="59">
        <f>SUM(I32:I34)</f>
        <v>48986</v>
      </c>
      <c r="J35" s="510"/>
      <c r="K35" s="534"/>
      <c r="L35" s="511"/>
    </row>
  </sheetData>
  <mergeCells count="87">
    <mergeCell ref="J34:L34"/>
    <mergeCell ref="D35:E35"/>
    <mergeCell ref="G35:H35"/>
    <mergeCell ref="J35:L35"/>
    <mergeCell ref="G31:H31"/>
    <mergeCell ref="J31:L31"/>
    <mergeCell ref="D32:E32"/>
    <mergeCell ref="G32:G34"/>
    <mergeCell ref="H32:H33"/>
    <mergeCell ref="I32:I33"/>
    <mergeCell ref="J32:L32"/>
    <mergeCell ref="D33:E33"/>
    <mergeCell ref="J33:L33"/>
    <mergeCell ref="D34:E34"/>
    <mergeCell ref="J23:L23"/>
    <mergeCell ref="G24:H24"/>
    <mergeCell ref="J24:L24"/>
    <mergeCell ref="D26:E26"/>
    <mergeCell ref="B27:B33"/>
    <mergeCell ref="C27:C33"/>
    <mergeCell ref="D27:E27"/>
    <mergeCell ref="D28:E28"/>
    <mergeCell ref="D29:E29"/>
    <mergeCell ref="D30:E30"/>
    <mergeCell ref="D31:E31"/>
    <mergeCell ref="D25:E25"/>
    <mergeCell ref="G25:H25"/>
    <mergeCell ref="J25:L25"/>
    <mergeCell ref="J16:L16"/>
    <mergeCell ref="D17:E17"/>
    <mergeCell ref="J17:L17"/>
    <mergeCell ref="D18:E18"/>
    <mergeCell ref="J18:L18"/>
    <mergeCell ref="I16:I18"/>
    <mergeCell ref="D19:E19"/>
    <mergeCell ref="H19:H21"/>
    <mergeCell ref="I19:I21"/>
    <mergeCell ref="J19:L19"/>
    <mergeCell ref="J20:L20"/>
    <mergeCell ref="J21:L21"/>
    <mergeCell ref="J22:L22"/>
    <mergeCell ref="J13:L13"/>
    <mergeCell ref="A14:B14"/>
    <mergeCell ref="J14:L14"/>
    <mergeCell ref="A15:A35"/>
    <mergeCell ref="D15:E15"/>
    <mergeCell ref="J15:L15"/>
    <mergeCell ref="B16:B25"/>
    <mergeCell ref="C16:C25"/>
    <mergeCell ref="D16:E16"/>
    <mergeCell ref="H16:H18"/>
    <mergeCell ref="A13:B13"/>
    <mergeCell ref="C13:C14"/>
    <mergeCell ref="D13:E14"/>
    <mergeCell ref="G13:G23"/>
    <mergeCell ref="H13:H15"/>
    <mergeCell ref="I13:I15"/>
    <mergeCell ref="K7:K8"/>
    <mergeCell ref="L7:L8"/>
    <mergeCell ref="D8:E8"/>
    <mergeCell ref="A12:B12"/>
    <mergeCell ref="D12:E12"/>
    <mergeCell ref="G12:H12"/>
    <mergeCell ref="J12:L12"/>
    <mergeCell ref="A7:C8"/>
    <mergeCell ref="D7:E7"/>
    <mergeCell ref="F7:G8"/>
    <mergeCell ref="H7:H8"/>
    <mergeCell ref="I7:I8"/>
    <mergeCell ref="J7:J8"/>
    <mergeCell ref="L3:L4"/>
    <mergeCell ref="D4:E4"/>
    <mergeCell ref="A5:C6"/>
    <mergeCell ref="D5:E5"/>
    <mergeCell ref="F5:G6"/>
    <mergeCell ref="I5:I6"/>
    <mergeCell ref="J5:J6"/>
    <mergeCell ref="K5:K6"/>
    <mergeCell ref="L5:L6"/>
    <mergeCell ref="D6:E6"/>
    <mergeCell ref="A2:C2"/>
    <mergeCell ref="D2:E2"/>
    <mergeCell ref="F2:G2"/>
    <mergeCell ref="J2:K2"/>
    <mergeCell ref="A3:C4"/>
    <mergeCell ref="F3:G4"/>
    <mergeCell ref="I3:I4"/>
  </mergeCells>
  <phoneticPr fontId="6"/>
  <pageMargins left="0.78740157480314965" right="0.39370078740157483" top="0.39370078740157483" bottom="0.39370078740157483" header="0" footer="0"/>
  <pageSetup paperSize="9" scale="96" orientation="landscape" horizontalDpi="4294967292"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65C7E-EF99-4B72-82B7-16AD67EFF1D4}">
  <sheetPr>
    <pageSetUpPr fitToPage="1"/>
  </sheetPr>
  <dimension ref="A1:K29"/>
  <sheetViews>
    <sheetView view="pageLayout" topLeftCell="A13" zoomScaleNormal="75" workbookViewId="0">
      <selection activeCell="H10" sqref="H10"/>
    </sheetView>
  </sheetViews>
  <sheetFormatPr defaultColWidth="9" defaultRowHeight="14.4"/>
  <cols>
    <col min="1" max="1" width="16" style="8" customWidth="1"/>
    <col min="2" max="2" width="10.6640625" style="21" customWidth="1"/>
    <col min="3" max="3" width="19.44140625" style="21" customWidth="1"/>
    <col min="4" max="4" width="28" style="21" customWidth="1"/>
    <col min="5" max="5" width="5.109375" style="8" customWidth="1"/>
    <col min="6" max="6" width="16" style="8" customWidth="1"/>
    <col min="7" max="7" width="10.6640625" style="21" customWidth="1"/>
    <col min="8" max="8" width="19.44140625" style="21" customWidth="1"/>
    <col min="9" max="9" width="28.109375" style="21" customWidth="1"/>
    <col min="10" max="16384" width="9" style="8"/>
  </cols>
  <sheetData>
    <row r="1" spans="1:11" s="63" customFormat="1" ht="24.25" customHeight="1">
      <c r="A1" s="60" t="s">
        <v>257</v>
      </c>
      <c r="B1" s="61"/>
      <c r="C1" s="61"/>
      <c r="D1" s="62"/>
      <c r="E1" s="60"/>
      <c r="F1" s="8"/>
      <c r="G1" s="21"/>
      <c r="H1" s="21"/>
      <c r="I1" s="21"/>
      <c r="J1" s="60"/>
      <c r="K1" s="60"/>
    </row>
    <row r="2" spans="1:11" ht="24.25" customHeight="1">
      <c r="A2" s="64" t="s">
        <v>258</v>
      </c>
      <c r="B2" s="65" t="s">
        <v>259</v>
      </c>
      <c r="C2" s="65" t="s">
        <v>260</v>
      </c>
      <c r="D2" s="66" t="s">
        <v>261</v>
      </c>
      <c r="E2" s="67"/>
      <c r="F2" s="64" t="s">
        <v>258</v>
      </c>
      <c r="G2" s="65" t="s">
        <v>259</v>
      </c>
      <c r="H2" s="65" t="s">
        <v>260</v>
      </c>
      <c r="I2" s="66" t="s">
        <v>261</v>
      </c>
      <c r="J2" s="67"/>
      <c r="K2" s="67"/>
    </row>
    <row r="3" spans="1:11" ht="24.25" customHeight="1">
      <c r="A3" s="576" t="s">
        <v>262</v>
      </c>
      <c r="B3" s="68" t="s">
        <v>263</v>
      </c>
      <c r="C3" s="69" t="s">
        <v>264</v>
      </c>
      <c r="D3" s="70" t="s">
        <v>265</v>
      </c>
      <c r="E3" s="67"/>
      <c r="F3" s="575" t="s">
        <v>266</v>
      </c>
      <c r="G3" s="68" t="s">
        <v>267</v>
      </c>
      <c r="H3" s="72" t="s">
        <v>264</v>
      </c>
      <c r="I3" s="73" t="s">
        <v>268</v>
      </c>
      <c r="J3" s="67"/>
      <c r="K3" s="67"/>
    </row>
    <row r="4" spans="1:11" ht="24.25" customHeight="1">
      <c r="A4" s="577"/>
      <c r="B4" s="68" t="s">
        <v>269</v>
      </c>
      <c r="C4" s="72" t="s">
        <v>270</v>
      </c>
      <c r="D4" s="73" t="s">
        <v>271</v>
      </c>
      <c r="E4" s="67"/>
      <c r="F4" s="575"/>
      <c r="G4" s="68" t="s">
        <v>272</v>
      </c>
      <c r="H4" s="72" t="s">
        <v>273</v>
      </c>
      <c r="I4" s="73" t="s">
        <v>274</v>
      </c>
      <c r="J4" s="67"/>
      <c r="K4" s="67"/>
    </row>
    <row r="5" spans="1:11" ht="24.25" customHeight="1">
      <c r="A5" s="578" t="s">
        <v>275</v>
      </c>
      <c r="B5" s="68" t="s">
        <v>269</v>
      </c>
      <c r="C5" s="72" t="s">
        <v>276</v>
      </c>
      <c r="D5" s="73" t="s">
        <v>277</v>
      </c>
      <c r="E5" s="67"/>
      <c r="F5" s="71" t="s">
        <v>278</v>
      </c>
      <c r="G5" s="68" t="s">
        <v>263</v>
      </c>
      <c r="H5" s="72" t="s">
        <v>264</v>
      </c>
      <c r="I5" s="73" t="s">
        <v>279</v>
      </c>
      <c r="J5" s="67"/>
      <c r="K5" s="67"/>
    </row>
    <row r="6" spans="1:11" ht="24.25" customHeight="1">
      <c r="A6" s="579"/>
      <c r="B6" s="68" t="s">
        <v>280</v>
      </c>
      <c r="C6" s="72" t="s">
        <v>281</v>
      </c>
      <c r="D6" s="73" t="s">
        <v>282</v>
      </c>
      <c r="E6" s="67"/>
      <c r="F6" s="71" t="s">
        <v>283</v>
      </c>
      <c r="G6" s="68" t="s">
        <v>263</v>
      </c>
      <c r="H6" s="72" t="s">
        <v>264</v>
      </c>
      <c r="I6" s="73" t="s">
        <v>284</v>
      </c>
      <c r="J6" s="67"/>
      <c r="K6" s="67"/>
    </row>
    <row r="7" spans="1:11" ht="24.25" customHeight="1">
      <c r="A7" s="580"/>
      <c r="B7" s="68" t="s">
        <v>285</v>
      </c>
      <c r="C7" s="72" t="s">
        <v>286</v>
      </c>
      <c r="D7" s="73" t="s">
        <v>271</v>
      </c>
      <c r="E7" s="67"/>
      <c r="F7" s="575" t="s">
        <v>287</v>
      </c>
      <c r="G7" s="68" t="s">
        <v>288</v>
      </c>
      <c r="H7" s="72" t="s">
        <v>264</v>
      </c>
      <c r="I7" s="73" t="s">
        <v>289</v>
      </c>
      <c r="J7" s="67"/>
      <c r="K7" s="67"/>
    </row>
    <row r="8" spans="1:11" ht="24.25" customHeight="1">
      <c r="A8" s="575" t="s">
        <v>290</v>
      </c>
      <c r="B8" s="68" t="s">
        <v>291</v>
      </c>
      <c r="C8" s="72" t="s">
        <v>276</v>
      </c>
      <c r="D8" s="73" t="s">
        <v>292</v>
      </c>
      <c r="E8" s="67"/>
      <c r="F8" s="575"/>
      <c r="G8" s="68" t="s">
        <v>293</v>
      </c>
      <c r="H8" s="72" t="s">
        <v>273</v>
      </c>
      <c r="I8" s="73" t="s">
        <v>294</v>
      </c>
      <c r="J8" s="67"/>
      <c r="K8" s="67"/>
    </row>
    <row r="9" spans="1:11" ht="24.25" customHeight="1">
      <c r="A9" s="575"/>
      <c r="B9" s="68" t="s">
        <v>295</v>
      </c>
      <c r="C9" s="72" t="s">
        <v>273</v>
      </c>
      <c r="D9" s="73" t="s">
        <v>296</v>
      </c>
      <c r="E9" s="67"/>
      <c r="F9" s="575"/>
      <c r="G9" s="68" t="s">
        <v>297</v>
      </c>
      <c r="H9" s="72" t="s">
        <v>298</v>
      </c>
      <c r="I9" s="73" t="s">
        <v>299</v>
      </c>
      <c r="J9" s="67"/>
      <c r="K9" s="67"/>
    </row>
    <row r="10" spans="1:11" ht="24.25" customHeight="1">
      <c r="A10" s="71" t="s">
        <v>300</v>
      </c>
      <c r="B10" s="68" t="s">
        <v>301</v>
      </c>
      <c r="C10" s="72" t="s">
        <v>270</v>
      </c>
      <c r="D10" s="73" t="s">
        <v>271</v>
      </c>
      <c r="E10" s="67"/>
      <c r="F10" s="572" t="s">
        <v>302</v>
      </c>
      <c r="G10" s="68" t="s">
        <v>303</v>
      </c>
      <c r="H10" s="72" t="s">
        <v>264</v>
      </c>
      <c r="I10" s="73" t="s">
        <v>265</v>
      </c>
      <c r="J10" s="67"/>
      <c r="K10" s="67"/>
    </row>
    <row r="11" spans="1:11" ht="24.25" customHeight="1">
      <c r="A11" s="575" t="s">
        <v>304</v>
      </c>
      <c r="B11" s="68" t="s">
        <v>305</v>
      </c>
      <c r="C11" s="72" t="s">
        <v>306</v>
      </c>
      <c r="D11" s="73" t="s">
        <v>307</v>
      </c>
      <c r="E11" s="67"/>
      <c r="F11" s="573"/>
      <c r="G11" s="68" t="s">
        <v>308</v>
      </c>
      <c r="H11" s="72" t="s">
        <v>309</v>
      </c>
      <c r="I11" s="73" t="s">
        <v>310</v>
      </c>
      <c r="J11" s="67"/>
      <c r="K11" s="67"/>
    </row>
    <row r="12" spans="1:11" ht="24.25" customHeight="1">
      <c r="A12" s="575"/>
      <c r="B12" s="68" t="s">
        <v>311</v>
      </c>
      <c r="C12" s="72" t="s">
        <v>306</v>
      </c>
      <c r="D12" s="73" t="s">
        <v>312</v>
      </c>
      <c r="E12" s="67"/>
      <c r="F12" s="573"/>
      <c r="G12" s="68" t="s">
        <v>313</v>
      </c>
      <c r="H12" s="72" t="s">
        <v>273</v>
      </c>
      <c r="I12" s="73" t="s">
        <v>314</v>
      </c>
      <c r="J12" s="67"/>
      <c r="K12" s="67"/>
    </row>
    <row r="13" spans="1:11" ht="24.25" customHeight="1">
      <c r="A13" s="575"/>
      <c r="B13" s="68" t="s">
        <v>315</v>
      </c>
      <c r="C13" s="72" t="s">
        <v>316</v>
      </c>
      <c r="D13" s="73" t="s">
        <v>317</v>
      </c>
      <c r="E13" s="67"/>
      <c r="F13" s="573"/>
      <c r="G13" s="68" t="s">
        <v>318</v>
      </c>
      <c r="H13" s="72" t="s">
        <v>319</v>
      </c>
      <c r="I13" s="73" t="s">
        <v>320</v>
      </c>
      <c r="J13" s="67"/>
      <c r="K13" s="67"/>
    </row>
    <row r="14" spans="1:11" ht="24.25" customHeight="1">
      <c r="A14" s="575"/>
      <c r="B14" s="68" t="s">
        <v>305</v>
      </c>
      <c r="C14" s="72" t="s">
        <v>270</v>
      </c>
      <c r="D14" s="73" t="s">
        <v>271</v>
      </c>
      <c r="E14" s="67"/>
      <c r="F14" s="574"/>
      <c r="G14" s="68" t="s">
        <v>321</v>
      </c>
      <c r="H14" s="72" t="s">
        <v>286</v>
      </c>
      <c r="I14" s="73" t="s">
        <v>271</v>
      </c>
      <c r="J14" s="67"/>
      <c r="K14" s="67"/>
    </row>
    <row r="15" spans="1:11" ht="24.25" customHeight="1">
      <c r="A15" s="71" t="s">
        <v>322</v>
      </c>
      <c r="B15" s="68" t="s">
        <v>323</v>
      </c>
      <c r="C15" s="72" t="s">
        <v>319</v>
      </c>
      <c r="D15" s="73" t="s">
        <v>324</v>
      </c>
      <c r="E15" s="67"/>
      <c r="F15" s="71" t="s">
        <v>325</v>
      </c>
      <c r="G15" s="68" t="s">
        <v>326</v>
      </c>
      <c r="H15" s="72" t="s">
        <v>298</v>
      </c>
      <c r="I15" s="73" t="s">
        <v>327</v>
      </c>
      <c r="J15" s="67"/>
      <c r="K15" s="67"/>
    </row>
    <row r="16" spans="1:11" ht="24.25" customHeight="1">
      <c r="A16" s="575" t="s">
        <v>328</v>
      </c>
      <c r="B16" s="68" t="s">
        <v>329</v>
      </c>
      <c r="C16" s="72" t="s">
        <v>319</v>
      </c>
      <c r="D16" s="73" t="s">
        <v>330</v>
      </c>
      <c r="E16" s="67"/>
      <c r="F16" s="71" t="s">
        <v>331</v>
      </c>
      <c r="G16" s="68" t="s">
        <v>332</v>
      </c>
      <c r="H16" s="72" t="s">
        <v>298</v>
      </c>
      <c r="I16" s="73" t="s">
        <v>333</v>
      </c>
      <c r="J16" s="67"/>
      <c r="K16" s="67"/>
    </row>
    <row r="17" spans="1:11" ht="24.25" customHeight="1">
      <c r="A17" s="575"/>
      <c r="B17" s="68" t="s">
        <v>334</v>
      </c>
      <c r="C17" s="72" t="s">
        <v>270</v>
      </c>
      <c r="D17" s="73" t="s">
        <v>335</v>
      </c>
      <c r="E17" s="67"/>
      <c r="F17" s="575" t="s">
        <v>336</v>
      </c>
      <c r="G17" s="68" t="s">
        <v>337</v>
      </c>
      <c r="H17" s="72" t="s">
        <v>298</v>
      </c>
      <c r="I17" s="73" t="s">
        <v>338</v>
      </c>
      <c r="J17" s="67"/>
      <c r="K17" s="67"/>
    </row>
    <row r="18" spans="1:11" ht="24.25" customHeight="1">
      <c r="A18" s="575"/>
      <c r="B18" s="68" t="s">
        <v>297</v>
      </c>
      <c r="C18" s="72" t="s">
        <v>298</v>
      </c>
      <c r="D18" s="73" t="s">
        <v>339</v>
      </c>
      <c r="E18" s="67"/>
      <c r="F18" s="575"/>
      <c r="G18" s="68" t="s">
        <v>340</v>
      </c>
      <c r="H18" s="72" t="s">
        <v>319</v>
      </c>
      <c r="I18" s="73" t="s">
        <v>341</v>
      </c>
      <c r="J18" s="67"/>
      <c r="K18" s="67"/>
    </row>
    <row r="19" spans="1:11" ht="24.25" customHeight="1">
      <c r="A19" s="575"/>
      <c r="B19" s="68" t="s">
        <v>342</v>
      </c>
      <c r="C19" s="72" t="s">
        <v>264</v>
      </c>
      <c r="D19" s="73" t="s">
        <v>284</v>
      </c>
      <c r="E19" s="67"/>
      <c r="F19" s="74" t="s">
        <v>343</v>
      </c>
      <c r="G19" s="68" t="s">
        <v>263</v>
      </c>
      <c r="H19" s="72" t="s">
        <v>264</v>
      </c>
      <c r="I19" s="73" t="s">
        <v>344</v>
      </c>
      <c r="J19" s="67"/>
      <c r="K19" s="67"/>
    </row>
    <row r="20" spans="1:11" ht="24.25" customHeight="1">
      <c r="A20" s="575" t="s">
        <v>345</v>
      </c>
      <c r="B20" s="68" t="s">
        <v>263</v>
      </c>
      <c r="C20" s="72" t="s">
        <v>264</v>
      </c>
      <c r="D20" s="73" t="s">
        <v>346</v>
      </c>
      <c r="E20" s="67"/>
      <c r="F20" s="71" t="s">
        <v>347</v>
      </c>
      <c r="G20" s="68" t="s">
        <v>348</v>
      </c>
      <c r="H20" s="72" t="s">
        <v>298</v>
      </c>
      <c r="I20" s="73" t="s">
        <v>349</v>
      </c>
      <c r="J20" s="67"/>
      <c r="K20" s="67"/>
    </row>
    <row r="21" spans="1:11" ht="24.25" customHeight="1">
      <c r="A21" s="575"/>
      <c r="B21" s="68" t="s">
        <v>350</v>
      </c>
      <c r="C21" s="72" t="s">
        <v>298</v>
      </c>
      <c r="D21" s="73" t="s">
        <v>351</v>
      </c>
      <c r="E21" s="67"/>
      <c r="F21" s="572" t="s">
        <v>352</v>
      </c>
      <c r="G21" s="68" t="s">
        <v>342</v>
      </c>
      <c r="H21" s="72" t="s">
        <v>264</v>
      </c>
      <c r="I21" s="73" t="s">
        <v>294</v>
      </c>
      <c r="J21" s="67"/>
      <c r="K21" s="67"/>
    </row>
    <row r="22" spans="1:11" ht="24.25" customHeight="1">
      <c r="A22" s="575"/>
      <c r="B22" s="68" t="s">
        <v>348</v>
      </c>
      <c r="C22" s="72" t="s">
        <v>353</v>
      </c>
      <c r="D22" s="73" t="s">
        <v>320</v>
      </c>
      <c r="E22" s="67"/>
      <c r="F22" s="574"/>
      <c r="G22" s="68" t="s">
        <v>373</v>
      </c>
      <c r="H22" s="72" t="s">
        <v>298</v>
      </c>
      <c r="I22" s="80" t="s">
        <v>374</v>
      </c>
      <c r="J22" s="67"/>
      <c r="K22" s="67"/>
    </row>
    <row r="23" spans="1:11" ht="24.25" customHeight="1">
      <c r="A23" s="575" t="s">
        <v>358</v>
      </c>
      <c r="B23" s="68" t="s">
        <v>329</v>
      </c>
      <c r="C23" s="72" t="s">
        <v>264</v>
      </c>
      <c r="D23" s="73" t="s">
        <v>359</v>
      </c>
      <c r="E23" s="67"/>
      <c r="F23" s="71" t="s">
        <v>354</v>
      </c>
      <c r="G23" s="68" t="s">
        <v>355</v>
      </c>
      <c r="H23" s="72" t="s">
        <v>356</v>
      </c>
      <c r="I23" s="73" t="s">
        <v>357</v>
      </c>
      <c r="J23" s="67"/>
      <c r="K23" s="67"/>
    </row>
    <row r="24" spans="1:11" ht="24.25" customHeight="1">
      <c r="A24" s="575"/>
      <c r="B24" s="68" t="s">
        <v>362</v>
      </c>
      <c r="C24" s="72" t="s">
        <v>273</v>
      </c>
      <c r="D24" s="73" t="s">
        <v>274</v>
      </c>
      <c r="E24" s="67"/>
      <c r="F24" s="71" t="s">
        <v>360</v>
      </c>
      <c r="G24" s="68" t="s">
        <v>326</v>
      </c>
      <c r="H24" s="72" t="s">
        <v>298</v>
      </c>
      <c r="I24" s="73" t="s">
        <v>361</v>
      </c>
      <c r="J24" s="67"/>
      <c r="K24" s="67"/>
    </row>
    <row r="25" spans="1:11" ht="24.25" customHeight="1">
      <c r="A25" s="575"/>
      <c r="B25" s="68" t="s">
        <v>366</v>
      </c>
      <c r="C25" s="72" t="s">
        <v>298</v>
      </c>
      <c r="D25" s="73" t="s">
        <v>367</v>
      </c>
      <c r="E25" s="67"/>
      <c r="F25" s="71" t="s">
        <v>363</v>
      </c>
      <c r="G25" s="68" t="s">
        <v>364</v>
      </c>
      <c r="H25" s="72" t="s">
        <v>356</v>
      </c>
      <c r="I25" s="73" t="s">
        <v>365</v>
      </c>
      <c r="J25" s="67"/>
      <c r="K25" s="67"/>
    </row>
    <row r="26" spans="1:11" ht="24.9" customHeight="1">
      <c r="A26" s="75" t="s">
        <v>370</v>
      </c>
      <c r="B26" s="76" t="s">
        <v>371</v>
      </c>
      <c r="C26" s="77" t="s">
        <v>264</v>
      </c>
      <c r="D26" s="78" t="s">
        <v>372</v>
      </c>
      <c r="E26" s="67"/>
      <c r="F26" s="75" t="s">
        <v>368</v>
      </c>
      <c r="G26" s="76" t="s">
        <v>364</v>
      </c>
      <c r="H26" s="77" t="s">
        <v>369</v>
      </c>
      <c r="I26" s="78" t="s">
        <v>271</v>
      </c>
      <c r="J26" s="67"/>
      <c r="K26" s="67"/>
    </row>
    <row r="27" spans="1:11" ht="31.75" customHeight="1">
      <c r="A27" s="67"/>
      <c r="B27" s="79"/>
      <c r="C27" s="79"/>
      <c r="D27" s="79"/>
      <c r="E27" s="67"/>
      <c r="F27" s="67"/>
      <c r="G27" s="79"/>
      <c r="H27" s="79"/>
      <c r="I27" s="79"/>
    </row>
    <row r="28" spans="1:11" ht="24.9" customHeight="1">
      <c r="J28" s="67"/>
      <c r="K28" s="67"/>
    </row>
    <row r="29" spans="1:11" ht="24.9" customHeight="1"/>
  </sheetData>
  <sheetProtection selectLockedCells="1" selectUnlockedCells="1"/>
  <mergeCells count="12">
    <mergeCell ref="A16:A19"/>
    <mergeCell ref="F17:F18"/>
    <mergeCell ref="A20:A22"/>
    <mergeCell ref="A23:A25"/>
    <mergeCell ref="F21:F22"/>
    <mergeCell ref="F10:F14"/>
    <mergeCell ref="A11:A14"/>
    <mergeCell ref="A3:A4"/>
    <mergeCell ref="F3:F4"/>
    <mergeCell ref="A5:A7"/>
    <mergeCell ref="F7:F9"/>
    <mergeCell ref="A8:A9"/>
  </mergeCells>
  <phoneticPr fontId="6"/>
  <pageMargins left="0.78740157480314965" right="0.39370078740157483" top="0.39370078740157483" bottom="0.39370078740157483" header="0" footer="0"/>
  <pageSetup paperSize="9" scale="89"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D7094-8291-41B0-BA9B-4463975C5D81}">
  <sheetPr>
    <pageSetUpPr fitToPage="1"/>
  </sheetPr>
  <dimension ref="A1:P28"/>
  <sheetViews>
    <sheetView view="pageLayout" zoomScaleNormal="100" workbookViewId="0">
      <selection activeCell="B9" sqref="B9"/>
    </sheetView>
  </sheetViews>
  <sheetFormatPr defaultColWidth="9" defaultRowHeight="14.4"/>
  <cols>
    <col min="1" max="1" width="25.88671875" style="8" customWidth="1"/>
    <col min="2" max="2" width="10.33203125" style="8" customWidth="1"/>
    <col min="3" max="3" width="8.109375" style="8" customWidth="1"/>
    <col min="4" max="4" width="8.6640625" style="8" customWidth="1"/>
    <col min="5" max="14" width="8.109375" style="8" customWidth="1"/>
    <col min="15" max="16" width="9.109375" style="8" customWidth="1"/>
    <col min="17" max="25" width="8.109375" style="8" customWidth="1"/>
    <col min="26" max="16384" width="9" style="8"/>
  </cols>
  <sheetData>
    <row r="1" spans="1:16" s="63" customFormat="1" ht="20.95" customHeight="1">
      <c r="A1" s="584" t="s">
        <v>375</v>
      </c>
      <c r="B1" s="584"/>
      <c r="C1" s="584"/>
      <c r="D1" s="584"/>
      <c r="E1" s="591" t="s">
        <v>376</v>
      </c>
      <c r="F1" s="591"/>
      <c r="G1" s="591"/>
      <c r="H1" s="591"/>
      <c r="I1" s="591"/>
      <c r="J1" s="591"/>
      <c r="K1" s="591"/>
      <c r="L1" s="591"/>
      <c r="M1" s="591"/>
      <c r="N1" s="583" t="s">
        <v>377</v>
      </c>
      <c r="O1" s="583"/>
      <c r="P1" s="583"/>
    </row>
    <row r="2" spans="1:16" ht="20.3" customHeight="1">
      <c r="A2" s="586" t="s">
        <v>378</v>
      </c>
      <c r="B2" s="587" t="s">
        <v>379</v>
      </c>
      <c r="C2" s="592" t="s">
        <v>380</v>
      </c>
      <c r="D2" s="587" t="s">
        <v>381</v>
      </c>
      <c r="E2" s="587" t="s">
        <v>382</v>
      </c>
      <c r="F2" s="587"/>
      <c r="G2" s="587"/>
      <c r="H2" s="587"/>
      <c r="I2" s="587"/>
      <c r="J2" s="587"/>
      <c r="K2" s="587"/>
      <c r="L2" s="587"/>
      <c r="M2" s="587"/>
      <c r="N2" s="587"/>
      <c r="O2" s="587" t="s">
        <v>270</v>
      </c>
      <c r="P2" s="588" t="s">
        <v>383</v>
      </c>
    </row>
    <row r="3" spans="1:16" ht="40.75" customHeight="1">
      <c r="A3" s="586"/>
      <c r="B3" s="587"/>
      <c r="C3" s="587"/>
      <c r="D3" s="587"/>
      <c r="E3" s="68" t="s">
        <v>384</v>
      </c>
      <c r="F3" s="68" t="s">
        <v>385</v>
      </c>
      <c r="G3" s="68" t="s">
        <v>386</v>
      </c>
      <c r="H3" s="68" t="s">
        <v>387</v>
      </c>
      <c r="I3" s="68" t="s">
        <v>388</v>
      </c>
      <c r="J3" s="68" t="s">
        <v>389</v>
      </c>
      <c r="K3" s="68" t="s">
        <v>390</v>
      </c>
      <c r="L3" s="68" t="s">
        <v>265</v>
      </c>
      <c r="M3" s="81" t="s">
        <v>391</v>
      </c>
      <c r="N3" s="68" t="s">
        <v>392</v>
      </c>
      <c r="O3" s="587"/>
      <c r="P3" s="588"/>
    </row>
    <row r="4" spans="1:16" ht="21.95" customHeight="1">
      <c r="A4" s="82" t="s">
        <v>393</v>
      </c>
      <c r="B4" s="83">
        <f>SUM(C4:P4)</f>
        <v>416</v>
      </c>
      <c r="C4" s="83">
        <v>16</v>
      </c>
      <c r="D4" s="83" t="s">
        <v>394</v>
      </c>
      <c r="E4" s="83">
        <v>146</v>
      </c>
      <c r="F4" s="83">
        <v>125</v>
      </c>
      <c r="G4" s="83">
        <v>74</v>
      </c>
      <c r="H4" s="83">
        <v>20</v>
      </c>
      <c r="I4" s="83">
        <v>23</v>
      </c>
      <c r="J4" s="83">
        <v>1</v>
      </c>
      <c r="K4" s="83" t="s">
        <v>394</v>
      </c>
      <c r="L4" s="83" t="s">
        <v>394</v>
      </c>
      <c r="M4" s="83">
        <v>4</v>
      </c>
      <c r="N4" s="83" t="s">
        <v>394</v>
      </c>
      <c r="O4" s="83">
        <v>5</v>
      </c>
      <c r="P4" s="84">
        <v>2</v>
      </c>
    </row>
    <row r="5" spans="1:16" ht="21.95" customHeight="1">
      <c r="A5" s="82" t="s">
        <v>395</v>
      </c>
      <c r="B5" s="83">
        <f t="shared" ref="B5:B12" si="0">SUM(C5:P5)</f>
        <v>45</v>
      </c>
      <c r="C5" s="83">
        <v>16</v>
      </c>
      <c r="D5" s="83" t="s">
        <v>394</v>
      </c>
      <c r="E5" s="83">
        <v>6</v>
      </c>
      <c r="F5" s="83">
        <v>13</v>
      </c>
      <c r="G5" s="83">
        <v>6</v>
      </c>
      <c r="H5" s="83">
        <v>1</v>
      </c>
      <c r="I5" s="83">
        <v>3</v>
      </c>
      <c r="J5" s="83" t="s">
        <v>394</v>
      </c>
      <c r="K5" s="83" t="s">
        <v>394</v>
      </c>
      <c r="L5" s="83" t="s">
        <v>394</v>
      </c>
      <c r="M5" s="83" t="s">
        <v>394</v>
      </c>
      <c r="N5" s="83" t="s">
        <v>394</v>
      </c>
      <c r="O5" s="83" t="s">
        <v>394</v>
      </c>
      <c r="P5" s="84" t="s">
        <v>394</v>
      </c>
    </row>
    <row r="6" spans="1:16" ht="21.95" customHeight="1">
      <c r="A6" s="82" t="s">
        <v>396</v>
      </c>
      <c r="B6" s="83">
        <f t="shared" si="0"/>
        <v>69</v>
      </c>
      <c r="C6" s="83" t="s">
        <v>394</v>
      </c>
      <c r="D6" s="83" t="s">
        <v>394</v>
      </c>
      <c r="E6" s="83">
        <v>12</v>
      </c>
      <c r="F6" s="83">
        <v>29</v>
      </c>
      <c r="G6" s="83">
        <v>21</v>
      </c>
      <c r="H6" s="83">
        <v>3</v>
      </c>
      <c r="I6" s="83">
        <v>2</v>
      </c>
      <c r="J6" s="83" t="s">
        <v>394</v>
      </c>
      <c r="K6" s="83" t="s">
        <v>394</v>
      </c>
      <c r="L6" s="83" t="s">
        <v>394</v>
      </c>
      <c r="M6" s="83">
        <v>2</v>
      </c>
      <c r="N6" s="83" t="s">
        <v>394</v>
      </c>
      <c r="O6" s="83" t="s">
        <v>394</v>
      </c>
      <c r="P6" s="84" t="s">
        <v>394</v>
      </c>
    </row>
    <row r="7" spans="1:16" ht="21.95" customHeight="1">
      <c r="A7" s="82" t="s">
        <v>397</v>
      </c>
      <c r="B7" s="83">
        <f t="shared" si="0"/>
        <v>76</v>
      </c>
      <c r="C7" s="83" t="s">
        <v>394</v>
      </c>
      <c r="D7" s="83" t="s">
        <v>394</v>
      </c>
      <c r="E7" s="83">
        <v>16</v>
      </c>
      <c r="F7" s="83">
        <v>25</v>
      </c>
      <c r="G7" s="83">
        <v>26</v>
      </c>
      <c r="H7" s="83">
        <v>7</v>
      </c>
      <c r="I7" s="83" t="s">
        <v>394</v>
      </c>
      <c r="J7" s="83">
        <v>1</v>
      </c>
      <c r="K7" s="83" t="s">
        <v>394</v>
      </c>
      <c r="L7" s="83" t="s">
        <v>394</v>
      </c>
      <c r="M7" s="83" t="s">
        <v>394</v>
      </c>
      <c r="N7" s="83" t="s">
        <v>394</v>
      </c>
      <c r="O7" s="83">
        <v>1</v>
      </c>
      <c r="P7" s="84" t="s">
        <v>394</v>
      </c>
    </row>
    <row r="8" spans="1:16" ht="21.95" customHeight="1">
      <c r="A8" s="82" t="s">
        <v>398</v>
      </c>
      <c r="B8" s="83">
        <f t="shared" si="0"/>
        <v>50</v>
      </c>
      <c r="C8" s="83" t="s">
        <v>394</v>
      </c>
      <c r="D8" s="83" t="s">
        <v>394</v>
      </c>
      <c r="E8" s="83">
        <v>28</v>
      </c>
      <c r="F8" s="83">
        <v>17</v>
      </c>
      <c r="G8" s="83">
        <v>4</v>
      </c>
      <c r="H8" s="83" t="s">
        <v>394</v>
      </c>
      <c r="I8" s="83" t="s">
        <v>394</v>
      </c>
      <c r="J8" s="83" t="s">
        <v>394</v>
      </c>
      <c r="K8" s="83" t="s">
        <v>394</v>
      </c>
      <c r="L8" s="83" t="s">
        <v>394</v>
      </c>
      <c r="M8" s="83">
        <v>1</v>
      </c>
      <c r="N8" s="83" t="s">
        <v>394</v>
      </c>
      <c r="O8" s="83" t="s">
        <v>394</v>
      </c>
      <c r="P8" s="84" t="s">
        <v>394</v>
      </c>
    </row>
    <row r="9" spans="1:16" ht="21.95" customHeight="1">
      <c r="A9" s="82" t="s">
        <v>399</v>
      </c>
      <c r="B9" s="83">
        <f t="shared" si="0"/>
        <v>26</v>
      </c>
      <c r="C9" s="83" t="s">
        <v>394</v>
      </c>
      <c r="D9" s="83" t="s">
        <v>394</v>
      </c>
      <c r="E9" s="83">
        <v>12</v>
      </c>
      <c r="F9" s="83">
        <v>4</v>
      </c>
      <c r="G9" s="83">
        <v>1</v>
      </c>
      <c r="H9" s="83">
        <v>4</v>
      </c>
      <c r="I9" s="83">
        <v>4</v>
      </c>
      <c r="J9" s="83" t="s">
        <v>394</v>
      </c>
      <c r="K9" s="83" t="s">
        <v>394</v>
      </c>
      <c r="L9" s="83" t="s">
        <v>394</v>
      </c>
      <c r="M9" s="83" t="s">
        <v>394</v>
      </c>
      <c r="N9" s="83" t="s">
        <v>394</v>
      </c>
      <c r="O9" s="83">
        <v>1</v>
      </c>
      <c r="P9" s="84" t="s">
        <v>394</v>
      </c>
    </row>
    <row r="10" spans="1:16" ht="21.95" customHeight="1">
      <c r="A10" s="82" t="s">
        <v>400</v>
      </c>
      <c r="B10" s="83">
        <f t="shared" si="0"/>
        <v>47</v>
      </c>
      <c r="C10" s="83" t="s">
        <v>394</v>
      </c>
      <c r="D10" s="83" t="s">
        <v>394</v>
      </c>
      <c r="E10" s="83">
        <v>19</v>
      </c>
      <c r="F10" s="83">
        <v>16</v>
      </c>
      <c r="G10" s="83">
        <v>6</v>
      </c>
      <c r="H10" s="83">
        <v>1</v>
      </c>
      <c r="I10" s="83">
        <v>2</v>
      </c>
      <c r="J10" s="83" t="s">
        <v>394</v>
      </c>
      <c r="K10" s="83" t="s">
        <v>394</v>
      </c>
      <c r="L10" s="83" t="s">
        <v>394</v>
      </c>
      <c r="M10" s="83">
        <v>1</v>
      </c>
      <c r="N10" s="83" t="s">
        <v>394</v>
      </c>
      <c r="O10" s="83">
        <v>1</v>
      </c>
      <c r="P10" s="84">
        <v>1</v>
      </c>
    </row>
    <row r="11" spans="1:16" ht="21.95" customHeight="1">
      <c r="A11" s="82" t="s">
        <v>401</v>
      </c>
      <c r="B11" s="83">
        <f t="shared" si="0"/>
        <v>38</v>
      </c>
      <c r="C11" s="83" t="s">
        <v>394</v>
      </c>
      <c r="D11" s="83" t="s">
        <v>394</v>
      </c>
      <c r="E11" s="83">
        <v>21</v>
      </c>
      <c r="F11" s="83">
        <v>15</v>
      </c>
      <c r="G11" s="83">
        <v>1</v>
      </c>
      <c r="H11" s="83" t="s">
        <v>394</v>
      </c>
      <c r="I11" s="83" t="s">
        <v>394</v>
      </c>
      <c r="J11" s="83" t="s">
        <v>394</v>
      </c>
      <c r="K11" s="83" t="s">
        <v>394</v>
      </c>
      <c r="L11" s="83" t="s">
        <v>394</v>
      </c>
      <c r="M11" s="83" t="s">
        <v>394</v>
      </c>
      <c r="N11" s="83" t="s">
        <v>394</v>
      </c>
      <c r="O11" s="83" t="s">
        <v>394</v>
      </c>
      <c r="P11" s="84">
        <v>1</v>
      </c>
    </row>
    <row r="12" spans="1:16" ht="21.95" customHeight="1">
      <c r="A12" s="85" t="s">
        <v>402</v>
      </c>
      <c r="B12" s="86">
        <f t="shared" si="0"/>
        <v>65</v>
      </c>
      <c r="C12" s="86" t="s">
        <v>394</v>
      </c>
      <c r="D12" s="86" t="s">
        <v>394</v>
      </c>
      <c r="E12" s="86">
        <v>32</v>
      </c>
      <c r="F12" s="86">
        <v>6</v>
      </c>
      <c r="G12" s="86">
        <v>9</v>
      </c>
      <c r="H12" s="86">
        <v>4</v>
      </c>
      <c r="I12" s="86">
        <v>12</v>
      </c>
      <c r="J12" s="86" t="s">
        <v>394</v>
      </c>
      <c r="K12" s="86" t="s">
        <v>394</v>
      </c>
      <c r="L12" s="86" t="s">
        <v>394</v>
      </c>
      <c r="M12" s="86" t="s">
        <v>394</v>
      </c>
      <c r="N12" s="86" t="s">
        <v>394</v>
      </c>
      <c r="O12" s="86">
        <v>2</v>
      </c>
      <c r="P12" s="87" t="s">
        <v>394</v>
      </c>
    </row>
    <row r="13" spans="1:16" ht="20.95" customHeight="1">
      <c r="A13" s="67"/>
      <c r="B13" s="67"/>
      <c r="C13" s="67"/>
      <c r="D13" s="67"/>
      <c r="E13" s="67"/>
      <c r="F13" s="67"/>
      <c r="G13" s="67"/>
      <c r="H13" s="67"/>
      <c r="I13" s="67"/>
      <c r="J13" s="67"/>
      <c r="K13" s="67"/>
      <c r="L13" s="583" t="s">
        <v>403</v>
      </c>
      <c r="M13" s="583"/>
      <c r="N13" s="583"/>
      <c r="O13" s="583"/>
      <c r="P13" s="583"/>
    </row>
    <row r="14" spans="1:16" ht="15.05" customHeight="1">
      <c r="A14" s="67"/>
      <c r="B14" s="67"/>
      <c r="C14" s="67"/>
      <c r="D14" s="67"/>
      <c r="E14" s="67"/>
      <c r="F14" s="67"/>
      <c r="G14" s="67"/>
      <c r="H14" s="67"/>
      <c r="I14" s="67"/>
      <c r="J14" s="67"/>
      <c r="K14" s="67"/>
      <c r="L14" s="67"/>
      <c r="M14" s="67"/>
      <c r="N14" s="67"/>
      <c r="O14" s="67"/>
      <c r="P14" s="67"/>
    </row>
    <row r="15" spans="1:16" ht="20.95" customHeight="1">
      <c r="A15" s="584" t="s">
        <v>404</v>
      </c>
      <c r="B15" s="584"/>
      <c r="C15" s="584"/>
      <c r="D15" s="67"/>
      <c r="E15" s="67"/>
      <c r="F15" s="67"/>
      <c r="G15" s="585" t="s">
        <v>403</v>
      </c>
      <c r="H15" s="585"/>
      <c r="I15" s="585"/>
      <c r="J15" s="67"/>
      <c r="K15" s="67"/>
      <c r="L15" s="67"/>
      <c r="M15" s="67"/>
      <c r="N15" s="67"/>
      <c r="O15" s="67"/>
      <c r="P15" s="67"/>
    </row>
    <row r="16" spans="1:16" ht="20.95" customHeight="1">
      <c r="A16" s="586" t="s">
        <v>405</v>
      </c>
      <c r="B16" s="587" t="s">
        <v>406</v>
      </c>
      <c r="C16" s="587"/>
      <c r="D16" s="588" t="s">
        <v>407</v>
      </c>
      <c r="E16" s="588"/>
      <c r="F16" s="588"/>
      <c r="G16" s="588"/>
      <c r="H16" s="588"/>
      <c r="I16" s="588"/>
      <c r="J16" s="67"/>
      <c r="K16" s="67"/>
      <c r="L16" s="67"/>
      <c r="M16" s="67"/>
      <c r="N16" s="67"/>
      <c r="O16" s="67"/>
      <c r="P16" s="67"/>
    </row>
    <row r="17" spans="1:16" ht="23.25" customHeight="1">
      <c r="A17" s="586"/>
      <c r="B17" s="587"/>
      <c r="C17" s="587"/>
      <c r="D17" s="589" t="s">
        <v>408</v>
      </c>
      <c r="E17" s="589"/>
      <c r="F17" s="589"/>
      <c r="G17" s="589"/>
      <c r="H17" s="589"/>
      <c r="I17" s="590" t="s">
        <v>409</v>
      </c>
      <c r="J17" s="67"/>
      <c r="K17" s="67"/>
      <c r="L17" s="67"/>
      <c r="M17" s="67"/>
      <c r="N17" s="67"/>
      <c r="O17" s="67"/>
      <c r="P17" s="67"/>
    </row>
    <row r="18" spans="1:16" ht="27" customHeight="1">
      <c r="A18" s="586"/>
      <c r="B18" s="587"/>
      <c r="C18" s="587"/>
      <c r="D18" s="81" t="s">
        <v>410</v>
      </c>
      <c r="E18" s="81" t="s">
        <v>411</v>
      </c>
      <c r="F18" s="81" t="s">
        <v>412</v>
      </c>
      <c r="G18" s="81" t="s">
        <v>413</v>
      </c>
      <c r="H18" s="81" t="s">
        <v>414</v>
      </c>
      <c r="I18" s="590"/>
      <c r="J18" s="67"/>
      <c r="K18" s="67"/>
      <c r="L18" s="67"/>
      <c r="M18" s="67"/>
      <c r="N18" s="67"/>
      <c r="O18" s="67"/>
      <c r="P18" s="67"/>
    </row>
    <row r="19" spans="1:16" ht="42.75" customHeight="1">
      <c r="A19" s="88" t="s">
        <v>415</v>
      </c>
      <c r="B19" s="581">
        <f>SUM(D19,I19)</f>
        <v>600</v>
      </c>
      <c r="C19" s="581"/>
      <c r="D19" s="89">
        <f>SUM(E19,F19,G19,H19)</f>
        <v>563</v>
      </c>
      <c r="E19" s="89">
        <v>15</v>
      </c>
      <c r="F19" s="89">
        <v>52</v>
      </c>
      <c r="G19" s="89">
        <v>120</v>
      </c>
      <c r="H19" s="89">
        <v>376</v>
      </c>
      <c r="I19" s="90">
        <v>37</v>
      </c>
      <c r="J19" s="67"/>
      <c r="K19" s="67"/>
      <c r="L19" s="67"/>
      <c r="M19" s="67"/>
      <c r="N19" s="67"/>
      <c r="O19" s="67"/>
      <c r="P19" s="67"/>
    </row>
    <row r="20" spans="1:16" ht="20.95" customHeight="1">
      <c r="A20" s="91" t="s">
        <v>416</v>
      </c>
      <c r="B20" s="67"/>
      <c r="C20" s="67"/>
      <c r="D20" s="67"/>
      <c r="E20" s="67"/>
      <c r="F20" s="67"/>
      <c r="G20" s="67"/>
      <c r="H20" s="582" t="s">
        <v>417</v>
      </c>
      <c r="I20" s="582"/>
      <c r="J20" s="67"/>
      <c r="K20" s="67"/>
      <c r="L20" s="67"/>
      <c r="M20" s="67"/>
      <c r="N20" s="67"/>
      <c r="O20" s="67"/>
      <c r="P20" s="67"/>
    </row>
    <row r="21" spans="1:16" ht="20.95" customHeight="1">
      <c r="A21" s="67"/>
      <c r="B21" s="67"/>
      <c r="C21" s="67"/>
      <c r="D21" s="67"/>
      <c r="E21" s="67"/>
      <c r="F21" s="67"/>
      <c r="G21" s="67"/>
    </row>
    <row r="22" spans="1:16" ht="20.95" customHeight="1"/>
    <row r="23" spans="1:16" ht="20.95" customHeight="1"/>
    <row r="24" spans="1:16" ht="20.95" customHeight="1"/>
    <row r="25" spans="1:16" ht="20.95" customHeight="1"/>
    <row r="26" spans="1:16" ht="20.95" customHeight="1"/>
    <row r="27" spans="1:16" ht="20.95" customHeight="1"/>
    <row r="28" spans="1:16" ht="20.95" customHeight="1"/>
  </sheetData>
  <sheetProtection selectLockedCells="1" selectUnlockedCells="1"/>
  <mergeCells count="20">
    <mergeCell ref="A1:D1"/>
    <mergeCell ref="E1:M1"/>
    <mergeCell ref="N1:P1"/>
    <mergeCell ref="A2:A3"/>
    <mergeCell ref="B2:B3"/>
    <mergeCell ref="C2:C3"/>
    <mergeCell ref="D2:D3"/>
    <mergeCell ref="E2:N2"/>
    <mergeCell ref="O2:O3"/>
    <mergeCell ref="P2:P3"/>
    <mergeCell ref="B19:C19"/>
    <mergeCell ref="H20:I20"/>
    <mergeCell ref="L13:P13"/>
    <mergeCell ref="A15:C15"/>
    <mergeCell ref="G15:I15"/>
    <mergeCell ref="A16:A18"/>
    <mergeCell ref="B16:C18"/>
    <mergeCell ref="D16:I16"/>
    <mergeCell ref="D17:H17"/>
    <mergeCell ref="I17:I18"/>
  </mergeCells>
  <phoneticPr fontId="6"/>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A871F-1C4C-497B-91B2-9F45295FF562}">
  <sheetPr>
    <pageSetUpPr fitToPage="1"/>
  </sheetPr>
  <dimension ref="A1:V29"/>
  <sheetViews>
    <sheetView view="pageLayout" zoomScaleNormal="71" workbookViewId="0">
      <selection activeCell="D11" sqref="D11:Q11"/>
    </sheetView>
  </sheetViews>
  <sheetFormatPr defaultColWidth="9" defaultRowHeight="14.4"/>
  <cols>
    <col min="1" max="1" width="2.6640625" style="67" customWidth="1"/>
    <col min="2" max="2" width="2.21875" style="67" customWidth="1"/>
    <col min="3" max="3" width="7.6640625" style="67" customWidth="1"/>
    <col min="4" max="7" width="8.33203125" style="67" customWidth="1"/>
    <col min="8" max="8" width="9.5546875" style="67" customWidth="1"/>
    <col min="9" max="15" width="8.33203125" style="67" customWidth="1"/>
    <col min="16" max="17" width="9.109375" style="67" customWidth="1"/>
    <col min="18" max="19" width="8.33203125" style="67" customWidth="1"/>
    <col min="20" max="16384" width="9" style="67"/>
  </cols>
  <sheetData>
    <row r="1" spans="1:22" ht="17.7" customHeight="1"/>
    <row r="2" spans="1:22" ht="20.95" customHeight="1">
      <c r="A2" s="601" t="s">
        <v>418</v>
      </c>
      <c r="B2" s="601"/>
      <c r="C2" s="601"/>
      <c r="D2" s="601"/>
      <c r="E2" s="601"/>
      <c r="F2" s="8"/>
      <c r="G2" s="8"/>
      <c r="H2" s="8"/>
      <c r="I2" s="8"/>
      <c r="J2" s="8"/>
      <c r="K2" s="8"/>
      <c r="L2" s="8"/>
      <c r="M2" s="8"/>
      <c r="N2" s="8"/>
      <c r="O2" s="8"/>
      <c r="P2" s="8"/>
      <c r="Q2" s="8"/>
      <c r="R2" s="8"/>
      <c r="S2" s="8"/>
      <c r="T2" s="8"/>
      <c r="U2" s="8"/>
      <c r="V2" s="8"/>
    </row>
    <row r="3" spans="1:22" ht="20.149999999999999" customHeight="1">
      <c r="A3" s="8" t="s">
        <v>419</v>
      </c>
      <c r="B3" s="8"/>
      <c r="C3" s="8"/>
      <c r="D3" s="8"/>
      <c r="E3" s="8"/>
      <c r="F3" s="8"/>
      <c r="G3" s="8"/>
      <c r="H3" s="8"/>
      <c r="I3" s="8"/>
      <c r="J3" s="8"/>
      <c r="K3" s="8"/>
      <c r="L3" s="8"/>
      <c r="M3" s="8"/>
      <c r="N3" s="8"/>
      <c r="O3" s="8"/>
      <c r="P3" s="8"/>
      <c r="Q3" s="8"/>
      <c r="R3" s="8"/>
      <c r="S3" s="8"/>
      <c r="T3" s="8"/>
      <c r="U3" s="8"/>
    </row>
    <row r="4" spans="1:22" ht="20.149999999999999" customHeight="1">
      <c r="A4" s="493" t="s">
        <v>420</v>
      </c>
      <c r="B4" s="493"/>
      <c r="C4" s="493"/>
      <c r="D4" s="493"/>
      <c r="E4" s="493"/>
      <c r="F4" s="493"/>
      <c r="G4" s="493"/>
      <c r="H4" s="493"/>
      <c r="I4" s="493"/>
      <c r="J4" s="493"/>
      <c r="K4" s="493"/>
      <c r="L4" s="493"/>
      <c r="M4" s="493"/>
      <c r="N4" s="493"/>
      <c r="O4" s="493"/>
      <c r="P4" s="493"/>
      <c r="Q4" s="493"/>
      <c r="R4" s="493"/>
      <c r="S4" s="493"/>
      <c r="T4" s="8"/>
      <c r="U4" s="8"/>
    </row>
    <row r="5" spans="1:22" ht="20.149999999999999" customHeight="1">
      <c r="A5" s="493" t="s">
        <v>421</v>
      </c>
      <c r="B5" s="493"/>
      <c r="C5" s="493"/>
      <c r="D5" s="493"/>
      <c r="E5" s="493"/>
      <c r="F5" s="493"/>
      <c r="G5" s="493"/>
      <c r="H5" s="493"/>
      <c r="I5" s="493"/>
      <c r="J5" s="493"/>
      <c r="K5" s="493"/>
      <c r="L5" s="493"/>
      <c r="M5" s="493"/>
      <c r="N5" s="493"/>
      <c r="O5" s="493"/>
      <c r="P5" s="493"/>
      <c r="Q5" s="493"/>
      <c r="R5" s="493"/>
      <c r="S5" s="493"/>
      <c r="T5" s="8"/>
      <c r="U5" s="8"/>
    </row>
    <row r="6" spans="1:22" ht="20.149999999999999" customHeight="1">
      <c r="A6" s="8" t="s">
        <v>422</v>
      </c>
      <c r="B6" s="8"/>
      <c r="C6" s="8"/>
      <c r="D6" s="8"/>
      <c r="E6" s="8"/>
      <c r="F6" s="8"/>
      <c r="G6" s="8"/>
      <c r="H6" s="8"/>
      <c r="I6" s="8"/>
      <c r="J6" s="8"/>
      <c r="K6" s="8"/>
      <c r="L6" s="8"/>
      <c r="M6" s="8"/>
      <c r="N6" s="8"/>
      <c r="O6" s="8"/>
      <c r="P6" s="8"/>
      <c r="Q6" s="8"/>
      <c r="R6" s="8"/>
      <c r="S6" s="8"/>
      <c r="T6" s="8"/>
      <c r="U6" s="8"/>
    </row>
    <row r="7" spans="1:22" ht="20.149999999999999" customHeight="1">
      <c r="A7" s="493" t="s">
        <v>423</v>
      </c>
      <c r="B7" s="493"/>
      <c r="C7" s="493"/>
      <c r="D7" s="493"/>
      <c r="E7" s="493"/>
      <c r="F7" s="493"/>
      <c r="G7" s="493"/>
      <c r="H7" s="493"/>
      <c r="I7" s="493"/>
      <c r="J7" s="493"/>
      <c r="K7" s="493"/>
      <c r="L7" s="493"/>
      <c r="M7" s="493"/>
      <c r="N7" s="493"/>
      <c r="O7" s="493"/>
      <c r="P7" s="493"/>
      <c r="Q7" s="493"/>
      <c r="R7" s="493"/>
      <c r="S7" s="493"/>
      <c r="T7" s="8"/>
      <c r="U7" s="8"/>
    </row>
    <row r="8" spans="1:22" ht="20.149999999999999" customHeight="1">
      <c r="A8" s="493" t="s">
        <v>424</v>
      </c>
      <c r="B8" s="493"/>
      <c r="C8" s="493"/>
      <c r="D8" s="493"/>
      <c r="E8" s="493"/>
      <c r="F8" s="493"/>
      <c r="G8" s="493"/>
      <c r="H8" s="493"/>
      <c r="I8" s="493"/>
      <c r="J8" s="493"/>
      <c r="K8" s="493"/>
      <c r="L8" s="493"/>
      <c r="M8" s="493"/>
      <c r="N8" s="493"/>
      <c r="O8" s="493"/>
      <c r="P8" s="493"/>
      <c r="Q8" s="493"/>
      <c r="R8" s="493"/>
      <c r="S8" s="493"/>
      <c r="T8" s="8"/>
      <c r="U8" s="8"/>
    </row>
    <row r="9" spans="1:22" ht="20.149999999999999" customHeight="1">
      <c r="A9" s="493" t="s">
        <v>425</v>
      </c>
      <c r="B9" s="493"/>
      <c r="C9" s="493"/>
      <c r="D9" s="493"/>
      <c r="E9" s="493"/>
      <c r="F9" s="493"/>
      <c r="G9" s="493"/>
      <c r="H9" s="493"/>
      <c r="I9" s="493"/>
      <c r="J9" s="493"/>
      <c r="K9" s="493"/>
      <c r="L9" s="493"/>
      <c r="M9" s="493"/>
      <c r="N9" s="493"/>
      <c r="O9" s="493"/>
      <c r="P9" s="493"/>
      <c r="Q9" s="493"/>
      <c r="R9" s="493"/>
      <c r="S9" s="493"/>
      <c r="T9" s="8"/>
      <c r="U9" s="8"/>
    </row>
    <row r="10" spans="1:22" ht="20.95" customHeight="1">
      <c r="A10" s="8"/>
      <c r="B10" s="8"/>
      <c r="C10" s="8"/>
      <c r="D10" s="8"/>
      <c r="E10" s="8"/>
      <c r="F10" s="8"/>
      <c r="G10" s="8"/>
      <c r="H10" s="8"/>
      <c r="I10" s="8"/>
      <c r="J10" s="8"/>
      <c r="K10" s="8"/>
      <c r="L10" s="8"/>
      <c r="M10" s="8"/>
      <c r="N10" s="8"/>
      <c r="O10" s="8"/>
      <c r="P10" s="8"/>
      <c r="Q10" s="492" t="s">
        <v>426</v>
      </c>
      <c r="R10" s="492"/>
      <c r="S10" s="492"/>
      <c r="T10" s="8"/>
      <c r="U10" s="8"/>
      <c r="V10" s="8"/>
    </row>
    <row r="11" spans="1:22" ht="24.75" customHeight="1">
      <c r="A11" s="595" t="s">
        <v>427</v>
      </c>
      <c r="B11" s="595"/>
      <c r="C11" s="596" t="s">
        <v>428</v>
      </c>
      <c r="D11" s="597" t="s">
        <v>429</v>
      </c>
      <c r="E11" s="598"/>
      <c r="F11" s="598"/>
      <c r="G11" s="598"/>
      <c r="H11" s="598"/>
      <c r="I11" s="598"/>
      <c r="J11" s="598"/>
      <c r="K11" s="598"/>
      <c r="L11" s="598"/>
      <c r="M11" s="598"/>
      <c r="N11" s="598"/>
      <c r="O11" s="598"/>
      <c r="P11" s="598"/>
      <c r="Q11" s="599"/>
      <c r="R11" s="597" t="s">
        <v>430</v>
      </c>
      <c r="S11" s="600"/>
      <c r="T11" s="8"/>
      <c r="U11" s="8"/>
      <c r="V11" s="8"/>
    </row>
    <row r="12" spans="1:22" ht="45" customHeight="1">
      <c r="A12" s="595"/>
      <c r="B12" s="595"/>
      <c r="C12" s="596"/>
      <c r="D12" s="92" t="s">
        <v>431</v>
      </c>
      <c r="E12" s="93" t="s">
        <v>432</v>
      </c>
      <c r="F12" s="92" t="s">
        <v>433</v>
      </c>
      <c r="G12" s="92" t="s">
        <v>434</v>
      </c>
      <c r="H12" s="93" t="s">
        <v>435</v>
      </c>
      <c r="I12" s="92" t="s">
        <v>436</v>
      </c>
      <c r="J12" s="92" t="s">
        <v>437</v>
      </c>
      <c r="K12" s="92" t="s">
        <v>438</v>
      </c>
      <c r="L12" s="92" t="s">
        <v>439</v>
      </c>
      <c r="M12" s="92" t="s">
        <v>440</v>
      </c>
      <c r="N12" s="92" t="s">
        <v>441</v>
      </c>
      <c r="O12" s="93" t="s">
        <v>442</v>
      </c>
      <c r="P12" s="93" t="s">
        <v>443</v>
      </c>
      <c r="Q12" s="92" t="s">
        <v>444</v>
      </c>
      <c r="R12" s="92" t="s">
        <v>431</v>
      </c>
      <c r="S12" s="94" t="s">
        <v>445</v>
      </c>
      <c r="T12" s="8"/>
      <c r="U12" s="8"/>
      <c r="V12" s="8"/>
    </row>
    <row r="13" spans="1:22" ht="27" customHeight="1">
      <c r="A13" s="593" t="s">
        <v>446</v>
      </c>
      <c r="B13" s="593"/>
      <c r="C13" s="92" t="s">
        <v>447</v>
      </c>
      <c r="D13" s="95">
        <v>1</v>
      </c>
      <c r="E13" s="95">
        <v>11</v>
      </c>
      <c r="F13" s="95">
        <v>1</v>
      </c>
      <c r="G13" s="95"/>
      <c r="H13" s="95">
        <f>SUM(D13:G13)</f>
        <v>13</v>
      </c>
      <c r="I13" s="95"/>
      <c r="J13" s="95"/>
      <c r="K13" s="95"/>
      <c r="L13" s="95"/>
      <c r="M13" s="95"/>
      <c r="N13" s="95"/>
      <c r="O13" s="95"/>
      <c r="P13" s="95">
        <f>SUM(I13:O13)</f>
        <v>0</v>
      </c>
      <c r="Q13" s="95">
        <f t="shared" ref="Q13:Q21" si="0">SUM(H13+P13)</f>
        <v>13</v>
      </c>
      <c r="R13" s="95">
        <v>2</v>
      </c>
      <c r="S13" s="96">
        <v>19</v>
      </c>
      <c r="T13" s="8"/>
      <c r="U13" s="8"/>
      <c r="V13" s="8"/>
    </row>
    <row r="14" spans="1:22" ht="27" customHeight="1">
      <c r="A14" s="593"/>
      <c r="B14" s="593"/>
      <c r="C14" s="92" t="s">
        <v>448</v>
      </c>
      <c r="D14" s="97">
        <v>0.5</v>
      </c>
      <c r="E14" s="97">
        <v>7.35</v>
      </c>
      <c r="F14" s="97">
        <v>2.06</v>
      </c>
      <c r="G14" s="97"/>
      <c r="H14" s="97">
        <f t="shared" ref="H14:H21" si="1">SUM(D14:G14)</f>
        <v>9.91</v>
      </c>
      <c r="I14" s="97"/>
      <c r="J14" s="97"/>
      <c r="K14" s="97"/>
      <c r="L14" s="97"/>
      <c r="M14" s="97"/>
      <c r="N14" s="97"/>
      <c r="O14" s="97"/>
      <c r="P14" s="97">
        <f t="shared" ref="P14:P21" si="2">SUM(I14:O14)</f>
        <v>0</v>
      </c>
      <c r="Q14" s="97">
        <f t="shared" si="0"/>
        <v>9.91</v>
      </c>
      <c r="R14" s="97">
        <v>1.4</v>
      </c>
      <c r="S14" s="98">
        <v>8.5299999999999994</v>
      </c>
      <c r="T14" s="8"/>
      <c r="U14" s="8"/>
      <c r="V14" s="8"/>
    </row>
    <row r="15" spans="1:22" ht="27" customHeight="1">
      <c r="A15" s="593"/>
      <c r="B15" s="593"/>
      <c r="C15" s="92" t="s">
        <v>449</v>
      </c>
      <c r="D15" s="95"/>
      <c r="E15" s="95">
        <v>330</v>
      </c>
      <c r="F15" s="95">
        <v>5</v>
      </c>
      <c r="G15" s="95"/>
      <c r="H15" s="95">
        <f t="shared" si="1"/>
        <v>335</v>
      </c>
      <c r="I15" s="95"/>
      <c r="J15" s="95"/>
      <c r="K15" s="95"/>
      <c r="L15" s="95"/>
      <c r="M15" s="95"/>
      <c r="N15" s="95"/>
      <c r="O15" s="95"/>
      <c r="P15" s="95">
        <f t="shared" si="2"/>
        <v>0</v>
      </c>
      <c r="Q15" s="95">
        <f t="shared" si="0"/>
        <v>335</v>
      </c>
      <c r="R15" s="95"/>
      <c r="S15" s="96">
        <v>546</v>
      </c>
      <c r="T15" s="8"/>
      <c r="U15" s="8"/>
      <c r="V15" s="8"/>
    </row>
    <row r="16" spans="1:22" ht="27" customHeight="1">
      <c r="A16" s="593" t="s">
        <v>450</v>
      </c>
      <c r="B16" s="593"/>
      <c r="C16" s="92" t="s">
        <v>447</v>
      </c>
      <c r="D16" s="95"/>
      <c r="E16" s="95"/>
      <c r="F16" s="95"/>
      <c r="G16" s="95">
        <v>2</v>
      </c>
      <c r="H16" s="95">
        <f t="shared" si="1"/>
        <v>2</v>
      </c>
      <c r="I16" s="95"/>
      <c r="J16" s="95">
        <v>1</v>
      </c>
      <c r="K16" s="95"/>
      <c r="L16" s="95"/>
      <c r="M16" s="95">
        <v>2</v>
      </c>
      <c r="N16" s="95">
        <v>5</v>
      </c>
      <c r="O16" s="95">
        <v>1</v>
      </c>
      <c r="P16" s="95">
        <f t="shared" si="2"/>
        <v>9</v>
      </c>
      <c r="Q16" s="95">
        <f t="shared" si="0"/>
        <v>11</v>
      </c>
      <c r="R16" s="95"/>
      <c r="S16" s="96"/>
      <c r="T16" s="8"/>
      <c r="U16" s="8"/>
      <c r="V16" s="8"/>
    </row>
    <row r="17" spans="1:22" ht="27" customHeight="1">
      <c r="A17" s="593"/>
      <c r="B17" s="593"/>
      <c r="C17" s="92" t="s">
        <v>448</v>
      </c>
      <c r="D17" s="97"/>
      <c r="E17" s="97"/>
      <c r="F17" s="97"/>
      <c r="G17" s="97">
        <v>9.8000000000000007</v>
      </c>
      <c r="H17" s="97">
        <f t="shared" si="1"/>
        <v>9.8000000000000007</v>
      </c>
      <c r="I17" s="97"/>
      <c r="J17" s="97">
        <v>14</v>
      </c>
      <c r="K17" s="97"/>
      <c r="L17" s="97"/>
      <c r="M17" s="97">
        <v>150</v>
      </c>
      <c r="N17" s="97">
        <v>692</v>
      </c>
      <c r="O17" s="97">
        <v>452</v>
      </c>
      <c r="P17" s="97">
        <f t="shared" si="2"/>
        <v>1308</v>
      </c>
      <c r="Q17" s="97">
        <f t="shared" si="0"/>
        <v>1317.8</v>
      </c>
      <c r="R17" s="97"/>
      <c r="S17" s="98"/>
      <c r="T17" s="8"/>
      <c r="U17" s="8"/>
      <c r="V17" s="8"/>
    </row>
    <row r="18" spans="1:22" ht="27" customHeight="1">
      <c r="A18" s="593"/>
      <c r="B18" s="593"/>
      <c r="C18" s="92" t="s">
        <v>449</v>
      </c>
      <c r="D18" s="95"/>
      <c r="E18" s="95"/>
      <c r="F18" s="95"/>
      <c r="G18" s="95">
        <v>542</v>
      </c>
      <c r="H18" s="95">
        <f t="shared" si="1"/>
        <v>542</v>
      </c>
      <c r="I18" s="95"/>
      <c r="J18" s="95">
        <v>150</v>
      </c>
      <c r="K18" s="95"/>
      <c r="L18" s="95"/>
      <c r="M18" s="95">
        <v>3878</v>
      </c>
      <c r="N18" s="95">
        <v>2050</v>
      </c>
      <c r="O18" s="95">
        <v>520</v>
      </c>
      <c r="P18" s="95">
        <f t="shared" si="2"/>
        <v>6598</v>
      </c>
      <c r="Q18" s="95">
        <f t="shared" si="0"/>
        <v>7140</v>
      </c>
      <c r="R18" s="95"/>
      <c r="S18" s="96"/>
      <c r="T18" s="8"/>
      <c r="U18" s="8"/>
      <c r="V18" s="8"/>
    </row>
    <row r="19" spans="1:22" ht="27" customHeight="1">
      <c r="A19" s="593" t="s">
        <v>451</v>
      </c>
      <c r="B19" s="593"/>
      <c r="C19" s="92" t="s">
        <v>447</v>
      </c>
      <c r="D19" s="95">
        <v>10</v>
      </c>
      <c r="E19" s="95">
        <v>490</v>
      </c>
      <c r="F19" s="95">
        <v>294</v>
      </c>
      <c r="G19" s="95">
        <v>69</v>
      </c>
      <c r="H19" s="95">
        <f t="shared" si="1"/>
        <v>863</v>
      </c>
      <c r="I19" s="95">
        <v>15</v>
      </c>
      <c r="J19" s="95">
        <v>25</v>
      </c>
      <c r="K19" s="95"/>
      <c r="L19" s="95"/>
      <c r="M19" s="95"/>
      <c r="N19" s="95"/>
      <c r="O19" s="95"/>
      <c r="P19" s="95">
        <f t="shared" si="2"/>
        <v>40</v>
      </c>
      <c r="Q19" s="95">
        <f t="shared" si="0"/>
        <v>903</v>
      </c>
      <c r="R19" s="95">
        <v>4</v>
      </c>
      <c r="S19" s="96">
        <v>32</v>
      </c>
      <c r="T19" s="8"/>
      <c r="U19" s="8"/>
      <c r="V19" s="8"/>
    </row>
    <row r="20" spans="1:22" ht="27" customHeight="1">
      <c r="A20" s="593"/>
      <c r="B20" s="593"/>
      <c r="C20" s="92" t="s">
        <v>448</v>
      </c>
      <c r="D20" s="97">
        <v>5</v>
      </c>
      <c r="E20" s="97">
        <v>286.77</v>
      </c>
      <c r="F20" s="97">
        <v>626</v>
      </c>
      <c r="G20" s="97">
        <v>312.62</v>
      </c>
      <c r="H20" s="97">
        <f t="shared" si="1"/>
        <v>1230.3899999999999</v>
      </c>
      <c r="I20" s="97">
        <v>135.85</v>
      </c>
      <c r="J20" s="97">
        <v>370.75</v>
      </c>
      <c r="K20" s="97"/>
      <c r="L20" s="97"/>
      <c r="M20" s="97"/>
      <c r="N20" s="97"/>
      <c r="O20" s="97"/>
      <c r="P20" s="97">
        <f t="shared" si="2"/>
        <v>506.6</v>
      </c>
      <c r="Q20" s="97">
        <f t="shared" si="0"/>
        <v>1736.9899999999998</v>
      </c>
      <c r="R20" s="97">
        <v>2.8</v>
      </c>
      <c r="S20" s="98">
        <v>27.4</v>
      </c>
      <c r="T20" s="8"/>
      <c r="U20" s="8"/>
      <c r="V20" s="8"/>
    </row>
    <row r="21" spans="1:22" ht="27" customHeight="1">
      <c r="A21" s="593"/>
      <c r="B21" s="593"/>
      <c r="C21" s="92" t="s">
        <v>449</v>
      </c>
      <c r="D21" s="99"/>
      <c r="E21" s="99">
        <v>14090</v>
      </c>
      <c r="F21" s="100">
        <v>15029</v>
      </c>
      <c r="G21" s="99">
        <v>9984</v>
      </c>
      <c r="H21" s="99">
        <f t="shared" si="1"/>
        <v>39103</v>
      </c>
      <c r="I21" s="99">
        <v>3621</v>
      </c>
      <c r="J21" s="99">
        <v>6292</v>
      </c>
      <c r="K21" s="99"/>
      <c r="L21" s="99"/>
      <c r="M21" s="99"/>
      <c r="N21" s="99"/>
      <c r="O21" s="99"/>
      <c r="P21" s="99">
        <f t="shared" si="2"/>
        <v>9913</v>
      </c>
      <c r="Q21" s="95">
        <f t="shared" si="0"/>
        <v>49016</v>
      </c>
      <c r="R21" s="95"/>
      <c r="S21" s="96">
        <v>938</v>
      </c>
      <c r="T21" s="8"/>
      <c r="U21" s="8"/>
      <c r="V21" s="8"/>
    </row>
    <row r="22" spans="1:22" ht="27" customHeight="1">
      <c r="A22" s="594" t="s">
        <v>444</v>
      </c>
      <c r="B22" s="594"/>
      <c r="C22" s="92" t="s">
        <v>447</v>
      </c>
      <c r="D22" s="101">
        <f t="shared" ref="D22:R22" si="3">SUM(D13+D16+D19)</f>
        <v>11</v>
      </c>
      <c r="E22" s="101">
        <f>SUM(E13+E16+E19)</f>
        <v>501</v>
      </c>
      <c r="F22" s="101">
        <f t="shared" si="3"/>
        <v>295</v>
      </c>
      <c r="G22" s="101">
        <f t="shared" si="3"/>
        <v>71</v>
      </c>
      <c r="H22" s="101">
        <f t="shared" si="3"/>
        <v>878</v>
      </c>
      <c r="I22" s="101">
        <f t="shared" si="3"/>
        <v>15</v>
      </c>
      <c r="J22" s="101">
        <f t="shared" si="3"/>
        <v>26</v>
      </c>
      <c r="K22" s="101">
        <f t="shared" si="3"/>
        <v>0</v>
      </c>
      <c r="L22" s="101">
        <f t="shared" si="3"/>
        <v>0</v>
      </c>
      <c r="M22" s="101">
        <f t="shared" si="3"/>
        <v>2</v>
      </c>
      <c r="N22" s="101">
        <f t="shared" si="3"/>
        <v>5</v>
      </c>
      <c r="O22" s="101">
        <f t="shared" si="3"/>
        <v>1</v>
      </c>
      <c r="P22" s="101">
        <f t="shared" si="3"/>
        <v>49</v>
      </c>
      <c r="Q22" s="101">
        <f t="shared" si="3"/>
        <v>927</v>
      </c>
      <c r="R22" s="101">
        <f t="shared" si="3"/>
        <v>6</v>
      </c>
      <c r="S22" s="102">
        <f t="shared" ref="S22:S24" si="4">SUM(S13+S16+S19)</f>
        <v>51</v>
      </c>
      <c r="T22" s="8"/>
      <c r="U22" s="8"/>
      <c r="V22" s="8"/>
    </row>
    <row r="23" spans="1:22" ht="27" customHeight="1">
      <c r="A23" s="594"/>
      <c r="B23" s="594"/>
      <c r="C23" s="92" t="s">
        <v>448</v>
      </c>
      <c r="D23" s="97">
        <f t="shared" ref="D23:R24" si="5">SUM(D14+D17+D20)</f>
        <v>5.5</v>
      </c>
      <c r="E23" s="97">
        <f>SUM(E14+E17+E20)</f>
        <v>294.12</v>
      </c>
      <c r="F23" s="97">
        <f t="shared" si="5"/>
        <v>628.05999999999995</v>
      </c>
      <c r="G23" s="97">
        <f t="shared" si="5"/>
        <v>322.42</v>
      </c>
      <c r="H23" s="97">
        <f t="shared" si="5"/>
        <v>1250.0999999999999</v>
      </c>
      <c r="I23" s="97">
        <f t="shared" si="5"/>
        <v>135.85</v>
      </c>
      <c r="J23" s="97">
        <f t="shared" si="5"/>
        <v>384.75</v>
      </c>
      <c r="K23" s="97">
        <f t="shared" si="5"/>
        <v>0</v>
      </c>
      <c r="L23" s="97">
        <f t="shared" si="5"/>
        <v>0</v>
      </c>
      <c r="M23" s="97">
        <f t="shared" si="5"/>
        <v>150</v>
      </c>
      <c r="N23" s="97">
        <f t="shared" si="5"/>
        <v>692</v>
      </c>
      <c r="O23" s="97">
        <f t="shared" si="5"/>
        <v>452</v>
      </c>
      <c r="P23" s="97">
        <f t="shared" si="5"/>
        <v>1814.6</v>
      </c>
      <c r="Q23" s="97">
        <f t="shared" si="5"/>
        <v>3064.7</v>
      </c>
      <c r="R23" s="97">
        <f t="shared" si="5"/>
        <v>4.1999999999999993</v>
      </c>
      <c r="S23" s="98">
        <f t="shared" si="4"/>
        <v>35.93</v>
      </c>
      <c r="T23" s="8"/>
      <c r="U23" s="8"/>
      <c r="V23" s="8"/>
    </row>
    <row r="24" spans="1:22" ht="27" customHeight="1">
      <c r="A24" s="594"/>
      <c r="B24" s="594"/>
      <c r="C24" s="103" t="s">
        <v>449</v>
      </c>
      <c r="D24" s="104">
        <f t="shared" si="5"/>
        <v>0</v>
      </c>
      <c r="E24" s="104">
        <f>SUM(E15+E18+E21)</f>
        <v>14420</v>
      </c>
      <c r="F24" s="104">
        <f t="shared" si="5"/>
        <v>15034</v>
      </c>
      <c r="G24" s="104">
        <f t="shared" si="5"/>
        <v>10526</v>
      </c>
      <c r="H24" s="104">
        <f t="shared" si="5"/>
        <v>39980</v>
      </c>
      <c r="I24" s="104">
        <f t="shared" si="5"/>
        <v>3621</v>
      </c>
      <c r="J24" s="104">
        <f t="shared" si="5"/>
        <v>6442</v>
      </c>
      <c r="K24" s="104">
        <f t="shared" si="5"/>
        <v>0</v>
      </c>
      <c r="L24" s="104">
        <f t="shared" si="5"/>
        <v>0</v>
      </c>
      <c r="M24" s="104">
        <f t="shared" si="5"/>
        <v>3878</v>
      </c>
      <c r="N24" s="104">
        <f t="shared" si="5"/>
        <v>2050</v>
      </c>
      <c r="O24" s="104">
        <f t="shared" si="5"/>
        <v>520</v>
      </c>
      <c r="P24" s="104">
        <f t="shared" si="5"/>
        <v>16511</v>
      </c>
      <c r="Q24" s="104">
        <f t="shared" si="5"/>
        <v>56491</v>
      </c>
      <c r="R24" s="104">
        <f t="shared" si="5"/>
        <v>0</v>
      </c>
      <c r="S24" s="105">
        <f t="shared" si="4"/>
        <v>1484</v>
      </c>
      <c r="T24" s="8"/>
      <c r="U24" s="8"/>
      <c r="V24" s="8"/>
    </row>
    <row r="25" spans="1:22">
      <c r="A25" s="8"/>
      <c r="B25" s="8"/>
      <c r="C25" s="8"/>
      <c r="D25" s="8"/>
      <c r="E25" s="8"/>
      <c r="F25" s="8"/>
      <c r="G25" s="8"/>
      <c r="H25" s="8"/>
      <c r="I25" s="8"/>
      <c r="J25" s="8"/>
      <c r="K25" s="8"/>
      <c r="L25" s="8"/>
      <c r="M25" s="8"/>
      <c r="N25" s="8"/>
      <c r="O25" s="8"/>
      <c r="P25" s="8"/>
      <c r="Q25" s="8"/>
      <c r="R25" s="8"/>
      <c r="S25" s="8"/>
      <c r="T25" s="8"/>
      <c r="U25" s="8"/>
      <c r="V25" s="8"/>
    </row>
    <row r="26" spans="1:22">
      <c r="A26" s="8"/>
      <c r="B26" s="8"/>
      <c r="C26" s="8"/>
      <c r="D26" s="8"/>
      <c r="E26" s="8"/>
      <c r="F26" s="8"/>
      <c r="G26" s="8"/>
      <c r="H26" s="8"/>
      <c r="I26" s="8"/>
      <c r="J26" s="8"/>
      <c r="K26" s="8"/>
      <c r="L26" s="8"/>
      <c r="M26" s="8"/>
      <c r="N26" s="8"/>
      <c r="O26" s="8"/>
      <c r="P26" s="8"/>
      <c r="Q26" s="8"/>
      <c r="R26" s="8"/>
      <c r="S26" s="10"/>
      <c r="T26" s="8"/>
      <c r="U26" s="8"/>
      <c r="V26" s="8"/>
    </row>
    <row r="27" spans="1:22">
      <c r="A27" s="8"/>
      <c r="B27" s="8"/>
      <c r="C27" s="8"/>
      <c r="D27" s="8"/>
      <c r="E27" s="8"/>
      <c r="F27" s="8"/>
      <c r="G27" s="8"/>
      <c r="H27" s="8"/>
      <c r="I27" s="8"/>
      <c r="J27" s="8"/>
      <c r="K27" s="8"/>
      <c r="L27" s="8"/>
      <c r="M27" s="8"/>
      <c r="N27" s="8"/>
      <c r="O27" s="8"/>
      <c r="P27" s="8"/>
      <c r="Q27" s="8"/>
      <c r="R27" s="8"/>
      <c r="S27" s="8"/>
      <c r="T27" s="8"/>
      <c r="U27" s="8"/>
      <c r="V27" s="8"/>
    </row>
    <row r="28" spans="1:22">
      <c r="A28" s="8"/>
      <c r="B28" s="8"/>
      <c r="C28" s="106"/>
      <c r="D28" s="106"/>
      <c r="E28" s="106"/>
      <c r="F28" s="106"/>
      <c r="G28" s="106"/>
      <c r="H28" s="106"/>
      <c r="I28" s="106"/>
      <c r="J28" s="106"/>
      <c r="K28" s="106"/>
      <c r="L28" s="106"/>
      <c r="M28" s="106"/>
      <c r="N28" s="106"/>
      <c r="O28" s="106"/>
      <c r="P28" s="106"/>
      <c r="Q28" s="106"/>
      <c r="R28" s="106"/>
      <c r="S28" s="106"/>
      <c r="T28" s="8"/>
      <c r="U28" s="8"/>
      <c r="V28" s="8"/>
    </row>
    <row r="29" spans="1:22">
      <c r="A29" s="8"/>
      <c r="B29" s="8"/>
      <c r="C29" s="8"/>
      <c r="D29" s="8"/>
      <c r="E29" s="8"/>
      <c r="F29" s="8"/>
      <c r="G29" s="8"/>
      <c r="H29" s="8"/>
      <c r="I29" s="8"/>
      <c r="J29" s="8"/>
      <c r="K29" s="8"/>
      <c r="L29" s="8"/>
      <c r="M29" s="8"/>
      <c r="N29" s="8"/>
      <c r="O29" s="8"/>
      <c r="P29" s="8"/>
      <c r="Q29" s="8"/>
      <c r="R29" s="8"/>
      <c r="S29" s="8"/>
      <c r="T29" s="8"/>
      <c r="U29" s="8"/>
      <c r="V29" s="8"/>
    </row>
  </sheetData>
  <sheetProtection selectLockedCells="1" selectUnlockedCells="1"/>
  <mergeCells count="15">
    <mergeCell ref="A9:S9"/>
    <mergeCell ref="A2:E2"/>
    <mergeCell ref="A4:S4"/>
    <mergeCell ref="A5:S5"/>
    <mergeCell ref="A7:S7"/>
    <mergeCell ref="A8:S8"/>
    <mergeCell ref="A16:B18"/>
    <mergeCell ref="A19:B21"/>
    <mergeCell ref="A22:B24"/>
    <mergeCell ref="Q10:S10"/>
    <mergeCell ref="A11:B12"/>
    <mergeCell ref="C11:C12"/>
    <mergeCell ref="D11:Q11"/>
    <mergeCell ref="R11:S11"/>
    <mergeCell ref="A13:B15"/>
  </mergeCells>
  <phoneticPr fontId="6"/>
  <pageMargins left="0.78740157480314965" right="0.39370078740157483" top="0.39370078740157483" bottom="0.39370078740157483" header="0" footer="0"/>
  <pageSetup paperSize="9" scale="92" firstPageNumber="0" orientation="landscape"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C6003-12EA-4A04-A13F-2A5855DC39EE}">
  <sheetPr>
    <pageSetUpPr fitToPage="1"/>
  </sheetPr>
  <dimension ref="A1:Q25"/>
  <sheetViews>
    <sheetView view="pageLayout" zoomScaleNormal="100" workbookViewId="0">
      <selection sqref="A1:C1"/>
    </sheetView>
  </sheetViews>
  <sheetFormatPr defaultColWidth="9" defaultRowHeight="14.4"/>
  <cols>
    <col min="1" max="1" width="3.109375" style="107" customWidth="1"/>
    <col min="2" max="2" width="18" style="67" customWidth="1"/>
    <col min="3" max="16" width="10.44140625" style="67" customWidth="1"/>
    <col min="17" max="17" width="9.5546875" style="67" customWidth="1"/>
    <col min="18" max="16384" width="9" style="67"/>
  </cols>
  <sheetData>
    <row r="1" spans="1:17" s="60" customFormat="1" ht="27.5" customHeight="1">
      <c r="A1" s="602" t="s">
        <v>452</v>
      </c>
      <c r="B1" s="602"/>
      <c r="C1" s="602"/>
      <c r="D1" s="63"/>
      <c r="E1" s="63"/>
      <c r="F1" s="63"/>
      <c r="G1" s="63"/>
      <c r="H1" s="63"/>
      <c r="I1" s="63"/>
      <c r="J1" s="63"/>
      <c r="K1" s="63"/>
      <c r="L1" s="63"/>
      <c r="M1" s="63"/>
      <c r="N1" s="63"/>
      <c r="O1" s="63"/>
      <c r="P1" s="63"/>
      <c r="Q1" s="63"/>
    </row>
    <row r="2" spans="1:17" ht="27.5" customHeight="1">
      <c r="A2" s="603" t="s">
        <v>453</v>
      </c>
      <c r="B2" s="603"/>
      <c r="C2" s="603"/>
      <c r="D2" s="603"/>
      <c r="E2" s="603"/>
      <c r="F2" s="603"/>
      <c r="G2" s="603"/>
      <c r="H2" s="603"/>
      <c r="I2" s="603"/>
      <c r="J2" s="603"/>
      <c r="K2" s="603"/>
      <c r="L2" s="603"/>
      <c r="M2" s="603"/>
      <c r="N2" s="603"/>
      <c r="O2" s="603"/>
      <c r="P2" s="603"/>
      <c r="Q2" s="603"/>
    </row>
    <row r="3" spans="1:17" s="60" customFormat="1" ht="27.5" customHeight="1">
      <c r="A3" s="603" t="s">
        <v>454</v>
      </c>
      <c r="B3" s="603"/>
      <c r="C3" s="603"/>
      <c r="D3" s="603"/>
      <c r="E3" s="603"/>
      <c r="F3" s="603"/>
      <c r="G3" s="603"/>
      <c r="H3" s="603"/>
      <c r="I3" s="603"/>
      <c r="J3" s="603"/>
      <c r="K3" s="603"/>
      <c r="L3" s="603"/>
      <c r="M3" s="603"/>
      <c r="N3" s="603"/>
      <c r="O3" s="603"/>
      <c r="P3" s="603"/>
      <c r="Q3" s="603"/>
    </row>
    <row r="4" spans="1:17" ht="27.5" customHeight="1">
      <c r="A4" s="8" t="s">
        <v>455</v>
      </c>
      <c r="B4" s="8"/>
      <c r="C4" s="8"/>
      <c r="D4" s="8"/>
      <c r="E4" s="8"/>
      <c r="F4" s="8"/>
      <c r="G4" s="8"/>
      <c r="H4" s="8"/>
      <c r="I4" s="8"/>
      <c r="J4" s="8"/>
      <c r="K4" s="8"/>
      <c r="L4" s="8"/>
      <c r="M4" s="8"/>
      <c r="N4" s="8"/>
      <c r="O4" s="8"/>
      <c r="P4" s="8"/>
      <c r="Q4" s="8"/>
    </row>
    <row r="5" spans="1:17" ht="27.5" customHeight="1">
      <c r="A5" s="8" t="s">
        <v>456</v>
      </c>
      <c r="B5" s="8"/>
      <c r="C5" s="8"/>
      <c r="D5" s="8"/>
      <c r="E5" s="8"/>
      <c r="F5" s="8"/>
      <c r="G5" s="8"/>
      <c r="H5" s="8"/>
      <c r="I5" s="8"/>
      <c r="J5" s="8"/>
      <c r="K5" s="8"/>
      <c r="L5" s="8"/>
      <c r="M5" s="8"/>
      <c r="N5" s="8"/>
      <c r="O5" s="8"/>
      <c r="P5" s="8"/>
      <c r="Q5" s="8"/>
    </row>
    <row r="6" spans="1:17" ht="27.5" customHeight="1">
      <c r="A6" s="8" t="s">
        <v>644</v>
      </c>
      <c r="B6" s="8"/>
      <c r="C6" s="8"/>
      <c r="D6" s="8"/>
      <c r="E6" s="8"/>
      <c r="F6" s="8"/>
      <c r="G6" s="8"/>
      <c r="H6" s="8"/>
      <c r="I6" s="8"/>
      <c r="J6" s="8"/>
      <c r="K6" s="8"/>
      <c r="L6" s="8"/>
      <c r="M6" s="8"/>
      <c r="N6" s="8"/>
      <c r="O6" s="8"/>
      <c r="P6" s="8"/>
      <c r="Q6" s="8"/>
    </row>
    <row r="7" spans="1:17" ht="27.5" customHeight="1">
      <c r="O7" s="604" t="s">
        <v>457</v>
      </c>
      <c r="P7" s="604"/>
      <c r="Q7" s="604"/>
    </row>
    <row r="8" spans="1:17" s="79" customFormat="1" ht="27.5" customHeight="1">
      <c r="A8" s="605" t="s">
        <v>458</v>
      </c>
      <c r="B8" s="606"/>
      <c r="C8" s="108" t="s">
        <v>459</v>
      </c>
      <c r="D8" s="108" t="s">
        <v>460</v>
      </c>
      <c r="E8" s="108" t="s">
        <v>461</v>
      </c>
      <c r="F8" s="108" t="s">
        <v>462</v>
      </c>
      <c r="G8" s="108" t="s">
        <v>463</v>
      </c>
      <c r="H8" s="108" t="s">
        <v>464</v>
      </c>
      <c r="I8" s="108" t="s">
        <v>465</v>
      </c>
      <c r="J8" s="108" t="s">
        <v>466</v>
      </c>
      <c r="K8" s="108" t="s">
        <v>467</v>
      </c>
      <c r="L8" s="108" t="s">
        <v>468</v>
      </c>
      <c r="M8" s="108" t="s">
        <v>469</v>
      </c>
      <c r="N8" s="108" t="s">
        <v>470</v>
      </c>
      <c r="O8" s="108" t="s">
        <v>471</v>
      </c>
      <c r="P8" s="108" t="s">
        <v>472</v>
      </c>
      <c r="Q8" s="108" t="s">
        <v>473</v>
      </c>
    </row>
    <row r="9" spans="1:17" ht="27.5" customHeight="1">
      <c r="A9" s="109" t="s">
        <v>474</v>
      </c>
      <c r="B9" s="110" t="s">
        <v>300</v>
      </c>
      <c r="C9" s="111">
        <v>3</v>
      </c>
      <c r="D9" s="112">
        <v>0</v>
      </c>
      <c r="E9" s="112">
        <v>0</v>
      </c>
      <c r="F9" s="111">
        <v>0</v>
      </c>
      <c r="G9" s="111">
        <v>3</v>
      </c>
      <c r="H9" s="111">
        <v>0</v>
      </c>
      <c r="I9" s="111">
        <v>0</v>
      </c>
      <c r="J9" s="111">
        <v>0</v>
      </c>
      <c r="K9" s="111">
        <v>2315</v>
      </c>
      <c r="L9" s="111">
        <v>86462</v>
      </c>
      <c r="M9" s="111">
        <v>171626</v>
      </c>
      <c r="N9" s="111">
        <v>29365</v>
      </c>
      <c r="O9" s="111">
        <f>SUM(C9:N9)</f>
        <v>289774</v>
      </c>
      <c r="P9" s="111">
        <v>176133</v>
      </c>
      <c r="Q9" s="113">
        <f>O9/P9</f>
        <v>1.6451999341406778</v>
      </c>
    </row>
    <row r="10" spans="1:17" ht="27.5" customHeight="1">
      <c r="A10" s="109" t="s">
        <v>475</v>
      </c>
      <c r="B10" s="110" t="s">
        <v>304</v>
      </c>
      <c r="C10" s="111">
        <v>0</v>
      </c>
      <c r="D10" s="112">
        <v>64</v>
      </c>
      <c r="E10" s="112">
        <v>823</v>
      </c>
      <c r="F10" s="111">
        <v>2130</v>
      </c>
      <c r="G10" s="111">
        <v>962</v>
      </c>
      <c r="H10" s="111">
        <v>156</v>
      </c>
      <c r="I10" s="111">
        <v>6</v>
      </c>
      <c r="J10" s="111">
        <v>0</v>
      </c>
      <c r="K10" s="111">
        <v>1</v>
      </c>
      <c r="L10" s="111">
        <v>4</v>
      </c>
      <c r="M10" s="111">
        <v>3</v>
      </c>
      <c r="N10" s="111">
        <v>11</v>
      </c>
      <c r="O10" s="111">
        <f t="shared" ref="O10:O25" si="0">SUM(C10:N10)</f>
        <v>4160</v>
      </c>
      <c r="P10" s="111">
        <v>51210</v>
      </c>
      <c r="Q10" s="113">
        <f t="shared" ref="Q10:Q24" si="1">O10/P10</f>
        <v>8.1234133958211288E-2</v>
      </c>
    </row>
    <row r="11" spans="1:17" ht="27.5" customHeight="1">
      <c r="A11" s="109" t="s">
        <v>476</v>
      </c>
      <c r="B11" s="110" t="s">
        <v>645</v>
      </c>
      <c r="C11" s="111">
        <v>23434</v>
      </c>
      <c r="D11" s="112">
        <v>7982</v>
      </c>
      <c r="E11" s="112">
        <v>17822</v>
      </c>
      <c r="F11" s="111">
        <v>46173</v>
      </c>
      <c r="G11" s="111">
        <v>41993</v>
      </c>
      <c r="H11" s="111">
        <v>48691</v>
      </c>
      <c r="I11" s="111">
        <v>30708</v>
      </c>
      <c r="J11" s="111">
        <v>31159</v>
      </c>
      <c r="K11" s="111">
        <v>27685</v>
      </c>
      <c r="L11" s="111">
        <v>24042</v>
      </c>
      <c r="M11" s="111">
        <v>35123</v>
      </c>
      <c r="N11" s="111">
        <v>24445</v>
      </c>
      <c r="O11" s="111">
        <f t="shared" si="0"/>
        <v>359257</v>
      </c>
      <c r="P11" s="111">
        <v>359097</v>
      </c>
      <c r="Q11" s="113">
        <f t="shared" si="1"/>
        <v>1.0004455620626183</v>
      </c>
    </row>
    <row r="12" spans="1:17" ht="27.5" customHeight="1">
      <c r="A12" s="109" t="s">
        <v>477</v>
      </c>
      <c r="B12" s="110" t="s">
        <v>556</v>
      </c>
      <c r="C12" s="111">
        <v>725</v>
      </c>
      <c r="D12" s="112">
        <v>2905</v>
      </c>
      <c r="E12" s="112">
        <v>4774</v>
      </c>
      <c r="F12" s="111">
        <v>5166</v>
      </c>
      <c r="G12" s="111">
        <v>2437</v>
      </c>
      <c r="H12" s="111">
        <v>7429</v>
      </c>
      <c r="I12" s="111">
        <v>30</v>
      </c>
      <c r="J12" s="111">
        <v>0</v>
      </c>
      <c r="K12" s="111">
        <v>7727</v>
      </c>
      <c r="L12" s="111">
        <v>2053</v>
      </c>
      <c r="M12" s="111">
        <v>1471</v>
      </c>
      <c r="N12" s="111">
        <v>1226</v>
      </c>
      <c r="O12" s="111">
        <f t="shared" si="0"/>
        <v>35943</v>
      </c>
      <c r="P12" s="111">
        <v>45706</v>
      </c>
      <c r="Q12" s="113">
        <f t="shared" si="1"/>
        <v>0.7863956592132324</v>
      </c>
    </row>
    <row r="13" spans="1:17" ht="27.5" customHeight="1">
      <c r="A13" s="109" t="s">
        <v>478</v>
      </c>
      <c r="B13" s="110" t="s">
        <v>646</v>
      </c>
      <c r="C13" s="111">
        <v>11399</v>
      </c>
      <c r="D13" s="112">
        <v>9740</v>
      </c>
      <c r="E13" s="112">
        <v>19083</v>
      </c>
      <c r="F13" s="111">
        <v>30069</v>
      </c>
      <c r="G13" s="111">
        <v>24448</v>
      </c>
      <c r="H13" s="111">
        <v>31008</v>
      </c>
      <c r="I13" s="111">
        <v>3238</v>
      </c>
      <c r="J13" s="111">
        <v>2522</v>
      </c>
      <c r="K13" s="111">
        <v>42698</v>
      </c>
      <c r="L13" s="111">
        <v>15975</v>
      </c>
      <c r="M13" s="111">
        <v>6443</v>
      </c>
      <c r="N13" s="111">
        <v>4357</v>
      </c>
      <c r="O13" s="111">
        <f t="shared" si="0"/>
        <v>200980</v>
      </c>
      <c r="P13" s="111">
        <v>202953</v>
      </c>
      <c r="Q13" s="113">
        <f t="shared" si="1"/>
        <v>0.99027853739535754</v>
      </c>
    </row>
    <row r="14" spans="1:17" ht="27.5" customHeight="1">
      <c r="A14" s="109" t="s">
        <v>479</v>
      </c>
      <c r="B14" s="110" t="s">
        <v>558</v>
      </c>
      <c r="C14" s="111">
        <v>4428</v>
      </c>
      <c r="D14" s="112">
        <v>1969</v>
      </c>
      <c r="E14" s="112">
        <v>5400</v>
      </c>
      <c r="F14" s="111">
        <v>8514</v>
      </c>
      <c r="G14" s="111">
        <v>21136</v>
      </c>
      <c r="H14" s="111">
        <v>13184</v>
      </c>
      <c r="I14" s="111">
        <v>1042</v>
      </c>
      <c r="J14" s="111">
        <v>935</v>
      </c>
      <c r="K14" s="111">
        <v>4850</v>
      </c>
      <c r="L14" s="111">
        <v>4945</v>
      </c>
      <c r="M14" s="111">
        <v>5464</v>
      </c>
      <c r="N14" s="111">
        <v>4186</v>
      </c>
      <c r="O14" s="111">
        <f t="shared" si="0"/>
        <v>76053</v>
      </c>
      <c r="P14" s="111">
        <v>97522</v>
      </c>
      <c r="Q14" s="113">
        <f t="shared" si="1"/>
        <v>0.77985480199339641</v>
      </c>
    </row>
    <row r="15" spans="1:17" ht="27.5" customHeight="1">
      <c r="A15" s="109" t="s">
        <v>480</v>
      </c>
      <c r="B15" s="110" t="s">
        <v>647</v>
      </c>
      <c r="C15" s="111">
        <v>528</v>
      </c>
      <c r="D15" s="112">
        <v>902</v>
      </c>
      <c r="E15" s="112">
        <v>249</v>
      </c>
      <c r="F15" s="111">
        <v>558</v>
      </c>
      <c r="G15" s="111">
        <v>136</v>
      </c>
      <c r="H15" s="111">
        <v>1439</v>
      </c>
      <c r="I15" s="111">
        <v>0</v>
      </c>
      <c r="J15" s="111">
        <v>7</v>
      </c>
      <c r="K15" s="111">
        <v>415</v>
      </c>
      <c r="L15" s="111">
        <v>126</v>
      </c>
      <c r="M15" s="111">
        <v>122</v>
      </c>
      <c r="N15" s="111">
        <v>28</v>
      </c>
      <c r="O15" s="111">
        <f t="shared" si="0"/>
        <v>4510</v>
      </c>
      <c r="P15" s="111">
        <v>5232</v>
      </c>
      <c r="Q15" s="113">
        <f t="shared" si="1"/>
        <v>0.86200305810397548</v>
      </c>
    </row>
    <row r="16" spans="1:17" ht="27.5" customHeight="1">
      <c r="A16" s="109" t="s">
        <v>481</v>
      </c>
      <c r="B16" s="110" t="s">
        <v>560</v>
      </c>
      <c r="C16" s="111">
        <v>115815</v>
      </c>
      <c r="D16" s="112">
        <v>127692</v>
      </c>
      <c r="E16" s="112">
        <v>22731</v>
      </c>
      <c r="F16" s="111">
        <v>2392</v>
      </c>
      <c r="G16" s="111">
        <v>2498</v>
      </c>
      <c r="H16" s="111">
        <v>5520</v>
      </c>
      <c r="I16" s="111">
        <v>0</v>
      </c>
      <c r="J16" s="111">
        <v>39</v>
      </c>
      <c r="K16" s="111">
        <v>26933</v>
      </c>
      <c r="L16" s="111">
        <v>37758</v>
      </c>
      <c r="M16" s="111">
        <v>36258</v>
      </c>
      <c r="N16" s="111">
        <v>38075</v>
      </c>
      <c r="O16" s="111">
        <f t="shared" si="0"/>
        <v>415711</v>
      </c>
      <c r="P16" s="111">
        <v>502893</v>
      </c>
      <c r="Q16" s="113">
        <f t="shared" si="1"/>
        <v>0.82663906636202933</v>
      </c>
    </row>
    <row r="17" spans="1:17" ht="27.5" customHeight="1">
      <c r="A17" s="109" t="s">
        <v>482</v>
      </c>
      <c r="B17" s="110" t="s">
        <v>370</v>
      </c>
      <c r="C17" s="111">
        <v>22309</v>
      </c>
      <c r="D17" s="112">
        <v>23918</v>
      </c>
      <c r="E17" s="112">
        <v>7089</v>
      </c>
      <c r="F17" s="111">
        <v>1318</v>
      </c>
      <c r="G17" s="111">
        <v>885</v>
      </c>
      <c r="H17" s="111">
        <v>3651</v>
      </c>
      <c r="I17" s="111">
        <v>15</v>
      </c>
      <c r="J17" s="111">
        <v>54</v>
      </c>
      <c r="K17" s="111">
        <v>55033</v>
      </c>
      <c r="L17" s="111">
        <v>77804</v>
      </c>
      <c r="M17" s="111">
        <v>12313</v>
      </c>
      <c r="N17" s="111">
        <v>1713</v>
      </c>
      <c r="O17" s="111">
        <f t="shared" si="0"/>
        <v>206102</v>
      </c>
      <c r="P17" s="111">
        <v>258551</v>
      </c>
      <c r="Q17" s="113">
        <f t="shared" si="1"/>
        <v>0.79714253667554946</v>
      </c>
    </row>
    <row r="18" spans="1:17" ht="27.5" customHeight="1">
      <c r="A18" s="109" t="s">
        <v>483</v>
      </c>
      <c r="B18" s="110" t="s">
        <v>266</v>
      </c>
      <c r="C18" s="111">
        <v>7502</v>
      </c>
      <c r="D18" s="112">
        <v>3772</v>
      </c>
      <c r="E18" s="112">
        <v>1280</v>
      </c>
      <c r="F18" s="111">
        <v>2789</v>
      </c>
      <c r="G18" s="111">
        <v>7507</v>
      </c>
      <c r="H18" s="111">
        <v>141373</v>
      </c>
      <c r="I18" s="111">
        <v>0</v>
      </c>
      <c r="J18" s="111">
        <v>35</v>
      </c>
      <c r="K18" s="111">
        <v>47388</v>
      </c>
      <c r="L18" s="111">
        <v>6822</v>
      </c>
      <c r="M18" s="111">
        <v>3630</v>
      </c>
      <c r="N18" s="111">
        <v>655</v>
      </c>
      <c r="O18" s="111">
        <f t="shared" si="0"/>
        <v>222753</v>
      </c>
      <c r="P18" s="111">
        <v>541296</v>
      </c>
      <c r="Q18" s="113">
        <f t="shared" si="1"/>
        <v>0.4115179125653986</v>
      </c>
    </row>
    <row r="19" spans="1:17" ht="27.5" customHeight="1">
      <c r="A19" s="109" t="s">
        <v>484</v>
      </c>
      <c r="B19" s="110" t="s">
        <v>561</v>
      </c>
      <c r="C19" s="111">
        <v>6093</v>
      </c>
      <c r="D19" s="112">
        <v>5078</v>
      </c>
      <c r="E19" s="112">
        <v>2591</v>
      </c>
      <c r="F19" s="111">
        <v>9046</v>
      </c>
      <c r="G19" s="111">
        <v>96</v>
      </c>
      <c r="H19" s="111">
        <v>16</v>
      </c>
      <c r="I19" s="111">
        <v>0</v>
      </c>
      <c r="J19" s="111">
        <v>0</v>
      </c>
      <c r="K19" s="111">
        <v>4</v>
      </c>
      <c r="L19" s="111">
        <v>28</v>
      </c>
      <c r="M19" s="111">
        <v>65</v>
      </c>
      <c r="N19" s="111">
        <v>355</v>
      </c>
      <c r="O19" s="111">
        <f t="shared" si="0"/>
        <v>23372</v>
      </c>
      <c r="P19" s="111">
        <v>31965</v>
      </c>
      <c r="Q19" s="113">
        <f t="shared" si="1"/>
        <v>0.73117472235257308</v>
      </c>
    </row>
    <row r="20" spans="1:17" ht="27.5" customHeight="1">
      <c r="A20" s="109" t="s">
        <v>485</v>
      </c>
      <c r="B20" s="110" t="s">
        <v>648</v>
      </c>
      <c r="C20" s="111">
        <v>17036</v>
      </c>
      <c r="D20" s="112">
        <v>114602</v>
      </c>
      <c r="E20" s="112">
        <v>68736</v>
      </c>
      <c r="F20" s="111">
        <v>52177</v>
      </c>
      <c r="G20" s="111">
        <v>33371</v>
      </c>
      <c r="H20" s="111">
        <v>30618</v>
      </c>
      <c r="I20" s="111">
        <v>0</v>
      </c>
      <c r="J20" s="111">
        <v>10</v>
      </c>
      <c r="K20" s="111">
        <v>2101</v>
      </c>
      <c r="L20" s="111">
        <v>10645</v>
      </c>
      <c r="M20" s="111">
        <v>57418</v>
      </c>
      <c r="N20" s="111">
        <v>58887</v>
      </c>
      <c r="O20" s="111">
        <f t="shared" si="0"/>
        <v>445601</v>
      </c>
      <c r="P20" s="111">
        <v>351409</v>
      </c>
      <c r="Q20" s="113">
        <f t="shared" si="1"/>
        <v>1.2680409437436151</v>
      </c>
    </row>
    <row r="21" spans="1:17" ht="27.5" customHeight="1">
      <c r="A21" s="109" t="s">
        <v>486</v>
      </c>
      <c r="B21" s="110" t="s">
        <v>283</v>
      </c>
      <c r="C21" s="111">
        <v>12571</v>
      </c>
      <c r="D21" s="112">
        <v>6689</v>
      </c>
      <c r="E21" s="112">
        <v>12734</v>
      </c>
      <c r="F21" s="111">
        <v>14559</v>
      </c>
      <c r="G21" s="111">
        <v>7207</v>
      </c>
      <c r="H21" s="111">
        <v>4540</v>
      </c>
      <c r="I21" s="111">
        <v>32</v>
      </c>
      <c r="J21" s="111">
        <v>14</v>
      </c>
      <c r="K21" s="111">
        <v>13585</v>
      </c>
      <c r="L21" s="111">
        <v>10608</v>
      </c>
      <c r="M21" s="111">
        <v>8047</v>
      </c>
      <c r="N21" s="111">
        <v>7136</v>
      </c>
      <c r="O21" s="111">
        <f t="shared" si="0"/>
        <v>97722</v>
      </c>
      <c r="P21" s="111">
        <v>126811</v>
      </c>
      <c r="Q21" s="113">
        <f t="shared" si="1"/>
        <v>0.77061138229333415</v>
      </c>
    </row>
    <row r="22" spans="1:17" ht="27.5" customHeight="1">
      <c r="A22" s="109" t="s">
        <v>487</v>
      </c>
      <c r="B22" s="110" t="s">
        <v>562</v>
      </c>
      <c r="C22" s="111">
        <v>0</v>
      </c>
      <c r="D22" s="112">
        <v>0</v>
      </c>
      <c r="E22" s="112">
        <v>20</v>
      </c>
      <c r="F22" s="111">
        <v>3</v>
      </c>
      <c r="G22" s="111">
        <v>633</v>
      </c>
      <c r="H22" s="111">
        <v>9</v>
      </c>
      <c r="I22" s="111">
        <v>0</v>
      </c>
      <c r="J22" s="111">
        <v>9</v>
      </c>
      <c r="K22" s="111">
        <v>0</v>
      </c>
      <c r="L22" s="111">
        <v>0</v>
      </c>
      <c r="M22" s="111">
        <v>0</v>
      </c>
      <c r="N22" s="111">
        <v>0</v>
      </c>
      <c r="O22" s="111">
        <f t="shared" si="0"/>
        <v>674</v>
      </c>
      <c r="P22" s="111">
        <v>801</v>
      </c>
      <c r="Q22" s="113">
        <f t="shared" si="1"/>
        <v>0.84144818976279645</v>
      </c>
    </row>
    <row r="23" spans="1:17" ht="27.5" customHeight="1">
      <c r="A23" s="109" t="s">
        <v>488</v>
      </c>
      <c r="B23" s="110" t="s">
        <v>649</v>
      </c>
      <c r="C23" s="111">
        <v>652</v>
      </c>
      <c r="D23" s="112">
        <v>313</v>
      </c>
      <c r="E23" s="112">
        <v>2019</v>
      </c>
      <c r="F23" s="111">
        <v>3010</v>
      </c>
      <c r="G23" s="111">
        <v>79187</v>
      </c>
      <c r="H23" s="111">
        <v>44218</v>
      </c>
      <c r="I23" s="111">
        <v>10183</v>
      </c>
      <c r="J23" s="111">
        <v>15023</v>
      </c>
      <c r="K23" s="111">
        <v>9139</v>
      </c>
      <c r="L23" s="111">
        <v>17567</v>
      </c>
      <c r="M23" s="111">
        <v>36958</v>
      </c>
      <c r="N23" s="111">
        <v>28350</v>
      </c>
      <c r="O23" s="111">
        <f t="shared" si="0"/>
        <v>246619</v>
      </c>
      <c r="P23" s="111">
        <v>302858</v>
      </c>
      <c r="Q23" s="113">
        <f t="shared" si="1"/>
        <v>0.81430571422911069</v>
      </c>
    </row>
    <row r="24" spans="1:17" ht="27.5" customHeight="1">
      <c r="A24" s="109" t="s">
        <v>489</v>
      </c>
      <c r="B24" s="110" t="s">
        <v>650</v>
      </c>
      <c r="C24" s="111">
        <v>3228</v>
      </c>
      <c r="D24" s="112">
        <v>2629</v>
      </c>
      <c r="E24" s="112">
        <v>6295</v>
      </c>
      <c r="F24" s="111">
        <v>23146</v>
      </c>
      <c r="G24" s="111">
        <v>11471</v>
      </c>
      <c r="H24" s="111">
        <v>11111</v>
      </c>
      <c r="I24" s="111">
        <v>8905</v>
      </c>
      <c r="J24" s="111">
        <v>5471</v>
      </c>
      <c r="K24" s="111">
        <v>16113</v>
      </c>
      <c r="L24" s="111">
        <v>8207</v>
      </c>
      <c r="M24" s="111">
        <v>6510</v>
      </c>
      <c r="N24" s="111">
        <v>4117</v>
      </c>
      <c r="O24" s="111">
        <f t="shared" si="0"/>
        <v>107203</v>
      </c>
      <c r="P24" s="111">
        <v>66924</v>
      </c>
      <c r="Q24" s="113">
        <f t="shared" si="1"/>
        <v>1.6018618134002749</v>
      </c>
    </row>
    <row r="25" spans="1:17" ht="27.5" customHeight="1">
      <c r="A25" s="109" t="s">
        <v>538</v>
      </c>
      <c r="B25" s="110" t="s">
        <v>331</v>
      </c>
      <c r="C25" s="111">
        <v>3</v>
      </c>
      <c r="D25" s="112">
        <v>3</v>
      </c>
      <c r="E25" s="112">
        <v>1</v>
      </c>
      <c r="F25" s="111">
        <v>94</v>
      </c>
      <c r="G25" s="111">
        <v>328</v>
      </c>
      <c r="H25" s="111">
        <v>960</v>
      </c>
      <c r="I25" s="111">
        <v>1399</v>
      </c>
      <c r="J25" s="111">
        <v>1637</v>
      </c>
      <c r="K25" s="111">
        <v>1015</v>
      </c>
      <c r="L25" s="111">
        <v>472</v>
      </c>
      <c r="M25" s="111">
        <v>531</v>
      </c>
      <c r="N25" s="111">
        <v>172</v>
      </c>
      <c r="O25" s="111">
        <f t="shared" si="0"/>
        <v>6615</v>
      </c>
      <c r="P25" s="111">
        <v>10947</v>
      </c>
      <c r="Q25" s="113">
        <v>0.60427514387503423</v>
      </c>
    </row>
  </sheetData>
  <sheetProtection selectLockedCells="1" selectUnlockedCells="1"/>
  <mergeCells count="5">
    <mergeCell ref="A1:C1"/>
    <mergeCell ref="A2:Q2"/>
    <mergeCell ref="A3:Q3"/>
    <mergeCell ref="O7:Q7"/>
    <mergeCell ref="A8:B8"/>
  </mergeCells>
  <phoneticPr fontId="35"/>
  <pageMargins left="0.78740157480314965" right="0.39370078740157483" top="0.39370078740157483" bottom="0.39370078740157483" header="0" footer="0"/>
  <pageSetup paperSize="9" scale="77" firstPageNumber="0" orientation="landscape" horizontalDpi="300" verticalDpi="300"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C6EF-6C82-4F5A-BE57-0EB7978563C8}">
  <sheetPr>
    <pageSetUpPr fitToPage="1"/>
  </sheetPr>
  <dimension ref="A1:Q28"/>
  <sheetViews>
    <sheetView view="pageLayout" zoomScaleNormal="100" workbookViewId="0">
      <selection activeCell="G18" sqref="G18"/>
    </sheetView>
  </sheetViews>
  <sheetFormatPr defaultColWidth="9" defaultRowHeight="14.4"/>
  <cols>
    <col min="1" max="1" width="4.77734375" style="67" customWidth="1"/>
    <col min="2" max="2" width="18.77734375" style="67" customWidth="1"/>
    <col min="3" max="16" width="10.44140625" style="67" customWidth="1"/>
    <col min="17" max="17" width="9.5546875" style="67" customWidth="1"/>
    <col min="18" max="16384" width="9" style="67"/>
  </cols>
  <sheetData>
    <row r="1" spans="1:17" ht="28.5" customHeight="1">
      <c r="O1" s="608" t="s">
        <v>490</v>
      </c>
      <c r="P1" s="608"/>
      <c r="Q1" s="608"/>
    </row>
    <row r="2" spans="1:17" s="79" customFormat="1" ht="25.55" customHeight="1">
      <c r="A2" s="609" t="s">
        <v>537</v>
      </c>
      <c r="B2" s="610"/>
      <c r="C2" s="108" t="s">
        <v>459</v>
      </c>
      <c r="D2" s="108" t="s">
        <v>460</v>
      </c>
      <c r="E2" s="108" t="s">
        <v>461</v>
      </c>
      <c r="F2" s="108" t="s">
        <v>462</v>
      </c>
      <c r="G2" s="108" t="s">
        <v>463</v>
      </c>
      <c r="H2" s="108" t="s">
        <v>464</v>
      </c>
      <c r="I2" s="108" t="s">
        <v>465</v>
      </c>
      <c r="J2" s="108" t="s">
        <v>466</v>
      </c>
      <c r="K2" s="108" t="s">
        <v>467</v>
      </c>
      <c r="L2" s="108" t="s">
        <v>468</v>
      </c>
      <c r="M2" s="108" t="s">
        <v>469</v>
      </c>
      <c r="N2" s="108" t="s">
        <v>470</v>
      </c>
      <c r="O2" s="108" t="s">
        <v>471</v>
      </c>
      <c r="P2" s="108" t="s">
        <v>472</v>
      </c>
      <c r="Q2" s="108" t="s">
        <v>473</v>
      </c>
    </row>
    <row r="3" spans="1:17" ht="25.55" customHeight="1">
      <c r="A3" s="109" t="s">
        <v>491</v>
      </c>
      <c r="B3" s="110" t="s">
        <v>492</v>
      </c>
      <c r="C3" s="111">
        <v>831</v>
      </c>
      <c r="D3" s="112">
        <v>1249</v>
      </c>
      <c r="E3" s="112">
        <v>2356</v>
      </c>
      <c r="F3" s="111">
        <v>3362</v>
      </c>
      <c r="G3" s="111">
        <v>4143</v>
      </c>
      <c r="H3" s="111">
        <v>2767</v>
      </c>
      <c r="I3" s="111">
        <v>1427</v>
      </c>
      <c r="J3" s="111">
        <v>735</v>
      </c>
      <c r="K3" s="111">
        <v>3087</v>
      </c>
      <c r="L3" s="111">
        <v>2577</v>
      </c>
      <c r="M3" s="111">
        <v>2328</v>
      </c>
      <c r="N3" s="111">
        <v>1561</v>
      </c>
      <c r="O3" s="111">
        <f>SUM(C3:N3)</f>
        <v>26423</v>
      </c>
      <c r="P3" s="111">
        <v>29239</v>
      </c>
      <c r="Q3" s="113">
        <f t="shared" ref="Q3:Q24" si="0">O3/P3</f>
        <v>0.90369027668524915</v>
      </c>
    </row>
    <row r="4" spans="1:17" ht="25.55" customHeight="1">
      <c r="A4" s="109" t="s">
        <v>493</v>
      </c>
      <c r="B4" s="110" t="s">
        <v>494</v>
      </c>
      <c r="C4" s="111">
        <v>1159</v>
      </c>
      <c r="D4" s="112">
        <v>2932</v>
      </c>
      <c r="E4" s="112">
        <v>3947</v>
      </c>
      <c r="F4" s="111">
        <v>1180</v>
      </c>
      <c r="G4" s="111">
        <v>95451</v>
      </c>
      <c r="H4" s="111">
        <v>24907</v>
      </c>
      <c r="I4" s="111">
        <v>19681</v>
      </c>
      <c r="J4" s="111">
        <v>7975</v>
      </c>
      <c r="K4" s="111">
        <v>2971</v>
      </c>
      <c r="L4" s="111">
        <v>10546</v>
      </c>
      <c r="M4" s="111">
        <v>4099</v>
      </c>
      <c r="N4" s="111">
        <v>2431</v>
      </c>
      <c r="O4" s="111">
        <f t="shared" ref="O4:O23" si="1">SUM(C4:N4)</f>
        <v>177279</v>
      </c>
      <c r="P4" s="111">
        <v>201844</v>
      </c>
      <c r="Q4" s="113">
        <f t="shared" si="0"/>
        <v>0.87829710073125777</v>
      </c>
    </row>
    <row r="5" spans="1:17" ht="25.55" customHeight="1">
      <c r="A5" s="109" t="s">
        <v>495</v>
      </c>
      <c r="B5" s="110" t="s">
        <v>496</v>
      </c>
      <c r="C5" s="111">
        <v>11744</v>
      </c>
      <c r="D5" s="112">
        <v>8506</v>
      </c>
      <c r="E5" s="112">
        <v>18222</v>
      </c>
      <c r="F5" s="111">
        <v>26236</v>
      </c>
      <c r="G5" s="111">
        <v>34612</v>
      </c>
      <c r="H5" s="111">
        <v>72503</v>
      </c>
      <c r="I5" s="111">
        <v>50309</v>
      </c>
      <c r="J5" s="111">
        <v>30689</v>
      </c>
      <c r="K5" s="111">
        <v>46478</v>
      </c>
      <c r="L5" s="111">
        <v>59746</v>
      </c>
      <c r="M5" s="111">
        <v>57611</v>
      </c>
      <c r="N5" s="111">
        <v>32376</v>
      </c>
      <c r="O5" s="111">
        <f t="shared" si="1"/>
        <v>449032</v>
      </c>
      <c r="P5" s="111">
        <v>369728</v>
      </c>
      <c r="Q5" s="113">
        <f t="shared" si="0"/>
        <v>1.2144928163406612</v>
      </c>
    </row>
    <row r="6" spans="1:17" ht="25.55" customHeight="1">
      <c r="A6" s="109" t="s">
        <v>497</v>
      </c>
      <c r="B6" s="110" t="s">
        <v>498</v>
      </c>
      <c r="C6" s="111">
        <v>30102</v>
      </c>
      <c r="D6" s="112">
        <v>13382</v>
      </c>
      <c r="E6" s="112">
        <v>43</v>
      </c>
      <c r="F6" s="111">
        <v>76</v>
      </c>
      <c r="G6" s="111">
        <v>191658</v>
      </c>
      <c r="H6" s="111">
        <v>584361</v>
      </c>
      <c r="I6" s="111">
        <v>226627</v>
      </c>
      <c r="J6" s="111">
        <v>275429</v>
      </c>
      <c r="K6" s="111">
        <v>441439</v>
      </c>
      <c r="L6" s="111">
        <v>383091</v>
      </c>
      <c r="M6" s="111">
        <v>281204</v>
      </c>
      <c r="N6" s="111">
        <v>167401</v>
      </c>
      <c r="O6" s="111">
        <f t="shared" si="1"/>
        <v>2594813</v>
      </c>
      <c r="P6" s="111">
        <v>2948449</v>
      </c>
      <c r="Q6" s="113">
        <f t="shared" si="0"/>
        <v>0.88006033002436201</v>
      </c>
    </row>
    <row r="7" spans="1:17" ht="25.55" customHeight="1">
      <c r="A7" s="109" t="s">
        <v>499</v>
      </c>
      <c r="B7" s="110" t="s">
        <v>500</v>
      </c>
      <c r="C7" s="111">
        <v>5669</v>
      </c>
      <c r="D7" s="112">
        <v>2381</v>
      </c>
      <c r="E7" s="112">
        <v>5163</v>
      </c>
      <c r="F7" s="111">
        <v>3557</v>
      </c>
      <c r="G7" s="111">
        <v>106</v>
      </c>
      <c r="H7" s="111">
        <v>20</v>
      </c>
      <c r="I7" s="111">
        <v>1</v>
      </c>
      <c r="J7" s="111">
        <v>10</v>
      </c>
      <c r="K7" s="111">
        <v>286</v>
      </c>
      <c r="L7" s="111">
        <v>1610</v>
      </c>
      <c r="M7" s="111">
        <v>4252</v>
      </c>
      <c r="N7" s="111">
        <v>7015</v>
      </c>
      <c r="O7" s="111">
        <f t="shared" si="1"/>
        <v>30070</v>
      </c>
      <c r="P7" s="111">
        <v>58321</v>
      </c>
      <c r="Q7" s="113">
        <f t="shared" si="0"/>
        <v>0.51559472574201404</v>
      </c>
    </row>
    <row r="8" spans="1:17" ht="25.55" customHeight="1">
      <c r="A8" s="109" t="s">
        <v>501</v>
      </c>
      <c r="B8" s="110" t="s">
        <v>502</v>
      </c>
      <c r="C8" s="111">
        <v>38</v>
      </c>
      <c r="D8" s="112">
        <v>4</v>
      </c>
      <c r="E8" s="112">
        <v>305</v>
      </c>
      <c r="F8" s="111">
        <v>567</v>
      </c>
      <c r="G8" s="111">
        <v>649</v>
      </c>
      <c r="H8" s="111">
        <v>601</v>
      </c>
      <c r="I8" s="111">
        <v>446</v>
      </c>
      <c r="J8" s="111">
        <v>661</v>
      </c>
      <c r="K8" s="111">
        <v>531</v>
      </c>
      <c r="L8" s="111">
        <v>1691</v>
      </c>
      <c r="M8" s="111">
        <v>301</v>
      </c>
      <c r="N8" s="111">
        <v>83</v>
      </c>
      <c r="O8" s="111">
        <f t="shared" si="1"/>
        <v>5877</v>
      </c>
      <c r="P8" s="111">
        <v>4668</v>
      </c>
      <c r="Q8" s="113">
        <f t="shared" si="0"/>
        <v>1.2589974293059125</v>
      </c>
    </row>
    <row r="9" spans="1:17" ht="25.55" customHeight="1">
      <c r="A9" s="109" t="s">
        <v>503</v>
      </c>
      <c r="B9" s="110" t="s">
        <v>504</v>
      </c>
      <c r="C9" s="111">
        <v>0</v>
      </c>
      <c r="D9" s="112">
        <v>0</v>
      </c>
      <c r="E9" s="112">
        <v>5</v>
      </c>
      <c r="F9" s="111">
        <v>5</v>
      </c>
      <c r="G9" s="111">
        <v>1</v>
      </c>
      <c r="H9" s="111">
        <v>129</v>
      </c>
      <c r="I9" s="111">
        <v>309</v>
      </c>
      <c r="J9" s="111">
        <v>249</v>
      </c>
      <c r="K9" s="111">
        <v>10</v>
      </c>
      <c r="L9" s="111">
        <v>6</v>
      </c>
      <c r="M9" s="111">
        <v>0</v>
      </c>
      <c r="N9" s="111">
        <v>0</v>
      </c>
      <c r="O9" s="111">
        <f t="shared" si="1"/>
        <v>714</v>
      </c>
      <c r="P9" s="111">
        <v>1129</v>
      </c>
      <c r="Q9" s="113">
        <f t="shared" si="0"/>
        <v>0.63241806908768827</v>
      </c>
    </row>
    <row r="10" spans="1:17" ht="25.55" customHeight="1">
      <c r="A10" s="109" t="s">
        <v>505</v>
      </c>
      <c r="B10" s="110" t="s">
        <v>506</v>
      </c>
      <c r="C10" s="111">
        <v>22010</v>
      </c>
      <c r="D10" s="112">
        <v>9230</v>
      </c>
      <c r="E10" s="112">
        <v>17315</v>
      </c>
      <c r="F10" s="111">
        <v>20088</v>
      </c>
      <c r="G10" s="111">
        <v>17167</v>
      </c>
      <c r="H10" s="111">
        <v>18244</v>
      </c>
      <c r="I10" s="111">
        <v>0</v>
      </c>
      <c r="J10" s="111">
        <v>0</v>
      </c>
      <c r="K10" s="111">
        <v>31932</v>
      </c>
      <c r="L10" s="111">
        <v>25362</v>
      </c>
      <c r="M10" s="111">
        <v>28746</v>
      </c>
      <c r="N10" s="111">
        <v>18310</v>
      </c>
      <c r="O10" s="111">
        <f t="shared" si="1"/>
        <v>208404</v>
      </c>
      <c r="P10" s="111">
        <v>223420</v>
      </c>
      <c r="Q10" s="113">
        <f t="shared" si="0"/>
        <v>0.93279026049592695</v>
      </c>
    </row>
    <row r="11" spans="1:17" ht="25.55" customHeight="1">
      <c r="A11" s="109" t="s">
        <v>507</v>
      </c>
      <c r="B11" s="110" t="s">
        <v>508</v>
      </c>
      <c r="C11" s="111">
        <v>1331</v>
      </c>
      <c r="D11" s="112">
        <v>899</v>
      </c>
      <c r="E11" s="112">
        <v>2394</v>
      </c>
      <c r="F11" s="111">
        <v>3812</v>
      </c>
      <c r="G11" s="111">
        <v>4318</v>
      </c>
      <c r="H11" s="111">
        <v>5297</v>
      </c>
      <c r="I11" s="111">
        <v>0</v>
      </c>
      <c r="J11" s="111">
        <v>0</v>
      </c>
      <c r="K11" s="111">
        <v>4567</v>
      </c>
      <c r="L11" s="111">
        <v>2857</v>
      </c>
      <c r="M11" s="111">
        <v>1827</v>
      </c>
      <c r="N11" s="111">
        <v>1672</v>
      </c>
      <c r="O11" s="111">
        <f t="shared" si="1"/>
        <v>28974</v>
      </c>
      <c r="P11" s="111">
        <v>26337</v>
      </c>
      <c r="Q11" s="113">
        <f t="shared" si="0"/>
        <v>1.1001252990089987</v>
      </c>
    </row>
    <row r="12" spans="1:17" ht="25.55" customHeight="1">
      <c r="A12" s="109" t="s">
        <v>509</v>
      </c>
      <c r="B12" s="110" t="s">
        <v>510</v>
      </c>
      <c r="C12" s="111">
        <v>5810</v>
      </c>
      <c r="D12" s="112">
        <v>2702</v>
      </c>
      <c r="E12" s="112">
        <v>6444</v>
      </c>
      <c r="F12" s="111">
        <v>3670</v>
      </c>
      <c r="G12" s="111">
        <v>119</v>
      </c>
      <c r="H12" s="111">
        <v>0</v>
      </c>
      <c r="I12" s="111">
        <v>0</v>
      </c>
      <c r="J12" s="111">
        <v>0</v>
      </c>
      <c r="K12" s="111">
        <v>0</v>
      </c>
      <c r="L12" s="111">
        <v>10782</v>
      </c>
      <c r="M12" s="111">
        <v>3685</v>
      </c>
      <c r="N12" s="111">
        <v>723</v>
      </c>
      <c r="O12" s="111">
        <f t="shared" si="1"/>
        <v>33935</v>
      </c>
      <c r="P12" s="111">
        <v>24848</v>
      </c>
      <c r="Q12" s="113">
        <f t="shared" si="0"/>
        <v>1.3657034771410175</v>
      </c>
    </row>
    <row r="13" spans="1:17" ht="25.55" customHeight="1">
      <c r="A13" s="109" t="s">
        <v>511</v>
      </c>
      <c r="B13" s="110" t="s">
        <v>512</v>
      </c>
      <c r="C13" s="111">
        <v>16480</v>
      </c>
      <c r="D13" s="112">
        <v>12200</v>
      </c>
      <c r="E13" s="112">
        <v>0</v>
      </c>
      <c r="F13" s="111">
        <v>0</v>
      </c>
      <c r="G13" s="111">
        <v>47404</v>
      </c>
      <c r="H13" s="111">
        <v>65920</v>
      </c>
      <c r="I13" s="111">
        <v>57720</v>
      </c>
      <c r="J13" s="111">
        <v>47680</v>
      </c>
      <c r="K13" s="111">
        <v>44520</v>
      </c>
      <c r="L13" s="111">
        <v>22680</v>
      </c>
      <c r="M13" s="111">
        <v>9240</v>
      </c>
      <c r="N13" s="111">
        <v>18960</v>
      </c>
      <c r="O13" s="111">
        <f t="shared" si="1"/>
        <v>342804</v>
      </c>
      <c r="P13" s="111">
        <v>357201</v>
      </c>
      <c r="Q13" s="113">
        <f t="shared" si="0"/>
        <v>0.95969496166024171</v>
      </c>
    </row>
    <row r="14" spans="1:17" ht="25.55" customHeight="1">
      <c r="A14" s="109" t="s">
        <v>513</v>
      </c>
      <c r="B14" s="110" t="s">
        <v>514</v>
      </c>
      <c r="C14" s="111">
        <v>2</v>
      </c>
      <c r="D14" s="112">
        <v>11</v>
      </c>
      <c r="E14" s="112">
        <v>96</v>
      </c>
      <c r="F14" s="111">
        <v>244</v>
      </c>
      <c r="G14" s="111">
        <v>107</v>
      </c>
      <c r="H14" s="111">
        <v>231</v>
      </c>
      <c r="I14" s="111">
        <v>373</v>
      </c>
      <c r="J14" s="111">
        <v>631</v>
      </c>
      <c r="K14" s="111">
        <v>1528</v>
      </c>
      <c r="L14" s="111">
        <v>1233</v>
      </c>
      <c r="M14" s="111">
        <v>282</v>
      </c>
      <c r="N14" s="111">
        <v>4</v>
      </c>
      <c r="O14" s="111">
        <f t="shared" si="1"/>
        <v>4742</v>
      </c>
      <c r="P14" s="111">
        <v>9564</v>
      </c>
      <c r="Q14" s="113">
        <f t="shared" si="0"/>
        <v>0.49581764951902968</v>
      </c>
    </row>
    <row r="15" spans="1:17" ht="25.55" customHeight="1">
      <c r="A15" s="109" t="s">
        <v>515</v>
      </c>
      <c r="B15" s="110" t="s">
        <v>516</v>
      </c>
      <c r="C15" s="111">
        <v>19420</v>
      </c>
      <c r="D15" s="112">
        <v>17693</v>
      </c>
      <c r="E15" s="112">
        <v>11384</v>
      </c>
      <c r="F15" s="111">
        <v>18156</v>
      </c>
      <c r="G15" s="111">
        <v>18292</v>
      </c>
      <c r="H15" s="111">
        <v>15795</v>
      </c>
      <c r="I15" s="111">
        <v>348</v>
      </c>
      <c r="J15" s="111">
        <v>163</v>
      </c>
      <c r="K15" s="111">
        <v>9640</v>
      </c>
      <c r="L15" s="111">
        <v>6549</v>
      </c>
      <c r="M15" s="111">
        <v>4345</v>
      </c>
      <c r="N15" s="111">
        <v>4036</v>
      </c>
      <c r="O15" s="111">
        <f t="shared" si="1"/>
        <v>125821</v>
      </c>
      <c r="P15" s="111">
        <v>192939</v>
      </c>
      <c r="Q15" s="113">
        <f t="shared" si="0"/>
        <v>0.65212839291174929</v>
      </c>
    </row>
    <row r="16" spans="1:17" ht="25.55" customHeight="1">
      <c r="A16" s="109" t="s">
        <v>517</v>
      </c>
      <c r="B16" s="110" t="s">
        <v>518</v>
      </c>
      <c r="C16" s="111">
        <v>2018</v>
      </c>
      <c r="D16" s="112">
        <v>1599</v>
      </c>
      <c r="E16" s="112">
        <v>836</v>
      </c>
      <c r="F16" s="111">
        <v>1490</v>
      </c>
      <c r="G16" s="111">
        <v>885</v>
      </c>
      <c r="H16" s="111">
        <v>492</v>
      </c>
      <c r="I16" s="111">
        <v>424</v>
      </c>
      <c r="J16" s="111">
        <v>1182</v>
      </c>
      <c r="K16" s="111">
        <v>363</v>
      </c>
      <c r="L16" s="111">
        <v>0</v>
      </c>
      <c r="M16" s="111">
        <v>0</v>
      </c>
      <c r="N16" s="111">
        <v>2313</v>
      </c>
      <c r="O16" s="111">
        <f t="shared" si="1"/>
        <v>11602</v>
      </c>
      <c r="P16" s="111">
        <v>10467</v>
      </c>
      <c r="Q16" s="113">
        <f t="shared" si="0"/>
        <v>1.1084360370688831</v>
      </c>
    </row>
    <row r="17" spans="1:17" ht="25.55" customHeight="1">
      <c r="A17" s="109" t="s">
        <v>519</v>
      </c>
      <c r="B17" s="110" t="s">
        <v>520</v>
      </c>
      <c r="C17" s="111">
        <v>2399</v>
      </c>
      <c r="D17" s="112">
        <v>1207</v>
      </c>
      <c r="E17" s="112">
        <v>378</v>
      </c>
      <c r="F17" s="111">
        <v>1316</v>
      </c>
      <c r="G17" s="111">
        <v>1476</v>
      </c>
      <c r="H17" s="111">
        <v>4806</v>
      </c>
      <c r="I17" s="111">
        <v>11134</v>
      </c>
      <c r="J17" s="111">
        <v>18250</v>
      </c>
      <c r="K17" s="111">
        <v>21161</v>
      </c>
      <c r="L17" s="111">
        <v>11597</v>
      </c>
      <c r="M17" s="111">
        <v>4917</v>
      </c>
      <c r="N17" s="111">
        <v>4430</v>
      </c>
      <c r="O17" s="111">
        <f t="shared" si="1"/>
        <v>83071</v>
      </c>
      <c r="P17" s="111">
        <v>72045</v>
      </c>
      <c r="Q17" s="113">
        <f t="shared" si="0"/>
        <v>1.1530432368658476</v>
      </c>
    </row>
    <row r="18" spans="1:17" ht="25.55" customHeight="1">
      <c r="A18" s="109" t="s">
        <v>521</v>
      </c>
      <c r="B18" s="110" t="s">
        <v>522</v>
      </c>
      <c r="C18" s="111">
        <v>0</v>
      </c>
      <c r="D18" s="112">
        <v>0</v>
      </c>
      <c r="E18" s="112">
        <v>0</v>
      </c>
      <c r="F18" s="111">
        <v>0</v>
      </c>
      <c r="G18" s="111">
        <v>5100</v>
      </c>
      <c r="H18" s="111">
        <v>53386</v>
      </c>
      <c r="I18" s="111">
        <v>75757</v>
      </c>
      <c r="J18" s="111">
        <v>121206</v>
      </c>
      <c r="K18" s="111">
        <v>5688</v>
      </c>
      <c r="L18" s="111">
        <v>0</v>
      </c>
      <c r="M18" s="111">
        <v>0</v>
      </c>
      <c r="N18" s="111">
        <v>0</v>
      </c>
      <c r="O18" s="111">
        <f t="shared" si="1"/>
        <v>261137</v>
      </c>
      <c r="P18" s="111">
        <v>265899</v>
      </c>
      <c r="Q18" s="113">
        <f t="shared" si="0"/>
        <v>0.9820909443059207</v>
      </c>
    </row>
    <row r="19" spans="1:17" ht="25.55" customHeight="1">
      <c r="A19" s="109" t="s">
        <v>523</v>
      </c>
      <c r="B19" s="110" t="s">
        <v>524</v>
      </c>
      <c r="C19" s="111">
        <v>0</v>
      </c>
      <c r="D19" s="112">
        <v>0</v>
      </c>
      <c r="E19" s="112">
        <v>0</v>
      </c>
      <c r="F19" s="111">
        <v>1156</v>
      </c>
      <c r="G19" s="111">
        <v>2988</v>
      </c>
      <c r="H19" s="111">
        <v>7751</v>
      </c>
      <c r="I19" s="111">
        <v>2754</v>
      </c>
      <c r="J19" s="111">
        <v>894</v>
      </c>
      <c r="K19" s="111">
        <v>15</v>
      </c>
      <c r="L19" s="111">
        <v>0</v>
      </c>
      <c r="M19" s="111">
        <v>24</v>
      </c>
      <c r="N19" s="111">
        <v>0</v>
      </c>
      <c r="O19" s="111">
        <f t="shared" si="1"/>
        <v>15582</v>
      </c>
      <c r="P19" s="111">
        <v>7057</v>
      </c>
      <c r="Q19" s="113">
        <f t="shared" si="0"/>
        <v>2.2080204052713617</v>
      </c>
    </row>
    <row r="20" spans="1:17" ht="25.55" customHeight="1">
      <c r="A20" s="109" t="s">
        <v>525</v>
      </c>
      <c r="B20" s="110" t="s">
        <v>526</v>
      </c>
      <c r="C20" s="111">
        <v>184</v>
      </c>
      <c r="D20" s="112">
        <v>125</v>
      </c>
      <c r="E20" s="112">
        <v>360</v>
      </c>
      <c r="F20" s="111">
        <v>1284</v>
      </c>
      <c r="G20" s="111">
        <v>3245</v>
      </c>
      <c r="H20" s="111">
        <v>20953</v>
      </c>
      <c r="I20" s="111">
        <v>23943</v>
      </c>
      <c r="J20" s="111">
        <v>20439</v>
      </c>
      <c r="K20" s="111">
        <v>1128</v>
      </c>
      <c r="L20" s="111">
        <v>1247</v>
      </c>
      <c r="M20" s="111">
        <v>163</v>
      </c>
      <c r="N20" s="111">
        <v>28</v>
      </c>
      <c r="O20" s="111">
        <f t="shared" si="1"/>
        <v>73099</v>
      </c>
      <c r="P20" s="111">
        <v>77372</v>
      </c>
      <c r="Q20" s="113">
        <f t="shared" si="0"/>
        <v>0.94477330300367057</v>
      </c>
    </row>
    <row r="21" spans="1:17" ht="25.55" customHeight="1">
      <c r="A21" s="109" t="s">
        <v>527</v>
      </c>
      <c r="B21" s="110" t="s">
        <v>528</v>
      </c>
      <c r="C21" s="111">
        <v>0</v>
      </c>
      <c r="D21" s="112">
        <v>0</v>
      </c>
      <c r="E21" s="112">
        <v>0</v>
      </c>
      <c r="F21" s="111">
        <v>392</v>
      </c>
      <c r="G21" s="111">
        <v>682</v>
      </c>
      <c r="H21" s="111">
        <v>84</v>
      </c>
      <c r="I21" s="111">
        <v>2</v>
      </c>
      <c r="J21" s="111">
        <v>0</v>
      </c>
      <c r="K21" s="111">
        <v>0</v>
      </c>
      <c r="L21" s="111">
        <v>0</v>
      </c>
      <c r="M21" s="111">
        <v>0</v>
      </c>
      <c r="N21" s="111">
        <v>0</v>
      </c>
      <c r="O21" s="111">
        <f t="shared" si="1"/>
        <v>1160</v>
      </c>
      <c r="P21" s="111">
        <v>1288</v>
      </c>
      <c r="Q21" s="113">
        <f t="shared" si="0"/>
        <v>0.90062111801242239</v>
      </c>
    </row>
    <row r="22" spans="1:17" ht="25.55" customHeight="1">
      <c r="A22" s="109" t="s">
        <v>529</v>
      </c>
      <c r="B22" s="110" t="s">
        <v>530</v>
      </c>
      <c r="C22" s="111">
        <v>199</v>
      </c>
      <c r="D22" s="112">
        <v>17</v>
      </c>
      <c r="E22" s="112">
        <v>422</v>
      </c>
      <c r="F22" s="111">
        <v>0</v>
      </c>
      <c r="G22" s="111">
        <v>0</v>
      </c>
      <c r="H22" s="111">
        <v>0</v>
      </c>
      <c r="I22" s="111">
        <v>0</v>
      </c>
      <c r="J22" s="111">
        <v>0</v>
      </c>
      <c r="K22" s="111">
        <v>0</v>
      </c>
      <c r="L22" s="111">
        <v>0</v>
      </c>
      <c r="M22" s="111">
        <v>0</v>
      </c>
      <c r="N22" s="111">
        <v>8</v>
      </c>
      <c r="O22" s="111">
        <f t="shared" si="1"/>
        <v>646</v>
      </c>
      <c r="P22" s="111">
        <v>181</v>
      </c>
      <c r="Q22" s="113">
        <f t="shared" si="0"/>
        <v>3.569060773480663</v>
      </c>
    </row>
    <row r="23" spans="1:17" ht="25.55" customHeight="1">
      <c r="A23" s="109" t="s">
        <v>531</v>
      </c>
      <c r="B23" s="110" t="s">
        <v>532</v>
      </c>
      <c r="C23" s="111">
        <v>334</v>
      </c>
      <c r="D23" s="112">
        <v>451</v>
      </c>
      <c r="E23" s="112">
        <v>769</v>
      </c>
      <c r="F23" s="111">
        <v>1801</v>
      </c>
      <c r="G23" s="111">
        <v>3014</v>
      </c>
      <c r="H23" s="111">
        <v>12602</v>
      </c>
      <c r="I23" s="111">
        <v>10231</v>
      </c>
      <c r="J23" s="111">
        <v>4463</v>
      </c>
      <c r="K23" s="111">
        <v>338</v>
      </c>
      <c r="L23" s="111">
        <v>111</v>
      </c>
      <c r="M23" s="111">
        <v>109</v>
      </c>
      <c r="N23" s="111">
        <v>152</v>
      </c>
      <c r="O23" s="111">
        <f t="shared" si="1"/>
        <v>34375</v>
      </c>
      <c r="P23" s="111">
        <v>32255</v>
      </c>
      <c r="Q23" s="113">
        <f t="shared" si="0"/>
        <v>1.0657262439931794</v>
      </c>
    </row>
    <row r="24" spans="1:17" ht="25.55" customHeight="1">
      <c r="A24" s="611" t="s">
        <v>533</v>
      </c>
      <c r="B24" s="611"/>
      <c r="C24" s="111">
        <f>SUM('P7'!C9:C25)+SUM('P8'!C3:C23)</f>
        <v>345456</v>
      </c>
      <c r="D24" s="112">
        <f>SUM('P7'!D9:D25)+SUM('P8'!D3:D23)</f>
        <v>382846</v>
      </c>
      <c r="E24" s="112">
        <f>SUM('P7'!E9:E25)+SUM('P8'!E3:E23)</f>
        <v>242086</v>
      </c>
      <c r="F24" s="111">
        <f>SUM('P7'!F9:F25)+SUM('P8'!F3:F23)</f>
        <v>289536</v>
      </c>
      <c r="G24" s="111">
        <f>SUM('P7'!G9:G25)+SUM('P8'!G3:G23)</f>
        <v>665715</v>
      </c>
      <c r="H24" s="111">
        <f>SUM('P7'!H9:H25)+SUM('P8'!H3:H23)</f>
        <v>1234772</v>
      </c>
      <c r="I24" s="111">
        <f>SUM('P7'!I9:I25)+SUM('P8'!I3:I23)</f>
        <v>537044</v>
      </c>
      <c r="J24" s="111">
        <f>SUM('P7'!J9:J25)+SUM('P8'!J3:J23)</f>
        <v>587571</v>
      </c>
      <c r="K24" s="111">
        <f>SUM('P7'!K9:K25)+SUM('P8'!K3:K23)</f>
        <v>872684</v>
      </c>
      <c r="L24" s="111">
        <f>SUM('P7'!L9:L25)+SUM('P8'!L3:L23)</f>
        <v>845203</v>
      </c>
      <c r="M24" s="111">
        <f>SUM('P7'!M9:M25)+SUM('P8'!M3:M23)</f>
        <v>785115</v>
      </c>
      <c r="N24" s="111">
        <f>SUM('P7'!N9:N25)+SUM('P8'!N3:N23)</f>
        <v>464581</v>
      </c>
      <c r="O24" s="114">
        <f>SUM('P7'!O9:O25)+SUM('P8'!O3:O23)</f>
        <v>7252609</v>
      </c>
      <c r="P24" s="111">
        <f>SUM('P7'!P9:P25)+SUM('P8'!P3:P23)</f>
        <v>8046559</v>
      </c>
      <c r="Q24" s="113">
        <f t="shared" si="0"/>
        <v>0.90133049419012523</v>
      </c>
    </row>
    <row r="25" spans="1:17" ht="25.55" customHeight="1">
      <c r="A25" s="612" t="s">
        <v>534</v>
      </c>
      <c r="B25" s="612"/>
      <c r="C25" s="111">
        <v>269788</v>
      </c>
      <c r="D25" s="112">
        <v>353551</v>
      </c>
      <c r="E25" s="112">
        <v>299225</v>
      </c>
      <c r="F25" s="111">
        <v>309523</v>
      </c>
      <c r="G25" s="111">
        <v>575253</v>
      </c>
      <c r="H25" s="111">
        <v>1210123</v>
      </c>
      <c r="I25" s="111">
        <v>1000908</v>
      </c>
      <c r="J25" s="111">
        <v>321937</v>
      </c>
      <c r="K25" s="111">
        <v>1098252</v>
      </c>
      <c r="L25" s="111">
        <v>1031709</v>
      </c>
      <c r="M25" s="111">
        <v>933961</v>
      </c>
      <c r="N25" s="111">
        <v>642329</v>
      </c>
      <c r="O25" s="111">
        <f>SUM(C25:N25)</f>
        <v>8046559</v>
      </c>
      <c r="P25" s="613"/>
      <c r="Q25" s="614"/>
    </row>
    <row r="26" spans="1:17" ht="25.55" customHeight="1">
      <c r="A26" s="617" t="s">
        <v>535</v>
      </c>
      <c r="B26" s="617"/>
      <c r="C26" s="113">
        <f>C24/C25</f>
        <v>1.2804720743695051</v>
      </c>
      <c r="D26" s="115">
        <f t="shared" ref="D26:O26" si="2">D24/D25</f>
        <v>1.0828593328826677</v>
      </c>
      <c r="E26" s="115">
        <f t="shared" si="2"/>
        <v>0.80904336201854787</v>
      </c>
      <c r="F26" s="113">
        <f t="shared" si="2"/>
        <v>0.935426446499937</v>
      </c>
      <c r="G26" s="113">
        <f t="shared" si="2"/>
        <v>1.1572560247404187</v>
      </c>
      <c r="H26" s="113">
        <f t="shared" si="2"/>
        <v>1.0203690038120092</v>
      </c>
      <c r="I26" s="113">
        <f t="shared" si="2"/>
        <v>0.53655680641977088</v>
      </c>
      <c r="J26" s="113">
        <f t="shared" si="2"/>
        <v>1.8251117454657277</v>
      </c>
      <c r="K26" s="113">
        <f t="shared" si="2"/>
        <v>0.79461180129879116</v>
      </c>
      <c r="L26" s="113">
        <f t="shared" si="2"/>
        <v>0.81922615776347785</v>
      </c>
      <c r="M26" s="113">
        <f t="shared" si="2"/>
        <v>0.84062931963968512</v>
      </c>
      <c r="N26" s="113">
        <f t="shared" si="2"/>
        <v>0.72327576677995231</v>
      </c>
      <c r="O26" s="113">
        <f t="shared" si="2"/>
        <v>0.90133049419012523</v>
      </c>
      <c r="P26" s="615"/>
      <c r="Q26" s="616"/>
    </row>
    <row r="27" spans="1:17" ht="25.55" customHeight="1">
      <c r="P27" s="607" t="s">
        <v>536</v>
      </c>
      <c r="Q27" s="607"/>
    </row>
    <row r="28" spans="1:17">
      <c r="O28" s="116"/>
    </row>
  </sheetData>
  <sheetProtection selectLockedCells="1" selectUnlockedCells="1"/>
  <mergeCells count="7">
    <mergeCell ref="P27:Q27"/>
    <mergeCell ref="O1:Q1"/>
    <mergeCell ref="A2:B2"/>
    <mergeCell ref="A24:B24"/>
    <mergeCell ref="A25:B25"/>
    <mergeCell ref="P25:Q26"/>
    <mergeCell ref="A26:B26"/>
  </mergeCells>
  <phoneticPr fontId="6"/>
  <pageMargins left="0.78740157480314965" right="0.39370078740157483" top="0.39370078740157483" bottom="0.39370078740157483" header="0" footer="0"/>
  <pageSetup paperSize="9" scale="74" firstPageNumber="0" orientation="landscape" horizontalDpi="300" verticalDpi="300"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74052-39FA-43FB-9F3C-69CF6CFF2652}">
  <sheetPr>
    <pageSetUpPr fitToPage="1"/>
  </sheetPr>
  <dimension ref="A1:Q26"/>
  <sheetViews>
    <sheetView view="pageLayout" zoomScaleNormal="100" workbookViewId="0"/>
  </sheetViews>
  <sheetFormatPr defaultColWidth="9" defaultRowHeight="14.4"/>
  <cols>
    <col min="1" max="1" width="4.33203125" style="107" customWidth="1"/>
    <col min="2" max="2" width="19.88671875" style="67" customWidth="1"/>
    <col min="3" max="16" width="9.88671875" style="67" customWidth="1"/>
    <col min="17" max="17" width="9.44140625" style="67" customWidth="1"/>
    <col min="18" max="18" width="13.6640625" style="67" customWidth="1"/>
    <col min="19" max="16384" width="9" style="67"/>
  </cols>
  <sheetData>
    <row r="1" spans="1:17" ht="22.25" customHeight="1"/>
    <row r="2" spans="1:17" s="60" customFormat="1" ht="25.55" customHeight="1">
      <c r="A2" s="618" t="s">
        <v>539</v>
      </c>
      <c r="B2" s="618"/>
      <c r="C2" s="618"/>
    </row>
    <row r="3" spans="1:17" ht="25.55" customHeight="1">
      <c r="A3" s="117" t="s">
        <v>642</v>
      </c>
      <c r="B3" s="117"/>
      <c r="C3" s="117"/>
      <c r="D3" s="117"/>
      <c r="E3" s="117"/>
      <c r="F3" s="117"/>
      <c r="G3" s="117"/>
      <c r="H3" s="117"/>
      <c r="I3" s="117"/>
      <c r="J3" s="117"/>
      <c r="K3" s="117"/>
      <c r="L3" s="117"/>
      <c r="M3" s="117"/>
      <c r="N3" s="117"/>
      <c r="O3" s="117"/>
      <c r="P3" s="117"/>
      <c r="Q3" s="117"/>
    </row>
    <row r="4" spans="1:17" ht="25.55" customHeight="1">
      <c r="A4" s="117" t="s">
        <v>540</v>
      </c>
      <c r="B4" s="117"/>
      <c r="C4" s="117"/>
      <c r="D4" s="117"/>
      <c r="E4" s="117"/>
      <c r="F4" s="117"/>
      <c r="G4" s="117"/>
      <c r="H4" s="117"/>
      <c r="I4" s="117"/>
      <c r="J4" s="117"/>
      <c r="K4" s="117"/>
      <c r="L4" s="117"/>
      <c r="M4" s="117"/>
      <c r="N4" s="117"/>
      <c r="O4" s="117"/>
      <c r="P4" s="117"/>
      <c r="Q4" s="117"/>
    </row>
    <row r="5" spans="1:17" ht="25.55" customHeight="1">
      <c r="A5" s="117" t="s">
        <v>643</v>
      </c>
      <c r="B5" s="117"/>
      <c r="C5" s="117"/>
      <c r="D5" s="117"/>
      <c r="E5" s="117"/>
      <c r="F5" s="117"/>
      <c r="G5" s="117"/>
      <c r="H5" s="117"/>
      <c r="I5" s="117"/>
      <c r="J5" s="117"/>
      <c r="K5" s="117"/>
      <c r="L5" s="117"/>
      <c r="M5" s="117"/>
      <c r="N5" s="117"/>
      <c r="O5" s="117"/>
      <c r="P5" s="117"/>
      <c r="Q5" s="117"/>
    </row>
    <row r="6" spans="1:17" ht="25.55" customHeight="1">
      <c r="O6" s="608" t="s">
        <v>541</v>
      </c>
      <c r="P6" s="608"/>
      <c r="Q6" s="608"/>
    </row>
    <row r="7" spans="1:17" s="79" customFormat="1" ht="25.55" customHeight="1">
      <c r="A7" s="619" t="s">
        <v>542</v>
      </c>
      <c r="B7" s="620"/>
      <c r="C7" s="108" t="s">
        <v>543</v>
      </c>
      <c r="D7" s="108" t="s">
        <v>544</v>
      </c>
      <c r="E7" s="108" t="s">
        <v>545</v>
      </c>
      <c r="F7" s="108" t="s">
        <v>546</v>
      </c>
      <c r="G7" s="108" t="s">
        <v>547</v>
      </c>
      <c r="H7" s="108" t="s">
        <v>548</v>
      </c>
      <c r="I7" s="108" t="s">
        <v>549</v>
      </c>
      <c r="J7" s="108" t="s">
        <v>550</v>
      </c>
      <c r="K7" s="108" t="s">
        <v>551</v>
      </c>
      <c r="L7" s="108" t="s">
        <v>552</v>
      </c>
      <c r="M7" s="108" t="s">
        <v>553</v>
      </c>
      <c r="N7" s="108" t="s">
        <v>554</v>
      </c>
      <c r="O7" s="108" t="s">
        <v>471</v>
      </c>
      <c r="P7" s="119" t="s">
        <v>534</v>
      </c>
      <c r="Q7" s="108" t="s">
        <v>473</v>
      </c>
    </row>
    <row r="8" spans="1:17" ht="25.55" customHeight="1">
      <c r="A8" s="109" t="s">
        <v>474</v>
      </c>
      <c r="B8" s="110" t="s">
        <v>300</v>
      </c>
      <c r="C8" s="111">
        <v>0</v>
      </c>
      <c r="D8" s="112">
        <v>0</v>
      </c>
      <c r="E8" s="112">
        <v>0</v>
      </c>
      <c r="F8" s="111">
        <v>0</v>
      </c>
      <c r="G8" s="111">
        <v>6</v>
      </c>
      <c r="H8" s="111">
        <v>0</v>
      </c>
      <c r="I8" s="111">
        <v>0</v>
      </c>
      <c r="J8" s="111">
        <v>0</v>
      </c>
      <c r="K8" s="111">
        <v>835</v>
      </c>
      <c r="L8" s="111">
        <v>22609</v>
      </c>
      <c r="M8" s="111">
        <v>43832</v>
      </c>
      <c r="N8" s="111">
        <v>6031</v>
      </c>
      <c r="O8" s="111">
        <f>SUM(C8:N8)</f>
        <v>73313</v>
      </c>
      <c r="P8" s="111">
        <v>63348</v>
      </c>
      <c r="Q8" s="113">
        <f t="shared" ref="Q8:Q24" si="0">O8/P8</f>
        <v>1.1573056765801604</v>
      </c>
    </row>
    <row r="9" spans="1:17" ht="25.55" customHeight="1">
      <c r="A9" s="109" t="s">
        <v>475</v>
      </c>
      <c r="B9" s="110" t="s">
        <v>304</v>
      </c>
      <c r="C9" s="111">
        <v>0</v>
      </c>
      <c r="D9" s="112">
        <v>98</v>
      </c>
      <c r="E9" s="112">
        <v>1875</v>
      </c>
      <c r="F9" s="111">
        <v>4215</v>
      </c>
      <c r="G9" s="111">
        <v>1808</v>
      </c>
      <c r="H9" s="111">
        <v>260</v>
      </c>
      <c r="I9" s="111">
        <v>10</v>
      </c>
      <c r="J9" s="111">
        <v>0</v>
      </c>
      <c r="K9" s="111">
        <v>2</v>
      </c>
      <c r="L9" s="111">
        <v>4</v>
      </c>
      <c r="M9" s="111">
        <v>4</v>
      </c>
      <c r="N9" s="111">
        <v>24</v>
      </c>
      <c r="O9" s="111">
        <f t="shared" ref="O9:O24" si="1">SUM(C9:N9)</f>
        <v>8300</v>
      </c>
      <c r="P9" s="111">
        <v>30969</v>
      </c>
      <c r="Q9" s="113">
        <f t="shared" si="0"/>
        <v>0.26800994542930029</v>
      </c>
    </row>
    <row r="10" spans="1:17" ht="25.55" customHeight="1">
      <c r="A10" s="109" t="s">
        <v>476</v>
      </c>
      <c r="B10" s="110" t="s">
        <v>555</v>
      </c>
      <c r="C10" s="111">
        <v>14591</v>
      </c>
      <c r="D10" s="112">
        <v>8810</v>
      </c>
      <c r="E10" s="112">
        <v>20793</v>
      </c>
      <c r="F10" s="111">
        <v>39666</v>
      </c>
      <c r="G10" s="111">
        <v>24164</v>
      </c>
      <c r="H10" s="111">
        <v>27779</v>
      </c>
      <c r="I10" s="111">
        <v>22013</v>
      </c>
      <c r="J10" s="111">
        <v>23192</v>
      </c>
      <c r="K10" s="111">
        <v>20392</v>
      </c>
      <c r="L10" s="111">
        <v>18428</v>
      </c>
      <c r="M10" s="111">
        <v>21187</v>
      </c>
      <c r="N10" s="111">
        <v>19759</v>
      </c>
      <c r="O10" s="111">
        <f t="shared" si="1"/>
        <v>260774</v>
      </c>
      <c r="P10" s="111">
        <v>251812</v>
      </c>
      <c r="Q10" s="113">
        <f t="shared" si="0"/>
        <v>1.0355900433656855</v>
      </c>
    </row>
    <row r="11" spans="1:17" ht="25.55" customHeight="1">
      <c r="A11" s="109" t="s">
        <v>477</v>
      </c>
      <c r="B11" s="110" t="s">
        <v>556</v>
      </c>
      <c r="C11" s="111">
        <v>569</v>
      </c>
      <c r="D11" s="112">
        <v>1652</v>
      </c>
      <c r="E11" s="112">
        <v>2569</v>
      </c>
      <c r="F11" s="111">
        <v>2566</v>
      </c>
      <c r="G11" s="111">
        <v>2304</v>
      </c>
      <c r="H11" s="111">
        <v>8206</v>
      </c>
      <c r="I11" s="111">
        <v>35</v>
      </c>
      <c r="J11" s="111">
        <v>0</v>
      </c>
      <c r="K11" s="111">
        <v>7108</v>
      </c>
      <c r="L11" s="111">
        <v>2153</v>
      </c>
      <c r="M11" s="111">
        <v>1506</v>
      </c>
      <c r="N11" s="111">
        <v>1194</v>
      </c>
      <c r="O11" s="111">
        <f t="shared" si="1"/>
        <v>29862</v>
      </c>
      <c r="P11" s="111">
        <v>34852</v>
      </c>
      <c r="Q11" s="113">
        <f t="shared" si="0"/>
        <v>0.85682313784000919</v>
      </c>
    </row>
    <row r="12" spans="1:17" ht="25.55" customHeight="1">
      <c r="A12" s="109" t="s">
        <v>478</v>
      </c>
      <c r="B12" s="110" t="s">
        <v>557</v>
      </c>
      <c r="C12" s="111">
        <v>5358</v>
      </c>
      <c r="D12" s="112">
        <v>4617</v>
      </c>
      <c r="E12" s="112">
        <v>8879</v>
      </c>
      <c r="F12" s="111">
        <v>13104</v>
      </c>
      <c r="G12" s="111">
        <v>11505</v>
      </c>
      <c r="H12" s="111">
        <v>17087</v>
      </c>
      <c r="I12" s="111">
        <v>2585</v>
      </c>
      <c r="J12" s="111">
        <v>1942</v>
      </c>
      <c r="K12" s="111">
        <v>23691</v>
      </c>
      <c r="L12" s="111">
        <v>9033</v>
      </c>
      <c r="M12" s="111">
        <v>4016</v>
      </c>
      <c r="N12" s="111">
        <v>2948</v>
      </c>
      <c r="O12" s="111">
        <f t="shared" si="1"/>
        <v>104765</v>
      </c>
      <c r="P12" s="111">
        <v>101948</v>
      </c>
      <c r="Q12" s="113">
        <f t="shared" si="0"/>
        <v>1.0276317338250873</v>
      </c>
    </row>
    <row r="13" spans="1:17" ht="25.55" customHeight="1">
      <c r="A13" s="109" t="s">
        <v>479</v>
      </c>
      <c r="B13" s="110" t="s">
        <v>558</v>
      </c>
      <c r="C13" s="111">
        <v>5778</v>
      </c>
      <c r="D13" s="112">
        <v>2767</v>
      </c>
      <c r="E13" s="112">
        <v>7326</v>
      </c>
      <c r="F13" s="111">
        <v>9489</v>
      </c>
      <c r="G13" s="111">
        <v>18685</v>
      </c>
      <c r="H13" s="111">
        <v>9566</v>
      </c>
      <c r="I13" s="111">
        <v>1284</v>
      </c>
      <c r="J13" s="111">
        <v>1513</v>
      </c>
      <c r="K13" s="111">
        <v>6234</v>
      </c>
      <c r="L13" s="111">
        <v>5931</v>
      </c>
      <c r="M13" s="111">
        <v>5687</v>
      </c>
      <c r="N13" s="111">
        <v>6223</v>
      </c>
      <c r="O13" s="111">
        <f t="shared" si="1"/>
        <v>80483</v>
      </c>
      <c r="P13" s="111">
        <v>109796</v>
      </c>
      <c r="Q13" s="113">
        <f t="shared" si="0"/>
        <v>0.73302306094939707</v>
      </c>
    </row>
    <row r="14" spans="1:17" ht="25.55" customHeight="1">
      <c r="A14" s="109" t="s">
        <v>480</v>
      </c>
      <c r="B14" s="110" t="s">
        <v>559</v>
      </c>
      <c r="C14" s="111">
        <v>69</v>
      </c>
      <c r="D14" s="112">
        <v>173</v>
      </c>
      <c r="E14" s="112">
        <v>83</v>
      </c>
      <c r="F14" s="111">
        <v>118</v>
      </c>
      <c r="G14" s="111">
        <v>58</v>
      </c>
      <c r="H14" s="111">
        <v>334</v>
      </c>
      <c r="I14" s="111">
        <v>0</v>
      </c>
      <c r="J14" s="111">
        <v>10</v>
      </c>
      <c r="K14" s="111">
        <v>122</v>
      </c>
      <c r="L14" s="111">
        <v>33</v>
      </c>
      <c r="M14" s="111">
        <v>30</v>
      </c>
      <c r="N14" s="111">
        <v>3</v>
      </c>
      <c r="O14" s="111">
        <f t="shared" si="1"/>
        <v>1033</v>
      </c>
      <c r="P14" s="111">
        <v>1207</v>
      </c>
      <c r="Q14" s="113">
        <f t="shared" si="0"/>
        <v>0.85584092792046396</v>
      </c>
    </row>
    <row r="15" spans="1:17" ht="25.55" customHeight="1">
      <c r="A15" s="109" t="s">
        <v>481</v>
      </c>
      <c r="B15" s="110" t="s">
        <v>560</v>
      </c>
      <c r="C15" s="111">
        <v>62252</v>
      </c>
      <c r="D15" s="112">
        <v>37048</v>
      </c>
      <c r="E15" s="112">
        <v>3655</v>
      </c>
      <c r="F15" s="111">
        <v>521</v>
      </c>
      <c r="G15" s="111">
        <v>420</v>
      </c>
      <c r="H15" s="111">
        <v>794</v>
      </c>
      <c r="I15" s="111">
        <v>0</v>
      </c>
      <c r="J15" s="111">
        <v>9</v>
      </c>
      <c r="K15" s="111">
        <v>6581</v>
      </c>
      <c r="L15" s="111">
        <v>15159</v>
      </c>
      <c r="M15" s="111">
        <v>14789</v>
      </c>
      <c r="N15" s="111">
        <v>16979</v>
      </c>
      <c r="O15" s="111">
        <f t="shared" si="1"/>
        <v>158207</v>
      </c>
      <c r="P15" s="111">
        <v>214719</v>
      </c>
      <c r="Q15" s="113">
        <f t="shared" si="0"/>
        <v>0.73680950451520355</v>
      </c>
    </row>
    <row r="16" spans="1:17" ht="25.55" customHeight="1">
      <c r="A16" s="109" t="s">
        <v>482</v>
      </c>
      <c r="B16" s="110" t="s">
        <v>370</v>
      </c>
      <c r="C16" s="111">
        <v>5655</v>
      </c>
      <c r="D16" s="112">
        <v>5830</v>
      </c>
      <c r="E16" s="112">
        <v>1112</v>
      </c>
      <c r="F16" s="111">
        <v>98</v>
      </c>
      <c r="G16" s="111">
        <v>66</v>
      </c>
      <c r="H16" s="111">
        <v>298</v>
      </c>
      <c r="I16" s="111">
        <v>2</v>
      </c>
      <c r="J16" s="111">
        <v>9</v>
      </c>
      <c r="K16" s="111">
        <v>9954</v>
      </c>
      <c r="L16" s="111">
        <v>19718</v>
      </c>
      <c r="M16" s="111">
        <v>3725</v>
      </c>
      <c r="N16" s="111">
        <v>332</v>
      </c>
      <c r="O16" s="111">
        <f t="shared" si="1"/>
        <v>46799</v>
      </c>
      <c r="P16" s="111">
        <v>62532</v>
      </c>
      <c r="Q16" s="113">
        <f t="shared" si="0"/>
        <v>0.74840081878078424</v>
      </c>
    </row>
    <row r="17" spans="1:17" ht="25.55" customHeight="1">
      <c r="A17" s="109" t="s">
        <v>483</v>
      </c>
      <c r="B17" s="110" t="s">
        <v>266</v>
      </c>
      <c r="C17" s="111">
        <v>730</v>
      </c>
      <c r="D17" s="112">
        <v>406</v>
      </c>
      <c r="E17" s="112">
        <v>192</v>
      </c>
      <c r="F17" s="111">
        <v>463</v>
      </c>
      <c r="G17" s="111">
        <v>1046</v>
      </c>
      <c r="H17" s="111">
        <v>16183</v>
      </c>
      <c r="I17" s="111">
        <v>0</v>
      </c>
      <c r="J17" s="111">
        <v>10</v>
      </c>
      <c r="K17" s="111">
        <v>3841</v>
      </c>
      <c r="L17" s="111">
        <v>908</v>
      </c>
      <c r="M17" s="111">
        <v>475</v>
      </c>
      <c r="N17" s="111">
        <v>91</v>
      </c>
      <c r="O17" s="111">
        <f t="shared" si="1"/>
        <v>24345</v>
      </c>
      <c r="P17" s="111">
        <v>68489</v>
      </c>
      <c r="Q17" s="113">
        <f t="shared" si="0"/>
        <v>0.35545854078757172</v>
      </c>
    </row>
    <row r="18" spans="1:17" ht="25.55" customHeight="1">
      <c r="A18" s="109" t="s">
        <v>484</v>
      </c>
      <c r="B18" s="110" t="s">
        <v>561</v>
      </c>
      <c r="C18" s="111">
        <v>960</v>
      </c>
      <c r="D18" s="112">
        <v>427</v>
      </c>
      <c r="E18" s="112">
        <v>325</v>
      </c>
      <c r="F18" s="111">
        <v>1065</v>
      </c>
      <c r="G18" s="111">
        <v>7</v>
      </c>
      <c r="H18" s="111">
        <v>1</v>
      </c>
      <c r="I18" s="111">
        <v>0</v>
      </c>
      <c r="J18" s="111">
        <v>0</v>
      </c>
      <c r="K18" s="111">
        <v>1</v>
      </c>
      <c r="L18" s="111">
        <v>4</v>
      </c>
      <c r="M18" s="111">
        <v>9</v>
      </c>
      <c r="N18" s="111">
        <v>69</v>
      </c>
      <c r="O18" s="111">
        <f t="shared" si="1"/>
        <v>2868</v>
      </c>
      <c r="P18" s="111">
        <v>4564</v>
      </c>
      <c r="Q18" s="113">
        <f t="shared" si="0"/>
        <v>0.628396143733567</v>
      </c>
    </row>
    <row r="19" spans="1:17" ht="25.55" customHeight="1">
      <c r="A19" s="109" t="s">
        <v>485</v>
      </c>
      <c r="B19" s="110" t="s">
        <v>278</v>
      </c>
      <c r="C19" s="111">
        <v>6003</v>
      </c>
      <c r="D19" s="112">
        <v>16100</v>
      </c>
      <c r="E19" s="112">
        <v>9506</v>
      </c>
      <c r="F19" s="111">
        <v>6746</v>
      </c>
      <c r="G19" s="111">
        <v>5219</v>
      </c>
      <c r="H19" s="111">
        <v>6122</v>
      </c>
      <c r="I19" s="111">
        <v>0</v>
      </c>
      <c r="J19" s="111">
        <v>11</v>
      </c>
      <c r="K19" s="111">
        <v>1656</v>
      </c>
      <c r="L19" s="111">
        <v>11153</v>
      </c>
      <c r="M19" s="111">
        <v>21536</v>
      </c>
      <c r="N19" s="111">
        <v>14951</v>
      </c>
      <c r="O19" s="111">
        <f t="shared" si="1"/>
        <v>99003</v>
      </c>
      <c r="P19" s="111">
        <v>110156</v>
      </c>
      <c r="Q19" s="113">
        <f t="shared" si="0"/>
        <v>0.89875267802026215</v>
      </c>
    </row>
    <row r="20" spans="1:17" ht="25.55" customHeight="1">
      <c r="A20" s="109" t="s">
        <v>486</v>
      </c>
      <c r="B20" s="110" t="s">
        <v>283</v>
      </c>
      <c r="C20" s="111">
        <v>13331</v>
      </c>
      <c r="D20" s="112">
        <v>4534</v>
      </c>
      <c r="E20" s="112">
        <v>3918</v>
      </c>
      <c r="F20" s="111">
        <v>3259</v>
      </c>
      <c r="G20" s="111">
        <v>1160</v>
      </c>
      <c r="H20" s="111">
        <v>490</v>
      </c>
      <c r="I20" s="111">
        <v>3</v>
      </c>
      <c r="J20" s="111">
        <v>3</v>
      </c>
      <c r="K20" s="111">
        <v>5941</v>
      </c>
      <c r="L20" s="111">
        <v>8278</v>
      </c>
      <c r="M20" s="111">
        <v>7747</v>
      </c>
      <c r="N20" s="111">
        <v>7912</v>
      </c>
      <c r="O20" s="111">
        <f t="shared" si="1"/>
        <v>56576</v>
      </c>
      <c r="P20" s="111">
        <v>70277</v>
      </c>
      <c r="Q20" s="113">
        <f t="shared" si="0"/>
        <v>0.80504290166057169</v>
      </c>
    </row>
    <row r="21" spans="1:17" ht="25.55" customHeight="1">
      <c r="A21" s="109" t="s">
        <v>487</v>
      </c>
      <c r="B21" s="110" t="s">
        <v>562</v>
      </c>
      <c r="C21" s="111">
        <v>0</v>
      </c>
      <c r="D21" s="112">
        <v>0</v>
      </c>
      <c r="E21" s="112">
        <v>6</v>
      </c>
      <c r="F21" s="111">
        <v>1</v>
      </c>
      <c r="G21" s="111">
        <v>564</v>
      </c>
      <c r="H21" s="111">
        <v>2</v>
      </c>
      <c r="I21" s="111">
        <v>0</v>
      </c>
      <c r="J21" s="111">
        <v>6</v>
      </c>
      <c r="K21" s="111">
        <v>0</v>
      </c>
      <c r="L21" s="111">
        <v>0</v>
      </c>
      <c r="M21" s="111">
        <v>0</v>
      </c>
      <c r="N21" s="111">
        <v>0</v>
      </c>
      <c r="O21" s="111">
        <f t="shared" si="1"/>
        <v>579</v>
      </c>
      <c r="P21" s="111">
        <v>479</v>
      </c>
      <c r="Q21" s="113">
        <f t="shared" si="0"/>
        <v>1.2087682672233822</v>
      </c>
    </row>
    <row r="22" spans="1:17" ht="25.55" customHeight="1">
      <c r="A22" s="109" t="s">
        <v>488</v>
      </c>
      <c r="B22" s="110" t="s">
        <v>275</v>
      </c>
      <c r="C22" s="111">
        <v>410</v>
      </c>
      <c r="D22" s="112">
        <v>205</v>
      </c>
      <c r="E22" s="112">
        <v>1214</v>
      </c>
      <c r="F22" s="111">
        <v>1569</v>
      </c>
      <c r="G22" s="111">
        <v>17819</v>
      </c>
      <c r="H22" s="111">
        <v>12825</v>
      </c>
      <c r="I22" s="111">
        <v>4148</v>
      </c>
      <c r="J22" s="111">
        <v>4389</v>
      </c>
      <c r="K22" s="111">
        <v>2235</v>
      </c>
      <c r="L22" s="111">
        <v>4088</v>
      </c>
      <c r="M22" s="111">
        <v>9760</v>
      </c>
      <c r="N22" s="111">
        <v>9097</v>
      </c>
      <c r="O22" s="111">
        <f t="shared" si="1"/>
        <v>67759</v>
      </c>
      <c r="P22" s="111">
        <v>62257</v>
      </c>
      <c r="Q22" s="113">
        <f t="shared" si="0"/>
        <v>1.0883756043497117</v>
      </c>
    </row>
    <row r="23" spans="1:17" ht="25.55" customHeight="1">
      <c r="A23" s="109" t="s">
        <v>489</v>
      </c>
      <c r="B23" s="110" t="s">
        <v>563</v>
      </c>
      <c r="C23" s="111">
        <v>1777</v>
      </c>
      <c r="D23" s="112">
        <v>2264</v>
      </c>
      <c r="E23" s="112">
        <v>5350</v>
      </c>
      <c r="F23" s="111">
        <v>16105</v>
      </c>
      <c r="G23" s="111">
        <v>7717</v>
      </c>
      <c r="H23" s="111">
        <v>6833</v>
      </c>
      <c r="I23" s="111">
        <v>4501</v>
      </c>
      <c r="J23" s="111">
        <v>5488</v>
      </c>
      <c r="K23" s="111">
        <v>13340</v>
      </c>
      <c r="L23" s="111">
        <v>3869</v>
      </c>
      <c r="M23" s="111">
        <v>2562</v>
      </c>
      <c r="N23" s="111">
        <v>2723</v>
      </c>
      <c r="O23" s="111">
        <f t="shared" si="1"/>
        <v>72529</v>
      </c>
      <c r="P23" s="111">
        <v>55357</v>
      </c>
      <c r="Q23" s="113">
        <f t="shared" si="0"/>
        <v>1.3102046714959263</v>
      </c>
    </row>
    <row r="24" spans="1:17" ht="25.55" customHeight="1">
      <c r="A24" s="109" t="s">
        <v>564</v>
      </c>
      <c r="B24" s="110" t="s">
        <v>331</v>
      </c>
      <c r="C24" s="111">
        <v>3</v>
      </c>
      <c r="D24" s="112">
        <v>3</v>
      </c>
      <c r="E24" s="112">
        <v>1</v>
      </c>
      <c r="F24" s="111">
        <v>124</v>
      </c>
      <c r="G24" s="111">
        <v>326</v>
      </c>
      <c r="H24" s="111">
        <v>870</v>
      </c>
      <c r="I24" s="111">
        <v>1941</v>
      </c>
      <c r="J24" s="111">
        <v>2520</v>
      </c>
      <c r="K24" s="111">
        <v>1228</v>
      </c>
      <c r="L24" s="111">
        <v>568</v>
      </c>
      <c r="M24" s="111">
        <v>733</v>
      </c>
      <c r="N24" s="111">
        <v>208</v>
      </c>
      <c r="O24" s="111">
        <f t="shared" si="1"/>
        <v>8525</v>
      </c>
      <c r="P24" s="111">
        <v>11836</v>
      </c>
      <c r="Q24" s="113">
        <f t="shared" si="0"/>
        <v>0.72026022304832715</v>
      </c>
    </row>
    <row r="25" spans="1:17" ht="22.75" customHeight="1"/>
    <row r="26" spans="1:17" ht="22.75" customHeight="1"/>
  </sheetData>
  <sheetProtection selectLockedCells="1" selectUnlockedCells="1"/>
  <mergeCells count="3">
    <mergeCell ref="A2:C2"/>
    <mergeCell ref="O6:Q6"/>
    <mergeCell ref="A7:B7"/>
  </mergeCells>
  <phoneticPr fontId="6"/>
  <pageMargins left="0.78740157480314965" right="0.39370078740157483" top="0.39370078740157483" bottom="0.39370078740157483" header="0" footer="0"/>
  <pageSetup paperSize="9" scale="79" firstPageNumber="0"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49236-67D7-45E5-A9B5-E07F6D1E6711}">
  <sheetPr>
    <pageSetUpPr fitToPage="1"/>
  </sheetPr>
  <dimension ref="A1:Q27"/>
  <sheetViews>
    <sheetView view="pageLayout" zoomScaleNormal="100" workbookViewId="0">
      <selection activeCell="J6" sqref="J6"/>
    </sheetView>
  </sheetViews>
  <sheetFormatPr defaultColWidth="9" defaultRowHeight="14.4"/>
  <cols>
    <col min="1" max="1" width="5.33203125" style="67" customWidth="1"/>
    <col min="2" max="2" width="18.33203125" style="67" customWidth="1"/>
    <col min="3" max="16" width="10.21875" style="67" customWidth="1"/>
    <col min="17" max="17" width="8.21875" style="67" customWidth="1"/>
    <col min="18" max="16384" width="9" style="67"/>
  </cols>
  <sheetData>
    <row r="1" spans="1:17" ht="25.05" customHeight="1">
      <c r="O1" s="608" t="s">
        <v>565</v>
      </c>
      <c r="P1" s="608"/>
      <c r="Q1" s="608"/>
    </row>
    <row r="2" spans="1:17" ht="25.05" customHeight="1">
      <c r="A2" s="619" t="s">
        <v>566</v>
      </c>
      <c r="B2" s="620"/>
      <c r="C2" s="108" t="s">
        <v>543</v>
      </c>
      <c r="D2" s="108" t="s">
        <v>544</v>
      </c>
      <c r="E2" s="108" t="s">
        <v>545</v>
      </c>
      <c r="F2" s="108" t="s">
        <v>546</v>
      </c>
      <c r="G2" s="108" t="s">
        <v>547</v>
      </c>
      <c r="H2" s="108" t="s">
        <v>548</v>
      </c>
      <c r="I2" s="108" t="s">
        <v>549</v>
      </c>
      <c r="J2" s="108" t="s">
        <v>550</v>
      </c>
      <c r="K2" s="108" t="s">
        <v>551</v>
      </c>
      <c r="L2" s="108" t="s">
        <v>552</v>
      </c>
      <c r="M2" s="108" t="s">
        <v>553</v>
      </c>
      <c r="N2" s="108" t="s">
        <v>554</v>
      </c>
      <c r="O2" s="108" t="s">
        <v>471</v>
      </c>
      <c r="P2" s="119" t="s">
        <v>534</v>
      </c>
      <c r="Q2" s="108" t="s">
        <v>473</v>
      </c>
    </row>
    <row r="3" spans="1:17" ht="25.05" customHeight="1">
      <c r="A3" s="108" t="s">
        <v>567</v>
      </c>
      <c r="B3" s="120" t="s">
        <v>568</v>
      </c>
      <c r="C3" s="111">
        <v>249</v>
      </c>
      <c r="D3" s="111">
        <v>443</v>
      </c>
      <c r="E3" s="111">
        <v>749</v>
      </c>
      <c r="F3" s="111">
        <v>987</v>
      </c>
      <c r="G3" s="111">
        <v>1011</v>
      </c>
      <c r="H3" s="111">
        <v>625</v>
      </c>
      <c r="I3" s="111">
        <v>805</v>
      </c>
      <c r="J3" s="111">
        <v>535</v>
      </c>
      <c r="K3" s="111">
        <v>706</v>
      </c>
      <c r="L3" s="111">
        <v>756</v>
      </c>
      <c r="M3" s="111">
        <v>541</v>
      </c>
      <c r="N3" s="111">
        <v>383</v>
      </c>
      <c r="O3" s="111">
        <f t="shared" ref="O3:O23" si="0">SUM(C3:N3)</f>
        <v>7790</v>
      </c>
      <c r="P3" s="111">
        <v>7139</v>
      </c>
      <c r="Q3" s="113">
        <f>O3/P3</f>
        <v>1.0911892421907829</v>
      </c>
    </row>
    <row r="4" spans="1:17" ht="25.05" customHeight="1">
      <c r="A4" s="108" t="s">
        <v>493</v>
      </c>
      <c r="B4" s="120" t="s">
        <v>569</v>
      </c>
      <c r="C4" s="111">
        <v>407</v>
      </c>
      <c r="D4" s="111">
        <v>515</v>
      </c>
      <c r="E4" s="111">
        <v>1029</v>
      </c>
      <c r="F4" s="111">
        <v>543</v>
      </c>
      <c r="G4" s="111">
        <v>20143</v>
      </c>
      <c r="H4" s="111">
        <v>5757</v>
      </c>
      <c r="I4" s="111">
        <v>7158</v>
      </c>
      <c r="J4" s="111">
        <v>4296</v>
      </c>
      <c r="K4" s="111">
        <v>1347</v>
      </c>
      <c r="L4" s="111">
        <v>2471</v>
      </c>
      <c r="M4" s="111">
        <v>961</v>
      </c>
      <c r="N4" s="111">
        <v>1286</v>
      </c>
      <c r="O4" s="111">
        <f t="shared" si="0"/>
        <v>45913</v>
      </c>
      <c r="P4" s="111">
        <v>36444</v>
      </c>
      <c r="Q4" s="113">
        <f t="shared" ref="Q4:Q24" si="1">O4/P4</f>
        <v>1.2598232905279332</v>
      </c>
    </row>
    <row r="5" spans="1:17" ht="25.05" customHeight="1">
      <c r="A5" s="108" t="s">
        <v>495</v>
      </c>
      <c r="B5" s="120" t="s">
        <v>570</v>
      </c>
      <c r="C5" s="111">
        <v>10346</v>
      </c>
      <c r="D5" s="111">
        <v>7963</v>
      </c>
      <c r="E5" s="111">
        <v>10226</v>
      </c>
      <c r="F5" s="111">
        <v>10829</v>
      </c>
      <c r="G5" s="111">
        <v>16485</v>
      </c>
      <c r="H5" s="111">
        <v>26900</v>
      </c>
      <c r="I5" s="111">
        <v>49837</v>
      </c>
      <c r="J5" s="111">
        <v>35290</v>
      </c>
      <c r="K5" s="111">
        <v>35847</v>
      </c>
      <c r="L5" s="111">
        <v>44502</v>
      </c>
      <c r="M5" s="111">
        <v>44073</v>
      </c>
      <c r="N5" s="111">
        <v>23346</v>
      </c>
      <c r="O5" s="111">
        <f t="shared" si="0"/>
        <v>315644</v>
      </c>
      <c r="P5" s="111">
        <v>267996</v>
      </c>
      <c r="Q5" s="113">
        <f t="shared" si="1"/>
        <v>1.1777936984134092</v>
      </c>
    </row>
    <row r="6" spans="1:17" ht="25.05" customHeight="1">
      <c r="A6" s="108" t="s">
        <v>497</v>
      </c>
      <c r="B6" s="120" t="s">
        <v>322</v>
      </c>
      <c r="C6" s="111">
        <v>10340</v>
      </c>
      <c r="D6" s="111">
        <v>5635</v>
      </c>
      <c r="E6" s="111">
        <v>11</v>
      </c>
      <c r="F6" s="111">
        <v>25</v>
      </c>
      <c r="G6" s="111">
        <v>48933</v>
      </c>
      <c r="H6" s="111">
        <v>137169</v>
      </c>
      <c r="I6" s="111">
        <v>58885</v>
      </c>
      <c r="J6" s="111">
        <v>64695</v>
      </c>
      <c r="K6" s="111">
        <v>95111</v>
      </c>
      <c r="L6" s="111">
        <v>83729</v>
      </c>
      <c r="M6" s="111">
        <v>61442</v>
      </c>
      <c r="N6" s="111">
        <v>36277</v>
      </c>
      <c r="O6" s="111">
        <f t="shared" si="0"/>
        <v>602252</v>
      </c>
      <c r="P6" s="111">
        <v>703514</v>
      </c>
      <c r="Q6" s="113">
        <f t="shared" si="1"/>
        <v>0.85606256591908614</v>
      </c>
    </row>
    <row r="7" spans="1:17" ht="25.05" customHeight="1">
      <c r="A7" s="108" t="s">
        <v>499</v>
      </c>
      <c r="B7" s="120" t="s">
        <v>328</v>
      </c>
      <c r="C7" s="111">
        <v>4599</v>
      </c>
      <c r="D7" s="111">
        <v>2561</v>
      </c>
      <c r="E7" s="111">
        <v>4939</v>
      </c>
      <c r="F7" s="111">
        <v>3890</v>
      </c>
      <c r="G7" s="111">
        <v>54</v>
      </c>
      <c r="H7" s="111">
        <v>5</v>
      </c>
      <c r="I7" s="111">
        <v>1</v>
      </c>
      <c r="J7" s="111">
        <v>10</v>
      </c>
      <c r="K7" s="111">
        <v>117</v>
      </c>
      <c r="L7" s="111">
        <v>1157</v>
      </c>
      <c r="M7" s="111">
        <v>2194</v>
      </c>
      <c r="N7" s="111">
        <v>4855</v>
      </c>
      <c r="O7" s="111">
        <f t="shared" si="0"/>
        <v>24382</v>
      </c>
      <c r="P7" s="111">
        <v>46854</v>
      </c>
      <c r="Q7" s="113">
        <f t="shared" si="1"/>
        <v>0.52038246467750882</v>
      </c>
    </row>
    <row r="8" spans="1:17" ht="25.05" customHeight="1">
      <c r="A8" s="108" t="s">
        <v>501</v>
      </c>
      <c r="B8" s="120" t="s">
        <v>571</v>
      </c>
      <c r="C8" s="111">
        <v>12</v>
      </c>
      <c r="D8" s="111">
        <v>0</v>
      </c>
      <c r="E8" s="111">
        <v>119</v>
      </c>
      <c r="F8" s="111">
        <v>333</v>
      </c>
      <c r="G8" s="111">
        <v>480</v>
      </c>
      <c r="H8" s="111">
        <v>519</v>
      </c>
      <c r="I8" s="111">
        <v>643</v>
      </c>
      <c r="J8" s="111">
        <v>1186</v>
      </c>
      <c r="K8" s="111">
        <v>353</v>
      </c>
      <c r="L8" s="111">
        <v>958</v>
      </c>
      <c r="M8" s="111">
        <v>241</v>
      </c>
      <c r="N8" s="111">
        <v>54</v>
      </c>
      <c r="O8" s="111">
        <f t="shared" si="0"/>
        <v>4898</v>
      </c>
      <c r="P8" s="111">
        <v>3268</v>
      </c>
      <c r="Q8" s="113">
        <f t="shared" si="1"/>
        <v>1.4987760097919216</v>
      </c>
    </row>
    <row r="9" spans="1:17" ht="25.05" customHeight="1">
      <c r="A9" s="108" t="s">
        <v>503</v>
      </c>
      <c r="B9" s="120" t="s">
        <v>347</v>
      </c>
      <c r="C9" s="111">
        <v>0</v>
      </c>
      <c r="D9" s="111">
        <v>2</v>
      </c>
      <c r="E9" s="111">
        <v>15</v>
      </c>
      <c r="F9" s="111">
        <v>22</v>
      </c>
      <c r="G9" s="111">
        <v>9</v>
      </c>
      <c r="H9" s="111">
        <v>736</v>
      </c>
      <c r="I9" s="111">
        <v>1946</v>
      </c>
      <c r="J9" s="111">
        <v>1665</v>
      </c>
      <c r="K9" s="111">
        <v>68</v>
      </c>
      <c r="L9" s="111">
        <v>32</v>
      </c>
      <c r="M9" s="111">
        <v>1</v>
      </c>
      <c r="N9" s="111">
        <v>0</v>
      </c>
      <c r="O9" s="111">
        <f t="shared" si="0"/>
        <v>4496</v>
      </c>
      <c r="P9" s="111">
        <v>6598</v>
      </c>
      <c r="Q9" s="113">
        <f t="shared" si="1"/>
        <v>0.68141861170051532</v>
      </c>
    </row>
    <row r="10" spans="1:17" ht="25.05" customHeight="1">
      <c r="A10" s="108" t="s">
        <v>505</v>
      </c>
      <c r="B10" s="120" t="s">
        <v>572</v>
      </c>
      <c r="C10" s="111">
        <v>19107</v>
      </c>
      <c r="D10" s="111">
        <v>9338</v>
      </c>
      <c r="E10" s="111">
        <v>16289</v>
      </c>
      <c r="F10" s="111">
        <v>17952</v>
      </c>
      <c r="G10" s="111">
        <v>16222</v>
      </c>
      <c r="H10" s="111">
        <v>14553</v>
      </c>
      <c r="I10" s="111">
        <v>0</v>
      </c>
      <c r="J10" s="111">
        <v>0</v>
      </c>
      <c r="K10" s="111">
        <v>29529</v>
      </c>
      <c r="L10" s="111">
        <v>24644</v>
      </c>
      <c r="M10" s="111">
        <v>29017</v>
      </c>
      <c r="N10" s="111">
        <v>20592</v>
      </c>
      <c r="O10" s="111">
        <f t="shared" si="0"/>
        <v>197243</v>
      </c>
      <c r="P10" s="111">
        <v>204948</v>
      </c>
      <c r="Q10" s="113">
        <f t="shared" si="1"/>
        <v>0.96240509787848627</v>
      </c>
    </row>
    <row r="11" spans="1:17" ht="25.05" customHeight="1">
      <c r="A11" s="108" t="s">
        <v>507</v>
      </c>
      <c r="B11" s="120" t="s">
        <v>573</v>
      </c>
      <c r="C11" s="111">
        <v>1504</v>
      </c>
      <c r="D11" s="111">
        <v>1027</v>
      </c>
      <c r="E11" s="111">
        <v>1769</v>
      </c>
      <c r="F11" s="111">
        <v>2610</v>
      </c>
      <c r="G11" s="111">
        <v>2615</v>
      </c>
      <c r="H11" s="111">
        <v>3160</v>
      </c>
      <c r="I11" s="111">
        <v>0</v>
      </c>
      <c r="J11" s="111">
        <v>0</v>
      </c>
      <c r="K11" s="111">
        <v>2593</v>
      </c>
      <c r="L11" s="111">
        <v>2628</v>
      </c>
      <c r="M11" s="111">
        <v>1620</v>
      </c>
      <c r="N11" s="111">
        <v>1279</v>
      </c>
      <c r="O11" s="111">
        <f t="shared" si="0"/>
        <v>20805</v>
      </c>
      <c r="P11" s="111">
        <v>15958</v>
      </c>
      <c r="Q11" s="113">
        <f t="shared" si="1"/>
        <v>1.3037348038601329</v>
      </c>
    </row>
    <row r="12" spans="1:17" ht="25.05" customHeight="1">
      <c r="A12" s="108" t="s">
        <v>509</v>
      </c>
      <c r="B12" s="120" t="s">
        <v>352</v>
      </c>
      <c r="C12" s="111">
        <v>5965</v>
      </c>
      <c r="D12" s="111">
        <v>2241</v>
      </c>
      <c r="E12" s="111">
        <v>4361</v>
      </c>
      <c r="F12" s="111">
        <v>2234</v>
      </c>
      <c r="G12" s="111">
        <v>76</v>
      </c>
      <c r="H12" s="111">
        <v>0</v>
      </c>
      <c r="I12" s="111">
        <v>0</v>
      </c>
      <c r="J12" s="111">
        <v>0</v>
      </c>
      <c r="K12" s="111">
        <v>0</v>
      </c>
      <c r="L12" s="111">
        <v>14048</v>
      </c>
      <c r="M12" s="111">
        <v>3712</v>
      </c>
      <c r="N12" s="111">
        <v>1266</v>
      </c>
      <c r="O12" s="111">
        <f t="shared" si="0"/>
        <v>33903</v>
      </c>
      <c r="P12" s="111">
        <v>26105</v>
      </c>
      <c r="Q12" s="113">
        <f t="shared" si="1"/>
        <v>1.2987167209346868</v>
      </c>
    </row>
    <row r="13" spans="1:17" ht="25.05" customHeight="1">
      <c r="A13" s="108" t="s">
        <v>511</v>
      </c>
      <c r="B13" s="120" t="s">
        <v>354</v>
      </c>
      <c r="C13" s="111">
        <v>2456</v>
      </c>
      <c r="D13" s="111">
        <v>1745</v>
      </c>
      <c r="E13" s="111">
        <v>0</v>
      </c>
      <c r="F13" s="111">
        <v>0</v>
      </c>
      <c r="G13" s="111">
        <v>6644</v>
      </c>
      <c r="H13" s="111">
        <v>9228</v>
      </c>
      <c r="I13" s="111">
        <v>8080</v>
      </c>
      <c r="J13" s="111">
        <v>6675</v>
      </c>
      <c r="K13" s="111">
        <v>6233</v>
      </c>
      <c r="L13" s="111">
        <v>3175</v>
      </c>
      <c r="M13" s="111">
        <v>1294</v>
      </c>
      <c r="N13" s="111">
        <v>2654</v>
      </c>
      <c r="O13" s="111">
        <f t="shared" si="0"/>
        <v>48184</v>
      </c>
      <c r="P13" s="111">
        <v>51223</v>
      </c>
      <c r="Q13" s="113">
        <f t="shared" si="1"/>
        <v>0.94067118286707141</v>
      </c>
    </row>
    <row r="14" spans="1:17" ht="25.05" customHeight="1">
      <c r="A14" s="108" t="s">
        <v>513</v>
      </c>
      <c r="B14" s="120" t="s">
        <v>360</v>
      </c>
      <c r="C14" s="111">
        <v>1</v>
      </c>
      <c r="D14" s="111">
        <v>14</v>
      </c>
      <c r="E14" s="111">
        <v>167</v>
      </c>
      <c r="F14" s="111">
        <v>434</v>
      </c>
      <c r="G14" s="111">
        <v>219</v>
      </c>
      <c r="H14" s="111">
        <v>201</v>
      </c>
      <c r="I14" s="111">
        <v>287</v>
      </c>
      <c r="J14" s="111">
        <v>594</v>
      </c>
      <c r="K14" s="111">
        <v>1507</v>
      </c>
      <c r="L14" s="111">
        <v>1543</v>
      </c>
      <c r="M14" s="111">
        <v>393</v>
      </c>
      <c r="N14" s="111">
        <v>8</v>
      </c>
      <c r="O14" s="111">
        <f t="shared" si="0"/>
        <v>5368</v>
      </c>
      <c r="P14" s="111">
        <v>7886</v>
      </c>
      <c r="Q14" s="113">
        <f t="shared" si="1"/>
        <v>0.6806999746386001</v>
      </c>
    </row>
    <row r="15" spans="1:17" ht="25.05" customHeight="1">
      <c r="A15" s="108" t="s">
        <v>515</v>
      </c>
      <c r="B15" s="120" t="s">
        <v>574</v>
      </c>
      <c r="C15" s="111">
        <v>9677</v>
      </c>
      <c r="D15" s="111">
        <v>7897</v>
      </c>
      <c r="E15" s="111">
        <v>6822</v>
      </c>
      <c r="F15" s="111">
        <v>10112</v>
      </c>
      <c r="G15" s="111">
        <v>9190</v>
      </c>
      <c r="H15" s="111">
        <v>7099</v>
      </c>
      <c r="I15" s="111">
        <v>220</v>
      </c>
      <c r="J15" s="111">
        <v>114</v>
      </c>
      <c r="K15" s="111">
        <v>4521</v>
      </c>
      <c r="L15" s="111">
        <v>3280</v>
      </c>
      <c r="M15" s="111">
        <v>2154</v>
      </c>
      <c r="N15" s="111">
        <v>2301</v>
      </c>
      <c r="O15" s="111">
        <f t="shared" si="0"/>
        <v>63387</v>
      </c>
      <c r="P15" s="111">
        <v>106944</v>
      </c>
      <c r="Q15" s="113">
        <f t="shared" si="1"/>
        <v>0.59271207360861755</v>
      </c>
    </row>
    <row r="16" spans="1:17" ht="25.05" customHeight="1">
      <c r="A16" s="108" t="s">
        <v>517</v>
      </c>
      <c r="B16" s="120" t="s">
        <v>575</v>
      </c>
      <c r="C16" s="111">
        <v>7489</v>
      </c>
      <c r="D16" s="111">
        <v>4590</v>
      </c>
      <c r="E16" s="111">
        <v>3473</v>
      </c>
      <c r="F16" s="111">
        <v>7973</v>
      </c>
      <c r="G16" s="111">
        <v>4406</v>
      </c>
      <c r="H16" s="111">
        <v>1918</v>
      </c>
      <c r="I16" s="111">
        <v>2139</v>
      </c>
      <c r="J16" s="111">
        <v>5304</v>
      </c>
      <c r="K16" s="111">
        <v>1838</v>
      </c>
      <c r="L16" s="111">
        <v>0</v>
      </c>
      <c r="M16" s="111">
        <v>0</v>
      </c>
      <c r="N16" s="111">
        <v>9109</v>
      </c>
      <c r="O16" s="111">
        <f t="shared" si="0"/>
        <v>48239</v>
      </c>
      <c r="P16" s="111">
        <v>50298</v>
      </c>
      <c r="Q16" s="113">
        <f t="shared" si="1"/>
        <v>0.95906397868702531</v>
      </c>
    </row>
    <row r="17" spans="1:17" ht="25.05" customHeight="1">
      <c r="A17" s="108" t="s">
        <v>519</v>
      </c>
      <c r="B17" s="120" t="s">
        <v>576</v>
      </c>
      <c r="C17" s="111">
        <v>1149</v>
      </c>
      <c r="D17" s="111">
        <v>569</v>
      </c>
      <c r="E17" s="111">
        <v>206</v>
      </c>
      <c r="F17" s="111">
        <v>859</v>
      </c>
      <c r="G17" s="111">
        <v>979</v>
      </c>
      <c r="H17" s="111">
        <v>2420</v>
      </c>
      <c r="I17" s="111">
        <v>6413</v>
      </c>
      <c r="J17" s="111">
        <v>10440</v>
      </c>
      <c r="K17" s="111">
        <v>7847</v>
      </c>
      <c r="L17" s="111">
        <v>4948</v>
      </c>
      <c r="M17" s="111">
        <v>2078</v>
      </c>
      <c r="N17" s="111">
        <v>2068</v>
      </c>
      <c r="O17" s="111">
        <f t="shared" si="0"/>
        <v>39976</v>
      </c>
      <c r="P17" s="111">
        <v>38207</v>
      </c>
      <c r="Q17" s="113">
        <f t="shared" si="1"/>
        <v>1.0463004161541078</v>
      </c>
    </row>
    <row r="18" spans="1:17" ht="25.05" customHeight="1">
      <c r="A18" s="108" t="s">
        <v>521</v>
      </c>
      <c r="B18" s="120" t="s">
        <v>368</v>
      </c>
      <c r="C18" s="111">
        <v>0</v>
      </c>
      <c r="D18" s="111">
        <v>0</v>
      </c>
      <c r="E18" s="111">
        <v>0</v>
      </c>
      <c r="F18" s="111">
        <v>0</v>
      </c>
      <c r="G18" s="111">
        <v>2461</v>
      </c>
      <c r="H18" s="111">
        <v>24003</v>
      </c>
      <c r="I18" s="111">
        <v>47742</v>
      </c>
      <c r="J18" s="111">
        <v>57809</v>
      </c>
      <c r="K18" s="111">
        <v>3210</v>
      </c>
      <c r="L18" s="111">
        <v>0</v>
      </c>
      <c r="M18" s="111">
        <v>0</v>
      </c>
      <c r="N18" s="111">
        <v>0</v>
      </c>
      <c r="O18" s="111">
        <f t="shared" si="0"/>
        <v>135225</v>
      </c>
      <c r="P18" s="111">
        <v>123336</v>
      </c>
      <c r="Q18" s="113">
        <f t="shared" si="1"/>
        <v>1.096395213076474</v>
      </c>
    </row>
    <row r="19" spans="1:17" ht="25.05" customHeight="1">
      <c r="A19" s="108" t="s">
        <v>523</v>
      </c>
      <c r="B19" s="120" t="s">
        <v>577</v>
      </c>
      <c r="C19" s="111">
        <v>0</v>
      </c>
      <c r="D19" s="111">
        <v>0</v>
      </c>
      <c r="E19" s="111">
        <v>0</v>
      </c>
      <c r="F19" s="111">
        <v>497</v>
      </c>
      <c r="G19" s="111">
        <v>1314</v>
      </c>
      <c r="H19" s="111">
        <v>2542</v>
      </c>
      <c r="I19" s="111">
        <v>1368</v>
      </c>
      <c r="J19" s="111">
        <v>604</v>
      </c>
      <c r="K19" s="111">
        <v>6</v>
      </c>
      <c r="L19" s="111">
        <v>0</v>
      </c>
      <c r="M19" s="111">
        <v>13</v>
      </c>
      <c r="N19" s="111">
        <v>0</v>
      </c>
      <c r="O19" s="111">
        <f t="shared" si="0"/>
        <v>6344</v>
      </c>
      <c r="P19" s="111">
        <v>2902</v>
      </c>
      <c r="Q19" s="113">
        <f t="shared" si="1"/>
        <v>2.186078566505858</v>
      </c>
    </row>
    <row r="20" spans="1:17" ht="25.05" customHeight="1">
      <c r="A20" s="108" t="s">
        <v>525</v>
      </c>
      <c r="B20" s="120" t="s">
        <v>578</v>
      </c>
      <c r="C20" s="111">
        <v>228</v>
      </c>
      <c r="D20" s="111">
        <v>127</v>
      </c>
      <c r="E20" s="111">
        <v>366</v>
      </c>
      <c r="F20" s="111">
        <v>1311</v>
      </c>
      <c r="G20" s="111">
        <v>2427</v>
      </c>
      <c r="H20" s="111">
        <v>13117</v>
      </c>
      <c r="I20" s="111">
        <v>15127</v>
      </c>
      <c r="J20" s="111">
        <v>14938</v>
      </c>
      <c r="K20" s="111">
        <v>823</v>
      </c>
      <c r="L20" s="111">
        <v>1092</v>
      </c>
      <c r="M20" s="111">
        <v>176</v>
      </c>
      <c r="N20" s="111">
        <v>33</v>
      </c>
      <c r="O20" s="111">
        <f t="shared" si="0"/>
        <v>49765</v>
      </c>
      <c r="P20" s="111">
        <v>56544</v>
      </c>
      <c r="Q20" s="113">
        <f t="shared" si="1"/>
        <v>0.88011106395019811</v>
      </c>
    </row>
    <row r="21" spans="1:17" ht="25.05" customHeight="1">
      <c r="A21" s="108" t="s">
        <v>527</v>
      </c>
      <c r="B21" s="120" t="s">
        <v>579</v>
      </c>
      <c r="C21" s="111">
        <v>0</v>
      </c>
      <c r="D21" s="111">
        <v>0</v>
      </c>
      <c r="E21" s="111">
        <v>0</v>
      </c>
      <c r="F21" s="111">
        <v>120</v>
      </c>
      <c r="G21" s="111">
        <v>420</v>
      </c>
      <c r="H21" s="111">
        <v>59</v>
      </c>
      <c r="I21" s="111">
        <v>1</v>
      </c>
      <c r="J21" s="111">
        <v>0</v>
      </c>
      <c r="K21" s="111">
        <v>0</v>
      </c>
      <c r="L21" s="111">
        <v>0</v>
      </c>
      <c r="M21" s="111">
        <v>0</v>
      </c>
      <c r="N21" s="111">
        <v>0</v>
      </c>
      <c r="O21" s="111">
        <f t="shared" si="0"/>
        <v>600</v>
      </c>
      <c r="P21" s="111">
        <v>646</v>
      </c>
      <c r="Q21" s="113">
        <f t="shared" si="1"/>
        <v>0.92879256965944268</v>
      </c>
    </row>
    <row r="22" spans="1:17" ht="25.05" customHeight="1">
      <c r="A22" s="108" t="s">
        <v>529</v>
      </c>
      <c r="B22" s="120" t="s">
        <v>580</v>
      </c>
      <c r="C22" s="111">
        <v>1315</v>
      </c>
      <c r="D22" s="111">
        <v>124</v>
      </c>
      <c r="E22" s="111">
        <v>1267</v>
      </c>
      <c r="F22" s="111">
        <v>0</v>
      </c>
      <c r="G22" s="111">
        <v>0</v>
      </c>
      <c r="H22" s="111">
        <v>0</v>
      </c>
      <c r="I22" s="111">
        <v>0</v>
      </c>
      <c r="J22" s="111">
        <v>0</v>
      </c>
      <c r="K22" s="111">
        <v>0</v>
      </c>
      <c r="L22" s="111">
        <v>0</v>
      </c>
      <c r="M22" s="111">
        <v>0</v>
      </c>
      <c r="N22" s="111">
        <v>142</v>
      </c>
      <c r="O22" s="111">
        <f t="shared" si="0"/>
        <v>2848</v>
      </c>
      <c r="P22" s="111">
        <v>1365</v>
      </c>
      <c r="Q22" s="113">
        <f t="shared" si="1"/>
        <v>2.0864468864468866</v>
      </c>
    </row>
    <row r="23" spans="1:17" ht="25.05" customHeight="1">
      <c r="A23" s="108" t="s">
        <v>531</v>
      </c>
      <c r="B23" s="120" t="s">
        <v>581</v>
      </c>
      <c r="C23" s="111">
        <v>449</v>
      </c>
      <c r="D23" s="111">
        <v>515</v>
      </c>
      <c r="E23" s="111">
        <v>1474</v>
      </c>
      <c r="F23" s="111">
        <v>2230</v>
      </c>
      <c r="G23" s="111">
        <v>1516</v>
      </c>
      <c r="H23" s="111">
        <v>11546</v>
      </c>
      <c r="I23" s="111">
        <v>12835</v>
      </c>
      <c r="J23" s="111">
        <v>2446</v>
      </c>
      <c r="K23" s="111">
        <v>349</v>
      </c>
      <c r="L23" s="111">
        <v>205</v>
      </c>
      <c r="M23" s="111">
        <v>243</v>
      </c>
      <c r="N23" s="111">
        <v>287</v>
      </c>
      <c r="O23" s="111">
        <f t="shared" si="0"/>
        <v>34095</v>
      </c>
      <c r="P23" s="111">
        <v>33366</v>
      </c>
      <c r="Q23" s="113">
        <f t="shared" si="1"/>
        <v>1.0218485883833843</v>
      </c>
    </row>
    <row r="24" spans="1:17" ht="25.05" customHeight="1">
      <c r="A24" s="617" t="s">
        <v>533</v>
      </c>
      <c r="B24" s="617"/>
      <c r="C24" s="111">
        <f>SUM('P9'!C8:C24)+SUM('P10'!C3:C23)</f>
        <v>192779</v>
      </c>
      <c r="D24" s="111">
        <f>SUM('P9'!D8:D24)+SUM('P10'!D3:D23)</f>
        <v>130240</v>
      </c>
      <c r="E24" s="111">
        <f>SUM('P9'!E8:E24)+SUM('P10'!E3:E23)</f>
        <v>120086</v>
      </c>
      <c r="F24" s="111">
        <f>SUM('P9'!F8:F24)+SUM('P10'!F3:F23)</f>
        <v>162070</v>
      </c>
      <c r="G24" s="111">
        <f>SUM('P9'!G8:G24)+SUM('P10'!G3:G23)</f>
        <v>228478</v>
      </c>
      <c r="H24" s="111">
        <f>SUM('P9'!H8:H24)+SUM('P10'!H3:H23)</f>
        <v>369207</v>
      </c>
      <c r="I24" s="111">
        <f>SUM('P9'!I8:I24)+SUM('P10'!I3:I23)</f>
        <v>250009</v>
      </c>
      <c r="J24" s="111">
        <f>SUM('P9'!J8:J24)+SUM('P10'!J3:J23)</f>
        <v>245703</v>
      </c>
      <c r="K24" s="111">
        <f>SUM('P9'!K8:K24)+SUM('P10'!K3:K23)</f>
        <v>295166</v>
      </c>
      <c r="L24" s="111">
        <f>SUM('P9'!L8:L24)+SUM('P10'!L3:L23)</f>
        <v>311104</v>
      </c>
      <c r="M24" s="111">
        <f>SUM('P9'!M8:M24)+SUM('P10'!M3:M23)</f>
        <v>287751</v>
      </c>
      <c r="N24" s="111">
        <f>SUM('P9'!N8:N24)+SUM('P10'!N3:N23)</f>
        <v>194484</v>
      </c>
      <c r="O24" s="111">
        <f>SUM('P9'!O8:O24)+SUM('P10'!O3:O23)</f>
        <v>2787077</v>
      </c>
      <c r="P24" s="111">
        <f>SUM('P9'!P8:P24)+SUM('P10'!P3:P23)</f>
        <v>3046139</v>
      </c>
      <c r="Q24" s="113">
        <f t="shared" si="1"/>
        <v>0.91495397944742507</v>
      </c>
    </row>
    <row r="25" spans="1:17" ht="25.05" customHeight="1">
      <c r="A25" s="621" t="s">
        <v>582</v>
      </c>
      <c r="B25" s="621"/>
      <c r="C25" s="111">
        <v>162342</v>
      </c>
      <c r="D25" s="111">
        <v>158798</v>
      </c>
      <c r="E25" s="111">
        <v>161048</v>
      </c>
      <c r="F25" s="111">
        <v>185340</v>
      </c>
      <c r="G25" s="111">
        <v>200850</v>
      </c>
      <c r="H25" s="111">
        <v>387474</v>
      </c>
      <c r="I25" s="111">
        <v>359637</v>
      </c>
      <c r="J25" s="111">
        <v>161408</v>
      </c>
      <c r="K25" s="111">
        <v>314490</v>
      </c>
      <c r="L25" s="111">
        <v>339669</v>
      </c>
      <c r="M25" s="111">
        <v>352269</v>
      </c>
      <c r="N25" s="111">
        <v>262814</v>
      </c>
      <c r="O25" s="111">
        <f>SUM(C25:N25)</f>
        <v>3046139</v>
      </c>
      <c r="P25" s="613"/>
      <c r="Q25" s="614"/>
    </row>
    <row r="26" spans="1:17" ht="25.05" customHeight="1">
      <c r="A26" s="617" t="s">
        <v>535</v>
      </c>
      <c r="B26" s="617"/>
      <c r="C26" s="113">
        <f>C24/C25</f>
        <v>1.1874869103497554</v>
      </c>
      <c r="D26" s="113">
        <f t="shared" ref="D26:O26" si="2">D24/D25</f>
        <v>0.82016146299071779</v>
      </c>
      <c r="E26" s="113">
        <f t="shared" si="2"/>
        <v>0.74565346977298697</v>
      </c>
      <c r="F26" s="113">
        <f t="shared" si="2"/>
        <v>0.87444696233948416</v>
      </c>
      <c r="G26" s="113">
        <f t="shared" si="2"/>
        <v>1.1375553895942245</v>
      </c>
      <c r="H26" s="113">
        <f t="shared" si="2"/>
        <v>0.95285619164124558</v>
      </c>
      <c r="I26" s="113">
        <f t="shared" si="2"/>
        <v>0.69517040793911644</v>
      </c>
      <c r="J26" s="113">
        <f t="shared" si="2"/>
        <v>1.5222479678826328</v>
      </c>
      <c r="K26" s="113">
        <f t="shared" si="2"/>
        <v>0.93855448503926997</v>
      </c>
      <c r="L26" s="113">
        <f t="shared" si="2"/>
        <v>0.9159034236271193</v>
      </c>
      <c r="M26" s="113">
        <f t="shared" si="2"/>
        <v>0.81685019118911972</v>
      </c>
      <c r="N26" s="113">
        <f t="shared" si="2"/>
        <v>0.74000624015463412</v>
      </c>
      <c r="O26" s="113">
        <f t="shared" si="2"/>
        <v>0.91495397944742507</v>
      </c>
      <c r="P26" s="615"/>
      <c r="Q26" s="616"/>
    </row>
    <row r="27" spans="1:17" ht="25.05" customHeight="1">
      <c r="P27" s="607" t="s">
        <v>536</v>
      </c>
      <c r="Q27" s="607"/>
    </row>
  </sheetData>
  <sheetProtection selectLockedCells="1" selectUnlockedCells="1"/>
  <mergeCells count="7">
    <mergeCell ref="P27:Q27"/>
    <mergeCell ref="O1:Q1"/>
    <mergeCell ref="A2:B2"/>
    <mergeCell ref="A24:B24"/>
    <mergeCell ref="A25:B25"/>
    <mergeCell ref="P25:Q26"/>
    <mergeCell ref="A26:B26"/>
  </mergeCells>
  <phoneticPr fontId="6"/>
  <pageMargins left="0.78740157480314965" right="0.39370078740157483" top="0.39370078740157483" bottom="0.39370078740157483" header="0" footer="0"/>
  <pageSetup paperSize="9" scale="78" firstPageNumber="0" orientation="landscape" horizontalDpi="300" verticalDpi="300" r:id="rId1"/>
  <headerFooter scaleWithDoc="0" alignWithMargins="0">
    <oddFooter>&amp;C&amp;"ＭＳ 明朝,標準"－１０－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0D54E-18BA-49A4-A34B-242F3C2EA657}">
  <sheetPr>
    <pageSetUpPr fitToPage="1"/>
  </sheetPr>
  <dimension ref="A1:Q24"/>
  <sheetViews>
    <sheetView view="pageLayout" zoomScaleNormal="100" zoomScaleSheetLayoutView="100" workbookViewId="0">
      <selection activeCell="A6" sqref="A6"/>
    </sheetView>
  </sheetViews>
  <sheetFormatPr defaultColWidth="9" defaultRowHeight="14.4"/>
  <cols>
    <col min="1" max="1" width="4.6640625" style="67" customWidth="1"/>
    <col min="2" max="2" width="22.21875" style="67" customWidth="1"/>
    <col min="3" max="16" width="10.77734375" style="67" customWidth="1"/>
    <col min="17" max="17" width="9.44140625" style="67" customWidth="1"/>
    <col min="18" max="16384" width="9" style="67"/>
  </cols>
  <sheetData>
    <row r="1" spans="1:17" s="60" customFormat="1" ht="28.8" customHeight="1">
      <c r="B1" s="63" t="s">
        <v>583</v>
      </c>
      <c r="C1" s="63"/>
      <c r="D1" s="63"/>
      <c r="E1" s="63"/>
      <c r="F1" s="63"/>
      <c r="G1" s="63"/>
      <c r="H1" s="63"/>
      <c r="I1" s="63"/>
      <c r="J1" s="63"/>
      <c r="K1" s="63"/>
      <c r="L1" s="63"/>
      <c r="M1" s="63"/>
      <c r="N1" s="63"/>
      <c r="O1" s="63"/>
      <c r="P1" s="63"/>
      <c r="Q1" s="63"/>
    </row>
    <row r="2" spans="1:17" ht="28.8" customHeight="1">
      <c r="B2" s="130" t="s">
        <v>584</v>
      </c>
      <c r="C2" s="8"/>
      <c r="D2" s="8"/>
      <c r="E2" s="8"/>
      <c r="F2" s="8"/>
      <c r="G2" s="8"/>
      <c r="H2" s="8"/>
      <c r="I2" s="8"/>
      <c r="J2" s="8"/>
      <c r="K2" s="8"/>
      <c r="L2" s="8"/>
      <c r="M2" s="8"/>
      <c r="N2" s="8"/>
      <c r="O2" s="8"/>
      <c r="P2" s="8"/>
      <c r="Q2" s="8"/>
    </row>
    <row r="3" spans="1:17" s="8" customFormat="1" ht="28.8" customHeight="1">
      <c r="B3" s="121" t="s">
        <v>585</v>
      </c>
    </row>
    <row r="4" spans="1:17" ht="28.8" customHeight="1">
      <c r="A4" s="8"/>
      <c r="B4" s="8"/>
      <c r="C4" s="8"/>
      <c r="D4" s="8"/>
      <c r="E4" s="8"/>
      <c r="F4" s="8"/>
      <c r="G4" s="8"/>
      <c r="H4" s="8"/>
      <c r="I4" s="8"/>
      <c r="J4" s="8"/>
      <c r="K4" s="8"/>
      <c r="L4" s="8"/>
      <c r="M4" s="8"/>
      <c r="N4" s="8"/>
      <c r="O4" s="608" t="s">
        <v>586</v>
      </c>
      <c r="P4" s="608"/>
      <c r="Q4" s="608"/>
    </row>
    <row r="5" spans="1:17" ht="28.8" customHeight="1">
      <c r="A5" s="623" t="s">
        <v>641</v>
      </c>
      <c r="B5" s="623"/>
      <c r="C5" s="119" t="s">
        <v>587</v>
      </c>
      <c r="D5" s="119" t="s">
        <v>588</v>
      </c>
      <c r="E5" s="119" t="s">
        <v>589</v>
      </c>
      <c r="F5" s="119" t="s">
        <v>590</v>
      </c>
      <c r="G5" s="119" t="s">
        <v>591</v>
      </c>
      <c r="H5" s="119" t="s">
        <v>592</v>
      </c>
      <c r="I5" s="119" t="s">
        <v>593</v>
      </c>
      <c r="J5" s="119" t="s">
        <v>594</v>
      </c>
      <c r="K5" s="119" t="s">
        <v>595</v>
      </c>
      <c r="L5" s="119" t="s">
        <v>596</v>
      </c>
      <c r="M5" s="119" t="s">
        <v>597</v>
      </c>
      <c r="N5" s="119" t="s">
        <v>598</v>
      </c>
      <c r="O5" s="119" t="s">
        <v>599</v>
      </c>
      <c r="P5" s="119" t="s">
        <v>534</v>
      </c>
      <c r="Q5" s="119" t="s">
        <v>600</v>
      </c>
    </row>
    <row r="6" spans="1:17" ht="28.8" customHeight="1">
      <c r="A6" s="119">
        <v>1</v>
      </c>
      <c r="B6" s="122" t="s">
        <v>601</v>
      </c>
      <c r="C6" s="123">
        <v>233033</v>
      </c>
      <c r="D6" s="123">
        <v>301662</v>
      </c>
      <c r="E6" s="123">
        <v>185171</v>
      </c>
      <c r="F6" s="123">
        <v>163293</v>
      </c>
      <c r="G6" s="123">
        <v>133678</v>
      </c>
      <c r="H6" s="123">
        <v>293345</v>
      </c>
      <c r="I6" s="123">
        <v>15</v>
      </c>
      <c r="J6" s="123">
        <v>229</v>
      </c>
      <c r="K6" s="123">
        <v>273595</v>
      </c>
      <c r="L6" s="123">
        <v>238144</v>
      </c>
      <c r="M6" s="123">
        <v>201227</v>
      </c>
      <c r="N6" s="123">
        <v>152216</v>
      </c>
      <c r="O6" s="123">
        <f t="shared" ref="O6:O20" si="0">SUM(C6:N6)</f>
        <v>2175608</v>
      </c>
      <c r="P6" s="123">
        <v>2576514</v>
      </c>
      <c r="Q6" s="115">
        <f t="shared" ref="Q6:Q8" si="1">IF(ISERROR(O6/P6=0),"0% ",O6/P6)</f>
        <v>0.84439983636805394</v>
      </c>
    </row>
    <row r="7" spans="1:17" ht="28.8" customHeight="1">
      <c r="A7" s="119">
        <v>2</v>
      </c>
      <c r="B7" s="122" t="s">
        <v>602</v>
      </c>
      <c r="C7" s="123">
        <v>0</v>
      </c>
      <c r="D7" s="123">
        <v>0</v>
      </c>
      <c r="E7" s="123">
        <v>0</v>
      </c>
      <c r="F7" s="123">
        <v>0</v>
      </c>
      <c r="G7" s="123">
        <v>128</v>
      </c>
      <c r="H7" s="123">
        <v>0</v>
      </c>
      <c r="I7" s="123">
        <v>0</v>
      </c>
      <c r="J7" s="123">
        <v>0</v>
      </c>
      <c r="K7" s="123">
        <v>0</v>
      </c>
      <c r="L7" s="123">
        <v>0</v>
      </c>
      <c r="M7" s="123">
        <v>0</v>
      </c>
      <c r="N7" s="123">
        <v>0</v>
      </c>
      <c r="O7" s="123">
        <f t="shared" si="0"/>
        <v>128</v>
      </c>
      <c r="P7" s="123">
        <v>307</v>
      </c>
      <c r="Q7" s="115">
        <f t="shared" si="1"/>
        <v>0.41693811074918569</v>
      </c>
    </row>
    <row r="8" spans="1:17" ht="28.8" customHeight="1">
      <c r="A8" s="119">
        <v>3</v>
      </c>
      <c r="B8" s="122" t="s">
        <v>603</v>
      </c>
      <c r="C8" s="123">
        <v>0</v>
      </c>
      <c r="D8" s="123">
        <v>0</v>
      </c>
      <c r="E8" s="123">
        <v>0</v>
      </c>
      <c r="F8" s="123">
        <v>0</v>
      </c>
      <c r="G8" s="123">
        <v>303</v>
      </c>
      <c r="H8" s="123">
        <v>3952</v>
      </c>
      <c r="I8" s="123">
        <v>32965</v>
      </c>
      <c r="J8" s="123">
        <v>27369</v>
      </c>
      <c r="K8" s="123">
        <v>11504</v>
      </c>
      <c r="L8" s="123">
        <v>11813</v>
      </c>
      <c r="M8" s="123">
        <v>16370</v>
      </c>
      <c r="N8" s="123">
        <v>0</v>
      </c>
      <c r="O8" s="123">
        <f t="shared" si="0"/>
        <v>104276</v>
      </c>
      <c r="P8" s="123">
        <v>99896</v>
      </c>
      <c r="Q8" s="115">
        <f t="shared" si="1"/>
        <v>1.0438455994234004</v>
      </c>
    </row>
    <row r="9" spans="1:17" ht="28.8" customHeight="1">
      <c r="A9" s="119">
        <v>4</v>
      </c>
      <c r="B9" s="122" t="s">
        <v>604</v>
      </c>
      <c r="C9" s="123">
        <v>0</v>
      </c>
      <c r="D9" s="123">
        <v>0</v>
      </c>
      <c r="E9" s="123">
        <v>0</v>
      </c>
      <c r="F9" s="123">
        <v>0</v>
      </c>
      <c r="G9" s="123">
        <v>0</v>
      </c>
      <c r="H9" s="123">
        <v>0</v>
      </c>
      <c r="I9" s="123">
        <v>0</v>
      </c>
      <c r="J9" s="123">
        <v>0</v>
      </c>
      <c r="K9" s="123">
        <v>0</v>
      </c>
      <c r="L9" s="123">
        <v>0</v>
      </c>
      <c r="M9" s="123">
        <v>0</v>
      </c>
      <c r="N9" s="123">
        <v>0</v>
      </c>
      <c r="O9" s="123">
        <f t="shared" si="0"/>
        <v>0</v>
      </c>
      <c r="P9" s="123">
        <v>42747</v>
      </c>
      <c r="Q9" s="115">
        <f>IF(ISERROR(O9/P9=0),"0% ",O9/P9)</f>
        <v>0</v>
      </c>
    </row>
    <row r="10" spans="1:17" ht="28.8" customHeight="1">
      <c r="A10" s="119">
        <v>5</v>
      </c>
      <c r="B10" s="122" t="s">
        <v>605</v>
      </c>
      <c r="C10" s="123">
        <v>0</v>
      </c>
      <c r="D10" s="123">
        <v>0</v>
      </c>
      <c r="E10" s="123">
        <v>0</v>
      </c>
      <c r="F10" s="123">
        <v>0</v>
      </c>
      <c r="G10" s="123">
        <v>0</v>
      </c>
      <c r="H10" s="123">
        <v>0</v>
      </c>
      <c r="I10" s="123">
        <v>0</v>
      </c>
      <c r="J10" s="123">
        <v>0</v>
      </c>
      <c r="K10" s="123">
        <v>0</v>
      </c>
      <c r="L10" s="123">
        <v>0</v>
      </c>
      <c r="M10" s="123">
        <v>0</v>
      </c>
      <c r="N10" s="123">
        <v>0</v>
      </c>
      <c r="O10" s="123">
        <f t="shared" si="0"/>
        <v>0</v>
      </c>
      <c r="P10" s="123">
        <v>0</v>
      </c>
      <c r="Q10" s="115" t="str">
        <f t="shared" ref="Q10:Q21" si="2">IF(ISERROR(O10/P10=0),"0% ",O10/P10)</f>
        <v xml:space="preserve">0% </v>
      </c>
    </row>
    <row r="11" spans="1:17" ht="28.8" customHeight="1">
      <c r="A11" s="119">
        <v>6</v>
      </c>
      <c r="B11" s="122" t="s">
        <v>606</v>
      </c>
      <c r="C11" s="123">
        <v>8806</v>
      </c>
      <c r="D11" s="123">
        <v>23091</v>
      </c>
      <c r="E11" s="123">
        <v>24423</v>
      </c>
      <c r="F11" s="123">
        <v>44850</v>
      </c>
      <c r="G11" s="123">
        <v>44968</v>
      </c>
      <c r="H11" s="123">
        <v>28760</v>
      </c>
      <c r="I11" s="123">
        <v>26609</v>
      </c>
      <c r="J11" s="123">
        <v>26966</v>
      </c>
      <c r="K11" s="123">
        <v>19043</v>
      </c>
      <c r="L11" s="123">
        <v>12282</v>
      </c>
      <c r="M11" s="123">
        <v>7564</v>
      </c>
      <c r="N11" s="123">
        <v>6819</v>
      </c>
      <c r="O11" s="123">
        <f t="shared" si="0"/>
        <v>274181</v>
      </c>
      <c r="P11" s="123">
        <v>294644</v>
      </c>
      <c r="Q11" s="115">
        <f t="shared" si="2"/>
        <v>0.93055008756329671</v>
      </c>
    </row>
    <row r="12" spans="1:17" ht="28.8" customHeight="1">
      <c r="A12" s="119">
        <v>7</v>
      </c>
      <c r="B12" s="122" t="s">
        <v>607</v>
      </c>
      <c r="C12" s="123">
        <v>0</v>
      </c>
      <c r="D12" s="123">
        <v>0</v>
      </c>
      <c r="E12" s="123">
        <v>0</v>
      </c>
      <c r="F12" s="123">
        <v>0</v>
      </c>
      <c r="G12" s="123">
        <v>0</v>
      </c>
      <c r="H12" s="123">
        <v>0</v>
      </c>
      <c r="I12" s="123">
        <v>0</v>
      </c>
      <c r="J12" s="123">
        <v>0</v>
      </c>
      <c r="K12" s="123">
        <v>0</v>
      </c>
      <c r="L12" s="123">
        <v>0</v>
      </c>
      <c r="M12" s="123">
        <v>0</v>
      </c>
      <c r="N12" s="123">
        <v>0</v>
      </c>
      <c r="O12" s="123">
        <f t="shared" si="0"/>
        <v>0</v>
      </c>
      <c r="P12" s="123">
        <v>0</v>
      </c>
      <c r="Q12" s="115" t="str">
        <f t="shared" si="2"/>
        <v xml:space="preserve">0% </v>
      </c>
    </row>
    <row r="13" spans="1:17" ht="28.8" customHeight="1">
      <c r="A13" s="119">
        <v>8</v>
      </c>
      <c r="B13" s="122" t="s">
        <v>608</v>
      </c>
      <c r="C13" s="123">
        <v>33057</v>
      </c>
      <c r="D13" s="123">
        <v>15459</v>
      </c>
      <c r="E13" s="123">
        <v>14832</v>
      </c>
      <c r="F13" s="123">
        <v>49125</v>
      </c>
      <c r="G13" s="123">
        <v>24853</v>
      </c>
      <c r="H13" s="123">
        <v>48873</v>
      </c>
      <c r="I13" s="123">
        <v>34629</v>
      </c>
      <c r="J13" s="123">
        <v>24235</v>
      </c>
      <c r="K13" s="123">
        <v>36064</v>
      </c>
      <c r="L13" s="123">
        <v>39434</v>
      </c>
      <c r="M13" s="123">
        <v>51867</v>
      </c>
      <c r="N13" s="123">
        <v>34878</v>
      </c>
      <c r="O13" s="123">
        <f t="shared" si="0"/>
        <v>407306</v>
      </c>
      <c r="P13" s="123">
        <v>391521</v>
      </c>
      <c r="Q13" s="115">
        <f t="shared" si="2"/>
        <v>1.0403171221977876</v>
      </c>
    </row>
    <row r="14" spans="1:17" ht="28.8" customHeight="1">
      <c r="A14" s="119">
        <v>9</v>
      </c>
      <c r="B14" s="122" t="s">
        <v>609</v>
      </c>
      <c r="C14" s="123">
        <v>29786</v>
      </c>
      <c r="D14" s="123">
        <v>13375</v>
      </c>
      <c r="E14" s="123">
        <v>0</v>
      </c>
      <c r="F14" s="123">
        <v>0</v>
      </c>
      <c r="G14" s="123">
        <v>191460</v>
      </c>
      <c r="H14" s="123">
        <v>575885</v>
      </c>
      <c r="I14" s="123">
        <v>226627</v>
      </c>
      <c r="J14" s="123">
        <v>275429</v>
      </c>
      <c r="K14" s="123">
        <v>440280</v>
      </c>
      <c r="L14" s="123">
        <v>382264</v>
      </c>
      <c r="M14" s="123">
        <v>277976</v>
      </c>
      <c r="N14" s="123">
        <v>162871</v>
      </c>
      <c r="O14" s="123">
        <f t="shared" si="0"/>
        <v>2575953</v>
      </c>
      <c r="P14" s="123">
        <v>2941355</v>
      </c>
      <c r="Q14" s="115">
        <f t="shared" si="2"/>
        <v>0.87577086070875498</v>
      </c>
    </row>
    <row r="15" spans="1:17" ht="28.8" customHeight="1">
      <c r="A15" s="119">
        <v>10</v>
      </c>
      <c r="B15" s="122" t="s">
        <v>610</v>
      </c>
      <c r="C15" s="123">
        <v>556</v>
      </c>
      <c r="D15" s="123">
        <v>1116</v>
      </c>
      <c r="E15" s="123">
        <v>5177</v>
      </c>
      <c r="F15" s="123">
        <v>3109</v>
      </c>
      <c r="G15" s="123">
        <v>3852</v>
      </c>
      <c r="H15" s="123">
        <v>3823</v>
      </c>
      <c r="I15" s="123">
        <v>5386</v>
      </c>
      <c r="J15" s="123">
        <v>15922</v>
      </c>
      <c r="K15" s="123">
        <v>11766</v>
      </c>
      <c r="L15" s="123">
        <v>13515</v>
      </c>
      <c r="M15" s="123">
        <v>31321</v>
      </c>
      <c r="N15" s="123">
        <v>20963</v>
      </c>
      <c r="O15" s="123">
        <f t="shared" si="0"/>
        <v>116506</v>
      </c>
      <c r="P15" s="123">
        <v>72462</v>
      </c>
      <c r="Q15" s="115">
        <f t="shared" si="2"/>
        <v>1.6078220308575528</v>
      </c>
    </row>
    <row r="16" spans="1:17" ht="28.8" customHeight="1">
      <c r="A16" s="119">
        <v>11</v>
      </c>
      <c r="B16" s="122" t="s">
        <v>611</v>
      </c>
      <c r="C16" s="123">
        <v>25734</v>
      </c>
      <c r="D16" s="123">
        <v>17916</v>
      </c>
      <c r="E16" s="123">
        <v>2191</v>
      </c>
      <c r="F16" s="123">
        <v>2198</v>
      </c>
      <c r="G16" s="123">
        <v>51080</v>
      </c>
      <c r="H16" s="123">
        <v>86380</v>
      </c>
      <c r="I16" s="123">
        <v>80352</v>
      </c>
      <c r="J16" s="123">
        <v>63624</v>
      </c>
      <c r="K16" s="123">
        <v>44656</v>
      </c>
      <c r="L16" s="123">
        <v>22716</v>
      </c>
      <c r="M16" s="123">
        <v>9267</v>
      </c>
      <c r="N16" s="123">
        <v>19040</v>
      </c>
      <c r="O16" s="123">
        <f t="shared" si="0"/>
        <v>425154</v>
      </c>
      <c r="P16" s="123">
        <v>441665</v>
      </c>
      <c r="Q16" s="115">
        <f t="shared" si="2"/>
        <v>0.96261646270363288</v>
      </c>
    </row>
    <row r="17" spans="1:17" ht="28.8" customHeight="1">
      <c r="A17" s="119">
        <v>12</v>
      </c>
      <c r="B17" s="122" t="s">
        <v>612</v>
      </c>
      <c r="C17" s="123">
        <v>0</v>
      </c>
      <c r="D17" s="123">
        <v>0</v>
      </c>
      <c r="E17" s="123">
        <v>3259</v>
      </c>
      <c r="F17" s="123">
        <v>13114</v>
      </c>
      <c r="G17" s="123">
        <v>192658</v>
      </c>
      <c r="H17" s="123">
        <v>114024</v>
      </c>
      <c r="I17" s="123">
        <v>22074</v>
      </c>
      <c r="J17" s="123">
        <v>3</v>
      </c>
      <c r="K17" s="123">
        <v>7119</v>
      </c>
      <c r="L17" s="123">
        <v>111846</v>
      </c>
      <c r="M17" s="123">
        <v>184006</v>
      </c>
      <c r="N17" s="123">
        <v>45887</v>
      </c>
      <c r="O17" s="123">
        <f t="shared" si="0"/>
        <v>693990</v>
      </c>
      <c r="P17" s="123">
        <v>713992</v>
      </c>
      <c r="Q17" s="115">
        <f t="shared" si="2"/>
        <v>0.97198568051182643</v>
      </c>
    </row>
    <row r="18" spans="1:17" ht="28.8" customHeight="1">
      <c r="A18" s="119">
        <v>13</v>
      </c>
      <c r="B18" s="122" t="s">
        <v>613</v>
      </c>
      <c r="C18" s="123">
        <v>7697</v>
      </c>
      <c r="D18" s="123">
        <v>5495</v>
      </c>
      <c r="E18" s="123">
        <v>3171</v>
      </c>
      <c r="F18" s="123">
        <v>3147</v>
      </c>
      <c r="G18" s="123">
        <v>2631</v>
      </c>
      <c r="H18" s="123">
        <v>1698</v>
      </c>
      <c r="I18" s="123">
        <v>11107</v>
      </c>
      <c r="J18" s="123">
        <v>11850</v>
      </c>
      <c r="K18" s="123">
        <v>422</v>
      </c>
      <c r="L18" s="123">
        <v>1253</v>
      </c>
      <c r="M18" s="123">
        <v>434</v>
      </c>
      <c r="N18" s="123">
        <v>13911</v>
      </c>
      <c r="O18" s="123">
        <f t="shared" si="0"/>
        <v>62816</v>
      </c>
      <c r="P18" s="123">
        <v>49339</v>
      </c>
      <c r="Q18" s="115">
        <f t="shared" si="2"/>
        <v>1.2731510569731854</v>
      </c>
    </row>
    <row r="19" spans="1:17" ht="28.8" customHeight="1">
      <c r="A19" s="119">
        <v>14</v>
      </c>
      <c r="B19" s="122" t="s">
        <v>614</v>
      </c>
      <c r="C19" s="123">
        <v>6454</v>
      </c>
      <c r="D19" s="123">
        <v>4365</v>
      </c>
      <c r="E19" s="123">
        <v>3195</v>
      </c>
      <c r="F19" s="123">
        <v>9334</v>
      </c>
      <c r="G19" s="123">
        <v>19364</v>
      </c>
      <c r="H19" s="123">
        <v>77227</v>
      </c>
      <c r="I19" s="123">
        <v>65362</v>
      </c>
      <c r="J19" s="123">
        <v>95029</v>
      </c>
      <c r="K19" s="123">
        <v>27605</v>
      </c>
      <c r="L19" s="123">
        <v>11647</v>
      </c>
      <c r="M19" s="123">
        <v>4961</v>
      </c>
      <c r="N19" s="123">
        <v>7743</v>
      </c>
      <c r="O19" s="123">
        <f t="shared" si="0"/>
        <v>332286</v>
      </c>
      <c r="P19" s="123">
        <v>331123</v>
      </c>
      <c r="Q19" s="115">
        <f t="shared" si="2"/>
        <v>1.0035122899949565</v>
      </c>
    </row>
    <row r="20" spans="1:17" ht="28.8" customHeight="1">
      <c r="A20" s="119">
        <v>15</v>
      </c>
      <c r="B20" s="122" t="s">
        <v>615</v>
      </c>
      <c r="C20" s="123">
        <v>333</v>
      </c>
      <c r="D20" s="123">
        <v>367</v>
      </c>
      <c r="E20" s="123">
        <v>667</v>
      </c>
      <c r="F20" s="123">
        <v>1366</v>
      </c>
      <c r="G20" s="123">
        <v>740</v>
      </c>
      <c r="H20" s="123">
        <v>805</v>
      </c>
      <c r="I20" s="123">
        <v>31918</v>
      </c>
      <c r="J20" s="123">
        <v>46915</v>
      </c>
      <c r="K20" s="123">
        <v>630</v>
      </c>
      <c r="L20" s="123">
        <v>289</v>
      </c>
      <c r="M20" s="123">
        <v>122</v>
      </c>
      <c r="N20" s="123">
        <v>253</v>
      </c>
      <c r="O20" s="123">
        <f t="shared" si="0"/>
        <v>84405</v>
      </c>
      <c r="P20" s="123">
        <v>90994</v>
      </c>
      <c r="Q20" s="115">
        <f t="shared" si="2"/>
        <v>0.92758863221750887</v>
      </c>
    </row>
    <row r="21" spans="1:17" ht="28.8" customHeight="1">
      <c r="A21" s="621" t="s">
        <v>599</v>
      </c>
      <c r="B21" s="621"/>
      <c r="C21" s="123">
        <f t="shared" ref="C21:P21" si="3">SUM(C6:C20)</f>
        <v>345456</v>
      </c>
      <c r="D21" s="123">
        <f t="shared" si="3"/>
        <v>382846</v>
      </c>
      <c r="E21" s="123">
        <f t="shared" si="3"/>
        <v>242086</v>
      </c>
      <c r="F21" s="123">
        <f t="shared" si="3"/>
        <v>289536</v>
      </c>
      <c r="G21" s="123">
        <f t="shared" si="3"/>
        <v>665715</v>
      </c>
      <c r="H21" s="123">
        <f t="shared" si="3"/>
        <v>1234772</v>
      </c>
      <c r="I21" s="123">
        <f t="shared" si="3"/>
        <v>537044</v>
      </c>
      <c r="J21" s="123">
        <f t="shared" si="3"/>
        <v>587571</v>
      </c>
      <c r="K21" s="123">
        <f t="shared" si="3"/>
        <v>872684</v>
      </c>
      <c r="L21" s="123">
        <f t="shared" si="3"/>
        <v>845203</v>
      </c>
      <c r="M21" s="123">
        <f t="shared" si="3"/>
        <v>785115</v>
      </c>
      <c r="N21" s="123">
        <f t="shared" si="3"/>
        <v>464581</v>
      </c>
      <c r="O21" s="123">
        <f t="shared" si="3"/>
        <v>7252609</v>
      </c>
      <c r="P21" s="123">
        <f t="shared" si="3"/>
        <v>8046559</v>
      </c>
      <c r="Q21" s="115">
        <f t="shared" si="2"/>
        <v>0.90133049419012523</v>
      </c>
    </row>
    <row r="22" spans="1:17" ht="28.8" customHeight="1">
      <c r="A22" s="621" t="s">
        <v>582</v>
      </c>
      <c r="B22" s="621"/>
      <c r="C22" s="123">
        <v>269788</v>
      </c>
      <c r="D22" s="123">
        <v>353551</v>
      </c>
      <c r="E22" s="123">
        <v>299225</v>
      </c>
      <c r="F22" s="123">
        <v>309523</v>
      </c>
      <c r="G22" s="123">
        <v>575253</v>
      </c>
      <c r="H22" s="123">
        <v>1210123</v>
      </c>
      <c r="I22" s="123">
        <v>1000908</v>
      </c>
      <c r="J22" s="123">
        <v>321937</v>
      </c>
      <c r="K22" s="123">
        <v>1098252</v>
      </c>
      <c r="L22" s="123">
        <v>1031709</v>
      </c>
      <c r="M22" s="123">
        <v>933961</v>
      </c>
      <c r="N22" s="123">
        <v>642329</v>
      </c>
      <c r="O22" s="123">
        <f>SUM(C22:N22)</f>
        <v>8046559</v>
      </c>
      <c r="P22" s="624"/>
      <c r="Q22" s="625"/>
    </row>
    <row r="23" spans="1:17" ht="28.8" customHeight="1">
      <c r="A23" s="621" t="s">
        <v>600</v>
      </c>
      <c r="B23" s="621"/>
      <c r="C23" s="113">
        <f>C21/C22</f>
        <v>1.2804720743695051</v>
      </c>
      <c r="D23" s="113">
        <f t="shared" ref="D23:O23" si="4">D21/D22</f>
        <v>1.0828593328826677</v>
      </c>
      <c r="E23" s="113">
        <f t="shared" si="4"/>
        <v>0.80904336201854787</v>
      </c>
      <c r="F23" s="113">
        <f t="shared" si="4"/>
        <v>0.935426446499937</v>
      </c>
      <c r="G23" s="113">
        <f t="shared" si="4"/>
        <v>1.1572560247404187</v>
      </c>
      <c r="H23" s="113">
        <f t="shared" si="4"/>
        <v>1.0203690038120092</v>
      </c>
      <c r="I23" s="113">
        <f t="shared" si="4"/>
        <v>0.53655680641977088</v>
      </c>
      <c r="J23" s="113">
        <f t="shared" si="4"/>
        <v>1.8251117454657277</v>
      </c>
      <c r="K23" s="113">
        <f t="shared" si="4"/>
        <v>0.79461180129879116</v>
      </c>
      <c r="L23" s="113">
        <f t="shared" si="4"/>
        <v>0.81922615776347785</v>
      </c>
      <c r="M23" s="113">
        <f t="shared" si="4"/>
        <v>0.84062931963968512</v>
      </c>
      <c r="N23" s="113">
        <f t="shared" si="4"/>
        <v>0.72327576677995231</v>
      </c>
      <c r="O23" s="113">
        <f t="shared" si="4"/>
        <v>0.90133049419012523</v>
      </c>
      <c r="P23" s="626"/>
      <c r="Q23" s="627"/>
    </row>
    <row r="24" spans="1:17" ht="28.8" customHeight="1">
      <c r="A24" s="8"/>
      <c r="B24" s="8"/>
      <c r="C24" s="8"/>
      <c r="D24" s="8"/>
      <c r="E24" s="8"/>
      <c r="F24" s="8"/>
      <c r="G24" s="8"/>
      <c r="H24" s="8"/>
      <c r="I24" s="8"/>
      <c r="J24" s="8"/>
      <c r="K24" s="8"/>
      <c r="L24" s="8"/>
      <c r="M24" s="8"/>
      <c r="N24" s="8"/>
      <c r="O24" s="8"/>
      <c r="P24" s="622" t="s">
        <v>616</v>
      </c>
      <c r="Q24" s="622"/>
    </row>
  </sheetData>
  <sheetProtection selectLockedCells="1" selectUnlockedCells="1"/>
  <mergeCells count="7">
    <mergeCell ref="P24:Q24"/>
    <mergeCell ref="O4:Q4"/>
    <mergeCell ref="A5:B5"/>
    <mergeCell ref="A21:B21"/>
    <mergeCell ref="A22:B22"/>
    <mergeCell ref="P22:Q23"/>
    <mergeCell ref="A23:B23"/>
  </mergeCells>
  <phoneticPr fontId="6"/>
  <pageMargins left="0.78740157480314965" right="0.39370078740157483" top="0.39370078740157483" bottom="0.39370078740157483" header="0" footer="0"/>
  <pageSetup paperSize="9" scale="70" firstPageNumber="0" orientation="landscape" horizontalDpi="300" verticalDpi="300" r:id="rId1"/>
  <headerFooter scaleWithDoc="0" alignWithMargins="0">
    <oddFooter>&amp;C&amp;"ＭＳ 明朝,標準"－１１－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2AB41-4A61-4E30-94D3-9E3E82AE0FDF}">
  <sheetPr>
    <pageSetUpPr fitToPage="1"/>
  </sheetPr>
  <dimension ref="A1:Q24"/>
  <sheetViews>
    <sheetView view="pageLayout" zoomScaleNormal="100" zoomScaleSheetLayoutView="100" workbookViewId="0">
      <selection activeCell="F24" sqref="F24"/>
    </sheetView>
  </sheetViews>
  <sheetFormatPr defaultColWidth="9" defaultRowHeight="14.4"/>
  <cols>
    <col min="1" max="1" width="5.88671875" style="67" customWidth="1"/>
    <col min="2" max="2" width="23" style="67" customWidth="1"/>
    <col min="3" max="7" width="9.109375" style="67" customWidth="1"/>
    <col min="8" max="8" width="9.44140625" style="67" customWidth="1"/>
    <col min="9" max="14" width="9.109375" style="67" customWidth="1"/>
    <col min="15" max="16" width="10.21875" style="67" customWidth="1"/>
    <col min="17" max="17" width="9.21875" style="67" customWidth="1"/>
    <col min="18" max="16384" width="9" style="67"/>
  </cols>
  <sheetData>
    <row r="1" spans="1:17" ht="28.35" customHeight="1">
      <c r="B1" s="63" t="s">
        <v>617</v>
      </c>
      <c r="C1" s="63"/>
      <c r="D1" s="63"/>
      <c r="E1" s="8"/>
      <c r="F1" s="8"/>
      <c r="G1" s="8"/>
      <c r="H1" s="8"/>
      <c r="I1" s="8"/>
      <c r="J1" s="8"/>
      <c r="K1" s="8"/>
      <c r="L1" s="8"/>
      <c r="M1" s="8"/>
      <c r="N1" s="8"/>
      <c r="O1" s="8"/>
      <c r="P1" s="8"/>
      <c r="Q1" s="8"/>
    </row>
    <row r="2" spans="1:17" ht="28.35" customHeight="1">
      <c r="B2" s="121" t="s">
        <v>618</v>
      </c>
      <c r="C2" s="8"/>
      <c r="D2" s="8"/>
      <c r="E2" s="8"/>
      <c r="F2" s="8"/>
      <c r="G2" s="8"/>
      <c r="H2" s="8"/>
      <c r="I2" s="8"/>
      <c r="J2" s="8"/>
      <c r="K2" s="8"/>
      <c r="L2" s="8"/>
      <c r="M2" s="8"/>
      <c r="N2" s="8"/>
      <c r="O2" s="8"/>
      <c r="P2" s="8"/>
      <c r="Q2" s="8"/>
    </row>
    <row r="3" spans="1:17" ht="28.35" customHeight="1">
      <c r="B3" s="121" t="s">
        <v>619</v>
      </c>
      <c r="C3" s="8"/>
      <c r="D3" s="8"/>
      <c r="E3" s="8"/>
      <c r="F3" s="8"/>
      <c r="G3" s="8"/>
      <c r="H3" s="8"/>
      <c r="I3" s="8"/>
      <c r="J3" s="8"/>
      <c r="K3" s="8"/>
      <c r="L3" s="8"/>
      <c r="M3" s="8"/>
      <c r="N3" s="8"/>
      <c r="O3" s="8"/>
      <c r="P3" s="8"/>
      <c r="Q3" s="8"/>
    </row>
    <row r="4" spans="1:17" ht="28.35" customHeight="1">
      <c r="A4" s="8"/>
      <c r="B4" s="8"/>
      <c r="C4" s="8"/>
      <c r="D4" s="8"/>
      <c r="E4" s="8"/>
      <c r="F4" s="8"/>
      <c r="G4" s="8"/>
      <c r="H4" s="8"/>
      <c r="I4" s="8"/>
      <c r="J4" s="8"/>
      <c r="K4" s="8"/>
      <c r="L4" s="8"/>
      <c r="M4" s="8"/>
      <c r="N4" s="8"/>
      <c r="O4" s="608" t="s">
        <v>541</v>
      </c>
      <c r="P4" s="608"/>
      <c r="Q4" s="608"/>
    </row>
    <row r="5" spans="1:17" ht="28.35" customHeight="1">
      <c r="A5" s="628" t="s">
        <v>620</v>
      </c>
      <c r="B5" s="629"/>
      <c r="C5" s="119" t="s">
        <v>587</v>
      </c>
      <c r="D5" s="119" t="s">
        <v>588</v>
      </c>
      <c r="E5" s="119" t="s">
        <v>589</v>
      </c>
      <c r="F5" s="119" t="s">
        <v>590</v>
      </c>
      <c r="G5" s="119" t="s">
        <v>591</v>
      </c>
      <c r="H5" s="119" t="s">
        <v>592</v>
      </c>
      <c r="I5" s="119" t="s">
        <v>593</v>
      </c>
      <c r="J5" s="119" t="s">
        <v>594</v>
      </c>
      <c r="K5" s="119" t="s">
        <v>595</v>
      </c>
      <c r="L5" s="119" t="s">
        <v>596</v>
      </c>
      <c r="M5" s="119" t="s">
        <v>597</v>
      </c>
      <c r="N5" s="119" t="s">
        <v>598</v>
      </c>
      <c r="O5" s="119" t="s">
        <v>599</v>
      </c>
      <c r="P5" s="108" t="s">
        <v>621</v>
      </c>
      <c r="Q5" s="119" t="s">
        <v>600</v>
      </c>
    </row>
    <row r="6" spans="1:17" ht="28.35" customHeight="1">
      <c r="A6" s="119">
        <v>1</v>
      </c>
      <c r="B6" s="122" t="s">
        <v>601</v>
      </c>
      <c r="C6" s="123">
        <v>132305</v>
      </c>
      <c r="D6" s="123">
        <v>88309</v>
      </c>
      <c r="E6" s="123">
        <v>71240</v>
      </c>
      <c r="F6" s="123">
        <v>68950</v>
      </c>
      <c r="G6" s="123">
        <v>55179</v>
      </c>
      <c r="H6" s="123">
        <v>85100</v>
      </c>
      <c r="I6" s="123">
        <v>6</v>
      </c>
      <c r="J6" s="123">
        <v>87</v>
      </c>
      <c r="K6" s="123">
        <v>115508</v>
      </c>
      <c r="L6" s="123">
        <v>129870</v>
      </c>
      <c r="M6" s="123">
        <v>108335</v>
      </c>
      <c r="N6" s="123">
        <v>91155</v>
      </c>
      <c r="O6" s="123">
        <f t="shared" ref="O6:O20" si="0">SUM(C6:N6)</f>
        <v>946044</v>
      </c>
      <c r="P6" s="123">
        <v>1061549</v>
      </c>
      <c r="Q6" s="124">
        <f t="shared" ref="Q6:Q21" si="1">IF(ISERROR(O6/P6=0),"0% ",O6/P6)</f>
        <v>0.89119202222412719</v>
      </c>
    </row>
    <row r="7" spans="1:17" ht="28.35" customHeight="1">
      <c r="A7" s="119">
        <v>2</v>
      </c>
      <c r="B7" s="122" t="s">
        <v>602</v>
      </c>
      <c r="C7" s="123">
        <v>0</v>
      </c>
      <c r="D7" s="123">
        <v>0</v>
      </c>
      <c r="E7" s="123">
        <v>0</v>
      </c>
      <c r="F7" s="123">
        <v>0</v>
      </c>
      <c r="G7" s="123">
        <v>42</v>
      </c>
      <c r="H7" s="123">
        <v>0</v>
      </c>
      <c r="I7" s="123">
        <v>0</v>
      </c>
      <c r="J7" s="123">
        <v>0</v>
      </c>
      <c r="K7" s="123">
        <v>0</v>
      </c>
      <c r="L7" s="123">
        <v>0</v>
      </c>
      <c r="M7" s="123">
        <v>0</v>
      </c>
      <c r="N7" s="123">
        <v>0</v>
      </c>
      <c r="O7" s="123">
        <f t="shared" si="0"/>
        <v>42</v>
      </c>
      <c r="P7" s="123">
        <v>22</v>
      </c>
      <c r="Q7" s="124">
        <f t="shared" si="1"/>
        <v>1.9090909090909092</v>
      </c>
    </row>
    <row r="8" spans="1:17" ht="28.35" customHeight="1">
      <c r="A8" s="119">
        <v>3</v>
      </c>
      <c r="B8" s="122" t="s">
        <v>603</v>
      </c>
      <c r="C8" s="123">
        <v>0</v>
      </c>
      <c r="D8" s="123">
        <v>0</v>
      </c>
      <c r="E8" s="123">
        <v>0</v>
      </c>
      <c r="F8" s="123">
        <v>0</v>
      </c>
      <c r="G8" s="123">
        <v>143</v>
      </c>
      <c r="H8" s="123">
        <v>2041</v>
      </c>
      <c r="I8" s="123">
        <v>22601</v>
      </c>
      <c r="J8" s="123">
        <v>18095</v>
      </c>
      <c r="K8" s="123">
        <v>8405</v>
      </c>
      <c r="L8" s="123">
        <v>8551</v>
      </c>
      <c r="M8" s="123">
        <v>10082</v>
      </c>
      <c r="N8" s="123">
        <v>0</v>
      </c>
      <c r="O8" s="123">
        <f t="shared" si="0"/>
        <v>69918</v>
      </c>
      <c r="P8" s="123">
        <v>69775</v>
      </c>
      <c r="Q8" s="124">
        <f t="shared" si="1"/>
        <v>1.0020494446434969</v>
      </c>
    </row>
    <row r="9" spans="1:17" ht="28.35" customHeight="1">
      <c r="A9" s="119">
        <v>4</v>
      </c>
      <c r="B9" s="122" t="s">
        <v>604</v>
      </c>
      <c r="C9" s="123">
        <v>0</v>
      </c>
      <c r="D9" s="123">
        <v>0</v>
      </c>
      <c r="E9" s="123">
        <v>0</v>
      </c>
      <c r="F9" s="123">
        <v>0</v>
      </c>
      <c r="G9" s="123">
        <v>0</v>
      </c>
      <c r="H9" s="123">
        <v>0</v>
      </c>
      <c r="I9" s="123">
        <v>0</v>
      </c>
      <c r="J9" s="123">
        <v>0</v>
      </c>
      <c r="K9" s="123">
        <v>0</v>
      </c>
      <c r="L9" s="123">
        <v>0</v>
      </c>
      <c r="M9" s="123">
        <v>0</v>
      </c>
      <c r="N9" s="123">
        <v>0</v>
      </c>
      <c r="O9" s="123">
        <f t="shared" si="0"/>
        <v>0</v>
      </c>
      <c r="P9" s="123">
        <v>15902</v>
      </c>
      <c r="Q9" s="125">
        <f t="shared" si="1"/>
        <v>0</v>
      </c>
    </row>
    <row r="10" spans="1:17" ht="28.35" customHeight="1">
      <c r="A10" s="119">
        <v>5</v>
      </c>
      <c r="B10" s="122" t="s">
        <v>605</v>
      </c>
      <c r="C10" s="123">
        <v>0</v>
      </c>
      <c r="D10" s="123">
        <v>0</v>
      </c>
      <c r="E10" s="123">
        <v>0</v>
      </c>
      <c r="F10" s="123">
        <v>0</v>
      </c>
      <c r="G10" s="123">
        <v>0</v>
      </c>
      <c r="H10" s="123">
        <v>0</v>
      </c>
      <c r="I10" s="123">
        <v>0</v>
      </c>
      <c r="J10" s="123">
        <v>0</v>
      </c>
      <c r="K10" s="123">
        <v>0</v>
      </c>
      <c r="L10" s="123">
        <v>0</v>
      </c>
      <c r="M10" s="123">
        <v>0</v>
      </c>
      <c r="N10" s="123">
        <v>0</v>
      </c>
      <c r="O10" s="123">
        <f t="shared" si="0"/>
        <v>0</v>
      </c>
      <c r="P10" s="123">
        <v>0</v>
      </c>
      <c r="Q10" s="125" t="str">
        <f t="shared" si="1"/>
        <v xml:space="preserve">0% </v>
      </c>
    </row>
    <row r="11" spans="1:17" ht="28.35" customHeight="1">
      <c r="A11" s="119">
        <v>6</v>
      </c>
      <c r="B11" s="122" t="s">
        <v>606</v>
      </c>
      <c r="C11" s="123">
        <v>4604</v>
      </c>
      <c r="D11" s="123">
        <v>9267</v>
      </c>
      <c r="E11" s="123">
        <v>12677</v>
      </c>
      <c r="F11" s="123">
        <v>28121</v>
      </c>
      <c r="G11" s="123">
        <v>29972</v>
      </c>
      <c r="H11" s="123">
        <v>16911</v>
      </c>
      <c r="I11" s="123">
        <v>23785</v>
      </c>
      <c r="J11" s="123">
        <v>25473</v>
      </c>
      <c r="K11" s="123">
        <v>20362</v>
      </c>
      <c r="L11" s="123">
        <v>14132</v>
      </c>
      <c r="M11" s="123">
        <v>6559</v>
      </c>
      <c r="N11" s="123">
        <v>3354</v>
      </c>
      <c r="O11" s="123">
        <f t="shared" si="0"/>
        <v>195217</v>
      </c>
      <c r="P11" s="123">
        <v>233555</v>
      </c>
      <c r="Q11" s="124">
        <f t="shared" si="1"/>
        <v>0.83585022799768793</v>
      </c>
    </row>
    <row r="12" spans="1:17" ht="28.35" customHeight="1">
      <c r="A12" s="119">
        <v>7</v>
      </c>
      <c r="B12" s="122" t="s">
        <v>607</v>
      </c>
      <c r="C12" s="123">
        <v>0</v>
      </c>
      <c r="D12" s="123">
        <v>0</v>
      </c>
      <c r="E12" s="123">
        <v>0</v>
      </c>
      <c r="F12" s="123">
        <v>0</v>
      </c>
      <c r="G12" s="123">
        <v>0</v>
      </c>
      <c r="H12" s="123">
        <v>0</v>
      </c>
      <c r="I12" s="123">
        <v>0</v>
      </c>
      <c r="J12" s="123">
        <v>0</v>
      </c>
      <c r="K12" s="123">
        <v>0</v>
      </c>
      <c r="L12" s="123">
        <v>0</v>
      </c>
      <c r="M12" s="123">
        <v>0</v>
      </c>
      <c r="N12" s="123">
        <v>0</v>
      </c>
      <c r="O12" s="123">
        <f t="shared" si="0"/>
        <v>0</v>
      </c>
      <c r="P12" s="123">
        <v>0</v>
      </c>
      <c r="Q12" s="125" t="str">
        <f t="shared" si="1"/>
        <v xml:space="preserve">0% </v>
      </c>
    </row>
    <row r="13" spans="1:17" ht="28.35" customHeight="1">
      <c r="A13" s="119">
        <v>8</v>
      </c>
      <c r="B13" s="122" t="s">
        <v>608</v>
      </c>
      <c r="C13" s="123">
        <v>22644</v>
      </c>
      <c r="D13" s="123">
        <v>13156</v>
      </c>
      <c r="E13" s="123">
        <v>16538</v>
      </c>
      <c r="F13" s="123">
        <v>35603</v>
      </c>
      <c r="G13" s="123">
        <v>16569</v>
      </c>
      <c r="H13" s="123">
        <v>28857</v>
      </c>
      <c r="I13" s="123">
        <v>36088</v>
      </c>
      <c r="J13" s="123">
        <v>27565</v>
      </c>
      <c r="K13" s="123">
        <v>26864</v>
      </c>
      <c r="L13" s="123">
        <v>32939</v>
      </c>
      <c r="M13" s="123">
        <v>39803</v>
      </c>
      <c r="N13" s="123">
        <v>23800</v>
      </c>
      <c r="O13" s="123">
        <f t="shared" si="0"/>
        <v>320426</v>
      </c>
      <c r="P13" s="123">
        <v>315883</v>
      </c>
      <c r="Q13" s="124">
        <f t="shared" si="1"/>
        <v>1.0143819072251434</v>
      </c>
    </row>
    <row r="14" spans="1:17" ht="28.35" customHeight="1">
      <c r="A14" s="119">
        <v>9</v>
      </c>
      <c r="B14" s="122" t="s">
        <v>609</v>
      </c>
      <c r="C14" s="123">
        <v>10252</v>
      </c>
      <c r="D14" s="123">
        <v>5632</v>
      </c>
      <c r="E14" s="123">
        <v>0</v>
      </c>
      <c r="F14" s="123">
        <v>0</v>
      </c>
      <c r="G14" s="123">
        <v>48897</v>
      </c>
      <c r="H14" s="123">
        <v>136100</v>
      </c>
      <c r="I14" s="123">
        <v>58885</v>
      </c>
      <c r="J14" s="123">
        <v>64694</v>
      </c>
      <c r="K14" s="123">
        <v>94767</v>
      </c>
      <c r="L14" s="123">
        <v>83490</v>
      </c>
      <c r="M14" s="123">
        <v>60871</v>
      </c>
      <c r="N14" s="123">
        <v>35734</v>
      </c>
      <c r="O14" s="123">
        <f t="shared" si="0"/>
        <v>599322</v>
      </c>
      <c r="P14" s="123">
        <v>701714</v>
      </c>
      <c r="Q14" s="124">
        <f t="shared" si="1"/>
        <v>0.85408300247679259</v>
      </c>
    </row>
    <row r="15" spans="1:17" ht="28.35" customHeight="1">
      <c r="A15" s="119">
        <v>10</v>
      </c>
      <c r="B15" s="122" t="s">
        <v>610</v>
      </c>
      <c r="C15" s="123">
        <v>503</v>
      </c>
      <c r="D15" s="123">
        <v>1375</v>
      </c>
      <c r="E15" s="123">
        <v>5449</v>
      </c>
      <c r="F15" s="123">
        <v>2624</v>
      </c>
      <c r="G15" s="123">
        <v>2007</v>
      </c>
      <c r="H15" s="123">
        <v>2364</v>
      </c>
      <c r="I15" s="123">
        <v>4583</v>
      </c>
      <c r="J15" s="123">
        <v>9004</v>
      </c>
      <c r="K15" s="123">
        <v>6256</v>
      </c>
      <c r="L15" s="123">
        <v>4489</v>
      </c>
      <c r="M15" s="123">
        <v>9479</v>
      </c>
      <c r="N15" s="123">
        <v>7441</v>
      </c>
      <c r="O15" s="123">
        <f t="shared" si="0"/>
        <v>55574</v>
      </c>
      <c r="P15" s="123">
        <v>47789</v>
      </c>
      <c r="Q15" s="124">
        <f t="shared" si="1"/>
        <v>1.1629035970620853</v>
      </c>
    </row>
    <row r="16" spans="1:17" ht="28.35" customHeight="1">
      <c r="A16" s="119">
        <v>11</v>
      </c>
      <c r="B16" s="122" t="s">
        <v>611</v>
      </c>
      <c r="C16" s="123">
        <v>7030</v>
      </c>
      <c r="D16" s="123">
        <v>3968</v>
      </c>
      <c r="E16" s="123">
        <v>1472</v>
      </c>
      <c r="F16" s="123">
        <v>1821</v>
      </c>
      <c r="G16" s="123">
        <v>9245</v>
      </c>
      <c r="H16" s="123">
        <v>22074</v>
      </c>
      <c r="I16" s="123">
        <v>22141</v>
      </c>
      <c r="J16" s="123">
        <v>18572</v>
      </c>
      <c r="K16" s="123">
        <v>6369</v>
      </c>
      <c r="L16" s="123">
        <v>3220</v>
      </c>
      <c r="M16" s="123">
        <v>1314</v>
      </c>
      <c r="N16" s="123">
        <v>2730</v>
      </c>
      <c r="O16" s="123">
        <f t="shared" si="0"/>
        <v>99956</v>
      </c>
      <c r="P16" s="123">
        <v>108321</v>
      </c>
      <c r="Q16" s="124">
        <f t="shared" si="1"/>
        <v>0.92277582370916078</v>
      </c>
    </row>
    <row r="17" spans="1:17" ht="28.35" customHeight="1">
      <c r="A17" s="119">
        <v>12</v>
      </c>
      <c r="B17" s="122" t="s">
        <v>612</v>
      </c>
      <c r="C17" s="123">
        <v>0</v>
      </c>
      <c r="D17" s="123">
        <v>0</v>
      </c>
      <c r="E17" s="123">
        <v>2278</v>
      </c>
      <c r="F17" s="123">
        <v>7472</v>
      </c>
      <c r="G17" s="123">
        <v>51112</v>
      </c>
      <c r="H17" s="123">
        <v>32399</v>
      </c>
      <c r="I17" s="123">
        <v>7838</v>
      </c>
      <c r="J17" s="123">
        <v>2</v>
      </c>
      <c r="K17" s="123">
        <v>2591</v>
      </c>
      <c r="L17" s="123">
        <v>28252</v>
      </c>
      <c r="M17" s="123">
        <v>48763</v>
      </c>
      <c r="N17" s="123">
        <v>13970</v>
      </c>
      <c r="O17" s="123">
        <f t="shared" si="0"/>
        <v>194677</v>
      </c>
      <c r="P17" s="123">
        <v>184790</v>
      </c>
      <c r="Q17" s="124">
        <f t="shared" si="1"/>
        <v>1.0535039774879593</v>
      </c>
    </row>
    <row r="18" spans="1:17" ht="28.35" customHeight="1">
      <c r="A18" s="119">
        <v>13</v>
      </c>
      <c r="B18" s="122" t="s">
        <v>613</v>
      </c>
      <c r="C18" s="123">
        <v>4248</v>
      </c>
      <c r="D18" s="123">
        <v>2160</v>
      </c>
      <c r="E18" s="123">
        <v>3074</v>
      </c>
      <c r="F18" s="123">
        <v>3488</v>
      </c>
      <c r="G18" s="123">
        <v>1643</v>
      </c>
      <c r="H18" s="123">
        <v>998</v>
      </c>
      <c r="I18" s="123">
        <v>4510</v>
      </c>
      <c r="J18" s="123">
        <v>5744</v>
      </c>
      <c r="K18" s="123">
        <v>250</v>
      </c>
      <c r="L18" s="123">
        <v>805</v>
      </c>
      <c r="M18" s="123">
        <v>170</v>
      </c>
      <c r="N18" s="123">
        <v>3978</v>
      </c>
      <c r="O18" s="123">
        <f t="shared" si="0"/>
        <v>31068</v>
      </c>
      <c r="P18" s="123">
        <v>32653</v>
      </c>
      <c r="Q18" s="124">
        <f t="shared" si="1"/>
        <v>0.95145928398615742</v>
      </c>
    </row>
    <row r="19" spans="1:17" ht="28.35" customHeight="1">
      <c r="A19" s="119">
        <v>14</v>
      </c>
      <c r="B19" s="122" t="s">
        <v>614</v>
      </c>
      <c r="C19" s="123">
        <v>10750</v>
      </c>
      <c r="D19" s="123">
        <v>5892</v>
      </c>
      <c r="E19" s="123">
        <v>6371</v>
      </c>
      <c r="F19" s="123">
        <v>12748</v>
      </c>
      <c r="G19" s="123">
        <v>12956</v>
      </c>
      <c r="H19" s="123">
        <v>41460</v>
      </c>
      <c r="I19" s="123">
        <v>45129</v>
      </c>
      <c r="J19" s="123">
        <v>48454</v>
      </c>
      <c r="K19" s="123">
        <v>12819</v>
      </c>
      <c r="L19" s="123">
        <v>4972</v>
      </c>
      <c r="M19" s="123">
        <v>2134</v>
      </c>
      <c r="N19" s="123">
        <v>11914</v>
      </c>
      <c r="O19" s="123">
        <f t="shared" si="0"/>
        <v>215599</v>
      </c>
      <c r="P19" s="123">
        <v>216807</v>
      </c>
      <c r="Q19" s="124">
        <f t="shared" si="1"/>
        <v>0.99442822418095356</v>
      </c>
    </row>
    <row r="20" spans="1:17" ht="28.35" customHeight="1">
      <c r="A20" s="119">
        <v>15</v>
      </c>
      <c r="B20" s="122" t="s">
        <v>615</v>
      </c>
      <c r="C20" s="123">
        <v>443</v>
      </c>
      <c r="D20" s="123">
        <v>481</v>
      </c>
      <c r="E20" s="123">
        <v>987</v>
      </c>
      <c r="F20" s="123">
        <v>1243</v>
      </c>
      <c r="G20" s="123">
        <v>713</v>
      </c>
      <c r="H20" s="123">
        <v>903</v>
      </c>
      <c r="I20" s="123">
        <v>24443</v>
      </c>
      <c r="J20" s="123">
        <v>28013</v>
      </c>
      <c r="K20" s="123">
        <v>975</v>
      </c>
      <c r="L20" s="123">
        <v>384</v>
      </c>
      <c r="M20" s="123">
        <v>241</v>
      </c>
      <c r="N20" s="123">
        <v>408</v>
      </c>
      <c r="O20" s="123">
        <f t="shared" si="0"/>
        <v>59234</v>
      </c>
      <c r="P20" s="123">
        <v>57379</v>
      </c>
      <c r="Q20" s="124">
        <f t="shared" si="1"/>
        <v>1.0323289008173722</v>
      </c>
    </row>
    <row r="21" spans="1:17" ht="28.35" customHeight="1">
      <c r="A21" s="630" t="s">
        <v>599</v>
      </c>
      <c r="B21" s="631"/>
      <c r="C21" s="123">
        <f t="shared" ref="C21:P21" si="2">SUM(C6:C20)</f>
        <v>192779</v>
      </c>
      <c r="D21" s="123">
        <f t="shared" si="2"/>
        <v>130240</v>
      </c>
      <c r="E21" s="123">
        <f t="shared" si="2"/>
        <v>120086</v>
      </c>
      <c r="F21" s="123">
        <f t="shared" si="2"/>
        <v>162070</v>
      </c>
      <c r="G21" s="123">
        <f t="shared" si="2"/>
        <v>228478</v>
      </c>
      <c r="H21" s="123">
        <f t="shared" si="2"/>
        <v>369207</v>
      </c>
      <c r="I21" s="123">
        <f t="shared" si="2"/>
        <v>250009</v>
      </c>
      <c r="J21" s="123">
        <f t="shared" si="2"/>
        <v>245703</v>
      </c>
      <c r="K21" s="123">
        <f t="shared" si="2"/>
        <v>295166</v>
      </c>
      <c r="L21" s="123">
        <f t="shared" si="2"/>
        <v>311104</v>
      </c>
      <c r="M21" s="123">
        <f t="shared" si="2"/>
        <v>287751</v>
      </c>
      <c r="N21" s="123">
        <f t="shared" si="2"/>
        <v>194484</v>
      </c>
      <c r="O21" s="123">
        <f t="shared" si="2"/>
        <v>2787077</v>
      </c>
      <c r="P21" s="123">
        <f t="shared" si="2"/>
        <v>3046139</v>
      </c>
      <c r="Q21" s="124">
        <f t="shared" si="1"/>
        <v>0.91495397944742507</v>
      </c>
    </row>
    <row r="22" spans="1:17" ht="28.35" customHeight="1">
      <c r="A22" s="632" t="s">
        <v>622</v>
      </c>
      <c r="B22" s="633"/>
      <c r="C22" s="123">
        <v>162342</v>
      </c>
      <c r="D22" s="123">
        <v>158798</v>
      </c>
      <c r="E22" s="123">
        <v>161048</v>
      </c>
      <c r="F22" s="123">
        <v>185340</v>
      </c>
      <c r="G22" s="123">
        <v>200850</v>
      </c>
      <c r="H22" s="123">
        <v>387474</v>
      </c>
      <c r="I22" s="123">
        <v>359637</v>
      </c>
      <c r="J22" s="123">
        <v>161408</v>
      </c>
      <c r="K22" s="123">
        <v>314490</v>
      </c>
      <c r="L22" s="123">
        <v>339669</v>
      </c>
      <c r="M22" s="123">
        <v>352269</v>
      </c>
      <c r="N22" s="123">
        <v>262814</v>
      </c>
      <c r="O22" s="123">
        <f>SUM(C22:N22)</f>
        <v>3046139</v>
      </c>
      <c r="P22" s="123"/>
      <c r="Q22" s="123"/>
    </row>
    <row r="23" spans="1:17" ht="28.35" customHeight="1">
      <c r="A23" s="634" t="s">
        <v>600</v>
      </c>
      <c r="B23" s="635"/>
      <c r="C23" s="124">
        <f>C21/C22</f>
        <v>1.1874869103497554</v>
      </c>
      <c r="D23" s="124">
        <f t="shared" ref="D23:O23" si="3">D21/D22</f>
        <v>0.82016146299071779</v>
      </c>
      <c r="E23" s="124">
        <f t="shared" si="3"/>
        <v>0.74565346977298697</v>
      </c>
      <c r="F23" s="124">
        <f t="shared" si="3"/>
        <v>0.87444696233948416</v>
      </c>
      <c r="G23" s="124">
        <f t="shared" si="3"/>
        <v>1.1375553895942245</v>
      </c>
      <c r="H23" s="124">
        <f t="shared" si="3"/>
        <v>0.95285619164124558</v>
      </c>
      <c r="I23" s="124">
        <f t="shared" si="3"/>
        <v>0.69517040793911644</v>
      </c>
      <c r="J23" s="124">
        <f t="shared" si="3"/>
        <v>1.5222479678826328</v>
      </c>
      <c r="K23" s="124">
        <f t="shared" si="3"/>
        <v>0.93855448503926997</v>
      </c>
      <c r="L23" s="124">
        <f t="shared" si="3"/>
        <v>0.9159034236271193</v>
      </c>
      <c r="M23" s="124">
        <f t="shared" si="3"/>
        <v>0.81685019118911972</v>
      </c>
      <c r="N23" s="124">
        <f t="shared" si="3"/>
        <v>0.74000624015463412</v>
      </c>
      <c r="O23" s="124">
        <f t="shared" si="3"/>
        <v>0.91495397944742507</v>
      </c>
      <c r="P23" s="123"/>
      <c r="Q23" s="123"/>
    </row>
    <row r="24" spans="1:17" ht="28.35" customHeight="1">
      <c r="A24" s="8"/>
      <c r="B24" s="8"/>
      <c r="C24" s="8"/>
      <c r="D24" s="8"/>
      <c r="E24" s="8"/>
      <c r="F24" s="8"/>
      <c r="G24" s="8"/>
      <c r="H24" s="8"/>
      <c r="I24" s="8"/>
      <c r="J24" s="8"/>
      <c r="K24" s="8"/>
      <c r="L24" s="8"/>
      <c r="M24" s="8"/>
      <c r="N24" s="8"/>
      <c r="O24" s="8"/>
      <c r="P24" s="622" t="s">
        <v>616</v>
      </c>
      <c r="Q24" s="622"/>
    </row>
  </sheetData>
  <sheetProtection selectLockedCells="1" selectUnlockedCells="1"/>
  <mergeCells count="6">
    <mergeCell ref="P24:Q24"/>
    <mergeCell ref="O4:Q4"/>
    <mergeCell ref="A5:B5"/>
    <mergeCell ref="A21:B21"/>
    <mergeCell ref="A22:B22"/>
    <mergeCell ref="A23:B23"/>
  </mergeCells>
  <phoneticPr fontId="6"/>
  <pageMargins left="0.78740157480314965" right="0.39370078740157483" top="0.39370078740157483" bottom="0.39370078740157483" header="0" footer="0"/>
  <pageSetup paperSize="9" scale="81" firstPageNumber="0" orientation="landscape" copies="17" r:id="rId1"/>
  <headerFooter scaleWithDoc="0" alignWithMargins="0">
    <oddFooter>&amp;C&amp;"ＭＳ 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5239F-87D1-4726-87C8-FB8DADC2894C}">
  <sheetPr>
    <pageSetUpPr fitToPage="1"/>
  </sheetPr>
  <dimension ref="A1:L20"/>
  <sheetViews>
    <sheetView view="pageLayout" zoomScaleNormal="100" zoomScaleSheetLayoutView="100" workbookViewId="0">
      <selection activeCell="E13" sqref="E13"/>
    </sheetView>
  </sheetViews>
  <sheetFormatPr defaultColWidth="9" defaultRowHeight="14.4"/>
  <cols>
    <col min="1" max="1" width="15.33203125" style="67" customWidth="1"/>
    <col min="2" max="12" width="10.6640625" style="67" customWidth="1"/>
    <col min="13" max="16384" width="9" style="67"/>
  </cols>
  <sheetData>
    <row r="1" spans="1:12" s="60" customFormat="1" ht="28.8" customHeight="1">
      <c r="A1" s="636" t="s">
        <v>623</v>
      </c>
      <c r="B1" s="636"/>
      <c r="C1" s="636"/>
      <c r="D1" s="636"/>
      <c r="E1" s="63"/>
      <c r="F1" s="63"/>
      <c r="G1" s="63"/>
      <c r="H1" s="63"/>
      <c r="I1" s="63"/>
      <c r="J1" s="63"/>
      <c r="K1" s="63"/>
      <c r="L1" s="63"/>
    </row>
    <row r="2" spans="1:12" ht="28.8" customHeight="1">
      <c r="A2" s="8"/>
      <c r="B2" s="8"/>
      <c r="C2" s="8"/>
      <c r="D2" s="8"/>
      <c r="E2" s="8"/>
      <c r="F2" s="8"/>
      <c r="G2" s="8"/>
      <c r="H2" s="8"/>
      <c r="I2" s="8"/>
      <c r="J2" s="8"/>
      <c r="K2" s="637" t="s">
        <v>624</v>
      </c>
      <c r="L2" s="608"/>
    </row>
    <row r="3" spans="1:12" s="79" customFormat="1" ht="28.8" customHeight="1">
      <c r="A3" s="126" t="s">
        <v>625</v>
      </c>
      <c r="B3" s="119" t="s">
        <v>626</v>
      </c>
      <c r="C3" s="119" t="s">
        <v>627</v>
      </c>
      <c r="D3" s="119" t="s">
        <v>628</v>
      </c>
      <c r="E3" s="119" t="s">
        <v>629</v>
      </c>
      <c r="F3" s="119" t="s">
        <v>630</v>
      </c>
      <c r="G3" s="119" t="s">
        <v>631</v>
      </c>
      <c r="H3" s="119" t="s">
        <v>632</v>
      </c>
      <c r="I3" s="119" t="s">
        <v>633</v>
      </c>
      <c r="J3" s="119" t="s">
        <v>634</v>
      </c>
      <c r="K3" s="108" t="s">
        <v>621</v>
      </c>
      <c r="L3" s="119" t="s">
        <v>600</v>
      </c>
    </row>
    <row r="4" spans="1:12" ht="28.8" customHeight="1">
      <c r="A4" s="119">
        <v>1</v>
      </c>
      <c r="B4" s="127">
        <v>102429</v>
      </c>
      <c r="C4" s="127">
        <v>35156</v>
      </c>
      <c r="D4" s="127">
        <v>26225</v>
      </c>
      <c r="E4" s="127">
        <v>19828</v>
      </c>
      <c r="F4" s="127">
        <v>41133</v>
      </c>
      <c r="G4" s="127">
        <v>20160</v>
      </c>
      <c r="H4" s="127">
        <v>2336</v>
      </c>
      <c r="I4" s="127">
        <v>98189</v>
      </c>
      <c r="J4" s="127">
        <f>SUM(B4:I4)</f>
        <v>345456</v>
      </c>
      <c r="K4" s="127">
        <v>269788</v>
      </c>
      <c r="L4" s="113">
        <f t="shared" ref="L4:L16" si="0">IF(ISERROR(J4/K4=0),"0% ",J4/K4)</f>
        <v>1.2804720743695051</v>
      </c>
    </row>
    <row r="5" spans="1:12" ht="28.8" customHeight="1">
      <c r="A5" s="119">
        <v>2</v>
      </c>
      <c r="B5" s="127">
        <v>66043</v>
      </c>
      <c r="C5" s="127">
        <v>30442</v>
      </c>
      <c r="D5" s="127">
        <v>30288</v>
      </c>
      <c r="E5" s="127">
        <v>16887</v>
      </c>
      <c r="F5" s="127">
        <v>69859</v>
      </c>
      <c r="G5" s="127">
        <v>30256</v>
      </c>
      <c r="H5" s="127">
        <v>1551</v>
      </c>
      <c r="I5" s="127">
        <v>137520</v>
      </c>
      <c r="J5" s="127">
        <f t="shared" ref="J5:J15" si="1">SUM(B5:I5)</f>
        <v>382846</v>
      </c>
      <c r="K5" s="127">
        <v>353551</v>
      </c>
      <c r="L5" s="113">
        <f t="shared" si="0"/>
        <v>1.0828593328826677</v>
      </c>
    </row>
    <row r="6" spans="1:12" ht="28.8" customHeight="1">
      <c r="A6" s="119">
        <v>3</v>
      </c>
      <c r="B6" s="127">
        <v>32834</v>
      </c>
      <c r="C6" s="127">
        <v>12635</v>
      </c>
      <c r="D6" s="127">
        <v>10848</v>
      </c>
      <c r="E6" s="127">
        <v>4023</v>
      </c>
      <c r="F6" s="127">
        <v>45118</v>
      </c>
      <c r="G6" s="127">
        <v>30196</v>
      </c>
      <c r="H6" s="127">
        <v>4476</v>
      </c>
      <c r="I6" s="127">
        <v>101956</v>
      </c>
      <c r="J6" s="127">
        <f t="shared" si="1"/>
        <v>242086</v>
      </c>
      <c r="K6" s="127">
        <v>299225</v>
      </c>
      <c r="L6" s="113">
        <f t="shared" si="0"/>
        <v>0.80904336201854787</v>
      </c>
    </row>
    <row r="7" spans="1:12" ht="28.8" customHeight="1">
      <c r="A7" s="119">
        <v>4</v>
      </c>
      <c r="B7" s="127">
        <v>59436</v>
      </c>
      <c r="C7" s="127">
        <v>20600</v>
      </c>
      <c r="D7" s="127">
        <v>11100</v>
      </c>
      <c r="E7" s="127">
        <v>8497</v>
      </c>
      <c r="F7" s="127">
        <v>47642</v>
      </c>
      <c r="G7" s="127">
        <v>28562</v>
      </c>
      <c r="H7" s="127">
        <v>15491</v>
      </c>
      <c r="I7" s="127">
        <v>98208</v>
      </c>
      <c r="J7" s="127">
        <f t="shared" si="1"/>
        <v>289536</v>
      </c>
      <c r="K7" s="127">
        <v>309523</v>
      </c>
      <c r="L7" s="113">
        <f t="shared" si="0"/>
        <v>0.935426446499937</v>
      </c>
    </row>
    <row r="8" spans="1:12" ht="28.8" customHeight="1">
      <c r="A8" s="119">
        <v>5</v>
      </c>
      <c r="B8" s="127">
        <v>151390</v>
      </c>
      <c r="C8" s="127">
        <v>20753</v>
      </c>
      <c r="D8" s="127">
        <v>12403</v>
      </c>
      <c r="E8" s="127">
        <v>70550</v>
      </c>
      <c r="F8" s="127">
        <v>162489</v>
      </c>
      <c r="G8" s="127">
        <v>88729</v>
      </c>
      <c r="H8" s="127">
        <v>7070</v>
      </c>
      <c r="I8" s="127">
        <v>152331</v>
      </c>
      <c r="J8" s="127">
        <f t="shared" si="1"/>
        <v>665715</v>
      </c>
      <c r="K8" s="127">
        <v>575253</v>
      </c>
      <c r="L8" s="113">
        <f t="shared" si="0"/>
        <v>1.1572560247404187</v>
      </c>
    </row>
    <row r="9" spans="1:12" ht="28.8" customHeight="1">
      <c r="A9" s="119">
        <v>6</v>
      </c>
      <c r="B9" s="127">
        <v>569415</v>
      </c>
      <c r="C9" s="127">
        <v>54685</v>
      </c>
      <c r="D9" s="127">
        <v>64705</v>
      </c>
      <c r="E9" s="127">
        <v>84617</v>
      </c>
      <c r="F9" s="127">
        <v>155838</v>
      </c>
      <c r="G9" s="127">
        <v>71302</v>
      </c>
      <c r="H9" s="127">
        <v>11665</v>
      </c>
      <c r="I9" s="127">
        <v>222545</v>
      </c>
      <c r="J9" s="127">
        <f t="shared" si="1"/>
        <v>1234772</v>
      </c>
      <c r="K9" s="127">
        <v>1210123</v>
      </c>
      <c r="L9" s="113">
        <f t="shared" si="0"/>
        <v>1.0203690038120092</v>
      </c>
    </row>
    <row r="10" spans="1:12" ht="28.8" customHeight="1">
      <c r="A10" s="119">
        <v>7</v>
      </c>
      <c r="B10" s="127">
        <v>241782</v>
      </c>
      <c r="C10" s="127">
        <v>38597</v>
      </c>
      <c r="D10" s="127">
        <v>29176</v>
      </c>
      <c r="E10" s="127">
        <v>77534</v>
      </c>
      <c r="F10" s="127">
        <v>37343</v>
      </c>
      <c r="G10" s="127">
        <v>31127</v>
      </c>
      <c r="H10" s="127">
        <v>15696</v>
      </c>
      <c r="I10" s="127">
        <v>65789</v>
      </c>
      <c r="J10" s="127">
        <f t="shared" si="1"/>
        <v>537044</v>
      </c>
      <c r="K10" s="127">
        <v>1000908</v>
      </c>
      <c r="L10" s="113">
        <f t="shared" si="0"/>
        <v>0.53655680641977088</v>
      </c>
    </row>
    <row r="11" spans="1:12" ht="28.8" customHeight="1">
      <c r="A11" s="119">
        <v>8</v>
      </c>
      <c r="B11" s="127">
        <v>325080</v>
      </c>
      <c r="C11" s="127">
        <v>25382</v>
      </c>
      <c r="D11" s="127">
        <v>39987</v>
      </c>
      <c r="E11" s="127">
        <v>72917</v>
      </c>
      <c r="F11" s="127">
        <v>28198</v>
      </c>
      <c r="G11" s="127">
        <v>32564</v>
      </c>
      <c r="H11" s="127">
        <v>12511</v>
      </c>
      <c r="I11" s="127">
        <v>50932</v>
      </c>
      <c r="J11" s="127">
        <f t="shared" si="1"/>
        <v>587571</v>
      </c>
      <c r="K11" s="127">
        <v>321937</v>
      </c>
      <c r="L11" s="113">
        <f t="shared" si="0"/>
        <v>1.8251117454657277</v>
      </c>
    </row>
    <row r="12" spans="1:12" ht="28.8" customHeight="1">
      <c r="A12" s="119">
        <v>9</v>
      </c>
      <c r="B12" s="127">
        <v>510340</v>
      </c>
      <c r="C12" s="127">
        <v>20330</v>
      </c>
      <c r="D12" s="127">
        <v>18474</v>
      </c>
      <c r="E12" s="127">
        <v>52847</v>
      </c>
      <c r="F12" s="127">
        <v>44405</v>
      </c>
      <c r="G12" s="127">
        <v>26760</v>
      </c>
      <c r="H12" s="127">
        <v>14811</v>
      </c>
      <c r="I12" s="127">
        <v>184717</v>
      </c>
      <c r="J12" s="127">
        <f t="shared" si="1"/>
        <v>872684</v>
      </c>
      <c r="K12" s="127">
        <v>1098252</v>
      </c>
      <c r="L12" s="113">
        <f t="shared" si="0"/>
        <v>0.79461180129879116</v>
      </c>
    </row>
    <row r="13" spans="1:12" ht="28.8" customHeight="1">
      <c r="A13" s="119">
        <v>10</v>
      </c>
      <c r="B13" s="127">
        <v>446349</v>
      </c>
      <c r="C13" s="127">
        <v>12744</v>
      </c>
      <c r="D13" s="127">
        <v>20272</v>
      </c>
      <c r="E13" s="127">
        <v>50380</v>
      </c>
      <c r="F13" s="127">
        <v>87072</v>
      </c>
      <c r="G13" s="127">
        <v>40763</v>
      </c>
      <c r="H13" s="127">
        <v>10211</v>
      </c>
      <c r="I13" s="127">
        <v>177412</v>
      </c>
      <c r="J13" s="127">
        <f t="shared" si="1"/>
        <v>845203</v>
      </c>
      <c r="K13" s="127">
        <v>1031709</v>
      </c>
      <c r="L13" s="113">
        <f t="shared" si="0"/>
        <v>0.81922615776347785</v>
      </c>
    </row>
    <row r="14" spans="1:12" ht="28.8" customHeight="1">
      <c r="A14" s="119">
        <v>11</v>
      </c>
      <c r="B14" s="127">
        <v>357538</v>
      </c>
      <c r="C14" s="127">
        <v>29734</v>
      </c>
      <c r="D14" s="127">
        <v>29632</v>
      </c>
      <c r="E14" s="127">
        <v>45243</v>
      </c>
      <c r="F14" s="127">
        <v>113212</v>
      </c>
      <c r="G14" s="127">
        <v>64061</v>
      </c>
      <c r="H14" s="127">
        <v>8410</v>
      </c>
      <c r="I14" s="127">
        <v>137285</v>
      </c>
      <c r="J14" s="127">
        <f t="shared" si="1"/>
        <v>785115</v>
      </c>
      <c r="K14" s="127">
        <v>933961</v>
      </c>
      <c r="L14" s="113">
        <f t="shared" si="0"/>
        <v>0.84062931963968512</v>
      </c>
    </row>
    <row r="15" spans="1:12" ht="28.8" customHeight="1">
      <c r="A15" s="119">
        <v>12</v>
      </c>
      <c r="B15" s="127">
        <v>252394</v>
      </c>
      <c r="C15" s="127">
        <v>19524</v>
      </c>
      <c r="D15" s="127">
        <v>32450</v>
      </c>
      <c r="E15" s="127">
        <v>29583</v>
      </c>
      <c r="F15" s="127">
        <v>54852</v>
      </c>
      <c r="G15" s="127">
        <v>22184</v>
      </c>
      <c r="H15" s="127">
        <v>2146</v>
      </c>
      <c r="I15" s="127">
        <v>51448</v>
      </c>
      <c r="J15" s="127">
        <f t="shared" si="1"/>
        <v>464581</v>
      </c>
      <c r="K15" s="127">
        <v>642329</v>
      </c>
      <c r="L15" s="113">
        <f t="shared" si="0"/>
        <v>0.72327576677995231</v>
      </c>
    </row>
    <row r="16" spans="1:12" ht="28.8" customHeight="1">
      <c r="A16" s="119" t="s">
        <v>636</v>
      </c>
      <c r="B16" s="127">
        <f t="shared" ref="B16:K16" si="2">SUM(B4:B15)</f>
        <v>3115030</v>
      </c>
      <c r="C16" s="127">
        <f t="shared" si="2"/>
        <v>320582</v>
      </c>
      <c r="D16" s="127">
        <f t="shared" si="2"/>
        <v>325560</v>
      </c>
      <c r="E16" s="127">
        <f t="shared" si="2"/>
        <v>532906</v>
      </c>
      <c r="F16" s="127">
        <f t="shared" si="2"/>
        <v>887161</v>
      </c>
      <c r="G16" s="127">
        <f t="shared" si="2"/>
        <v>486664</v>
      </c>
      <c r="H16" s="127">
        <f t="shared" si="2"/>
        <v>106374</v>
      </c>
      <c r="I16" s="127">
        <f t="shared" si="2"/>
        <v>1478332</v>
      </c>
      <c r="J16" s="127">
        <f t="shared" si="2"/>
        <v>7252609</v>
      </c>
      <c r="K16" s="127">
        <f t="shared" si="2"/>
        <v>8046559</v>
      </c>
      <c r="L16" s="113">
        <f t="shared" si="0"/>
        <v>0.90133049419012523</v>
      </c>
    </row>
    <row r="17" spans="1:12" ht="28.8" customHeight="1">
      <c r="A17" s="108" t="s">
        <v>621</v>
      </c>
      <c r="B17" s="127">
        <v>3533627</v>
      </c>
      <c r="C17" s="127">
        <v>328052</v>
      </c>
      <c r="D17" s="127">
        <v>395862</v>
      </c>
      <c r="E17" s="127">
        <v>538502</v>
      </c>
      <c r="F17" s="127">
        <v>1009417</v>
      </c>
      <c r="G17" s="127">
        <v>551069</v>
      </c>
      <c r="H17" s="127">
        <v>89397</v>
      </c>
      <c r="I17" s="127">
        <v>1600633</v>
      </c>
      <c r="J17" s="127">
        <f>SUM(B17:I17)</f>
        <v>8046559</v>
      </c>
      <c r="K17" s="638"/>
      <c r="L17" s="639"/>
    </row>
    <row r="18" spans="1:12" ht="28.8" customHeight="1">
      <c r="A18" s="119" t="s">
        <v>600</v>
      </c>
      <c r="B18" s="113">
        <f t="shared" ref="B18:J18" si="3">IF(ISERROR(B16/B17)=0,"0% ",B16/B17)</f>
        <v>0.88153899661735657</v>
      </c>
      <c r="C18" s="113">
        <f t="shared" si="3"/>
        <v>0.97722921975784327</v>
      </c>
      <c r="D18" s="113">
        <f t="shared" si="3"/>
        <v>0.82240780878184827</v>
      </c>
      <c r="E18" s="113">
        <f t="shared" si="3"/>
        <v>0.98960820944026207</v>
      </c>
      <c r="F18" s="113">
        <f t="shared" si="3"/>
        <v>0.8788845442468276</v>
      </c>
      <c r="G18" s="113">
        <f t="shared" si="3"/>
        <v>0.88312715830503985</v>
      </c>
      <c r="H18" s="113">
        <f t="shared" si="3"/>
        <v>1.1899057015336085</v>
      </c>
      <c r="I18" s="113">
        <f t="shared" si="3"/>
        <v>0.92359210387390489</v>
      </c>
      <c r="J18" s="113">
        <f t="shared" si="3"/>
        <v>0.90133049419012523</v>
      </c>
      <c r="K18" s="640"/>
      <c r="L18" s="641"/>
    </row>
    <row r="19" spans="1:12" ht="28.8" customHeight="1">
      <c r="A19" s="8"/>
      <c r="B19" s="8"/>
      <c r="C19" s="8"/>
      <c r="D19" s="8"/>
      <c r="E19" s="8"/>
      <c r="F19" s="8"/>
      <c r="G19" s="8"/>
      <c r="H19" s="8"/>
      <c r="I19" s="8"/>
      <c r="J19" s="8"/>
      <c r="K19" s="622" t="s">
        <v>637</v>
      </c>
      <c r="L19" s="622"/>
    </row>
    <row r="20" spans="1:12">
      <c r="A20" s="8"/>
      <c r="B20" s="8"/>
      <c r="C20" s="8"/>
      <c r="D20" s="8"/>
      <c r="E20" s="8"/>
      <c r="F20" s="8"/>
      <c r="G20" s="8"/>
      <c r="H20" s="8"/>
      <c r="I20" s="8"/>
      <c r="J20" s="8"/>
      <c r="K20" s="8"/>
      <c r="L20" s="8"/>
    </row>
  </sheetData>
  <sheetProtection selectLockedCells="1" selectUnlockedCells="1"/>
  <mergeCells count="4">
    <mergeCell ref="A1:D1"/>
    <mergeCell ref="K2:L2"/>
    <mergeCell ref="K17:L18"/>
    <mergeCell ref="K19:L19"/>
  </mergeCells>
  <phoneticPr fontId="6"/>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43D0-E081-4DBE-B781-A24CFF63F74B}">
  <sheetPr>
    <pageSetUpPr fitToPage="1"/>
  </sheetPr>
  <dimension ref="A1:L20"/>
  <sheetViews>
    <sheetView view="pageLayout" zoomScaleNormal="100" zoomScaleSheetLayoutView="100" workbookViewId="0">
      <selection activeCell="A2" sqref="A2"/>
    </sheetView>
  </sheetViews>
  <sheetFormatPr defaultColWidth="9" defaultRowHeight="14.4"/>
  <cols>
    <col min="1" max="1" width="14.33203125" style="67" customWidth="1"/>
    <col min="2" max="12" width="11" style="67" customWidth="1"/>
    <col min="13" max="16384" width="9" style="67"/>
  </cols>
  <sheetData>
    <row r="1" spans="1:12" s="60" customFormat="1" ht="28.8" customHeight="1">
      <c r="A1" s="636" t="s">
        <v>638</v>
      </c>
      <c r="B1" s="636"/>
      <c r="C1" s="636"/>
      <c r="D1" s="636"/>
      <c r="E1" s="63"/>
      <c r="F1" s="63"/>
      <c r="G1" s="63"/>
      <c r="H1" s="63"/>
      <c r="I1" s="63"/>
      <c r="J1" s="63"/>
      <c r="K1" s="63"/>
      <c r="L1" s="63"/>
    </row>
    <row r="2" spans="1:12" ht="28.8" customHeight="1">
      <c r="A2" s="8"/>
      <c r="B2" s="8"/>
      <c r="C2" s="8"/>
      <c r="D2" s="8"/>
      <c r="E2" s="8"/>
      <c r="F2" s="8"/>
      <c r="G2" s="8"/>
      <c r="H2" s="8"/>
      <c r="I2" s="8"/>
      <c r="J2" s="8"/>
      <c r="K2" s="128"/>
      <c r="L2" s="118" t="s">
        <v>639</v>
      </c>
    </row>
    <row r="3" spans="1:12" s="79" customFormat="1" ht="28.8" customHeight="1">
      <c r="A3" s="129" t="s">
        <v>640</v>
      </c>
      <c r="B3" s="119" t="s">
        <v>626</v>
      </c>
      <c r="C3" s="119" t="s">
        <v>627</v>
      </c>
      <c r="D3" s="119" t="s">
        <v>628</v>
      </c>
      <c r="E3" s="119" t="s">
        <v>629</v>
      </c>
      <c r="F3" s="119" t="s">
        <v>630</v>
      </c>
      <c r="G3" s="119" t="s">
        <v>631</v>
      </c>
      <c r="H3" s="119" t="s">
        <v>632</v>
      </c>
      <c r="I3" s="119" t="s">
        <v>633</v>
      </c>
      <c r="J3" s="119" t="s">
        <v>635</v>
      </c>
      <c r="K3" s="108" t="s">
        <v>621</v>
      </c>
      <c r="L3" s="119" t="s">
        <v>600</v>
      </c>
    </row>
    <row r="4" spans="1:12" ht="28.8" customHeight="1">
      <c r="A4" s="119">
        <v>1</v>
      </c>
      <c r="B4" s="127">
        <v>50522</v>
      </c>
      <c r="C4" s="127">
        <v>20030</v>
      </c>
      <c r="D4" s="127">
        <v>11921</v>
      </c>
      <c r="E4" s="127">
        <v>5220</v>
      </c>
      <c r="F4" s="127">
        <v>25941</v>
      </c>
      <c r="G4" s="127">
        <v>13555</v>
      </c>
      <c r="H4" s="127">
        <v>3187</v>
      </c>
      <c r="I4" s="127">
        <v>62403</v>
      </c>
      <c r="J4" s="127">
        <f>SUM(B4:I4)</f>
        <v>192779</v>
      </c>
      <c r="K4" s="127">
        <v>162342</v>
      </c>
      <c r="L4" s="113">
        <f t="shared" ref="L4:L16" si="0">IF(ISERROR(J4/K4=0),"0% ",J4/K4)</f>
        <v>1.1874869103497554</v>
      </c>
    </row>
    <row r="5" spans="1:12" ht="28.8" customHeight="1">
      <c r="A5" s="119">
        <v>2</v>
      </c>
      <c r="B5" s="127">
        <v>25836</v>
      </c>
      <c r="C5" s="127">
        <v>14222</v>
      </c>
      <c r="D5" s="127">
        <v>8187</v>
      </c>
      <c r="E5" s="127">
        <v>4312</v>
      </c>
      <c r="F5" s="127">
        <v>21332</v>
      </c>
      <c r="G5" s="127">
        <v>10825</v>
      </c>
      <c r="H5" s="127">
        <v>2220</v>
      </c>
      <c r="I5" s="127">
        <v>43306</v>
      </c>
      <c r="J5" s="127">
        <f t="shared" ref="J5:J15" si="1">SUM(B5:I5)</f>
        <v>130240</v>
      </c>
      <c r="K5" s="127">
        <v>158798</v>
      </c>
      <c r="L5" s="113">
        <f t="shared" si="0"/>
        <v>0.82016146299071779</v>
      </c>
    </row>
    <row r="6" spans="1:12" ht="28.8" customHeight="1">
      <c r="A6" s="119">
        <v>3</v>
      </c>
      <c r="B6" s="127">
        <v>16370</v>
      </c>
      <c r="C6" s="127">
        <v>8997</v>
      </c>
      <c r="D6" s="127">
        <v>4435</v>
      </c>
      <c r="E6" s="127">
        <v>3192</v>
      </c>
      <c r="F6" s="127">
        <v>19274</v>
      </c>
      <c r="G6" s="127">
        <v>14812</v>
      </c>
      <c r="H6" s="127">
        <v>5762</v>
      </c>
      <c r="I6" s="127">
        <v>47244</v>
      </c>
      <c r="J6" s="127">
        <f t="shared" si="1"/>
        <v>120086</v>
      </c>
      <c r="K6" s="127">
        <v>161048</v>
      </c>
      <c r="L6" s="113">
        <f t="shared" si="0"/>
        <v>0.74565346977298697</v>
      </c>
    </row>
    <row r="7" spans="1:12" ht="28.8" customHeight="1">
      <c r="A7" s="119">
        <v>4</v>
      </c>
      <c r="B7" s="127">
        <v>32235</v>
      </c>
      <c r="C7" s="127">
        <v>14866</v>
      </c>
      <c r="D7" s="127">
        <v>5380</v>
      </c>
      <c r="E7" s="127">
        <v>6906</v>
      </c>
      <c r="F7" s="127">
        <v>21258</v>
      </c>
      <c r="G7" s="127">
        <v>15357</v>
      </c>
      <c r="H7" s="127">
        <v>15232</v>
      </c>
      <c r="I7" s="127">
        <v>50836</v>
      </c>
      <c r="J7" s="127">
        <f t="shared" si="1"/>
        <v>162070</v>
      </c>
      <c r="K7" s="127">
        <v>185340</v>
      </c>
      <c r="L7" s="113">
        <f t="shared" si="0"/>
        <v>0.87444696233948416</v>
      </c>
    </row>
    <row r="8" spans="1:12" ht="28.8" customHeight="1">
      <c r="A8" s="119">
        <v>5</v>
      </c>
      <c r="B8" s="127">
        <v>55752</v>
      </c>
      <c r="C8" s="127">
        <v>10794</v>
      </c>
      <c r="D8" s="127">
        <v>6347</v>
      </c>
      <c r="E8" s="127">
        <v>18086</v>
      </c>
      <c r="F8" s="127">
        <v>51480</v>
      </c>
      <c r="G8" s="127">
        <v>27599</v>
      </c>
      <c r="H8" s="127">
        <v>4844</v>
      </c>
      <c r="I8" s="127">
        <v>53576</v>
      </c>
      <c r="J8" s="127">
        <f t="shared" si="1"/>
        <v>228478</v>
      </c>
      <c r="K8" s="127">
        <v>200850</v>
      </c>
      <c r="L8" s="113">
        <f t="shared" si="0"/>
        <v>1.1375553895942245</v>
      </c>
    </row>
    <row r="9" spans="1:12" ht="28.8" customHeight="1">
      <c r="A9" s="119">
        <v>6</v>
      </c>
      <c r="B9" s="127">
        <v>143864</v>
      </c>
      <c r="C9" s="127">
        <v>18140</v>
      </c>
      <c r="D9" s="127">
        <v>22685</v>
      </c>
      <c r="E9" s="127">
        <v>18980</v>
      </c>
      <c r="F9" s="127">
        <v>55942</v>
      </c>
      <c r="G9" s="127">
        <v>28870</v>
      </c>
      <c r="H9" s="127">
        <v>7773</v>
      </c>
      <c r="I9" s="127">
        <v>72953</v>
      </c>
      <c r="J9" s="127">
        <f t="shared" si="1"/>
        <v>369207</v>
      </c>
      <c r="K9" s="127">
        <v>387474</v>
      </c>
      <c r="L9" s="113">
        <f t="shared" si="0"/>
        <v>0.95285619164124558</v>
      </c>
    </row>
    <row r="10" spans="1:12" ht="28.8" customHeight="1">
      <c r="A10" s="119">
        <v>7</v>
      </c>
      <c r="B10" s="127">
        <v>83451</v>
      </c>
      <c r="C10" s="127">
        <v>22208</v>
      </c>
      <c r="D10" s="127">
        <v>17935</v>
      </c>
      <c r="E10" s="127">
        <v>21659</v>
      </c>
      <c r="F10" s="127">
        <v>22257</v>
      </c>
      <c r="G10" s="127">
        <v>22135</v>
      </c>
      <c r="H10" s="127">
        <v>15608</v>
      </c>
      <c r="I10" s="127">
        <v>44756</v>
      </c>
      <c r="J10" s="127">
        <f t="shared" si="1"/>
        <v>250009</v>
      </c>
      <c r="K10" s="127">
        <v>359637</v>
      </c>
      <c r="L10" s="113">
        <f t="shared" si="0"/>
        <v>0.69517040793911644</v>
      </c>
    </row>
    <row r="11" spans="1:12" ht="28.8" customHeight="1">
      <c r="A11" s="119">
        <v>8</v>
      </c>
      <c r="B11" s="127">
        <v>94803</v>
      </c>
      <c r="C11" s="127">
        <v>21782</v>
      </c>
      <c r="D11" s="127">
        <v>18620</v>
      </c>
      <c r="E11" s="127">
        <v>22522</v>
      </c>
      <c r="F11" s="127">
        <v>18544</v>
      </c>
      <c r="G11" s="127">
        <v>24476</v>
      </c>
      <c r="H11" s="127">
        <v>9405</v>
      </c>
      <c r="I11" s="127">
        <v>35551</v>
      </c>
      <c r="J11" s="127">
        <f t="shared" si="1"/>
        <v>245703</v>
      </c>
      <c r="K11" s="127">
        <v>161408</v>
      </c>
      <c r="L11" s="113">
        <f t="shared" si="0"/>
        <v>1.5222479678826328</v>
      </c>
    </row>
    <row r="12" spans="1:12" ht="28.8" customHeight="1">
      <c r="A12" s="119">
        <v>9</v>
      </c>
      <c r="B12" s="127">
        <v>131200</v>
      </c>
      <c r="C12" s="127">
        <v>17143</v>
      </c>
      <c r="D12" s="127">
        <v>11002</v>
      </c>
      <c r="E12" s="127">
        <v>12262</v>
      </c>
      <c r="F12" s="127">
        <v>23938</v>
      </c>
      <c r="G12" s="127">
        <v>16854</v>
      </c>
      <c r="H12" s="127">
        <v>10313</v>
      </c>
      <c r="I12" s="127">
        <v>72454</v>
      </c>
      <c r="J12" s="127">
        <f t="shared" si="1"/>
        <v>295166</v>
      </c>
      <c r="K12" s="127">
        <v>314490</v>
      </c>
      <c r="L12" s="113">
        <f t="shared" si="0"/>
        <v>0.93855448503926997</v>
      </c>
    </row>
    <row r="13" spans="1:12" ht="28.8" customHeight="1">
      <c r="A13" s="119">
        <v>10</v>
      </c>
      <c r="B13" s="127">
        <v>120729</v>
      </c>
      <c r="C13" s="127">
        <v>7608</v>
      </c>
      <c r="D13" s="127">
        <v>14572</v>
      </c>
      <c r="E13" s="127">
        <v>14628</v>
      </c>
      <c r="F13" s="127">
        <v>36636</v>
      </c>
      <c r="G13" s="127">
        <v>22667</v>
      </c>
      <c r="H13" s="127">
        <v>8201</v>
      </c>
      <c r="I13" s="127">
        <v>86063</v>
      </c>
      <c r="J13" s="127">
        <f t="shared" si="1"/>
        <v>311104</v>
      </c>
      <c r="K13" s="127">
        <v>339669</v>
      </c>
      <c r="L13" s="113">
        <f t="shared" si="0"/>
        <v>0.9159034236271193</v>
      </c>
    </row>
    <row r="14" spans="1:12" ht="28.8" customHeight="1">
      <c r="A14" s="119">
        <v>11</v>
      </c>
      <c r="B14" s="127">
        <v>94309</v>
      </c>
      <c r="C14" s="127">
        <v>20807</v>
      </c>
      <c r="D14" s="127">
        <v>11480</v>
      </c>
      <c r="E14" s="127">
        <v>13538</v>
      </c>
      <c r="F14" s="127">
        <v>37708</v>
      </c>
      <c r="G14" s="127">
        <v>28141</v>
      </c>
      <c r="H14" s="127">
        <v>5385</v>
      </c>
      <c r="I14" s="127">
        <v>76383</v>
      </c>
      <c r="J14" s="127">
        <f t="shared" si="1"/>
        <v>287751</v>
      </c>
      <c r="K14" s="127">
        <v>352269</v>
      </c>
      <c r="L14" s="113">
        <f t="shared" si="0"/>
        <v>0.81685019118911972</v>
      </c>
    </row>
    <row r="15" spans="1:12" ht="28.8" customHeight="1">
      <c r="A15" s="119">
        <v>12</v>
      </c>
      <c r="B15" s="127">
        <v>77797</v>
      </c>
      <c r="C15" s="127">
        <v>13739</v>
      </c>
      <c r="D15" s="127">
        <v>11483</v>
      </c>
      <c r="E15" s="127">
        <v>6690</v>
      </c>
      <c r="F15" s="127">
        <v>21821</v>
      </c>
      <c r="G15" s="127">
        <v>12927</v>
      </c>
      <c r="H15" s="127">
        <v>2674</v>
      </c>
      <c r="I15" s="127">
        <v>47353</v>
      </c>
      <c r="J15" s="127">
        <f t="shared" si="1"/>
        <v>194484</v>
      </c>
      <c r="K15" s="127">
        <v>262814</v>
      </c>
      <c r="L15" s="113">
        <f t="shared" si="0"/>
        <v>0.74000624015463412</v>
      </c>
    </row>
    <row r="16" spans="1:12" ht="28.8" customHeight="1">
      <c r="A16" s="119" t="s">
        <v>636</v>
      </c>
      <c r="B16" s="127">
        <f t="shared" ref="B16:I16" si="2">SUM(B4:B15)</f>
        <v>926868</v>
      </c>
      <c r="C16" s="127">
        <f t="shared" si="2"/>
        <v>190336</v>
      </c>
      <c r="D16" s="127">
        <f t="shared" si="2"/>
        <v>144047</v>
      </c>
      <c r="E16" s="127">
        <f t="shared" si="2"/>
        <v>147995</v>
      </c>
      <c r="F16" s="127">
        <f t="shared" si="2"/>
        <v>356131</v>
      </c>
      <c r="G16" s="127">
        <f t="shared" si="2"/>
        <v>238218</v>
      </c>
      <c r="H16" s="127">
        <f t="shared" si="2"/>
        <v>90604</v>
      </c>
      <c r="I16" s="127">
        <f t="shared" si="2"/>
        <v>692878</v>
      </c>
      <c r="J16" s="127">
        <f>SUM(J4:J15)</f>
        <v>2787077</v>
      </c>
      <c r="K16" s="127">
        <f>SUM(K4:K15)</f>
        <v>3046139</v>
      </c>
      <c r="L16" s="113">
        <f t="shared" si="0"/>
        <v>0.91495397944742507</v>
      </c>
    </row>
    <row r="17" spans="1:12" ht="28.8" customHeight="1">
      <c r="A17" s="108" t="s">
        <v>621</v>
      </c>
      <c r="B17" s="127">
        <v>1015682</v>
      </c>
      <c r="C17" s="127">
        <v>211366</v>
      </c>
      <c r="D17" s="127">
        <v>160335</v>
      </c>
      <c r="E17" s="127">
        <v>156361</v>
      </c>
      <c r="F17" s="127">
        <v>398038</v>
      </c>
      <c r="G17" s="127">
        <v>262836</v>
      </c>
      <c r="H17" s="127">
        <v>80895</v>
      </c>
      <c r="I17" s="127">
        <v>760626</v>
      </c>
      <c r="J17" s="127">
        <f>SUM(B17:I17)</f>
        <v>3046139</v>
      </c>
      <c r="K17" s="638"/>
      <c r="L17" s="639"/>
    </row>
    <row r="18" spans="1:12" ht="28.8" customHeight="1">
      <c r="A18" s="119" t="s">
        <v>600</v>
      </c>
      <c r="B18" s="113">
        <f t="shared" ref="B18:J18" si="3">IF(ISERROR(B16/B17)=0,"0% ",B16/B17)</f>
        <v>0.91255727678545051</v>
      </c>
      <c r="C18" s="113">
        <f t="shared" si="3"/>
        <v>0.90050433844610767</v>
      </c>
      <c r="D18" s="113">
        <f t="shared" si="3"/>
        <v>0.89841269841269844</v>
      </c>
      <c r="E18" s="113">
        <f t="shared" si="3"/>
        <v>0.94649560951899769</v>
      </c>
      <c r="F18" s="113">
        <f t="shared" si="3"/>
        <v>0.89471608238409395</v>
      </c>
      <c r="G18" s="113">
        <f t="shared" si="3"/>
        <v>0.90633703145687805</v>
      </c>
      <c r="H18" s="113">
        <f t="shared" si="3"/>
        <v>1.1200197787255084</v>
      </c>
      <c r="I18" s="113">
        <f t="shared" si="3"/>
        <v>0.91093125925224749</v>
      </c>
      <c r="J18" s="113">
        <f t="shared" si="3"/>
        <v>0.91495397944742507</v>
      </c>
      <c r="K18" s="640"/>
      <c r="L18" s="641"/>
    </row>
    <row r="19" spans="1:12" ht="26.2" customHeight="1">
      <c r="A19" s="8"/>
      <c r="B19" s="8"/>
      <c r="C19" s="8"/>
      <c r="D19" s="8"/>
      <c r="E19" s="8"/>
      <c r="F19" s="8"/>
      <c r="G19" s="8"/>
      <c r="H19" s="8"/>
      <c r="I19" s="8"/>
      <c r="J19" s="8"/>
      <c r="K19" s="622" t="s">
        <v>637</v>
      </c>
      <c r="L19" s="622"/>
    </row>
    <row r="20" spans="1:12">
      <c r="A20" s="8"/>
      <c r="B20" s="8"/>
      <c r="C20" s="8"/>
      <c r="D20" s="8"/>
      <c r="E20" s="8"/>
      <c r="F20" s="8"/>
      <c r="G20" s="8"/>
      <c r="H20" s="8"/>
      <c r="I20" s="8"/>
      <c r="J20" s="8"/>
      <c r="K20" s="8"/>
      <c r="L20" s="8"/>
    </row>
  </sheetData>
  <sheetProtection selectLockedCells="1" selectUnlockedCells="1"/>
  <mergeCells count="3">
    <mergeCell ref="A1:D1"/>
    <mergeCell ref="K17:L18"/>
    <mergeCell ref="K19:L19"/>
  </mergeCells>
  <phoneticPr fontId="6"/>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2457-9DD0-48CB-8B9F-11CB614952DA}">
  <sheetPr>
    <pageSetUpPr fitToPage="1"/>
  </sheetPr>
  <dimension ref="A1:V42"/>
  <sheetViews>
    <sheetView view="pageLayout" topLeftCell="A4" zoomScale="70" zoomScaleNormal="100" zoomScalePageLayoutView="70" workbookViewId="0">
      <selection sqref="A1:D1"/>
    </sheetView>
  </sheetViews>
  <sheetFormatPr defaultColWidth="9" defaultRowHeight="14.4"/>
  <cols>
    <col min="1" max="1" width="11.5546875" style="131" customWidth="1"/>
    <col min="2" max="2" width="16.88671875" style="131" customWidth="1"/>
    <col min="3" max="22" width="9.5546875" style="131" customWidth="1"/>
    <col min="23" max="46" width="10.6640625" style="131" customWidth="1"/>
    <col min="47" max="16384" width="9" style="131"/>
  </cols>
  <sheetData>
    <row r="1" spans="1:22" ht="20.95" customHeight="1">
      <c r="A1" s="493" t="s">
        <v>651</v>
      </c>
      <c r="B1" s="493"/>
      <c r="C1" s="493"/>
      <c r="D1" s="493"/>
    </row>
    <row r="2" spans="1:22" ht="20.95" customHeight="1">
      <c r="A2" s="643" t="s">
        <v>652</v>
      </c>
      <c r="B2" s="643"/>
      <c r="C2" s="643"/>
      <c r="D2" s="643"/>
      <c r="E2" s="643"/>
      <c r="F2" s="643"/>
      <c r="G2" s="643"/>
      <c r="S2" s="644" t="s">
        <v>653</v>
      </c>
      <c r="T2" s="644" t="s">
        <v>654</v>
      </c>
      <c r="U2" s="644"/>
      <c r="V2" s="644"/>
    </row>
    <row r="3" spans="1:22" s="138" customFormat="1" ht="34.049999999999997" customHeight="1">
      <c r="A3" s="132" t="s">
        <v>655</v>
      </c>
      <c r="B3" s="133" t="s">
        <v>656</v>
      </c>
      <c r="C3" s="134" t="s">
        <v>657</v>
      </c>
      <c r="D3" s="135" t="s">
        <v>658</v>
      </c>
      <c r="E3" s="135" t="s">
        <v>659</v>
      </c>
      <c r="F3" s="135" t="s">
        <v>660</v>
      </c>
      <c r="G3" s="135" t="s">
        <v>661</v>
      </c>
      <c r="H3" s="135" t="s">
        <v>662</v>
      </c>
      <c r="I3" s="135" t="s">
        <v>663</v>
      </c>
      <c r="J3" s="135" t="s">
        <v>664</v>
      </c>
      <c r="K3" s="136" t="s">
        <v>665</v>
      </c>
      <c r="L3" s="135" t="s">
        <v>666</v>
      </c>
      <c r="M3" s="136" t="s">
        <v>667</v>
      </c>
      <c r="N3" s="135" t="s">
        <v>668</v>
      </c>
      <c r="O3" s="135" t="s">
        <v>669</v>
      </c>
      <c r="P3" s="135" t="s">
        <v>670</v>
      </c>
      <c r="Q3" s="135" t="s">
        <v>671</v>
      </c>
      <c r="R3" s="135" t="s">
        <v>672</v>
      </c>
      <c r="S3" s="136" t="s">
        <v>673</v>
      </c>
      <c r="T3" s="136" t="s">
        <v>674</v>
      </c>
      <c r="U3" s="135" t="s">
        <v>672</v>
      </c>
      <c r="V3" s="137" t="s">
        <v>675</v>
      </c>
    </row>
    <row r="4" spans="1:22" ht="20.95" customHeight="1">
      <c r="A4" s="642" t="s">
        <v>676</v>
      </c>
      <c r="B4" s="140" t="s">
        <v>677</v>
      </c>
      <c r="C4" s="141"/>
      <c r="D4" s="141"/>
      <c r="E4" s="141">
        <v>20</v>
      </c>
      <c r="F4" s="141">
        <v>5</v>
      </c>
      <c r="G4" s="141"/>
      <c r="H4" s="141"/>
      <c r="I4" s="141"/>
      <c r="J4" s="141">
        <v>5</v>
      </c>
      <c r="K4" s="141">
        <v>30</v>
      </c>
      <c r="L4" s="141"/>
      <c r="M4" s="141"/>
      <c r="N4" s="141">
        <v>2</v>
      </c>
      <c r="O4" s="141"/>
      <c r="P4" s="141"/>
      <c r="Q4" s="141"/>
      <c r="R4" s="141"/>
      <c r="S4" s="141">
        <f t="shared" ref="S4:S29" si="0">SUM(C4:R4)</f>
        <v>62</v>
      </c>
      <c r="T4" s="141"/>
      <c r="U4" s="141"/>
      <c r="V4" s="142">
        <f>SUM(S4:U4)</f>
        <v>62</v>
      </c>
    </row>
    <row r="5" spans="1:22" ht="20.95" customHeight="1">
      <c r="A5" s="642"/>
      <c r="B5" s="140" t="s">
        <v>678</v>
      </c>
      <c r="C5" s="141"/>
      <c r="D5" s="141">
        <v>50</v>
      </c>
      <c r="E5" s="141">
        <v>60</v>
      </c>
      <c r="F5" s="141">
        <v>30</v>
      </c>
      <c r="G5" s="141"/>
      <c r="H5" s="141">
        <v>70</v>
      </c>
      <c r="I5" s="141">
        <v>200</v>
      </c>
      <c r="J5" s="141">
        <v>10</v>
      </c>
      <c r="K5" s="141">
        <v>120</v>
      </c>
      <c r="L5" s="141">
        <v>10</v>
      </c>
      <c r="M5" s="141"/>
      <c r="N5" s="141">
        <v>3</v>
      </c>
      <c r="O5" s="141"/>
      <c r="P5" s="141">
        <v>10</v>
      </c>
      <c r="Q5" s="141"/>
      <c r="R5" s="141"/>
      <c r="S5" s="141">
        <f t="shared" si="0"/>
        <v>563</v>
      </c>
      <c r="T5" s="141"/>
      <c r="U5" s="141"/>
      <c r="V5" s="142">
        <f t="shared" ref="V5:V41" si="1">SUM(S5:U5)</f>
        <v>563</v>
      </c>
    </row>
    <row r="6" spans="1:22" ht="20.95" customHeight="1">
      <c r="A6" s="642"/>
      <c r="B6" s="140" t="s">
        <v>679</v>
      </c>
      <c r="C6" s="141"/>
      <c r="D6" s="141"/>
      <c r="E6" s="141">
        <v>280</v>
      </c>
      <c r="F6" s="141">
        <v>130</v>
      </c>
      <c r="G6" s="141"/>
      <c r="H6" s="141">
        <v>600</v>
      </c>
      <c r="I6" s="141"/>
      <c r="J6" s="141">
        <v>5</v>
      </c>
      <c r="K6" s="141">
        <v>100</v>
      </c>
      <c r="L6" s="141"/>
      <c r="M6" s="141"/>
      <c r="N6" s="141">
        <v>5</v>
      </c>
      <c r="O6" s="141"/>
      <c r="P6" s="141"/>
      <c r="Q6" s="141"/>
      <c r="R6" s="141"/>
      <c r="S6" s="141">
        <f t="shared" si="0"/>
        <v>1120</v>
      </c>
      <c r="T6" s="141"/>
      <c r="U6" s="141"/>
      <c r="V6" s="142">
        <f t="shared" si="1"/>
        <v>1120</v>
      </c>
    </row>
    <row r="7" spans="1:22" ht="20.95" customHeight="1">
      <c r="A7" s="642" t="s">
        <v>680</v>
      </c>
      <c r="B7" s="140" t="s">
        <v>677</v>
      </c>
      <c r="C7" s="141"/>
      <c r="D7" s="141">
        <v>77</v>
      </c>
      <c r="E7" s="141">
        <v>154</v>
      </c>
      <c r="F7" s="141">
        <v>154</v>
      </c>
      <c r="G7" s="141"/>
      <c r="H7" s="141">
        <v>947</v>
      </c>
      <c r="I7" s="141"/>
      <c r="J7" s="141">
        <v>1147</v>
      </c>
      <c r="K7" s="141">
        <v>1029</v>
      </c>
      <c r="L7" s="141">
        <v>37</v>
      </c>
      <c r="M7" s="141"/>
      <c r="N7" s="141">
        <v>9</v>
      </c>
      <c r="O7" s="141">
        <v>7</v>
      </c>
      <c r="P7" s="141"/>
      <c r="Q7" s="141">
        <v>151</v>
      </c>
      <c r="R7" s="141">
        <v>997</v>
      </c>
      <c r="S7" s="141">
        <f t="shared" si="0"/>
        <v>4709</v>
      </c>
      <c r="T7" s="141"/>
      <c r="U7" s="141"/>
      <c r="V7" s="142">
        <f t="shared" si="1"/>
        <v>4709</v>
      </c>
    </row>
    <row r="8" spans="1:22" ht="20.95" customHeight="1">
      <c r="A8" s="642"/>
      <c r="B8" s="140" t="s">
        <v>681</v>
      </c>
      <c r="C8" s="141"/>
      <c r="D8" s="141">
        <v>33</v>
      </c>
      <c r="E8" s="141">
        <v>359</v>
      </c>
      <c r="F8" s="141">
        <v>342</v>
      </c>
      <c r="G8" s="141"/>
      <c r="H8" s="141">
        <v>105</v>
      </c>
      <c r="I8" s="141"/>
      <c r="J8" s="141">
        <v>382</v>
      </c>
      <c r="K8" s="141">
        <v>441</v>
      </c>
      <c r="L8" s="141"/>
      <c r="M8" s="141"/>
      <c r="N8" s="141">
        <v>8</v>
      </c>
      <c r="O8" s="141">
        <v>3</v>
      </c>
      <c r="P8" s="141"/>
      <c r="Q8" s="141">
        <v>59</v>
      </c>
      <c r="R8" s="141">
        <v>213</v>
      </c>
      <c r="S8" s="141">
        <f t="shared" si="0"/>
        <v>1945</v>
      </c>
      <c r="T8" s="141"/>
      <c r="U8" s="141"/>
      <c r="V8" s="142">
        <f t="shared" si="1"/>
        <v>1945</v>
      </c>
    </row>
    <row r="9" spans="1:22" ht="20.95" customHeight="1">
      <c r="A9" s="642" t="s">
        <v>682</v>
      </c>
      <c r="B9" s="140" t="s">
        <v>677</v>
      </c>
      <c r="C9" s="141">
        <v>14</v>
      </c>
      <c r="D9" s="141"/>
      <c r="E9" s="141">
        <v>3</v>
      </c>
      <c r="F9" s="141">
        <v>1</v>
      </c>
      <c r="G9" s="141"/>
      <c r="H9" s="141">
        <v>2143</v>
      </c>
      <c r="I9" s="141"/>
      <c r="J9" s="141">
        <v>94</v>
      </c>
      <c r="K9" s="141">
        <v>776</v>
      </c>
      <c r="L9" s="141">
        <v>6</v>
      </c>
      <c r="M9" s="141"/>
      <c r="N9" s="141">
        <v>1</v>
      </c>
      <c r="O9" s="141"/>
      <c r="P9" s="141"/>
      <c r="Q9" s="141">
        <v>133</v>
      </c>
      <c r="R9" s="141">
        <v>345</v>
      </c>
      <c r="S9" s="141">
        <f t="shared" si="0"/>
        <v>3516</v>
      </c>
      <c r="T9" s="141">
        <v>4</v>
      </c>
      <c r="U9" s="141"/>
      <c r="V9" s="142">
        <f t="shared" si="1"/>
        <v>3520</v>
      </c>
    </row>
    <row r="10" spans="1:22" ht="20.95" customHeight="1">
      <c r="A10" s="642"/>
      <c r="B10" s="140" t="s">
        <v>683</v>
      </c>
      <c r="C10" s="141"/>
      <c r="D10" s="141">
        <v>10</v>
      </c>
      <c r="E10" s="141">
        <v>758</v>
      </c>
      <c r="F10" s="141">
        <v>1006</v>
      </c>
      <c r="G10" s="141"/>
      <c r="H10" s="141">
        <v>22</v>
      </c>
      <c r="I10" s="141"/>
      <c r="J10" s="141"/>
      <c r="K10" s="141">
        <v>37</v>
      </c>
      <c r="L10" s="141"/>
      <c r="M10" s="141"/>
      <c r="N10" s="141">
        <v>37</v>
      </c>
      <c r="O10" s="141"/>
      <c r="P10" s="141"/>
      <c r="Q10" s="141"/>
      <c r="R10" s="141"/>
      <c r="S10" s="141">
        <f t="shared" si="0"/>
        <v>1870</v>
      </c>
      <c r="T10" s="141"/>
      <c r="U10" s="141"/>
      <c r="V10" s="142">
        <f t="shared" si="1"/>
        <v>1870</v>
      </c>
    </row>
    <row r="11" spans="1:22" ht="20.95" customHeight="1">
      <c r="A11" s="642"/>
      <c r="B11" s="140" t="s">
        <v>684</v>
      </c>
      <c r="C11" s="141">
        <v>28</v>
      </c>
      <c r="D11" s="141"/>
      <c r="E11" s="141">
        <v>367</v>
      </c>
      <c r="F11" s="141">
        <v>493</v>
      </c>
      <c r="G11" s="141"/>
      <c r="H11" s="141">
        <v>907</v>
      </c>
      <c r="I11" s="141"/>
      <c r="J11" s="141">
        <v>20</v>
      </c>
      <c r="K11" s="141">
        <v>391</v>
      </c>
      <c r="L11" s="141"/>
      <c r="M11" s="141"/>
      <c r="N11" s="141">
        <v>63</v>
      </c>
      <c r="O11" s="141"/>
      <c r="P11" s="141"/>
      <c r="Q11" s="141"/>
      <c r="R11" s="141"/>
      <c r="S11" s="141">
        <f t="shared" si="0"/>
        <v>2269</v>
      </c>
      <c r="T11" s="141"/>
      <c r="U11" s="141"/>
      <c r="V11" s="142">
        <f t="shared" si="1"/>
        <v>2269</v>
      </c>
    </row>
    <row r="12" spans="1:22" ht="20.95" customHeight="1">
      <c r="A12" s="642" t="s">
        <v>685</v>
      </c>
      <c r="B12" s="140" t="s">
        <v>677</v>
      </c>
      <c r="C12" s="141"/>
      <c r="D12" s="141">
        <v>40</v>
      </c>
      <c r="E12" s="141"/>
      <c r="F12" s="141">
        <v>20</v>
      </c>
      <c r="G12" s="141"/>
      <c r="H12" s="141">
        <v>220</v>
      </c>
      <c r="I12" s="141">
        <v>300</v>
      </c>
      <c r="J12" s="141">
        <v>800</v>
      </c>
      <c r="K12" s="141">
        <v>1270</v>
      </c>
      <c r="L12" s="141"/>
      <c r="M12" s="141"/>
      <c r="N12" s="141"/>
      <c r="O12" s="141">
        <v>40</v>
      </c>
      <c r="P12" s="141"/>
      <c r="Q12" s="141"/>
      <c r="R12" s="141">
        <v>70</v>
      </c>
      <c r="S12" s="141">
        <f t="shared" si="0"/>
        <v>2760</v>
      </c>
      <c r="T12" s="141"/>
      <c r="U12" s="141"/>
      <c r="V12" s="142">
        <f t="shared" si="1"/>
        <v>2760</v>
      </c>
    </row>
    <row r="13" spans="1:22" ht="20.95" customHeight="1">
      <c r="A13" s="642"/>
      <c r="B13" s="140" t="s">
        <v>686</v>
      </c>
      <c r="C13" s="141">
        <v>40</v>
      </c>
      <c r="D13" s="141">
        <v>1300</v>
      </c>
      <c r="E13" s="141">
        <v>250</v>
      </c>
      <c r="F13" s="141">
        <v>250</v>
      </c>
      <c r="G13" s="141"/>
      <c r="H13" s="141">
        <v>4700</v>
      </c>
      <c r="I13" s="141"/>
      <c r="J13" s="141"/>
      <c r="K13" s="141">
        <v>640</v>
      </c>
      <c r="L13" s="141"/>
      <c r="M13" s="141"/>
      <c r="N13" s="141">
        <v>100</v>
      </c>
      <c r="O13" s="141">
        <v>8</v>
      </c>
      <c r="P13" s="141"/>
      <c r="Q13" s="141"/>
      <c r="R13" s="141">
        <v>10</v>
      </c>
      <c r="S13" s="141">
        <f t="shared" si="0"/>
        <v>7298</v>
      </c>
      <c r="T13" s="141"/>
      <c r="U13" s="141"/>
      <c r="V13" s="142">
        <f t="shared" si="1"/>
        <v>7298</v>
      </c>
    </row>
    <row r="14" spans="1:22" ht="20.95" customHeight="1">
      <c r="A14" s="642" t="s">
        <v>687</v>
      </c>
      <c r="B14" s="140" t="s">
        <v>677</v>
      </c>
      <c r="C14" s="141"/>
      <c r="D14" s="141"/>
      <c r="E14" s="141"/>
      <c r="F14" s="141"/>
      <c r="G14" s="141"/>
      <c r="H14" s="141">
        <v>200</v>
      </c>
      <c r="I14" s="141">
        <v>200</v>
      </c>
      <c r="J14" s="141">
        <v>20</v>
      </c>
      <c r="K14" s="141">
        <v>100</v>
      </c>
      <c r="L14" s="141"/>
      <c r="M14" s="141"/>
      <c r="N14" s="141"/>
      <c r="O14" s="141"/>
      <c r="P14" s="141"/>
      <c r="Q14" s="141"/>
      <c r="R14" s="141"/>
      <c r="S14" s="141">
        <f t="shared" si="0"/>
        <v>520</v>
      </c>
      <c r="T14" s="141">
        <v>120</v>
      </c>
      <c r="U14" s="141"/>
      <c r="V14" s="142">
        <f t="shared" si="1"/>
        <v>640</v>
      </c>
    </row>
    <row r="15" spans="1:22" ht="20.95" customHeight="1">
      <c r="A15" s="642"/>
      <c r="B15" s="140" t="s">
        <v>688</v>
      </c>
      <c r="C15" s="141"/>
      <c r="D15" s="141"/>
      <c r="E15" s="141">
        <v>40</v>
      </c>
      <c r="F15" s="141">
        <v>80</v>
      </c>
      <c r="G15" s="141"/>
      <c r="H15" s="141">
        <v>430</v>
      </c>
      <c r="I15" s="141">
        <v>40</v>
      </c>
      <c r="J15" s="141">
        <v>20</v>
      </c>
      <c r="K15" s="141">
        <v>120</v>
      </c>
      <c r="L15" s="141"/>
      <c r="M15" s="141"/>
      <c r="N15" s="141">
        <v>20</v>
      </c>
      <c r="O15" s="141"/>
      <c r="P15" s="141"/>
      <c r="Q15" s="141"/>
      <c r="R15" s="141"/>
      <c r="S15" s="141">
        <f t="shared" si="0"/>
        <v>750</v>
      </c>
      <c r="T15" s="141"/>
      <c r="U15" s="141"/>
      <c r="V15" s="142">
        <f t="shared" si="1"/>
        <v>750</v>
      </c>
    </row>
    <row r="16" spans="1:22" ht="20.95" customHeight="1">
      <c r="A16" s="642"/>
      <c r="B16" s="140" t="s">
        <v>687</v>
      </c>
      <c r="C16" s="141">
        <v>10</v>
      </c>
      <c r="D16" s="141">
        <v>30</v>
      </c>
      <c r="E16" s="141">
        <v>50</v>
      </c>
      <c r="F16" s="141">
        <v>100</v>
      </c>
      <c r="G16" s="141"/>
      <c r="H16" s="141">
        <v>5800</v>
      </c>
      <c r="I16" s="141">
        <v>100</v>
      </c>
      <c r="J16" s="141">
        <v>30</v>
      </c>
      <c r="K16" s="141">
        <v>800</v>
      </c>
      <c r="L16" s="141"/>
      <c r="M16" s="141"/>
      <c r="N16" s="141">
        <v>200</v>
      </c>
      <c r="O16" s="141"/>
      <c r="P16" s="141"/>
      <c r="Q16" s="141"/>
      <c r="R16" s="141"/>
      <c r="S16" s="141">
        <f t="shared" si="0"/>
        <v>7120</v>
      </c>
      <c r="T16" s="141">
        <v>20</v>
      </c>
      <c r="U16" s="141"/>
      <c r="V16" s="142">
        <f t="shared" si="1"/>
        <v>7140</v>
      </c>
    </row>
    <row r="17" spans="1:22" ht="20.95" customHeight="1">
      <c r="A17" s="642" t="s">
        <v>689</v>
      </c>
      <c r="B17" s="140" t="s">
        <v>677</v>
      </c>
      <c r="C17" s="141">
        <v>3</v>
      </c>
      <c r="D17" s="141"/>
      <c r="E17" s="141"/>
      <c r="F17" s="141"/>
      <c r="G17" s="141"/>
      <c r="H17" s="141">
        <v>218</v>
      </c>
      <c r="I17" s="141">
        <v>26</v>
      </c>
      <c r="J17" s="141">
        <v>1</v>
      </c>
      <c r="K17" s="141">
        <v>6</v>
      </c>
      <c r="L17" s="141"/>
      <c r="M17" s="141"/>
      <c r="N17" s="141">
        <v>1</v>
      </c>
      <c r="O17" s="141"/>
      <c r="P17" s="141"/>
      <c r="Q17" s="141">
        <v>15</v>
      </c>
      <c r="R17" s="141"/>
      <c r="S17" s="141">
        <f t="shared" si="0"/>
        <v>270</v>
      </c>
      <c r="T17" s="141">
        <v>504</v>
      </c>
      <c r="U17" s="141"/>
      <c r="V17" s="142">
        <f t="shared" si="1"/>
        <v>774</v>
      </c>
    </row>
    <row r="18" spans="1:22" ht="20.95" customHeight="1">
      <c r="A18" s="642"/>
      <c r="B18" s="140" t="s">
        <v>689</v>
      </c>
      <c r="C18" s="141">
        <v>147</v>
      </c>
      <c r="D18" s="141">
        <v>2734</v>
      </c>
      <c r="E18" s="141">
        <v>2472</v>
      </c>
      <c r="F18" s="141">
        <v>2476</v>
      </c>
      <c r="G18" s="141"/>
      <c r="H18" s="141">
        <v>33685</v>
      </c>
      <c r="I18" s="141">
        <v>252</v>
      </c>
      <c r="J18" s="141">
        <v>45</v>
      </c>
      <c r="K18" s="141">
        <v>5146</v>
      </c>
      <c r="L18" s="141">
        <v>500</v>
      </c>
      <c r="M18" s="141">
        <v>15</v>
      </c>
      <c r="N18" s="141">
        <v>887</v>
      </c>
      <c r="O18" s="141">
        <v>23</v>
      </c>
      <c r="P18" s="141"/>
      <c r="Q18" s="141">
        <v>62</v>
      </c>
      <c r="R18" s="141"/>
      <c r="S18" s="141">
        <f t="shared" si="0"/>
        <v>48444</v>
      </c>
      <c r="T18" s="141">
        <v>205</v>
      </c>
      <c r="U18" s="141"/>
      <c r="V18" s="142">
        <f t="shared" si="1"/>
        <v>48649</v>
      </c>
    </row>
    <row r="19" spans="1:22" ht="20.95" customHeight="1">
      <c r="A19" s="642" t="s">
        <v>690</v>
      </c>
      <c r="B19" s="140" t="s">
        <v>677</v>
      </c>
      <c r="C19" s="141">
        <v>30</v>
      </c>
      <c r="D19" s="141"/>
      <c r="E19" s="141"/>
      <c r="F19" s="141"/>
      <c r="G19" s="141"/>
      <c r="H19" s="141">
        <v>2000</v>
      </c>
      <c r="I19" s="141">
        <v>50</v>
      </c>
      <c r="J19" s="141">
        <v>30</v>
      </c>
      <c r="K19" s="141">
        <v>1000</v>
      </c>
      <c r="L19" s="141"/>
      <c r="M19" s="141"/>
      <c r="N19" s="141"/>
      <c r="O19" s="141"/>
      <c r="P19" s="141"/>
      <c r="Q19" s="141">
        <v>100</v>
      </c>
      <c r="R19" s="141">
        <v>200</v>
      </c>
      <c r="S19" s="141">
        <f t="shared" si="0"/>
        <v>3410</v>
      </c>
      <c r="T19" s="141">
        <v>800</v>
      </c>
      <c r="U19" s="141"/>
      <c r="V19" s="142">
        <f t="shared" si="1"/>
        <v>4210</v>
      </c>
    </row>
    <row r="20" spans="1:22" ht="20.95" customHeight="1">
      <c r="A20" s="642"/>
      <c r="B20" s="140" t="s">
        <v>691</v>
      </c>
      <c r="C20" s="141">
        <v>100</v>
      </c>
      <c r="D20" s="141">
        <v>30</v>
      </c>
      <c r="E20" s="141">
        <v>800</v>
      </c>
      <c r="F20" s="141">
        <v>700</v>
      </c>
      <c r="G20" s="141"/>
      <c r="H20" s="141">
        <v>850</v>
      </c>
      <c r="I20" s="141"/>
      <c r="J20" s="141"/>
      <c r="K20" s="141">
        <v>300</v>
      </c>
      <c r="L20" s="141"/>
      <c r="M20" s="141">
        <v>10</v>
      </c>
      <c r="N20" s="141">
        <v>200</v>
      </c>
      <c r="O20" s="141"/>
      <c r="P20" s="141"/>
      <c r="Q20" s="141">
        <v>10</v>
      </c>
      <c r="R20" s="141"/>
      <c r="S20" s="141">
        <f t="shared" si="0"/>
        <v>3000</v>
      </c>
      <c r="T20" s="141">
        <v>400</v>
      </c>
      <c r="U20" s="141"/>
      <c r="V20" s="142">
        <f t="shared" si="1"/>
        <v>3400</v>
      </c>
    </row>
    <row r="21" spans="1:22" ht="20.95" customHeight="1">
      <c r="A21" s="642"/>
      <c r="B21" s="140" t="s">
        <v>692</v>
      </c>
      <c r="C21" s="141">
        <v>200</v>
      </c>
      <c r="D21" s="141">
        <v>10</v>
      </c>
      <c r="E21" s="141">
        <v>1300</v>
      </c>
      <c r="F21" s="141">
        <v>800</v>
      </c>
      <c r="G21" s="141"/>
      <c r="H21" s="141">
        <v>1500</v>
      </c>
      <c r="I21" s="141"/>
      <c r="J21" s="141"/>
      <c r="K21" s="141">
        <v>200</v>
      </c>
      <c r="L21" s="141"/>
      <c r="M21" s="141"/>
      <c r="N21" s="141">
        <v>50</v>
      </c>
      <c r="O21" s="141"/>
      <c r="P21" s="141"/>
      <c r="Q21" s="141">
        <v>20</v>
      </c>
      <c r="R21" s="141"/>
      <c r="S21" s="141">
        <f t="shared" si="0"/>
        <v>4080</v>
      </c>
      <c r="T21" s="141">
        <v>400</v>
      </c>
      <c r="U21" s="141"/>
      <c r="V21" s="142">
        <f t="shared" si="1"/>
        <v>4480</v>
      </c>
    </row>
    <row r="22" spans="1:22" ht="20.95" customHeight="1">
      <c r="A22" s="642"/>
      <c r="B22" s="140" t="s">
        <v>693</v>
      </c>
      <c r="C22" s="141">
        <v>10</v>
      </c>
      <c r="D22" s="141">
        <v>5</v>
      </c>
      <c r="E22" s="141">
        <v>1500</v>
      </c>
      <c r="F22" s="141">
        <v>100</v>
      </c>
      <c r="G22" s="141"/>
      <c r="H22" s="141">
        <v>80</v>
      </c>
      <c r="I22" s="141"/>
      <c r="J22" s="141"/>
      <c r="K22" s="141"/>
      <c r="L22" s="141"/>
      <c r="M22" s="141"/>
      <c r="N22" s="141">
        <v>30</v>
      </c>
      <c r="O22" s="141"/>
      <c r="P22" s="141"/>
      <c r="Q22" s="141">
        <v>30</v>
      </c>
      <c r="R22" s="141"/>
      <c r="S22" s="141">
        <f t="shared" si="0"/>
        <v>1755</v>
      </c>
      <c r="T22" s="141"/>
      <c r="U22" s="141"/>
      <c r="V22" s="142">
        <f t="shared" si="1"/>
        <v>1755</v>
      </c>
    </row>
    <row r="23" spans="1:22" ht="20.95" customHeight="1">
      <c r="A23" s="642" t="s">
        <v>694</v>
      </c>
      <c r="B23" s="140" t="s">
        <v>695</v>
      </c>
      <c r="C23" s="141">
        <v>22</v>
      </c>
      <c r="D23" s="141"/>
      <c r="E23" s="141">
        <v>2</v>
      </c>
      <c r="F23" s="141"/>
      <c r="G23" s="141"/>
      <c r="H23" s="141">
        <v>2090</v>
      </c>
      <c r="I23" s="141">
        <v>147</v>
      </c>
      <c r="J23" s="141">
        <v>21</v>
      </c>
      <c r="K23" s="141">
        <v>183</v>
      </c>
      <c r="L23" s="141"/>
      <c r="M23" s="141"/>
      <c r="N23" s="141">
        <v>3</v>
      </c>
      <c r="O23" s="141"/>
      <c r="P23" s="141"/>
      <c r="Q23" s="141">
        <v>41</v>
      </c>
      <c r="R23" s="141">
        <v>14</v>
      </c>
      <c r="S23" s="141">
        <f t="shared" si="0"/>
        <v>2523</v>
      </c>
      <c r="T23" s="141">
        <v>261</v>
      </c>
      <c r="U23" s="141"/>
      <c r="V23" s="142">
        <f t="shared" si="1"/>
        <v>2784</v>
      </c>
    </row>
    <row r="24" spans="1:22" ht="20.95" customHeight="1">
      <c r="A24" s="642"/>
      <c r="B24" s="140" t="s">
        <v>696</v>
      </c>
      <c r="C24" s="141"/>
      <c r="D24" s="141"/>
      <c r="E24" s="141">
        <v>84</v>
      </c>
      <c r="F24" s="141">
        <v>64</v>
      </c>
      <c r="G24" s="141"/>
      <c r="H24" s="141">
        <v>953</v>
      </c>
      <c r="I24" s="141">
        <v>7</v>
      </c>
      <c r="J24" s="141">
        <v>4</v>
      </c>
      <c r="K24" s="141">
        <v>251</v>
      </c>
      <c r="L24" s="141"/>
      <c r="M24" s="141"/>
      <c r="N24" s="141"/>
      <c r="O24" s="141"/>
      <c r="P24" s="141"/>
      <c r="Q24" s="141"/>
      <c r="R24" s="141"/>
      <c r="S24" s="141">
        <f t="shared" si="0"/>
        <v>1363</v>
      </c>
      <c r="T24" s="141">
        <v>40</v>
      </c>
      <c r="U24" s="141"/>
      <c r="V24" s="142">
        <f t="shared" si="1"/>
        <v>1403</v>
      </c>
    </row>
    <row r="25" spans="1:22" ht="20.95" customHeight="1">
      <c r="A25" s="642"/>
      <c r="B25" s="140" t="s">
        <v>697</v>
      </c>
      <c r="C25" s="141">
        <v>22</v>
      </c>
      <c r="D25" s="141"/>
      <c r="E25" s="141">
        <v>33</v>
      </c>
      <c r="F25" s="141">
        <v>4</v>
      </c>
      <c r="G25" s="141"/>
      <c r="H25" s="141">
        <v>440</v>
      </c>
      <c r="I25" s="141">
        <v>22</v>
      </c>
      <c r="J25" s="141">
        <v>1</v>
      </c>
      <c r="K25" s="141">
        <v>132</v>
      </c>
      <c r="L25" s="141"/>
      <c r="M25" s="141"/>
      <c r="N25" s="141">
        <v>9</v>
      </c>
      <c r="O25" s="141"/>
      <c r="P25" s="141"/>
      <c r="Q25" s="141"/>
      <c r="R25" s="141">
        <v>2</v>
      </c>
      <c r="S25" s="141">
        <f t="shared" si="0"/>
        <v>665</v>
      </c>
      <c r="T25" s="141"/>
      <c r="U25" s="141"/>
      <c r="V25" s="142">
        <f t="shared" si="1"/>
        <v>665</v>
      </c>
    </row>
    <row r="26" spans="1:22" ht="20.95" customHeight="1">
      <c r="A26" s="642" t="s">
        <v>698</v>
      </c>
      <c r="B26" s="140" t="s">
        <v>677</v>
      </c>
      <c r="C26" s="141">
        <v>115</v>
      </c>
      <c r="D26" s="141"/>
      <c r="E26" s="141"/>
      <c r="F26" s="141"/>
      <c r="G26" s="141"/>
      <c r="H26" s="141">
        <v>90</v>
      </c>
      <c r="I26" s="141">
        <v>150</v>
      </c>
      <c r="J26" s="141">
        <v>190</v>
      </c>
      <c r="K26" s="141">
        <v>225</v>
      </c>
      <c r="L26" s="141"/>
      <c r="M26" s="141"/>
      <c r="N26" s="141"/>
      <c r="O26" s="141"/>
      <c r="P26" s="141"/>
      <c r="Q26" s="141"/>
      <c r="R26" s="141">
        <v>150</v>
      </c>
      <c r="S26" s="141">
        <f t="shared" si="0"/>
        <v>920</v>
      </c>
      <c r="T26" s="141">
        <v>2000</v>
      </c>
      <c r="U26" s="141"/>
      <c r="V26" s="142">
        <f t="shared" si="1"/>
        <v>2920</v>
      </c>
    </row>
    <row r="27" spans="1:22" ht="20.95" customHeight="1">
      <c r="A27" s="642"/>
      <c r="B27" s="140" t="s">
        <v>699</v>
      </c>
      <c r="C27" s="141">
        <v>50</v>
      </c>
      <c r="D27" s="141"/>
      <c r="E27" s="141">
        <v>250</v>
      </c>
      <c r="F27" s="141">
        <v>250</v>
      </c>
      <c r="G27" s="141"/>
      <c r="H27" s="141">
        <v>60</v>
      </c>
      <c r="I27" s="141">
        <v>80</v>
      </c>
      <c r="J27" s="141"/>
      <c r="K27" s="141">
        <v>90</v>
      </c>
      <c r="L27" s="141"/>
      <c r="M27" s="141"/>
      <c r="N27" s="141"/>
      <c r="O27" s="141"/>
      <c r="P27" s="141"/>
      <c r="Q27" s="141"/>
      <c r="R27" s="141">
        <v>90</v>
      </c>
      <c r="S27" s="141">
        <f t="shared" si="0"/>
        <v>870</v>
      </c>
      <c r="T27" s="141">
        <v>300</v>
      </c>
      <c r="U27" s="141"/>
      <c r="V27" s="142">
        <f t="shared" si="1"/>
        <v>1170</v>
      </c>
    </row>
    <row r="28" spans="1:22" ht="20.95" customHeight="1">
      <c r="A28" s="642"/>
      <c r="B28" s="140" t="s">
        <v>700</v>
      </c>
      <c r="C28" s="141">
        <v>50</v>
      </c>
      <c r="D28" s="141"/>
      <c r="E28" s="141">
        <v>215</v>
      </c>
      <c r="F28" s="141">
        <v>215</v>
      </c>
      <c r="G28" s="141"/>
      <c r="H28" s="141">
        <v>30</v>
      </c>
      <c r="I28" s="141">
        <v>75</v>
      </c>
      <c r="J28" s="141">
        <v>75</v>
      </c>
      <c r="K28" s="141">
        <v>75</v>
      </c>
      <c r="L28" s="141"/>
      <c r="M28" s="141"/>
      <c r="N28" s="141"/>
      <c r="O28" s="141"/>
      <c r="P28" s="141"/>
      <c r="Q28" s="141"/>
      <c r="R28" s="141"/>
      <c r="S28" s="141">
        <f t="shared" si="0"/>
        <v>735</v>
      </c>
      <c r="T28" s="141">
        <v>750</v>
      </c>
      <c r="U28" s="141"/>
      <c r="V28" s="142">
        <f t="shared" si="1"/>
        <v>1485</v>
      </c>
    </row>
    <row r="29" spans="1:22" ht="20.95" customHeight="1">
      <c r="A29" s="139" t="s">
        <v>701</v>
      </c>
      <c r="B29" s="140" t="s">
        <v>677</v>
      </c>
      <c r="C29" s="141">
        <v>122</v>
      </c>
      <c r="D29" s="141"/>
      <c r="E29" s="141"/>
      <c r="F29" s="141"/>
      <c r="G29" s="141"/>
      <c r="H29" s="141"/>
      <c r="I29" s="141"/>
      <c r="J29" s="141"/>
      <c r="K29" s="141"/>
      <c r="L29" s="141"/>
      <c r="M29" s="141">
        <v>72</v>
      </c>
      <c r="N29" s="141"/>
      <c r="O29" s="141"/>
      <c r="P29" s="141"/>
      <c r="Q29" s="141"/>
      <c r="R29" s="141"/>
      <c r="S29" s="141">
        <f t="shared" si="0"/>
        <v>194</v>
      </c>
      <c r="T29" s="141">
        <v>63</v>
      </c>
      <c r="U29" s="141"/>
      <c r="V29" s="142">
        <f t="shared" si="1"/>
        <v>257</v>
      </c>
    </row>
    <row r="30" spans="1:22" ht="20.95" customHeight="1">
      <c r="A30" s="642" t="s">
        <v>702</v>
      </c>
      <c r="B30" s="642"/>
      <c r="C30" s="141">
        <f t="shared" ref="C30:V30" si="2">SUM(C4:C29)</f>
        <v>963</v>
      </c>
      <c r="D30" s="141">
        <f t="shared" si="2"/>
        <v>4319</v>
      </c>
      <c r="E30" s="141">
        <f t="shared" si="2"/>
        <v>8997</v>
      </c>
      <c r="F30" s="141">
        <f t="shared" si="2"/>
        <v>7220</v>
      </c>
      <c r="G30" s="141">
        <f>SUM(G4:G29)</f>
        <v>0</v>
      </c>
      <c r="H30" s="141">
        <f t="shared" si="2"/>
        <v>58140</v>
      </c>
      <c r="I30" s="141">
        <f t="shared" si="2"/>
        <v>1649</v>
      </c>
      <c r="J30" s="141">
        <f t="shared" si="2"/>
        <v>2900</v>
      </c>
      <c r="K30" s="141">
        <f t="shared" si="2"/>
        <v>13462</v>
      </c>
      <c r="L30" s="141">
        <f t="shared" si="2"/>
        <v>553</v>
      </c>
      <c r="M30" s="141">
        <f t="shared" si="2"/>
        <v>97</v>
      </c>
      <c r="N30" s="141">
        <f t="shared" si="2"/>
        <v>1628</v>
      </c>
      <c r="O30" s="141">
        <f t="shared" si="2"/>
        <v>81</v>
      </c>
      <c r="P30" s="141">
        <f t="shared" si="2"/>
        <v>10</v>
      </c>
      <c r="Q30" s="141">
        <f t="shared" si="2"/>
        <v>621</v>
      </c>
      <c r="R30" s="141">
        <f t="shared" si="2"/>
        <v>2091</v>
      </c>
      <c r="S30" s="141">
        <f t="shared" si="2"/>
        <v>102731</v>
      </c>
      <c r="T30" s="141">
        <f t="shared" si="2"/>
        <v>5867</v>
      </c>
      <c r="U30" s="141">
        <f t="shared" si="2"/>
        <v>0</v>
      </c>
      <c r="V30" s="142">
        <f t="shared" si="2"/>
        <v>108598</v>
      </c>
    </row>
    <row r="31" spans="1:22" ht="20.95" customHeight="1">
      <c r="A31" s="139" t="s">
        <v>703</v>
      </c>
      <c r="B31" s="140" t="s">
        <v>703</v>
      </c>
      <c r="C31" s="141">
        <v>3750</v>
      </c>
      <c r="D31" s="141">
        <v>400</v>
      </c>
      <c r="E31" s="141">
        <v>1200</v>
      </c>
      <c r="F31" s="141">
        <v>7050</v>
      </c>
      <c r="G31" s="141">
        <v>30</v>
      </c>
      <c r="H31" s="141">
        <v>7000</v>
      </c>
      <c r="I31" s="141">
        <v>1000</v>
      </c>
      <c r="J31" s="141">
        <v>750</v>
      </c>
      <c r="K31" s="141">
        <v>3500</v>
      </c>
      <c r="L31" s="141"/>
      <c r="M31" s="141">
        <v>850</v>
      </c>
      <c r="N31" s="141">
        <v>8500</v>
      </c>
      <c r="O31" s="141">
        <v>11000</v>
      </c>
      <c r="P31" s="141"/>
      <c r="Q31" s="141">
        <v>3000</v>
      </c>
      <c r="R31" s="141">
        <v>15000</v>
      </c>
      <c r="S31" s="141">
        <f t="shared" ref="S31:S41" si="3">SUM(C31:R31)</f>
        <v>63030</v>
      </c>
      <c r="T31" s="141">
        <v>10400</v>
      </c>
      <c r="U31" s="141"/>
      <c r="V31" s="142">
        <f t="shared" si="1"/>
        <v>73430</v>
      </c>
    </row>
    <row r="32" spans="1:22" ht="20.95" customHeight="1">
      <c r="A32" s="139" t="s">
        <v>704</v>
      </c>
      <c r="B32" s="140" t="s">
        <v>705</v>
      </c>
      <c r="C32" s="141">
        <v>950</v>
      </c>
      <c r="D32" s="141"/>
      <c r="E32" s="141">
        <v>650</v>
      </c>
      <c r="F32" s="141">
        <v>700</v>
      </c>
      <c r="G32" s="141"/>
      <c r="H32" s="141">
        <v>3500</v>
      </c>
      <c r="I32" s="141">
        <v>40</v>
      </c>
      <c r="J32" s="141">
        <v>20</v>
      </c>
      <c r="K32" s="141">
        <v>600</v>
      </c>
      <c r="L32" s="141"/>
      <c r="M32" s="141">
        <v>25</v>
      </c>
      <c r="N32" s="141">
        <v>150</v>
      </c>
      <c r="O32" s="141"/>
      <c r="P32" s="141"/>
      <c r="Q32" s="141"/>
      <c r="R32" s="141"/>
      <c r="S32" s="141">
        <f t="shared" si="3"/>
        <v>6635</v>
      </c>
      <c r="T32" s="141"/>
      <c r="U32" s="141"/>
      <c r="V32" s="142">
        <f t="shared" si="1"/>
        <v>6635</v>
      </c>
    </row>
    <row r="33" spans="1:22" ht="20.95" customHeight="1">
      <c r="A33" s="139" t="s">
        <v>706</v>
      </c>
      <c r="B33" s="140" t="s">
        <v>707</v>
      </c>
      <c r="C33" s="141">
        <v>170</v>
      </c>
      <c r="D33" s="141"/>
      <c r="E33" s="141">
        <v>200</v>
      </c>
      <c r="F33" s="141">
        <v>500</v>
      </c>
      <c r="G33" s="141"/>
      <c r="H33" s="141">
        <v>1300</v>
      </c>
      <c r="I33" s="141"/>
      <c r="J33" s="141"/>
      <c r="K33" s="141">
        <v>700</v>
      </c>
      <c r="L33" s="141"/>
      <c r="M33" s="141">
        <v>80</v>
      </c>
      <c r="N33" s="141">
        <v>380</v>
      </c>
      <c r="O33" s="141"/>
      <c r="P33" s="141"/>
      <c r="Q33" s="141"/>
      <c r="R33" s="141"/>
      <c r="S33" s="141">
        <f t="shared" si="3"/>
        <v>3330</v>
      </c>
      <c r="T33" s="141">
        <v>300</v>
      </c>
      <c r="U33" s="141"/>
      <c r="V33" s="142">
        <f t="shared" si="1"/>
        <v>3630</v>
      </c>
    </row>
    <row r="34" spans="1:22" ht="20.95" customHeight="1">
      <c r="A34" s="642" t="s">
        <v>708</v>
      </c>
      <c r="B34" s="140" t="s">
        <v>709</v>
      </c>
      <c r="C34" s="141">
        <v>97</v>
      </c>
      <c r="D34" s="141"/>
      <c r="E34" s="141">
        <v>248</v>
      </c>
      <c r="F34" s="141">
        <v>362</v>
      </c>
      <c r="G34" s="141"/>
      <c r="H34" s="141">
        <v>1980</v>
      </c>
      <c r="I34" s="141"/>
      <c r="J34" s="141"/>
      <c r="K34" s="141">
        <v>96</v>
      </c>
      <c r="L34" s="141"/>
      <c r="M34" s="141">
        <v>12</v>
      </c>
      <c r="N34" s="141"/>
      <c r="O34" s="141"/>
      <c r="P34" s="141"/>
      <c r="Q34" s="141"/>
      <c r="R34" s="141">
        <v>68</v>
      </c>
      <c r="S34" s="141">
        <f t="shared" si="3"/>
        <v>2863</v>
      </c>
      <c r="T34" s="141"/>
      <c r="U34" s="141"/>
      <c r="V34" s="142">
        <f t="shared" si="1"/>
        <v>2863</v>
      </c>
    </row>
    <row r="35" spans="1:22" ht="20.95" customHeight="1">
      <c r="A35" s="642"/>
      <c r="B35" s="140" t="s">
        <v>710</v>
      </c>
      <c r="C35" s="141">
        <v>198</v>
      </c>
      <c r="D35" s="141">
        <v>19</v>
      </c>
      <c r="E35" s="141">
        <v>190</v>
      </c>
      <c r="F35" s="141">
        <v>232</v>
      </c>
      <c r="G35" s="141"/>
      <c r="H35" s="141">
        <v>950</v>
      </c>
      <c r="I35" s="141"/>
      <c r="J35" s="141"/>
      <c r="K35" s="141">
        <v>68</v>
      </c>
      <c r="L35" s="141"/>
      <c r="M35" s="141"/>
      <c r="N35" s="141"/>
      <c r="O35" s="141"/>
      <c r="P35" s="141"/>
      <c r="Q35" s="141"/>
      <c r="R35" s="141">
        <v>42</v>
      </c>
      <c r="S35" s="141">
        <f t="shared" si="3"/>
        <v>1699</v>
      </c>
      <c r="T35" s="141"/>
      <c r="U35" s="141"/>
      <c r="V35" s="142">
        <f t="shared" si="1"/>
        <v>1699</v>
      </c>
    </row>
    <row r="36" spans="1:22" ht="20.95" customHeight="1">
      <c r="A36" s="642"/>
      <c r="B36" s="140" t="s">
        <v>711</v>
      </c>
      <c r="C36" s="141">
        <v>60</v>
      </c>
      <c r="D36" s="141"/>
      <c r="E36" s="141">
        <v>190</v>
      </c>
      <c r="F36" s="141">
        <v>211</v>
      </c>
      <c r="G36" s="141"/>
      <c r="H36" s="141">
        <v>1230</v>
      </c>
      <c r="I36" s="141"/>
      <c r="J36" s="141"/>
      <c r="K36" s="141">
        <v>30</v>
      </c>
      <c r="L36" s="141"/>
      <c r="M36" s="141"/>
      <c r="N36" s="141"/>
      <c r="O36" s="141"/>
      <c r="P36" s="141"/>
      <c r="Q36" s="141"/>
      <c r="R36" s="141">
        <v>48</v>
      </c>
      <c r="S36" s="141">
        <f t="shared" si="3"/>
        <v>1769</v>
      </c>
      <c r="T36" s="141">
        <v>8</v>
      </c>
      <c r="U36" s="141"/>
      <c r="V36" s="142">
        <f t="shared" si="1"/>
        <v>1777</v>
      </c>
    </row>
    <row r="37" spans="1:22" ht="20.95" customHeight="1">
      <c r="A37" s="139" t="s">
        <v>712</v>
      </c>
      <c r="B37" s="140" t="s">
        <v>713</v>
      </c>
      <c r="C37" s="141">
        <v>50</v>
      </c>
      <c r="D37" s="141"/>
      <c r="E37" s="141">
        <v>500</v>
      </c>
      <c r="F37" s="141">
        <v>600</v>
      </c>
      <c r="G37" s="141"/>
      <c r="H37" s="141">
        <v>250</v>
      </c>
      <c r="I37" s="141">
        <v>100</v>
      </c>
      <c r="J37" s="141"/>
      <c r="K37" s="141">
        <v>10</v>
      </c>
      <c r="L37" s="141"/>
      <c r="M37" s="141">
        <v>5</v>
      </c>
      <c r="N37" s="141">
        <v>60</v>
      </c>
      <c r="O37" s="141"/>
      <c r="P37" s="141"/>
      <c r="Q37" s="141"/>
      <c r="R37" s="141"/>
      <c r="S37" s="141">
        <f t="shared" si="3"/>
        <v>1575</v>
      </c>
      <c r="T37" s="141">
        <v>2500</v>
      </c>
      <c r="U37" s="141"/>
      <c r="V37" s="142">
        <f t="shared" si="1"/>
        <v>4075</v>
      </c>
    </row>
    <row r="38" spans="1:22" ht="20.95" customHeight="1">
      <c r="A38" s="642" t="s">
        <v>714</v>
      </c>
      <c r="B38" s="140" t="s">
        <v>715</v>
      </c>
      <c r="C38" s="141"/>
      <c r="D38" s="141">
        <v>130</v>
      </c>
      <c r="E38" s="141">
        <v>3000</v>
      </c>
      <c r="F38" s="141">
        <v>1400</v>
      </c>
      <c r="G38" s="141"/>
      <c r="H38" s="141">
        <v>4300</v>
      </c>
      <c r="I38" s="141">
        <v>100</v>
      </c>
      <c r="J38" s="141"/>
      <c r="K38" s="141">
        <v>1800</v>
      </c>
      <c r="L38" s="141">
        <v>70</v>
      </c>
      <c r="M38" s="141"/>
      <c r="N38" s="141">
        <v>400</v>
      </c>
      <c r="O38" s="141"/>
      <c r="P38" s="141"/>
      <c r="Q38" s="141"/>
      <c r="R38" s="141"/>
      <c r="S38" s="141">
        <f t="shared" si="3"/>
        <v>11200</v>
      </c>
      <c r="T38" s="141"/>
      <c r="U38" s="141"/>
      <c r="V38" s="142">
        <f t="shared" si="1"/>
        <v>11200</v>
      </c>
    </row>
    <row r="39" spans="1:22" ht="20.95" customHeight="1">
      <c r="A39" s="642"/>
      <c r="B39" s="140" t="s">
        <v>716</v>
      </c>
      <c r="C39" s="141"/>
      <c r="D39" s="141">
        <v>450</v>
      </c>
      <c r="E39" s="141">
        <v>2400</v>
      </c>
      <c r="F39" s="141">
        <v>800</v>
      </c>
      <c r="G39" s="141"/>
      <c r="H39" s="141">
        <v>3300</v>
      </c>
      <c r="I39" s="141">
        <v>100</v>
      </c>
      <c r="J39" s="141"/>
      <c r="K39" s="141">
        <v>2000</v>
      </c>
      <c r="L39" s="141">
        <v>30</v>
      </c>
      <c r="M39" s="141"/>
      <c r="N39" s="141">
        <v>380</v>
      </c>
      <c r="O39" s="141"/>
      <c r="P39" s="141"/>
      <c r="Q39" s="141"/>
      <c r="R39" s="141"/>
      <c r="S39" s="141">
        <f t="shared" si="3"/>
        <v>9460</v>
      </c>
      <c r="T39" s="141"/>
      <c r="U39" s="141"/>
      <c r="V39" s="142">
        <f t="shared" si="1"/>
        <v>9460</v>
      </c>
    </row>
    <row r="40" spans="1:22" ht="20.95" customHeight="1">
      <c r="A40" s="642"/>
      <c r="B40" s="140" t="s">
        <v>717</v>
      </c>
      <c r="C40" s="141"/>
      <c r="D40" s="141">
        <v>130</v>
      </c>
      <c r="E40" s="141">
        <v>3300</v>
      </c>
      <c r="F40" s="141">
        <v>1200</v>
      </c>
      <c r="G40" s="141"/>
      <c r="H40" s="141"/>
      <c r="I40" s="141"/>
      <c r="J40" s="141"/>
      <c r="K40" s="141">
        <v>600</v>
      </c>
      <c r="L40" s="141"/>
      <c r="M40" s="141"/>
      <c r="N40" s="141">
        <v>400</v>
      </c>
      <c r="O40" s="141"/>
      <c r="P40" s="141"/>
      <c r="Q40" s="141"/>
      <c r="R40" s="141"/>
      <c r="S40" s="141">
        <f t="shared" si="3"/>
        <v>5630</v>
      </c>
      <c r="T40" s="141"/>
      <c r="U40" s="141"/>
      <c r="V40" s="142">
        <f t="shared" si="1"/>
        <v>5630</v>
      </c>
    </row>
    <row r="41" spans="1:22" ht="20.95" customHeight="1">
      <c r="A41" s="139" t="s">
        <v>718</v>
      </c>
      <c r="B41" s="140" t="s">
        <v>719</v>
      </c>
      <c r="C41" s="141"/>
      <c r="D41" s="141"/>
      <c r="E41" s="141"/>
      <c r="F41" s="141"/>
      <c r="G41" s="141"/>
      <c r="H41" s="141"/>
      <c r="I41" s="141">
        <v>150</v>
      </c>
      <c r="J41" s="141">
        <v>100</v>
      </c>
      <c r="K41" s="141"/>
      <c r="L41" s="141">
        <v>5</v>
      </c>
      <c r="M41" s="141"/>
      <c r="N41" s="141"/>
      <c r="O41" s="141"/>
      <c r="P41" s="141">
        <v>400</v>
      </c>
      <c r="Q41" s="141"/>
      <c r="R41" s="141"/>
      <c r="S41" s="141">
        <f t="shared" si="3"/>
        <v>655</v>
      </c>
      <c r="T41" s="141"/>
      <c r="U41" s="141"/>
      <c r="V41" s="142">
        <f t="shared" si="1"/>
        <v>655</v>
      </c>
    </row>
    <row r="42" spans="1:22" ht="20.95" customHeight="1">
      <c r="A42" s="645" t="s">
        <v>720</v>
      </c>
      <c r="B42" s="645"/>
      <c r="C42" s="143">
        <f>SUM(C30:C41)</f>
        <v>6238</v>
      </c>
      <c r="D42" s="143">
        <f>SUM(D30:D41)</f>
        <v>5448</v>
      </c>
      <c r="E42" s="143">
        <f t="shared" ref="E42:V42" si="4">SUM(E30:E41)</f>
        <v>20875</v>
      </c>
      <c r="F42" s="143">
        <f t="shared" si="4"/>
        <v>20275</v>
      </c>
      <c r="G42" s="143">
        <f t="shared" si="4"/>
        <v>30</v>
      </c>
      <c r="H42" s="143">
        <f t="shared" si="4"/>
        <v>81950</v>
      </c>
      <c r="I42" s="143">
        <f t="shared" si="4"/>
        <v>3139</v>
      </c>
      <c r="J42" s="143">
        <f t="shared" si="4"/>
        <v>3770</v>
      </c>
      <c r="K42" s="143">
        <f t="shared" si="4"/>
        <v>22866</v>
      </c>
      <c r="L42" s="143">
        <f t="shared" si="4"/>
        <v>658</v>
      </c>
      <c r="M42" s="143">
        <f t="shared" si="4"/>
        <v>1069</v>
      </c>
      <c r="N42" s="143">
        <f t="shared" si="4"/>
        <v>11898</v>
      </c>
      <c r="O42" s="143">
        <f t="shared" si="4"/>
        <v>11081</v>
      </c>
      <c r="P42" s="143">
        <f t="shared" si="4"/>
        <v>410</v>
      </c>
      <c r="Q42" s="143">
        <f t="shared" si="4"/>
        <v>3621</v>
      </c>
      <c r="R42" s="143">
        <f t="shared" si="4"/>
        <v>17249</v>
      </c>
      <c r="S42" s="143">
        <f>SUM(S30:S41)</f>
        <v>210577</v>
      </c>
      <c r="T42" s="143">
        <f t="shared" si="4"/>
        <v>19075</v>
      </c>
      <c r="U42" s="143">
        <f t="shared" si="4"/>
        <v>0</v>
      </c>
      <c r="V42" s="144">
        <f t="shared" si="4"/>
        <v>229652</v>
      </c>
    </row>
  </sheetData>
  <sheetProtection selectLockedCells="1" selectUnlockedCells="1"/>
  <mergeCells count="16">
    <mergeCell ref="A30:B30"/>
    <mergeCell ref="A34:A36"/>
    <mergeCell ref="A38:A40"/>
    <mergeCell ref="A42:B42"/>
    <mergeCell ref="A12:A13"/>
    <mergeCell ref="A14:A16"/>
    <mergeCell ref="A17:A18"/>
    <mergeCell ref="A19:A22"/>
    <mergeCell ref="A23:A25"/>
    <mergeCell ref="A26:A28"/>
    <mergeCell ref="A9:A11"/>
    <mergeCell ref="A1:D1"/>
    <mergeCell ref="A2:G2"/>
    <mergeCell ref="S2:V2"/>
    <mergeCell ref="A4:A6"/>
    <mergeCell ref="A7:A8"/>
  </mergeCells>
  <phoneticPr fontId="6"/>
  <pageMargins left="0.78740157480314965" right="0.39370078740157483" top="0.39370078740157483" bottom="0.39370078740157483" header="0" footer="0"/>
  <pageSetup paperSize="9" scale="62"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770D-01B2-41A5-A171-188BD217D9EB}">
  <sheetPr>
    <pageSetUpPr fitToPage="1"/>
  </sheetPr>
  <dimension ref="A2:V43"/>
  <sheetViews>
    <sheetView view="pageLayout" zoomScale="70" zoomScaleNormal="100" zoomScalePageLayoutView="70" workbookViewId="0">
      <selection activeCell="T38" sqref="T38"/>
    </sheetView>
  </sheetViews>
  <sheetFormatPr defaultColWidth="9" defaultRowHeight="14.4"/>
  <cols>
    <col min="1" max="1" width="12.21875" style="131" customWidth="1"/>
    <col min="2" max="2" width="16.33203125" style="131" customWidth="1"/>
    <col min="3" max="22" width="10.33203125" style="131" customWidth="1"/>
    <col min="23" max="16384" width="9" style="131"/>
  </cols>
  <sheetData>
    <row r="2" spans="1:22" ht="24.25" customHeight="1">
      <c r="A2" s="643" t="s">
        <v>721</v>
      </c>
      <c r="B2" s="643"/>
      <c r="C2" s="643"/>
      <c r="D2" s="643"/>
      <c r="E2" s="643"/>
      <c r="F2" s="643"/>
      <c r="G2" s="643"/>
      <c r="V2" s="145" t="s">
        <v>639</v>
      </c>
    </row>
    <row r="3" spans="1:22" ht="34.049999999999997" customHeight="1">
      <c r="A3" s="132" t="s">
        <v>722</v>
      </c>
      <c r="B3" s="146" t="s">
        <v>723</v>
      </c>
      <c r="C3" s="134" t="s">
        <v>657</v>
      </c>
      <c r="D3" s="135" t="s">
        <v>658</v>
      </c>
      <c r="E3" s="135" t="s">
        <v>659</v>
      </c>
      <c r="F3" s="135" t="s">
        <v>724</v>
      </c>
      <c r="G3" s="135" t="s">
        <v>661</v>
      </c>
      <c r="H3" s="135" t="s">
        <v>662</v>
      </c>
      <c r="I3" s="135" t="s">
        <v>663</v>
      </c>
      <c r="J3" s="135" t="s">
        <v>664</v>
      </c>
      <c r="K3" s="136" t="s">
        <v>665</v>
      </c>
      <c r="L3" s="135" t="s">
        <v>666</v>
      </c>
      <c r="M3" s="136" t="s">
        <v>667</v>
      </c>
      <c r="N3" s="135" t="s">
        <v>668</v>
      </c>
      <c r="O3" s="135" t="s">
        <v>669</v>
      </c>
      <c r="P3" s="135" t="s">
        <v>670</v>
      </c>
      <c r="Q3" s="135" t="s">
        <v>671</v>
      </c>
      <c r="R3" s="135" t="s">
        <v>672</v>
      </c>
      <c r="S3" s="136" t="s">
        <v>673</v>
      </c>
      <c r="T3" s="136" t="s">
        <v>674</v>
      </c>
      <c r="U3" s="135" t="s">
        <v>672</v>
      </c>
      <c r="V3" s="137" t="s">
        <v>675</v>
      </c>
    </row>
    <row r="4" spans="1:22" ht="24.25" customHeight="1">
      <c r="A4" s="642" t="s">
        <v>676</v>
      </c>
      <c r="B4" s="140" t="s">
        <v>677</v>
      </c>
      <c r="C4" s="141"/>
      <c r="D4" s="141"/>
      <c r="E4" s="141">
        <v>50</v>
      </c>
      <c r="F4" s="141">
        <v>12</v>
      </c>
      <c r="G4" s="141"/>
      <c r="H4" s="141"/>
      <c r="I4" s="141"/>
      <c r="J4" s="141">
        <v>3</v>
      </c>
      <c r="K4" s="141">
        <v>75</v>
      </c>
      <c r="L4" s="141"/>
      <c r="M4" s="141"/>
      <c r="N4" s="141">
        <v>20</v>
      </c>
      <c r="O4" s="141"/>
      <c r="P4" s="141"/>
      <c r="Q4" s="141"/>
      <c r="R4" s="141"/>
      <c r="S4" s="141">
        <f t="shared" ref="S4:S29" si="0">SUM(C4:R4)</f>
        <v>160</v>
      </c>
      <c r="T4" s="141"/>
      <c r="U4" s="141"/>
      <c r="V4" s="142">
        <f>SUM(S4:U4)</f>
        <v>160</v>
      </c>
    </row>
    <row r="5" spans="1:22" ht="24.25" customHeight="1">
      <c r="A5" s="642"/>
      <c r="B5" s="140" t="s">
        <v>678</v>
      </c>
      <c r="C5" s="141"/>
      <c r="D5" s="141">
        <v>75</v>
      </c>
      <c r="E5" s="141">
        <v>150</v>
      </c>
      <c r="F5" s="141">
        <v>75</v>
      </c>
      <c r="G5" s="141"/>
      <c r="H5" s="141">
        <v>175</v>
      </c>
      <c r="I5" s="141">
        <v>220</v>
      </c>
      <c r="J5" s="141">
        <v>6</v>
      </c>
      <c r="K5" s="141">
        <v>300</v>
      </c>
      <c r="L5" s="141">
        <v>80</v>
      </c>
      <c r="M5" s="141"/>
      <c r="N5" s="141">
        <v>30</v>
      </c>
      <c r="O5" s="141"/>
      <c r="P5" s="141">
        <v>25</v>
      </c>
      <c r="Q5" s="141"/>
      <c r="R5" s="141"/>
      <c r="S5" s="141">
        <f t="shared" si="0"/>
        <v>1136</v>
      </c>
      <c r="T5" s="141"/>
      <c r="U5" s="141"/>
      <c r="V5" s="142">
        <f t="shared" ref="V5:V29" si="1">SUM(S5:U5)</f>
        <v>1136</v>
      </c>
    </row>
    <row r="6" spans="1:22" ht="24.25" customHeight="1">
      <c r="A6" s="642"/>
      <c r="B6" s="140" t="s">
        <v>679</v>
      </c>
      <c r="C6" s="141"/>
      <c r="D6" s="141"/>
      <c r="E6" s="141">
        <v>700</v>
      </c>
      <c r="F6" s="141">
        <v>325</v>
      </c>
      <c r="G6" s="141"/>
      <c r="H6" s="141">
        <v>1500</v>
      </c>
      <c r="I6" s="141"/>
      <c r="J6" s="141">
        <v>3</v>
      </c>
      <c r="K6" s="141">
        <v>250</v>
      </c>
      <c r="L6" s="141"/>
      <c r="M6" s="141"/>
      <c r="N6" s="141">
        <v>50</v>
      </c>
      <c r="O6" s="141"/>
      <c r="P6" s="141"/>
      <c r="Q6" s="141"/>
      <c r="R6" s="141"/>
      <c r="S6" s="141">
        <f t="shared" si="0"/>
        <v>2828</v>
      </c>
      <c r="T6" s="141"/>
      <c r="U6" s="141"/>
      <c r="V6" s="142">
        <f t="shared" si="1"/>
        <v>2828</v>
      </c>
    </row>
    <row r="7" spans="1:22" ht="24.25" customHeight="1">
      <c r="A7" s="642" t="s">
        <v>680</v>
      </c>
      <c r="B7" s="140" t="s">
        <v>677</v>
      </c>
      <c r="C7" s="141"/>
      <c r="D7" s="141">
        <v>116</v>
      </c>
      <c r="E7" s="141">
        <v>308</v>
      </c>
      <c r="F7" s="141">
        <v>339</v>
      </c>
      <c r="G7" s="141"/>
      <c r="H7" s="141">
        <v>3788</v>
      </c>
      <c r="I7" s="141"/>
      <c r="J7" s="141">
        <v>688</v>
      </c>
      <c r="K7" s="141">
        <v>1544</v>
      </c>
      <c r="L7" s="141">
        <v>104</v>
      </c>
      <c r="M7" s="141"/>
      <c r="N7" s="141">
        <v>18</v>
      </c>
      <c r="O7" s="141">
        <v>8</v>
      </c>
      <c r="P7" s="141"/>
      <c r="Q7" s="141">
        <v>75</v>
      </c>
      <c r="R7" s="141">
        <v>503</v>
      </c>
      <c r="S7" s="141">
        <f t="shared" si="0"/>
        <v>7491</v>
      </c>
      <c r="T7" s="141"/>
      <c r="U7" s="141"/>
      <c r="V7" s="142">
        <f t="shared" si="1"/>
        <v>7491</v>
      </c>
    </row>
    <row r="8" spans="1:22" ht="24.25" customHeight="1">
      <c r="A8" s="642"/>
      <c r="B8" s="140" t="s">
        <v>681</v>
      </c>
      <c r="C8" s="141"/>
      <c r="D8" s="141">
        <v>49</v>
      </c>
      <c r="E8" s="141">
        <v>718</v>
      </c>
      <c r="F8" s="141">
        <v>752</v>
      </c>
      <c r="G8" s="141"/>
      <c r="H8" s="141">
        <v>420</v>
      </c>
      <c r="I8" s="141"/>
      <c r="J8" s="141">
        <v>229</v>
      </c>
      <c r="K8" s="141">
        <v>661</v>
      </c>
      <c r="L8" s="141"/>
      <c r="M8" s="141"/>
      <c r="N8" s="141">
        <v>16</v>
      </c>
      <c r="O8" s="141">
        <v>4</v>
      </c>
      <c r="P8" s="141"/>
      <c r="Q8" s="141">
        <v>30</v>
      </c>
      <c r="R8" s="141">
        <v>98</v>
      </c>
      <c r="S8" s="141">
        <f t="shared" si="0"/>
        <v>2977</v>
      </c>
      <c r="T8" s="141"/>
      <c r="U8" s="141"/>
      <c r="V8" s="142">
        <f t="shared" si="1"/>
        <v>2977</v>
      </c>
    </row>
    <row r="9" spans="1:22" ht="24.25" customHeight="1">
      <c r="A9" s="642" t="s">
        <v>682</v>
      </c>
      <c r="B9" s="140" t="s">
        <v>677</v>
      </c>
      <c r="C9" s="141">
        <v>56</v>
      </c>
      <c r="D9" s="141"/>
      <c r="E9" s="141">
        <v>4</v>
      </c>
      <c r="F9" s="141">
        <v>1</v>
      </c>
      <c r="G9" s="141"/>
      <c r="H9" s="141">
        <v>8572</v>
      </c>
      <c r="I9" s="141"/>
      <c r="J9" s="141">
        <v>94</v>
      </c>
      <c r="K9" s="141">
        <v>1397</v>
      </c>
      <c r="L9" s="141">
        <v>30</v>
      </c>
      <c r="M9" s="141"/>
      <c r="N9" s="141">
        <v>15</v>
      </c>
      <c r="O9" s="141"/>
      <c r="P9" s="141"/>
      <c r="Q9" s="141"/>
      <c r="R9" s="141"/>
      <c r="S9" s="141">
        <f t="shared" si="0"/>
        <v>10169</v>
      </c>
      <c r="T9" s="141">
        <v>8</v>
      </c>
      <c r="U9" s="141"/>
      <c r="V9" s="142">
        <f t="shared" si="1"/>
        <v>10177</v>
      </c>
    </row>
    <row r="10" spans="1:22" ht="24.25" customHeight="1">
      <c r="A10" s="642"/>
      <c r="B10" s="140" t="s">
        <v>683</v>
      </c>
      <c r="C10" s="141"/>
      <c r="D10" s="141">
        <v>10</v>
      </c>
      <c r="E10" s="141">
        <v>1137</v>
      </c>
      <c r="F10" s="141">
        <v>1509</v>
      </c>
      <c r="G10" s="141"/>
      <c r="H10" s="141">
        <v>88</v>
      </c>
      <c r="I10" s="141"/>
      <c r="J10" s="141"/>
      <c r="K10" s="141">
        <v>66</v>
      </c>
      <c r="L10" s="141"/>
      <c r="M10" s="141"/>
      <c r="N10" s="141">
        <v>555</v>
      </c>
      <c r="O10" s="141"/>
      <c r="P10" s="141"/>
      <c r="Q10" s="141"/>
      <c r="R10" s="141"/>
      <c r="S10" s="141">
        <f t="shared" si="0"/>
        <v>3365</v>
      </c>
      <c r="T10" s="141"/>
      <c r="U10" s="141"/>
      <c r="V10" s="142">
        <f t="shared" si="1"/>
        <v>3365</v>
      </c>
    </row>
    <row r="11" spans="1:22" ht="24.25" customHeight="1">
      <c r="A11" s="642"/>
      <c r="B11" s="140" t="s">
        <v>684</v>
      </c>
      <c r="C11" s="141">
        <v>112</v>
      </c>
      <c r="D11" s="141"/>
      <c r="E11" s="141">
        <v>550</v>
      </c>
      <c r="F11" s="141">
        <v>739</v>
      </c>
      <c r="G11" s="141"/>
      <c r="H11" s="141">
        <v>3628</v>
      </c>
      <c r="I11" s="141"/>
      <c r="J11" s="141">
        <v>20</v>
      </c>
      <c r="K11" s="141">
        <v>704</v>
      </c>
      <c r="L11" s="141"/>
      <c r="M11" s="141"/>
      <c r="N11" s="141">
        <v>945</v>
      </c>
      <c r="O11" s="141"/>
      <c r="P11" s="141"/>
      <c r="Q11" s="141"/>
      <c r="R11" s="141"/>
      <c r="S11" s="141">
        <f t="shared" si="0"/>
        <v>6698</v>
      </c>
      <c r="T11" s="141"/>
      <c r="U11" s="141"/>
      <c r="V11" s="142">
        <f t="shared" si="1"/>
        <v>6698</v>
      </c>
    </row>
    <row r="12" spans="1:22" ht="24.25" customHeight="1">
      <c r="A12" s="642" t="s">
        <v>685</v>
      </c>
      <c r="B12" s="140" t="s">
        <v>677</v>
      </c>
      <c r="C12" s="141"/>
      <c r="D12" s="141">
        <v>32</v>
      </c>
      <c r="E12" s="141"/>
      <c r="F12" s="141">
        <v>16</v>
      </c>
      <c r="G12" s="141"/>
      <c r="H12" s="141">
        <v>880</v>
      </c>
      <c r="I12" s="141">
        <v>210</v>
      </c>
      <c r="J12" s="141">
        <v>560</v>
      </c>
      <c r="K12" s="141">
        <v>1016</v>
      </c>
      <c r="L12" s="141"/>
      <c r="M12" s="141"/>
      <c r="N12" s="141"/>
      <c r="O12" s="141">
        <v>80</v>
      </c>
      <c r="P12" s="141"/>
      <c r="Q12" s="141"/>
      <c r="R12" s="141">
        <v>42</v>
      </c>
      <c r="S12" s="141">
        <f t="shared" si="0"/>
        <v>2836</v>
      </c>
      <c r="T12" s="141"/>
      <c r="U12" s="141"/>
      <c r="V12" s="142">
        <f t="shared" si="1"/>
        <v>2836</v>
      </c>
    </row>
    <row r="13" spans="1:22" ht="24.25" customHeight="1">
      <c r="A13" s="642"/>
      <c r="B13" s="140" t="s">
        <v>686</v>
      </c>
      <c r="C13" s="141">
        <v>48</v>
      </c>
      <c r="D13" s="141">
        <v>1040</v>
      </c>
      <c r="E13" s="141">
        <v>200</v>
      </c>
      <c r="F13" s="141">
        <v>200</v>
      </c>
      <c r="G13" s="141"/>
      <c r="H13" s="141">
        <v>18800</v>
      </c>
      <c r="I13" s="141"/>
      <c r="J13" s="141"/>
      <c r="K13" s="141">
        <v>512</v>
      </c>
      <c r="L13" s="141"/>
      <c r="M13" s="141"/>
      <c r="N13" s="141">
        <v>200</v>
      </c>
      <c r="O13" s="141">
        <v>16</v>
      </c>
      <c r="P13" s="141"/>
      <c r="Q13" s="141"/>
      <c r="R13" s="141">
        <v>6</v>
      </c>
      <c r="S13" s="141">
        <f t="shared" si="0"/>
        <v>21022</v>
      </c>
      <c r="T13" s="141"/>
      <c r="U13" s="141"/>
      <c r="V13" s="142">
        <f t="shared" si="1"/>
        <v>21022</v>
      </c>
    </row>
    <row r="14" spans="1:22" ht="24.25" customHeight="1">
      <c r="A14" s="642" t="s">
        <v>687</v>
      </c>
      <c r="B14" s="140" t="s">
        <v>677</v>
      </c>
      <c r="C14" s="141"/>
      <c r="D14" s="141"/>
      <c r="E14" s="141"/>
      <c r="F14" s="141"/>
      <c r="G14" s="141"/>
      <c r="H14" s="141">
        <v>500</v>
      </c>
      <c r="I14" s="141">
        <v>100</v>
      </c>
      <c r="J14" s="141">
        <v>10</v>
      </c>
      <c r="K14" s="141">
        <v>200</v>
      </c>
      <c r="L14" s="141"/>
      <c r="M14" s="141"/>
      <c r="N14" s="141"/>
      <c r="O14" s="141"/>
      <c r="P14" s="141"/>
      <c r="Q14" s="141"/>
      <c r="R14" s="141"/>
      <c r="S14" s="141">
        <f t="shared" si="0"/>
        <v>810</v>
      </c>
      <c r="T14" s="141">
        <v>120</v>
      </c>
      <c r="U14" s="141"/>
      <c r="V14" s="142">
        <f t="shared" si="1"/>
        <v>930</v>
      </c>
    </row>
    <row r="15" spans="1:22" ht="24.25" customHeight="1">
      <c r="A15" s="642"/>
      <c r="B15" s="140" t="s">
        <v>688</v>
      </c>
      <c r="C15" s="141"/>
      <c r="D15" s="141"/>
      <c r="E15" s="141">
        <v>52</v>
      </c>
      <c r="F15" s="141">
        <v>120</v>
      </c>
      <c r="G15" s="141"/>
      <c r="H15" s="141">
        <v>1075</v>
      </c>
      <c r="I15" s="141">
        <v>20</v>
      </c>
      <c r="J15" s="141">
        <v>10</v>
      </c>
      <c r="K15" s="141">
        <v>240</v>
      </c>
      <c r="L15" s="141"/>
      <c r="M15" s="141"/>
      <c r="N15" s="141">
        <v>150</v>
      </c>
      <c r="O15" s="141"/>
      <c r="P15" s="141"/>
      <c r="Q15" s="141"/>
      <c r="R15" s="141"/>
      <c r="S15" s="141">
        <f t="shared" si="0"/>
        <v>1667</v>
      </c>
      <c r="T15" s="141"/>
      <c r="U15" s="141"/>
      <c r="V15" s="142">
        <f t="shared" si="1"/>
        <v>1667</v>
      </c>
    </row>
    <row r="16" spans="1:22" ht="24.25" customHeight="1">
      <c r="A16" s="642"/>
      <c r="B16" s="140" t="s">
        <v>687</v>
      </c>
      <c r="C16" s="141">
        <v>30</v>
      </c>
      <c r="D16" s="141">
        <v>30</v>
      </c>
      <c r="E16" s="141">
        <v>65</v>
      </c>
      <c r="F16" s="141">
        <v>150</v>
      </c>
      <c r="G16" s="141"/>
      <c r="H16" s="141">
        <v>14500</v>
      </c>
      <c r="I16" s="141">
        <v>50</v>
      </c>
      <c r="J16" s="141">
        <v>15</v>
      </c>
      <c r="K16" s="141">
        <v>1600</v>
      </c>
      <c r="L16" s="141"/>
      <c r="M16" s="141"/>
      <c r="N16" s="141">
        <v>1500</v>
      </c>
      <c r="O16" s="141"/>
      <c r="P16" s="141"/>
      <c r="Q16" s="141"/>
      <c r="R16" s="141"/>
      <c r="S16" s="141">
        <f t="shared" si="0"/>
        <v>17940</v>
      </c>
      <c r="T16" s="141">
        <v>20</v>
      </c>
      <c r="U16" s="141"/>
      <c r="V16" s="142">
        <f t="shared" si="1"/>
        <v>17960</v>
      </c>
    </row>
    <row r="17" spans="1:22" ht="24.25" customHeight="1">
      <c r="A17" s="642" t="s">
        <v>689</v>
      </c>
      <c r="B17" s="140" t="s">
        <v>677</v>
      </c>
      <c r="C17" s="141">
        <v>12</v>
      </c>
      <c r="D17" s="141"/>
      <c r="E17" s="141"/>
      <c r="F17" s="141"/>
      <c r="G17" s="141"/>
      <c r="H17" s="141">
        <v>872</v>
      </c>
      <c r="I17" s="141">
        <v>15</v>
      </c>
      <c r="J17" s="141">
        <v>1</v>
      </c>
      <c r="K17" s="141">
        <v>6</v>
      </c>
      <c r="L17" s="141"/>
      <c r="M17" s="141"/>
      <c r="N17" s="141">
        <v>5</v>
      </c>
      <c r="O17" s="141"/>
      <c r="P17" s="141"/>
      <c r="Q17" s="141">
        <v>15</v>
      </c>
      <c r="R17" s="141"/>
      <c r="S17" s="141">
        <f t="shared" si="0"/>
        <v>926</v>
      </c>
      <c r="T17" s="141">
        <v>403</v>
      </c>
      <c r="U17" s="141"/>
      <c r="V17" s="142">
        <f t="shared" si="1"/>
        <v>1329</v>
      </c>
    </row>
    <row r="18" spans="1:22" ht="24.25" customHeight="1">
      <c r="A18" s="642"/>
      <c r="B18" s="140" t="s">
        <v>689</v>
      </c>
      <c r="C18" s="141">
        <v>588</v>
      </c>
      <c r="D18" s="141">
        <v>1914</v>
      </c>
      <c r="E18" s="141">
        <v>4450</v>
      </c>
      <c r="F18" s="141">
        <v>4952</v>
      </c>
      <c r="G18" s="141"/>
      <c r="H18" s="141">
        <v>134740</v>
      </c>
      <c r="I18" s="141">
        <v>151</v>
      </c>
      <c r="J18" s="141">
        <v>22</v>
      </c>
      <c r="K18" s="141">
        <v>5146</v>
      </c>
      <c r="L18" s="141">
        <v>2000</v>
      </c>
      <c r="M18" s="141">
        <v>9</v>
      </c>
      <c r="N18" s="141">
        <v>4435</v>
      </c>
      <c r="O18" s="141">
        <v>23</v>
      </c>
      <c r="P18" s="141"/>
      <c r="Q18" s="141">
        <v>62</v>
      </c>
      <c r="R18" s="141"/>
      <c r="S18" s="141">
        <f t="shared" si="0"/>
        <v>158492</v>
      </c>
      <c r="T18" s="141">
        <v>164</v>
      </c>
      <c r="U18" s="141"/>
      <c r="V18" s="142">
        <f t="shared" si="1"/>
        <v>158656</v>
      </c>
    </row>
    <row r="19" spans="1:22" ht="24.25" customHeight="1">
      <c r="A19" s="642" t="s">
        <v>690</v>
      </c>
      <c r="B19" s="140" t="s">
        <v>677</v>
      </c>
      <c r="C19" s="141">
        <v>90</v>
      </c>
      <c r="D19" s="141"/>
      <c r="E19" s="141"/>
      <c r="F19" s="141"/>
      <c r="G19" s="141"/>
      <c r="H19" s="141">
        <v>5000</v>
      </c>
      <c r="I19" s="141">
        <v>35</v>
      </c>
      <c r="J19" s="141">
        <v>21</v>
      </c>
      <c r="K19" s="141">
        <v>700</v>
      </c>
      <c r="L19" s="141"/>
      <c r="M19" s="141"/>
      <c r="N19" s="141"/>
      <c r="O19" s="141"/>
      <c r="P19" s="141"/>
      <c r="Q19" s="141">
        <v>20</v>
      </c>
      <c r="R19" s="141">
        <v>20</v>
      </c>
      <c r="S19" s="141">
        <f t="shared" si="0"/>
        <v>5886</v>
      </c>
      <c r="T19" s="141">
        <v>1600</v>
      </c>
      <c r="U19" s="141"/>
      <c r="V19" s="142">
        <f t="shared" si="1"/>
        <v>7486</v>
      </c>
    </row>
    <row r="20" spans="1:22" ht="24.25" customHeight="1">
      <c r="A20" s="642"/>
      <c r="B20" s="140" t="s">
        <v>691</v>
      </c>
      <c r="C20" s="141">
        <v>300</v>
      </c>
      <c r="D20" s="141">
        <v>19</v>
      </c>
      <c r="E20" s="141">
        <v>960</v>
      </c>
      <c r="F20" s="141">
        <v>840</v>
      </c>
      <c r="G20" s="141"/>
      <c r="H20" s="141">
        <v>2125</v>
      </c>
      <c r="I20" s="141"/>
      <c r="J20" s="141"/>
      <c r="K20" s="141">
        <v>210</v>
      </c>
      <c r="L20" s="141"/>
      <c r="M20" s="141">
        <v>5</v>
      </c>
      <c r="N20" s="141">
        <v>300</v>
      </c>
      <c r="O20" s="141"/>
      <c r="P20" s="141"/>
      <c r="Q20" s="141">
        <v>2</v>
      </c>
      <c r="R20" s="141"/>
      <c r="S20" s="141">
        <f t="shared" si="0"/>
        <v>4761</v>
      </c>
      <c r="T20" s="141">
        <v>800</v>
      </c>
      <c r="U20" s="141"/>
      <c r="V20" s="142">
        <f t="shared" si="1"/>
        <v>5561</v>
      </c>
    </row>
    <row r="21" spans="1:22" ht="24.25" customHeight="1">
      <c r="A21" s="642"/>
      <c r="B21" s="140" t="s">
        <v>692</v>
      </c>
      <c r="C21" s="141">
        <v>600</v>
      </c>
      <c r="D21" s="141">
        <v>6</v>
      </c>
      <c r="E21" s="141">
        <v>1560</v>
      </c>
      <c r="F21" s="141">
        <v>960</v>
      </c>
      <c r="G21" s="141"/>
      <c r="H21" s="141">
        <v>3750</v>
      </c>
      <c r="I21" s="141"/>
      <c r="J21" s="141"/>
      <c r="K21" s="141">
        <v>140</v>
      </c>
      <c r="L21" s="141"/>
      <c r="M21" s="141"/>
      <c r="N21" s="141">
        <v>75</v>
      </c>
      <c r="O21" s="141"/>
      <c r="P21" s="141"/>
      <c r="Q21" s="141">
        <v>4</v>
      </c>
      <c r="R21" s="141"/>
      <c r="S21" s="141">
        <f t="shared" si="0"/>
        <v>7095</v>
      </c>
      <c r="T21" s="141">
        <v>80</v>
      </c>
      <c r="U21" s="141"/>
      <c r="V21" s="142">
        <f t="shared" si="1"/>
        <v>7175</v>
      </c>
    </row>
    <row r="22" spans="1:22" ht="24.25" customHeight="1">
      <c r="A22" s="642"/>
      <c r="B22" s="140" t="s">
        <v>693</v>
      </c>
      <c r="C22" s="141">
        <v>30</v>
      </c>
      <c r="D22" s="141">
        <v>3</v>
      </c>
      <c r="E22" s="141">
        <v>1800</v>
      </c>
      <c r="F22" s="141">
        <v>120</v>
      </c>
      <c r="G22" s="141"/>
      <c r="H22" s="141">
        <v>200</v>
      </c>
      <c r="I22" s="141"/>
      <c r="J22" s="141"/>
      <c r="K22" s="141"/>
      <c r="L22" s="141"/>
      <c r="M22" s="141"/>
      <c r="N22" s="141">
        <v>45</v>
      </c>
      <c r="O22" s="141"/>
      <c r="P22" s="141"/>
      <c r="Q22" s="141">
        <v>6</v>
      </c>
      <c r="R22" s="141"/>
      <c r="S22" s="141">
        <f t="shared" si="0"/>
        <v>2204</v>
      </c>
      <c r="T22" s="141"/>
      <c r="U22" s="141"/>
      <c r="V22" s="142">
        <f t="shared" si="1"/>
        <v>2204</v>
      </c>
    </row>
    <row r="23" spans="1:22" ht="24.25" customHeight="1">
      <c r="A23" s="642" t="s">
        <v>694</v>
      </c>
      <c r="B23" s="140" t="s">
        <v>695</v>
      </c>
      <c r="C23" s="141">
        <v>88</v>
      </c>
      <c r="D23" s="141"/>
      <c r="E23" s="141">
        <v>3</v>
      </c>
      <c r="F23" s="141"/>
      <c r="G23" s="141"/>
      <c r="H23" s="141">
        <v>5225</v>
      </c>
      <c r="I23" s="141">
        <v>88</v>
      </c>
      <c r="J23" s="141">
        <v>10</v>
      </c>
      <c r="K23" s="141">
        <v>183</v>
      </c>
      <c r="L23" s="141"/>
      <c r="M23" s="141"/>
      <c r="N23" s="141">
        <v>15</v>
      </c>
      <c r="O23" s="141"/>
      <c r="P23" s="141"/>
      <c r="Q23" s="141">
        <v>41</v>
      </c>
      <c r="R23" s="141">
        <v>4</v>
      </c>
      <c r="S23" s="141">
        <f t="shared" si="0"/>
        <v>5657</v>
      </c>
      <c r="T23" s="141">
        <v>183</v>
      </c>
      <c r="U23" s="141"/>
      <c r="V23" s="142">
        <f t="shared" si="1"/>
        <v>5840</v>
      </c>
    </row>
    <row r="24" spans="1:22" ht="24.25" customHeight="1">
      <c r="A24" s="642"/>
      <c r="B24" s="140" t="s">
        <v>696</v>
      </c>
      <c r="C24" s="141"/>
      <c r="D24" s="141"/>
      <c r="E24" s="141">
        <v>109</v>
      </c>
      <c r="F24" s="141">
        <v>96</v>
      </c>
      <c r="G24" s="141"/>
      <c r="H24" s="141">
        <v>2383</v>
      </c>
      <c r="I24" s="141">
        <v>4</v>
      </c>
      <c r="J24" s="141">
        <v>2</v>
      </c>
      <c r="K24" s="141">
        <v>251</v>
      </c>
      <c r="L24" s="141"/>
      <c r="M24" s="141"/>
      <c r="N24" s="141"/>
      <c r="O24" s="141"/>
      <c r="P24" s="141"/>
      <c r="Q24" s="141"/>
      <c r="R24" s="141"/>
      <c r="S24" s="141">
        <f t="shared" si="0"/>
        <v>2845</v>
      </c>
      <c r="T24" s="141">
        <v>28</v>
      </c>
      <c r="U24" s="141"/>
      <c r="V24" s="142">
        <f t="shared" si="1"/>
        <v>2873</v>
      </c>
    </row>
    <row r="25" spans="1:22" ht="24.25" customHeight="1">
      <c r="A25" s="642"/>
      <c r="B25" s="140" t="s">
        <v>697</v>
      </c>
      <c r="C25" s="141">
        <v>88</v>
      </c>
      <c r="D25" s="141"/>
      <c r="E25" s="141">
        <v>42</v>
      </c>
      <c r="F25" s="141">
        <v>6</v>
      </c>
      <c r="G25" s="141"/>
      <c r="H25" s="141">
        <v>1100</v>
      </c>
      <c r="I25" s="141">
        <v>13</v>
      </c>
      <c r="J25" s="141">
        <v>1</v>
      </c>
      <c r="K25" s="141">
        <v>132</v>
      </c>
      <c r="L25" s="141"/>
      <c r="M25" s="141"/>
      <c r="N25" s="141">
        <v>44</v>
      </c>
      <c r="O25" s="141"/>
      <c r="P25" s="141"/>
      <c r="Q25" s="141"/>
      <c r="R25" s="141">
        <v>1</v>
      </c>
      <c r="S25" s="141">
        <f t="shared" si="0"/>
        <v>1427</v>
      </c>
      <c r="T25" s="141"/>
      <c r="U25" s="141"/>
      <c r="V25" s="142">
        <f t="shared" si="1"/>
        <v>1427</v>
      </c>
    </row>
    <row r="26" spans="1:22" ht="24.25" customHeight="1">
      <c r="A26" s="642" t="s">
        <v>698</v>
      </c>
      <c r="B26" s="140" t="s">
        <v>677</v>
      </c>
      <c r="C26" s="141">
        <v>460</v>
      </c>
      <c r="D26" s="141"/>
      <c r="E26" s="141"/>
      <c r="F26" s="141"/>
      <c r="G26" s="141"/>
      <c r="H26" s="141">
        <v>270</v>
      </c>
      <c r="I26" s="141">
        <v>105</v>
      </c>
      <c r="J26" s="141">
        <v>76</v>
      </c>
      <c r="K26" s="141">
        <v>112</v>
      </c>
      <c r="L26" s="141"/>
      <c r="M26" s="141"/>
      <c r="N26" s="141"/>
      <c r="O26" s="141"/>
      <c r="P26" s="141"/>
      <c r="Q26" s="141"/>
      <c r="R26" s="141">
        <v>75</v>
      </c>
      <c r="S26" s="141">
        <f t="shared" si="0"/>
        <v>1098</v>
      </c>
      <c r="T26" s="141">
        <v>4000</v>
      </c>
      <c r="U26" s="141"/>
      <c r="V26" s="142">
        <f t="shared" si="1"/>
        <v>5098</v>
      </c>
    </row>
    <row r="27" spans="1:22" ht="24.25" customHeight="1">
      <c r="A27" s="642"/>
      <c r="B27" s="140" t="s">
        <v>699</v>
      </c>
      <c r="C27" s="141">
        <v>200</v>
      </c>
      <c r="D27" s="141"/>
      <c r="E27" s="141">
        <v>375</v>
      </c>
      <c r="F27" s="141">
        <v>250</v>
      </c>
      <c r="G27" s="141"/>
      <c r="H27" s="141">
        <v>180</v>
      </c>
      <c r="I27" s="141">
        <v>56</v>
      </c>
      <c r="J27" s="141"/>
      <c r="K27" s="141">
        <v>45</v>
      </c>
      <c r="L27" s="141"/>
      <c r="M27" s="141"/>
      <c r="N27" s="141"/>
      <c r="O27" s="141"/>
      <c r="P27" s="141"/>
      <c r="Q27" s="141"/>
      <c r="R27" s="141">
        <v>4</v>
      </c>
      <c r="S27" s="141">
        <f t="shared" si="0"/>
        <v>1110</v>
      </c>
      <c r="T27" s="141">
        <v>600</v>
      </c>
      <c r="U27" s="141"/>
      <c r="V27" s="142">
        <f t="shared" si="1"/>
        <v>1710</v>
      </c>
    </row>
    <row r="28" spans="1:22" ht="24.25" customHeight="1">
      <c r="A28" s="642"/>
      <c r="B28" s="140" t="s">
        <v>700</v>
      </c>
      <c r="C28" s="141">
        <v>200</v>
      </c>
      <c r="D28" s="141"/>
      <c r="E28" s="141">
        <v>323</v>
      </c>
      <c r="F28" s="141">
        <v>215</v>
      </c>
      <c r="G28" s="141"/>
      <c r="H28" s="141">
        <v>90</v>
      </c>
      <c r="I28" s="141">
        <v>52</v>
      </c>
      <c r="J28" s="141">
        <v>30</v>
      </c>
      <c r="K28" s="141">
        <v>37</v>
      </c>
      <c r="L28" s="141"/>
      <c r="M28" s="141"/>
      <c r="N28" s="141"/>
      <c r="O28" s="141"/>
      <c r="P28" s="141"/>
      <c r="Q28" s="141"/>
      <c r="R28" s="141"/>
      <c r="S28" s="141">
        <f t="shared" si="0"/>
        <v>947</v>
      </c>
      <c r="T28" s="141">
        <v>1500</v>
      </c>
      <c r="U28" s="141"/>
      <c r="V28" s="142">
        <f t="shared" si="1"/>
        <v>2447</v>
      </c>
    </row>
    <row r="29" spans="1:22" ht="24.25" customHeight="1">
      <c r="A29" s="139" t="s">
        <v>701</v>
      </c>
      <c r="B29" s="140" t="s">
        <v>677</v>
      </c>
      <c r="C29" s="141">
        <v>245</v>
      </c>
      <c r="D29" s="141"/>
      <c r="E29" s="141"/>
      <c r="F29" s="141"/>
      <c r="G29" s="141"/>
      <c r="H29" s="141"/>
      <c r="I29" s="141"/>
      <c r="J29" s="141"/>
      <c r="K29" s="141"/>
      <c r="L29" s="141"/>
      <c r="M29" s="141">
        <v>252</v>
      </c>
      <c r="N29" s="141"/>
      <c r="O29" s="141"/>
      <c r="P29" s="141"/>
      <c r="Q29" s="141"/>
      <c r="R29" s="141"/>
      <c r="S29" s="141">
        <f t="shared" si="0"/>
        <v>497</v>
      </c>
      <c r="T29" s="141"/>
      <c r="U29" s="141"/>
      <c r="V29" s="142">
        <f t="shared" si="1"/>
        <v>497</v>
      </c>
    </row>
    <row r="30" spans="1:22" ht="24.25" customHeight="1">
      <c r="A30" s="642" t="s">
        <v>702</v>
      </c>
      <c r="B30" s="642"/>
      <c r="C30" s="141">
        <f t="shared" ref="C30:Q30" si="2">SUM(C4:C29)</f>
        <v>3147</v>
      </c>
      <c r="D30" s="141">
        <f t="shared" si="2"/>
        <v>3294</v>
      </c>
      <c r="E30" s="141">
        <f t="shared" si="2"/>
        <v>13556</v>
      </c>
      <c r="F30" s="141">
        <f t="shared" si="2"/>
        <v>11677</v>
      </c>
      <c r="G30" s="141">
        <f t="shared" si="2"/>
        <v>0</v>
      </c>
      <c r="H30" s="141">
        <f t="shared" si="2"/>
        <v>209861</v>
      </c>
      <c r="I30" s="141">
        <f t="shared" si="2"/>
        <v>1119</v>
      </c>
      <c r="J30" s="141">
        <f t="shared" si="2"/>
        <v>1801</v>
      </c>
      <c r="K30" s="141">
        <f t="shared" si="2"/>
        <v>15527</v>
      </c>
      <c r="L30" s="141">
        <f t="shared" si="2"/>
        <v>2214</v>
      </c>
      <c r="M30" s="141">
        <f t="shared" si="2"/>
        <v>266</v>
      </c>
      <c r="N30" s="141">
        <f t="shared" si="2"/>
        <v>8418</v>
      </c>
      <c r="O30" s="141">
        <f t="shared" si="2"/>
        <v>131</v>
      </c>
      <c r="P30" s="141">
        <f t="shared" si="2"/>
        <v>25</v>
      </c>
      <c r="Q30" s="141">
        <f t="shared" si="2"/>
        <v>255</v>
      </c>
      <c r="R30" s="141">
        <f>SUM(R4:R29)</f>
        <v>753</v>
      </c>
      <c r="S30" s="141">
        <f>SUM(S4:S29)</f>
        <v>272044</v>
      </c>
      <c r="T30" s="141">
        <f>SUM(T4:T29)</f>
        <v>9506</v>
      </c>
      <c r="U30" s="141">
        <f t="shared" ref="U30" si="3">SUM(U4:U29)</f>
        <v>0</v>
      </c>
      <c r="V30" s="142">
        <f>SUM(V4:V29)</f>
        <v>281550</v>
      </c>
    </row>
    <row r="31" spans="1:22" ht="24.25" customHeight="1">
      <c r="A31" s="139" t="s">
        <v>703</v>
      </c>
      <c r="B31" s="140" t="s">
        <v>703</v>
      </c>
      <c r="C31" s="141">
        <v>9375</v>
      </c>
      <c r="D31" s="141">
        <v>320</v>
      </c>
      <c r="E31" s="141">
        <v>1440</v>
      </c>
      <c r="F31" s="141">
        <v>8460</v>
      </c>
      <c r="G31" s="141">
        <v>45</v>
      </c>
      <c r="H31" s="141">
        <v>12600</v>
      </c>
      <c r="I31" s="141">
        <v>600</v>
      </c>
      <c r="J31" s="141">
        <v>450</v>
      </c>
      <c r="K31" s="141">
        <v>1400</v>
      </c>
      <c r="L31" s="141"/>
      <c r="M31" s="141">
        <v>1700</v>
      </c>
      <c r="N31" s="141">
        <v>25500</v>
      </c>
      <c r="O31" s="141">
        <v>33000</v>
      </c>
      <c r="P31" s="141"/>
      <c r="Q31" s="141">
        <v>1500</v>
      </c>
      <c r="R31" s="141">
        <v>6000</v>
      </c>
      <c r="S31" s="141">
        <f t="shared" ref="S31:S41" si="4">SUM(C31:R31)</f>
        <v>102390</v>
      </c>
      <c r="T31" s="141">
        <v>31200</v>
      </c>
      <c r="U31" s="141"/>
      <c r="V31" s="142">
        <f t="shared" ref="V31:V41" si="5">SUM(S31:U31)</f>
        <v>133590</v>
      </c>
    </row>
    <row r="32" spans="1:22" ht="24.25" customHeight="1">
      <c r="A32" s="139" t="s">
        <v>704</v>
      </c>
      <c r="B32" s="140" t="s">
        <v>705</v>
      </c>
      <c r="C32" s="141">
        <v>1900</v>
      </c>
      <c r="D32" s="141"/>
      <c r="E32" s="141">
        <v>455</v>
      </c>
      <c r="F32" s="141">
        <v>350</v>
      </c>
      <c r="G32" s="141"/>
      <c r="H32" s="141">
        <v>14000</v>
      </c>
      <c r="I32" s="141">
        <v>4</v>
      </c>
      <c r="J32" s="141">
        <v>1</v>
      </c>
      <c r="K32" s="141">
        <v>270</v>
      </c>
      <c r="L32" s="141"/>
      <c r="M32" s="141">
        <v>10</v>
      </c>
      <c r="N32" s="141">
        <v>7</v>
      </c>
      <c r="O32" s="141"/>
      <c r="P32" s="141"/>
      <c r="Q32" s="141"/>
      <c r="R32" s="141"/>
      <c r="S32" s="141">
        <f t="shared" si="4"/>
        <v>16997</v>
      </c>
      <c r="T32" s="141"/>
      <c r="U32" s="141"/>
      <c r="V32" s="142">
        <f t="shared" si="5"/>
        <v>16997</v>
      </c>
    </row>
    <row r="33" spans="1:22" ht="24.25" customHeight="1">
      <c r="A33" s="139" t="s">
        <v>706</v>
      </c>
      <c r="B33" s="140" t="s">
        <v>707</v>
      </c>
      <c r="C33" s="141">
        <v>340</v>
      </c>
      <c r="D33" s="141"/>
      <c r="E33" s="141">
        <v>120</v>
      </c>
      <c r="F33" s="141">
        <v>250</v>
      </c>
      <c r="G33" s="141"/>
      <c r="H33" s="141">
        <v>1950</v>
      </c>
      <c r="I33" s="141"/>
      <c r="J33" s="141"/>
      <c r="K33" s="141">
        <v>210</v>
      </c>
      <c r="L33" s="141"/>
      <c r="M33" s="141">
        <v>160</v>
      </c>
      <c r="N33" s="141">
        <v>114</v>
      </c>
      <c r="O33" s="141"/>
      <c r="P33" s="141"/>
      <c r="Q33" s="141"/>
      <c r="R33" s="141"/>
      <c r="S33" s="141">
        <f t="shared" si="4"/>
        <v>3144</v>
      </c>
      <c r="T33" s="141">
        <v>300</v>
      </c>
      <c r="U33" s="141"/>
      <c r="V33" s="142">
        <f t="shared" si="5"/>
        <v>3444</v>
      </c>
    </row>
    <row r="34" spans="1:22" ht="24.25" customHeight="1">
      <c r="A34" s="642" t="s">
        <v>708</v>
      </c>
      <c r="B34" s="140" t="s">
        <v>709</v>
      </c>
      <c r="C34" s="141">
        <v>97</v>
      </c>
      <c r="D34" s="141"/>
      <c r="E34" s="141">
        <v>50</v>
      </c>
      <c r="F34" s="141">
        <v>289</v>
      </c>
      <c r="G34" s="141"/>
      <c r="H34" s="141">
        <v>1980</v>
      </c>
      <c r="I34" s="141"/>
      <c r="J34" s="141"/>
      <c r="K34" s="141">
        <v>5</v>
      </c>
      <c r="L34" s="141"/>
      <c r="M34" s="141">
        <v>7</v>
      </c>
      <c r="N34" s="141"/>
      <c r="O34" s="141"/>
      <c r="P34" s="141"/>
      <c r="Q34" s="141"/>
      <c r="R34" s="141">
        <v>41</v>
      </c>
      <c r="S34" s="141">
        <f t="shared" si="4"/>
        <v>2469</v>
      </c>
      <c r="T34" s="141"/>
      <c r="U34" s="141"/>
      <c r="V34" s="142">
        <f t="shared" si="5"/>
        <v>2469</v>
      </c>
    </row>
    <row r="35" spans="1:22" ht="24.25" customHeight="1">
      <c r="A35" s="642"/>
      <c r="B35" s="140" t="s">
        <v>710</v>
      </c>
      <c r="C35" s="141">
        <v>198</v>
      </c>
      <c r="D35" s="141">
        <v>11</v>
      </c>
      <c r="E35" s="141">
        <v>38</v>
      </c>
      <c r="F35" s="141">
        <v>186</v>
      </c>
      <c r="G35" s="141"/>
      <c r="H35" s="141">
        <v>950</v>
      </c>
      <c r="I35" s="141"/>
      <c r="J35" s="141"/>
      <c r="K35" s="141">
        <v>3</v>
      </c>
      <c r="L35" s="141"/>
      <c r="M35" s="141"/>
      <c r="N35" s="141"/>
      <c r="O35" s="141"/>
      <c r="P35" s="141"/>
      <c r="Q35" s="141"/>
      <c r="R35" s="141">
        <v>25</v>
      </c>
      <c r="S35" s="141">
        <f t="shared" si="4"/>
        <v>1411</v>
      </c>
      <c r="T35" s="141"/>
      <c r="U35" s="141"/>
      <c r="V35" s="142">
        <f t="shared" si="5"/>
        <v>1411</v>
      </c>
    </row>
    <row r="36" spans="1:22" ht="24.25" customHeight="1">
      <c r="A36" s="642"/>
      <c r="B36" s="140" t="s">
        <v>711</v>
      </c>
      <c r="C36" s="141">
        <v>60</v>
      </c>
      <c r="D36" s="141"/>
      <c r="E36" s="141">
        <v>38</v>
      </c>
      <c r="F36" s="141">
        <v>169</v>
      </c>
      <c r="G36" s="141"/>
      <c r="H36" s="141">
        <v>1230</v>
      </c>
      <c r="I36" s="141"/>
      <c r="J36" s="141"/>
      <c r="K36" s="141">
        <v>1</v>
      </c>
      <c r="L36" s="141"/>
      <c r="M36" s="141"/>
      <c r="N36" s="141"/>
      <c r="O36" s="141"/>
      <c r="P36" s="141"/>
      <c r="Q36" s="141"/>
      <c r="R36" s="141">
        <v>29</v>
      </c>
      <c r="S36" s="141">
        <f t="shared" si="4"/>
        <v>1527</v>
      </c>
      <c r="T36" s="141">
        <v>4</v>
      </c>
      <c r="U36" s="141"/>
      <c r="V36" s="142">
        <f t="shared" si="5"/>
        <v>1531</v>
      </c>
    </row>
    <row r="37" spans="1:22" ht="24.25" customHeight="1">
      <c r="A37" s="139" t="s">
        <v>712</v>
      </c>
      <c r="B37" s="140" t="s">
        <v>713</v>
      </c>
      <c r="C37" s="141">
        <v>150</v>
      </c>
      <c r="D37" s="141"/>
      <c r="E37" s="141">
        <v>750</v>
      </c>
      <c r="F37" s="141">
        <v>1200</v>
      </c>
      <c r="G37" s="141"/>
      <c r="H37" s="141">
        <v>625</v>
      </c>
      <c r="I37" s="141">
        <v>80</v>
      </c>
      <c r="J37" s="141"/>
      <c r="K37" s="141">
        <v>6</v>
      </c>
      <c r="L37" s="141"/>
      <c r="M37" s="141">
        <v>7</v>
      </c>
      <c r="N37" s="141">
        <v>120</v>
      </c>
      <c r="O37" s="141"/>
      <c r="P37" s="141"/>
      <c r="Q37" s="141"/>
      <c r="R37" s="141"/>
      <c r="S37" s="141">
        <f t="shared" si="4"/>
        <v>2938</v>
      </c>
      <c r="T37" s="141">
        <v>2500</v>
      </c>
      <c r="U37" s="141"/>
      <c r="V37" s="142">
        <f t="shared" si="5"/>
        <v>5438</v>
      </c>
    </row>
    <row r="38" spans="1:22" ht="24.25" customHeight="1">
      <c r="A38" s="642" t="s">
        <v>714</v>
      </c>
      <c r="B38" s="140" t="s">
        <v>715</v>
      </c>
      <c r="C38" s="141"/>
      <c r="D38" s="141">
        <v>130</v>
      </c>
      <c r="E38" s="141">
        <v>5100</v>
      </c>
      <c r="F38" s="141">
        <v>2380</v>
      </c>
      <c r="G38" s="141"/>
      <c r="H38" s="141">
        <v>16340</v>
      </c>
      <c r="I38" s="141">
        <v>90</v>
      </c>
      <c r="J38" s="141"/>
      <c r="K38" s="141">
        <v>1260</v>
      </c>
      <c r="L38" s="141">
        <v>280</v>
      </c>
      <c r="M38" s="141"/>
      <c r="N38" s="141">
        <v>3200</v>
      </c>
      <c r="O38" s="141"/>
      <c r="P38" s="141"/>
      <c r="Q38" s="141"/>
      <c r="R38" s="141"/>
      <c r="S38" s="141">
        <f t="shared" si="4"/>
        <v>28780</v>
      </c>
      <c r="T38" s="141"/>
      <c r="U38" s="141"/>
      <c r="V38" s="142">
        <f t="shared" si="5"/>
        <v>28780</v>
      </c>
    </row>
    <row r="39" spans="1:22" ht="24.25" customHeight="1">
      <c r="A39" s="642"/>
      <c r="B39" s="140" t="s">
        <v>716</v>
      </c>
      <c r="C39" s="141"/>
      <c r="D39" s="141">
        <v>450</v>
      </c>
      <c r="E39" s="141">
        <v>4080</v>
      </c>
      <c r="F39" s="141">
        <v>1360</v>
      </c>
      <c r="G39" s="141"/>
      <c r="H39" s="141">
        <v>12540</v>
      </c>
      <c r="I39" s="141">
        <v>90</v>
      </c>
      <c r="J39" s="141"/>
      <c r="K39" s="141">
        <v>1400</v>
      </c>
      <c r="L39" s="141">
        <v>120</v>
      </c>
      <c r="M39" s="141"/>
      <c r="N39" s="141">
        <v>3040</v>
      </c>
      <c r="O39" s="141"/>
      <c r="P39" s="141"/>
      <c r="Q39" s="141"/>
      <c r="R39" s="141"/>
      <c r="S39" s="141">
        <f t="shared" si="4"/>
        <v>23080</v>
      </c>
      <c r="T39" s="141"/>
      <c r="U39" s="141"/>
      <c r="V39" s="142">
        <f t="shared" si="5"/>
        <v>23080</v>
      </c>
    </row>
    <row r="40" spans="1:22" ht="24.25" customHeight="1">
      <c r="A40" s="642"/>
      <c r="B40" s="140" t="s">
        <v>717</v>
      </c>
      <c r="C40" s="141"/>
      <c r="D40" s="141">
        <v>130</v>
      </c>
      <c r="E40" s="141">
        <v>5610</v>
      </c>
      <c r="F40" s="141">
        <v>2040</v>
      </c>
      <c r="G40" s="141"/>
      <c r="H40" s="141"/>
      <c r="I40" s="141"/>
      <c r="J40" s="141"/>
      <c r="K40" s="141">
        <v>420</v>
      </c>
      <c r="L40" s="141"/>
      <c r="M40" s="141"/>
      <c r="N40" s="141">
        <v>3200</v>
      </c>
      <c r="O40" s="141"/>
      <c r="P40" s="141"/>
      <c r="Q40" s="141"/>
      <c r="R40" s="141"/>
      <c r="S40" s="141">
        <f t="shared" si="4"/>
        <v>11400</v>
      </c>
      <c r="T40" s="141"/>
      <c r="U40" s="141"/>
      <c r="V40" s="142">
        <f t="shared" si="5"/>
        <v>11400</v>
      </c>
    </row>
    <row r="41" spans="1:22" ht="24.25" customHeight="1">
      <c r="A41" s="139" t="s">
        <v>718</v>
      </c>
      <c r="B41" s="140" t="s">
        <v>719</v>
      </c>
      <c r="C41" s="141"/>
      <c r="D41" s="141"/>
      <c r="E41" s="141"/>
      <c r="F41" s="141"/>
      <c r="G41" s="141"/>
      <c r="H41" s="141"/>
      <c r="I41" s="141">
        <v>127</v>
      </c>
      <c r="J41" s="141">
        <v>100</v>
      </c>
      <c r="K41" s="141"/>
      <c r="L41" s="141">
        <v>30</v>
      </c>
      <c r="M41" s="141"/>
      <c r="N41" s="141"/>
      <c r="O41" s="141"/>
      <c r="P41" s="141">
        <v>100</v>
      </c>
      <c r="Q41" s="141"/>
      <c r="R41" s="141"/>
      <c r="S41" s="141">
        <f t="shared" si="4"/>
        <v>357</v>
      </c>
      <c r="T41" s="141"/>
      <c r="U41" s="141"/>
      <c r="V41" s="142">
        <f t="shared" si="5"/>
        <v>357</v>
      </c>
    </row>
    <row r="42" spans="1:22" ht="24.25" customHeight="1">
      <c r="A42" s="645" t="s">
        <v>720</v>
      </c>
      <c r="B42" s="645"/>
      <c r="C42" s="143">
        <f t="shared" ref="C42:V42" si="6">SUM(C30:C41)</f>
        <v>15267</v>
      </c>
      <c r="D42" s="143">
        <f t="shared" si="6"/>
        <v>4335</v>
      </c>
      <c r="E42" s="143">
        <f t="shared" si="6"/>
        <v>31237</v>
      </c>
      <c r="F42" s="143">
        <f t="shared" si="6"/>
        <v>28361</v>
      </c>
      <c r="G42" s="143">
        <f t="shared" si="6"/>
        <v>45</v>
      </c>
      <c r="H42" s="143">
        <f t="shared" si="6"/>
        <v>272076</v>
      </c>
      <c r="I42" s="143">
        <f t="shared" si="6"/>
        <v>2110</v>
      </c>
      <c r="J42" s="143">
        <f t="shared" si="6"/>
        <v>2352</v>
      </c>
      <c r="K42" s="143">
        <f t="shared" si="6"/>
        <v>20502</v>
      </c>
      <c r="L42" s="143">
        <f t="shared" si="6"/>
        <v>2644</v>
      </c>
      <c r="M42" s="143">
        <f t="shared" si="6"/>
        <v>2150</v>
      </c>
      <c r="N42" s="143">
        <f t="shared" si="6"/>
        <v>43599</v>
      </c>
      <c r="O42" s="143">
        <f t="shared" si="6"/>
        <v>33131</v>
      </c>
      <c r="P42" s="143">
        <f t="shared" si="6"/>
        <v>125</v>
      </c>
      <c r="Q42" s="143">
        <f t="shared" si="6"/>
        <v>1755</v>
      </c>
      <c r="R42" s="143">
        <f t="shared" si="6"/>
        <v>6848</v>
      </c>
      <c r="S42" s="143">
        <f t="shared" si="6"/>
        <v>466537</v>
      </c>
      <c r="T42" s="143">
        <f t="shared" si="6"/>
        <v>43510</v>
      </c>
      <c r="U42" s="143">
        <f t="shared" si="6"/>
        <v>0</v>
      </c>
      <c r="V42" s="144">
        <f t="shared" si="6"/>
        <v>510047</v>
      </c>
    </row>
    <row r="43" spans="1:22" ht="21.95" customHeight="1"/>
  </sheetData>
  <sheetProtection selectLockedCells="1" selectUnlockedCells="1"/>
  <autoFilter ref="A3:V42" xr:uid="{00000000-0009-0000-0000-000012000000}"/>
  <mergeCells count="14">
    <mergeCell ref="A38:A40"/>
    <mergeCell ref="A42:B42"/>
    <mergeCell ref="A17:A18"/>
    <mergeCell ref="A19:A22"/>
    <mergeCell ref="A23:A25"/>
    <mergeCell ref="A26:A28"/>
    <mergeCell ref="A30:B30"/>
    <mergeCell ref="A34:A36"/>
    <mergeCell ref="A14:A16"/>
    <mergeCell ref="A2:G2"/>
    <mergeCell ref="A4:A6"/>
    <mergeCell ref="A7:A8"/>
    <mergeCell ref="A9:A11"/>
    <mergeCell ref="A12:A13"/>
  </mergeCells>
  <phoneticPr fontId="6"/>
  <pageMargins left="0.78740157480314965" right="0.39370078740157483" top="0.39370078740157483" bottom="0.39370078740157483" header="0" footer="0"/>
  <pageSetup paperSize="9" scale="54" firstPageNumber="0" orientation="landscape" horizontalDpi="300" verticalDpi="300" r:id="rId1"/>
  <headerFooter scaleWithDoc="0" alignWithMargins="0">
    <oddFooter>&amp;C&amp;"ＭＳ 明朝,標準"－１６－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F430E-A16E-4396-AD98-F770ABB9ECC4}">
  <sheetPr>
    <pageSetUpPr fitToPage="1"/>
  </sheetPr>
  <dimension ref="A1:U37"/>
  <sheetViews>
    <sheetView showGridLines="0" view="pageLayout" zoomScaleNormal="100" workbookViewId="0">
      <selection activeCell="B4" sqref="B4"/>
    </sheetView>
  </sheetViews>
  <sheetFormatPr defaultColWidth="9" defaultRowHeight="12.45"/>
  <cols>
    <col min="1" max="1" width="1.88671875" style="150" customWidth="1"/>
    <col min="2" max="2" width="24.6640625" style="150" customWidth="1"/>
    <col min="3" max="3" width="1.44140625" style="150" customWidth="1"/>
    <col min="4" max="4" width="6.88671875" style="152" customWidth="1"/>
    <col min="5" max="5" width="2.44140625" style="152" customWidth="1"/>
    <col min="6" max="6" width="6.77734375" style="152" customWidth="1"/>
    <col min="7" max="7" width="5.33203125" style="152" customWidth="1"/>
    <col min="8" max="8" width="3.6640625" style="152" customWidth="1"/>
    <col min="9" max="9" width="7" style="150" customWidth="1"/>
    <col min="10" max="12" width="6.109375" style="150" customWidth="1"/>
    <col min="13" max="18" width="5.6640625" style="150" customWidth="1"/>
    <col min="19" max="20" width="10.6640625" style="150" customWidth="1"/>
    <col min="21" max="21" width="6.33203125" style="150" customWidth="1"/>
    <col min="22" max="22" width="4.6640625" style="150" customWidth="1"/>
    <col min="23" max="26" width="9" style="150"/>
    <col min="27" max="28" width="18.109375" style="150" customWidth="1"/>
    <col min="29" max="16384" width="9" style="150"/>
  </cols>
  <sheetData>
    <row r="1" spans="1:21" ht="15.75" customHeight="1">
      <c r="B1" s="151" t="s">
        <v>725</v>
      </c>
      <c r="C1" s="151"/>
    </row>
    <row r="2" spans="1:21" ht="15.75" customHeight="1">
      <c r="B2" s="150" t="s">
        <v>726</v>
      </c>
      <c r="C2" s="151"/>
    </row>
    <row r="3" spans="1:21" ht="15.75" customHeight="1">
      <c r="B3" s="176" t="s">
        <v>829</v>
      </c>
      <c r="C3" s="153"/>
      <c r="D3" s="154"/>
      <c r="E3" s="154"/>
      <c r="F3" s="154"/>
      <c r="G3" s="154"/>
      <c r="H3" s="154"/>
      <c r="I3" s="154"/>
      <c r="J3" s="154"/>
      <c r="K3" s="154"/>
      <c r="L3" s="154"/>
      <c r="M3" s="154"/>
      <c r="N3" s="154"/>
      <c r="O3" s="154"/>
      <c r="P3" s="154"/>
      <c r="Q3" s="154"/>
      <c r="R3" s="154"/>
      <c r="S3" s="154"/>
      <c r="T3" s="154"/>
      <c r="U3" s="154"/>
    </row>
    <row r="4" spans="1:21" ht="15.75" customHeight="1">
      <c r="B4" s="150" t="s">
        <v>830</v>
      </c>
      <c r="C4" s="154"/>
      <c r="D4" s="154"/>
      <c r="E4" s="154"/>
      <c r="F4" s="154"/>
      <c r="G4" s="154"/>
      <c r="H4" s="154"/>
      <c r="I4" s="154"/>
      <c r="J4" s="154"/>
      <c r="K4" s="154"/>
      <c r="L4" s="154"/>
      <c r="M4" s="154"/>
      <c r="N4" s="154"/>
      <c r="O4" s="154"/>
      <c r="P4" s="154"/>
      <c r="Q4" s="154"/>
      <c r="R4" s="154"/>
      <c r="S4" s="154"/>
      <c r="T4" s="154"/>
      <c r="U4" s="154"/>
    </row>
    <row r="5" spans="1:21" ht="15.75" customHeight="1">
      <c r="B5" s="150" t="s">
        <v>727</v>
      </c>
      <c r="T5" s="155" t="s">
        <v>728</v>
      </c>
    </row>
    <row r="6" spans="1:21" ht="15.75" customHeight="1">
      <c r="A6" s="664" t="s">
        <v>729</v>
      </c>
      <c r="B6" s="666"/>
      <c r="C6" s="665"/>
      <c r="D6" s="663" t="s">
        <v>730</v>
      </c>
      <c r="E6" s="663"/>
      <c r="F6" s="663"/>
      <c r="G6" s="663"/>
      <c r="H6" s="663"/>
      <c r="I6" s="663"/>
      <c r="J6" s="663"/>
      <c r="K6" s="663"/>
      <c r="L6" s="663"/>
      <c r="M6" s="663"/>
      <c r="N6" s="664" t="s">
        <v>731</v>
      </c>
      <c r="O6" s="666"/>
      <c r="P6" s="666"/>
      <c r="Q6" s="666"/>
      <c r="R6" s="666"/>
      <c r="S6" s="666"/>
      <c r="T6" s="665"/>
    </row>
    <row r="7" spans="1:21" ht="15.75" customHeight="1">
      <c r="A7" s="659" t="s">
        <v>732</v>
      </c>
      <c r="B7" s="671"/>
      <c r="C7" s="660"/>
      <c r="D7" s="664" t="s">
        <v>733</v>
      </c>
      <c r="E7" s="666"/>
      <c r="F7" s="666"/>
      <c r="G7" s="666"/>
      <c r="H7" s="666"/>
      <c r="I7" s="665"/>
      <c r="J7" s="676" t="s">
        <v>734</v>
      </c>
      <c r="K7" s="677"/>
      <c r="L7" s="682" t="s">
        <v>735</v>
      </c>
      <c r="M7" s="683"/>
      <c r="N7" s="684" t="s">
        <v>736</v>
      </c>
      <c r="O7" s="684"/>
      <c r="P7" s="684"/>
      <c r="Q7" s="682" t="s">
        <v>737</v>
      </c>
      <c r="R7" s="654"/>
      <c r="S7" s="654"/>
      <c r="T7" s="683"/>
    </row>
    <row r="8" spans="1:21" ht="15.75" customHeight="1">
      <c r="A8" s="673"/>
      <c r="B8" s="674"/>
      <c r="C8" s="675"/>
      <c r="D8" s="685" t="s">
        <v>738</v>
      </c>
      <c r="E8" s="685"/>
      <c r="F8" s="685"/>
      <c r="G8" s="648" t="s">
        <v>739</v>
      </c>
      <c r="H8" s="649"/>
      <c r="I8" s="650"/>
      <c r="J8" s="678"/>
      <c r="K8" s="679"/>
      <c r="L8" s="686" t="s">
        <v>740</v>
      </c>
      <c r="M8" s="687"/>
      <c r="N8" s="684" t="s">
        <v>741</v>
      </c>
      <c r="O8" s="684"/>
      <c r="P8" s="684"/>
      <c r="Q8" s="648" t="s">
        <v>742</v>
      </c>
      <c r="R8" s="649"/>
      <c r="S8" s="649"/>
      <c r="T8" s="650"/>
    </row>
    <row r="9" spans="1:21" ht="15.75" customHeight="1">
      <c r="A9" s="661"/>
      <c r="B9" s="672"/>
      <c r="C9" s="662"/>
      <c r="D9" s="690" t="s">
        <v>743</v>
      </c>
      <c r="E9" s="690"/>
      <c r="F9" s="690"/>
      <c r="G9" s="651"/>
      <c r="H9" s="652"/>
      <c r="I9" s="653"/>
      <c r="J9" s="680"/>
      <c r="K9" s="681"/>
      <c r="L9" s="688"/>
      <c r="M9" s="689"/>
      <c r="N9" s="684"/>
      <c r="O9" s="684"/>
      <c r="P9" s="684"/>
      <c r="Q9" s="651"/>
      <c r="R9" s="652"/>
      <c r="S9" s="652"/>
      <c r="T9" s="653"/>
    </row>
    <row r="10" spans="1:21" ht="15.75" customHeight="1">
      <c r="A10" s="664" t="s">
        <v>744</v>
      </c>
      <c r="B10" s="666"/>
      <c r="C10" s="665"/>
      <c r="D10" s="663" t="s">
        <v>394</v>
      </c>
      <c r="E10" s="663"/>
      <c r="F10" s="663"/>
      <c r="G10" s="664" t="s">
        <v>394</v>
      </c>
      <c r="H10" s="666"/>
      <c r="I10" s="665"/>
      <c r="J10" s="664" t="s">
        <v>745</v>
      </c>
      <c r="K10" s="665"/>
      <c r="L10" s="664" t="s">
        <v>746</v>
      </c>
      <c r="M10" s="665"/>
      <c r="N10" s="663" t="s">
        <v>394</v>
      </c>
      <c r="O10" s="663"/>
      <c r="P10" s="663"/>
      <c r="Q10" s="664" t="s">
        <v>747</v>
      </c>
      <c r="R10" s="665"/>
      <c r="S10" s="156" t="s">
        <v>748</v>
      </c>
      <c r="T10" s="159" t="s">
        <v>749</v>
      </c>
    </row>
    <row r="11" spans="1:21" ht="15.75" customHeight="1">
      <c r="A11" s="664" t="s">
        <v>750</v>
      </c>
      <c r="B11" s="666"/>
      <c r="C11" s="665"/>
      <c r="D11" s="667">
        <v>4</v>
      </c>
      <c r="E11" s="667"/>
      <c r="F11" s="667"/>
      <c r="G11" s="668">
        <v>3</v>
      </c>
      <c r="H11" s="669"/>
      <c r="I11" s="670"/>
      <c r="J11" s="668">
        <v>2</v>
      </c>
      <c r="K11" s="670"/>
      <c r="L11" s="668">
        <v>0</v>
      </c>
      <c r="M11" s="670"/>
      <c r="N11" s="667">
        <v>28</v>
      </c>
      <c r="O11" s="667"/>
      <c r="P11" s="667"/>
      <c r="Q11" s="668">
        <v>8</v>
      </c>
      <c r="R11" s="670"/>
      <c r="S11" s="164">
        <v>1</v>
      </c>
      <c r="T11" s="163">
        <v>1</v>
      </c>
    </row>
    <row r="12" spans="1:21" ht="15.75" customHeight="1"/>
    <row r="13" spans="1:21" ht="15.75" customHeight="1">
      <c r="B13" s="150" t="s">
        <v>751</v>
      </c>
      <c r="T13" s="155" t="s">
        <v>728</v>
      </c>
    </row>
    <row r="14" spans="1:21" ht="15.75" customHeight="1">
      <c r="A14" s="659" t="s">
        <v>752</v>
      </c>
      <c r="B14" s="671"/>
      <c r="C14" s="660"/>
      <c r="D14" s="648" t="s">
        <v>753</v>
      </c>
      <c r="E14" s="649"/>
      <c r="F14" s="650"/>
      <c r="G14" s="648" t="s">
        <v>754</v>
      </c>
      <c r="H14" s="649"/>
      <c r="I14" s="650"/>
      <c r="J14" s="165"/>
      <c r="K14" s="654" t="s">
        <v>755</v>
      </c>
      <c r="L14" s="654"/>
      <c r="M14" s="654"/>
      <c r="N14" s="654"/>
      <c r="O14" s="654"/>
      <c r="P14" s="654"/>
      <c r="Q14" s="166"/>
      <c r="R14" s="655" t="s">
        <v>756</v>
      </c>
      <c r="S14" s="659"/>
      <c r="T14" s="660"/>
    </row>
    <row r="15" spans="1:21" ht="15.75" customHeight="1">
      <c r="A15" s="661"/>
      <c r="B15" s="672"/>
      <c r="C15" s="662"/>
      <c r="D15" s="651"/>
      <c r="E15" s="652"/>
      <c r="F15" s="653"/>
      <c r="G15" s="651"/>
      <c r="H15" s="652"/>
      <c r="I15" s="653"/>
      <c r="J15" s="161" t="s">
        <v>757</v>
      </c>
      <c r="K15" s="161" t="s">
        <v>758</v>
      </c>
      <c r="L15" s="161" t="s">
        <v>759</v>
      </c>
      <c r="M15" s="161" t="s">
        <v>760</v>
      </c>
      <c r="N15" s="161" t="s">
        <v>761</v>
      </c>
      <c r="O15" s="161" t="s">
        <v>762</v>
      </c>
      <c r="P15" s="161" t="s">
        <v>763</v>
      </c>
      <c r="Q15" s="159" t="s">
        <v>764</v>
      </c>
      <c r="R15" s="656"/>
      <c r="S15" s="661"/>
      <c r="T15" s="662"/>
    </row>
    <row r="16" spans="1:21" ht="15.75" customHeight="1">
      <c r="A16" s="165"/>
      <c r="B16" s="162" t="s">
        <v>765</v>
      </c>
      <c r="C16" s="160"/>
      <c r="D16" s="167" t="s">
        <v>766</v>
      </c>
      <c r="E16" s="168" t="s">
        <v>767</v>
      </c>
      <c r="F16" s="169" t="s">
        <v>768</v>
      </c>
      <c r="G16" s="170">
        <v>9.1</v>
      </c>
      <c r="H16" s="168" t="s">
        <v>767</v>
      </c>
      <c r="I16" s="171" t="s">
        <v>769</v>
      </c>
      <c r="J16" s="172"/>
      <c r="K16" s="172">
        <v>2</v>
      </c>
      <c r="L16" s="172">
        <v>4</v>
      </c>
      <c r="M16" s="172">
        <v>1</v>
      </c>
      <c r="N16" s="172">
        <v>4</v>
      </c>
      <c r="O16" s="172">
        <v>3</v>
      </c>
      <c r="P16" s="172"/>
      <c r="Q16" s="172">
        <v>12</v>
      </c>
      <c r="R16" s="172">
        <f t="shared" ref="R16:R34" si="0">SUM(J16:Q16)</f>
        <v>26</v>
      </c>
      <c r="S16" s="646" t="s">
        <v>770</v>
      </c>
      <c r="T16" s="646"/>
    </row>
    <row r="17" spans="1:20" ht="15.75" customHeight="1">
      <c r="A17" s="165"/>
      <c r="B17" s="162" t="s">
        <v>771</v>
      </c>
      <c r="C17" s="160"/>
      <c r="D17" s="167"/>
      <c r="E17" s="168" t="s">
        <v>771</v>
      </c>
      <c r="F17" s="169"/>
      <c r="G17" s="170"/>
      <c r="H17" s="168" t="s">
        <v>771</v>
      </c>
      <c r="I17" s="171"/>
      <c r="J17" s="172"/>
      <c r="K17" s="172">
        <v>3</v>
      </c>
      <c r="L17" s="172">
        <v>10</v>
      </c>
      <c r="M17" s="172">
        <v>3</v>
      </c>
      <c r="N17" s="172">
        <v>8</v>
      </c>
      <c r="O17" s="172">
        <v>4</v>
      </c>
      <c r="P17" s="172"/>
      <c r="Q17" s="172">
        <v>5</v>
      </c>
      <c r="R17" s="172">
        <f t="shared" si="0"/>
        <v>33</v>
      </c>
      <c r="S17" s="657" t="s">
        <v>772</v>
      </c>
      <c r="T17" s="658"/>
    </row>
    <row r="18" spans="1:20" ht="15.75" customHeight="1">
      <c r="A18" s="165"/>
      <c r="B18" s="162" t="s">
        <v>773</v>
      </c>
      <c r="C18" s="160"/>
      <c r="D18" s="167" t="s">
        <v>774</v>
      </c>
      <c r="E18" s="168" t="s">
        <v>771</v>
      </c>
      <c r="F18" s="169" t="s">
        <v>775</v>
      </c>
      <c r="G18" s="170">
        <v>4.0999999999999996</v>
      </c>
      <c r="H18" s="168" t="s">
        <v>767</v>
      </c>
      <c r="I18" s="171">
        <v>12.31</v>
      </c>
      <c r="J18" s="172"/>
      <c r="K18" s="172">
        <v>1</v>
      </c>
      <c r="L18" s="172">
        <v>37</v>
      </c>
      <c r="M18" s="172"/>
      <c r="N18" s="172"/>
      <c r="O18" s="172"/>
      <c r="P18" s="172"/>
      <c r="Q18" s="172"/>
      <c r="R18" s="172">
        <f t="shared" si="0"/>
        <v>38</v>
      </c>
      <c r="S18" s="646" t="s">
        <v>776</v>
      </c>
      <c r="T18" s="646"/>
    </row>
    <row r="19" spans="1:20" ht="15.75" customHeight="1">
      <c r="A19" s="165"/>
      <c r="B19" s="162" t="s">
        <v>777</v>
      </c>
      <c r="C19" s="160"/>
      <c r="D19" s="167" t="s">
        <v>766</v>
      </c>
      <c r="E19" s="168" t="s">
        <v>767</v>
      </c>
      <c r="F19" s="169" t="s">
        <v>768</v>
      </c>
      <c r="G19" s="170">
        <v>2.15</v>
      </c>
      <c r="H19" s="168" t="s">
        <v>767</v>
      </c>
      <c r="I19" s="171" t="s">
        <v>778</v>
      </c>
      <c r="J19" s="172"/>
      <c r="K19" s="172">
        <v>9</v>
      </c>
      <c r="L19" s="172">
        <v>14</v>
      </c>
      <c r="M19" s="172">
        <v>12</v>
      </c>
      <c r="N19" s="172">
        <v>9</v>
      </c>
      <c r="O19" s="172">
        <v>7</v>
      </c>
      <c r="P19" s="172">
        <v>13</v>
      </c>
      <c r="Q19" s="172">
        <v>6</v>
      </c>
      <c r="R19" s="172">
        <f t="shared" si="0"/>
        <v>70</v>
      </c>
      <c r="S19" s="646" t="s">
        <v>779</v>
      </c>
      <c r="T19" s="646"/>
    </row>
    <row r="20" spans="1:20" ht="15.75" customHeight="1">
      <c r="A20" s="165"/>
      <c r="B20" s="162" t="s">
        <v>780</v>
      </c>
      <c r="C20" s="160"/>
      <c r="D20" s="167" t="s">
        <v>781</v>
      </c>
      <c r="E20" s="168" t="s">
        <v>767</v>
      </c>
      <c r="F20" s="169" t="s">
        <v>782</v>
      </c>
      <c r="G20" s="170">
        <v>5.0999999999999996</v>
      </c>
      <c r="H20" s="168" t="s">
        <v>767</v>
      </c>
      <c r="I20" s="171" t="s">
        <v>783</v>
      </c>
      <c r="J20" s="172"/>
      <c r="K20" s="172">
        <v>1</v>
      </c>
      <c r="L20" s="172">
        <v>6</v>
      </c>
      <c r="M20" s="172">
        <v>16</v>
      </c>
      <c r="N20" s="172">
        <v>9</v>
      </c>
      <c r="O20" s="172">
        <v>11</v>
      </c>
      <c r="P20" s="172">
        <v>13</v>
      </c>
      <c r="Q20" s="172">
        <v>9</v>
      </c>
      <c r="R20" s="172">
        <f t="shared" si="0"/>
        <v>65</v>
      </c>
      <c r="S20" s="646" t="s">
        <v>784</v>
      </c>
      <c r="T20" s="646"/>
    </row>
    <row r="21" spans="1:20" ht="15.75" customHeight="1">
      <c r="A21" s="165"/>
      <c r="B21" s="162" t="s">
        <v>785</v>
      </c>
      <c r="C21" s="160"/>
      <c r="D21" s="167" t="s">
        <v>786</v>
      </c>
      <c r="E21" s="168" t="s">
        <v>767</v>
      </c>
      <c r="F21" s="169" t="s">
        <v>787</v>
      </c>
      <c r="G21" s="170">
        <v>5.15</v>
      </c>
      <c r="H21" s="168" t="s">
        <v>767</v>
      </c>
      <c r="I21" s="171" t="s">
        <v>788</v>
      </c>
      <c r="J21" s="172"/>
      <c r="K21" s="172"/>
      <c r="L21" s="172">
        <v>6</v>
      </c>
      <c r="M21" s="172">
        <v>4</v>
      </c>
      <c r="N21" s="172"/>
      <c r="O21" s="172">
        <v>3</v>
      </c>
      <c r="P21" s="172">
        <v>1</v>
      </c>
      <c r="Q21" s="172">
        <v>1</v>
      </c>
      <c r="R21" s="172">
        <f t="shared" si="0"/>
        <v>15</v>
      </c>
      <c r="S21" s="646"/>
      <c r="T21" s="646"/>
    </row>
    <row r="22" spans="1:20" ht="15.75" customHeight="1">
      <c r="A22" s="165"/>
      <c r="B22" s="162" t="s">
        <v>789</v>
      </c>
      <c r="C22" s="160"/>
      <c r="D22" s="167" t="s">
        <v>790</v>
      </c>
      <c r="E22" s="168" t="s">
        <v>767</v>
      </c>
      <c r="F22" s="169" t="s">
        <v>791</v>
      </c>
      <c r="G22" s="170">
        <v>4.0999999999999996</v>
      </c>
      <c r="H22" s="168" t="s">
        <v>767</v>
      </c>
      <c r="I22" s="171">
        <v>12.31</v>
      </c>
      <c r="J22" s="172"/>
      <c r="K22" s="172">
        <v>4</v>
      </c>
      <c r="L22" s="172">
        <v>13</v>
      </c>
      <c r="M22" s="172">
        <v>12</v>
      </c>
      <c r="N22" s="172">
        <v>2</v>
      </c>
      <c r="O22" s="172"/>
      <c r="P22" s="172">
        <v>1</v>
      </c>
      <c r="Q22" s="172">
        <v>3</v>
      </c>
      <c r="R22" s="172">
        <f t="shared" si="0"/>
        <v>35</v>
      </c>
      <c r="S22" s="646"/>
      <c r="T22" s="646"/>
    </row>
    <row r="23" spans="1:20" ht="15.75" customHeight="1">
      <c r="A23" s="165"/>
      <c r="B23" s="162" t="s">
        <v>792</v>
      </c>
      <c r="C23" s="160"/>
      <c r="D23" s="167" t="s">
        <v>793</v>
      </c>
      <c r="E23" s="168" t="s">
        <v>767</v>
      </c>
      <c r="F23" s="169" t="s">
        <v>794</v>
      </c>
      <c r="G23" s="170">
        <v>7.1</v>
      </c>
      <c r="H23" s="168" t="s">
        <v>767</v>
      </c>
      <c r="I23" s="171">
        <v>10.31</v>
      </c>
      <c r="J23" s="172"/>
      <c r="K23" s="172"/>
      <c r="L23" s="172">
        <v>5</v>
      </c>
      <c r="M23" s="172">
        <v>1</v>
      </c>
      <c r="N23" s="172">
        <v>1</v>
      </c>
      <c r="O23" s="172">
        <v>3</v>
      </c>
      <c r="P23" s="172"/>
      <c r="Q23" s="172">
        <v>3</v>
      </c>
      <c r="R23" s="172">
        <f t="shared" si="0"/>
        <v>13</v>
      </c>
      <c r="S23" s="646"/>
      <c r="T23" s="646"/>
    </row>
    <row r="24" spans="1:20" ht="15.75" customHeight="1">
      <c r="A24" s="165"/>
      <c r="B24" s="162" t="s">
        <v>795</v>
      </c>
      <c r="C24" s="160"/>
      <c r="D24" s="167" t="s">
        <v>774</v>
      </c>
      <c r="E24" s="168" t="s">
        <v>767</v>
      </c>
      <c r="F24" s="169" t="s">
        <v>775</v>
      </c>
      <c r="G24" s="170">
        <v>4.0999999999999996</v>
      </c>
      <c r="H24" s="168" t="s">
        <v>767</v>
      </c>
      <c r="I24" s="171" t="s">
        <v>796</v>
      </c>
      <c r="J24" s="172"/>
      <c r="K24" s="172"/>
      <c r="L24" s="172"/>
      <c r="M24" s="172"/>
      <c r="N24" s="172"/>
      <c r="O24" s="172"/>
      <c r="P24" s="172">
        <v>1</v>
      </c>
      <c r="Q24" s="172">
        <v>1</v>
      </c>
      <c r="R24" s="172">
        <f t="shared" si="0"/>
        <v>2</v>
      </c>
      <c r="S24" s="646"/>
      <c r="T24" s="646"/>
    </row>
    <row r="25" spans="1:20" ht="15.75" customHeight="1">
      <c r="A25" s="165"/>
      <c r="B25" s="162" t="s">
        <v>797</v>
      </c>
      <c r="C25" s="160"/>
      <c r="D25" s="167" t="s">
        <v>798</v>
      </c>
      <c r="E25" s="168" t="s">
        <v>767</v>
      </c>
      <c r="F25" s="169" t="s">
        <v>799</v>
      </c>
      <c r="G25" s="170" t="s">
        <v>800</v>
      </c>
      <c r="H25" s="168" t="s">
        <v>767</v>
      </c>
      <c r="I25" s="171" t="s">
        <v>788</v>
      </c>
      <c r="J25" s="172"/>
      <c r="K25" s="172"/>
      <c r="L25" s="172"/>
      <c r="M25" s="172"/>
      <c r="N25" s="172"/>
      <c r="O25" s="172"/>
      <c r="P25" s="172"/>
      <c r="Q25" s="172"/>
      <c r="R25" s="172">
        <f t="shared" si="0"/>
        <v>0</v>
      </c>
      <c r="S25" s="646"/>
      <c r="T25" s="646"/>
    </row>
    <row r="26" spans="1:20" ht="15.75" customHeight="1">
      <c r="A26" s="165"/>
      <c r="B26" s="162" t="s">
        <v>801</v>
      </c>
      <c r="C26" s="160"/>
      <c r="D26" s="167" t="s">
        <v>802</v>
      </c>
      <c r="E26" s="168" t="s">
        <v>767</v>
      </c>
      <c r="F26" s="169" t="s">
        <v>803</v>
      </c>
      <c r="G26" s="170">
        <v>12.1</v>
      </c>
      <c r="H26" s="168" t="s">
        <v>767</v>
      </c>
      <c r="I26" s="171" t="s">
        <v>783</v>
      </c>
      <c r="J26" s="172">
        <v>1</v>
      </c>
      <c r="K26" s="172"/>
      <c r="L26" s="172">
        <v>1</v>
      </c>
      <c r="M26" s="172"/>
      <c r="N26" s="172"/>
      <c r="O26" s="172"/>
      <c r="P26" s="172"/>
      <c r="Q26" s="172"/>
      <c r="R26" s="172">
        <f t="shared" si="0"/>
        <v>2</v>
      </c>
      <c r="S26" s="646"/>
      <c r="T26" s="646"/>
    </row>
    <row r="27" spans="1:20" ht="15.75" customHeight="1">
      <c r="A27" s="165"/>
      <c r="B27" s="162" t="s">
        <v>804</v>
      </c>
      <c r="C27" s="160"/>
      <c r="D27" s="167" t="s">
        <v>805</v>
      </c>
      <c r="E27" s="168" t="s">
        <v>767</v>
      </c>
      <c r="F27" s="169" t="s">
        <v>806</v>
      </c>
      <c r="G27" s="170">
        <v>6.1</v>
      </c>
      <c r="H27" s="168" t="s">
        <v>767</v>
      </c>
      <c r="I27" s="171">
        <v>8.31</v>
      </c>
      <c r="J27" s="172"/>
      <c r="K27" s="172"/>
      <c r="L27" s="172"/>
      <c r="M27" s="172"/>
      <c r="N27" s="172"/>
      <c r="O27" s="172"/>
      <c r="P27" s="172"/>
      <c r="Q27" s="172">
        <v>3</v>
      </c>
      <c r="R27" s="172">
        <f t="shared" si="0"/>
        <v>3</v>
      </c>
      <c r="S27" s="646"/>
      <c r="T27" s="646"/>
    </row>
    <row r="28" spans="1:20" ht="15.75" customHeight="1">
      <c r="A28" s="165"/>
      <c r="B28" s="162" t="s">
        <v>807</v>
      </c>
      <c r="C28" s="160"/>
      <c r="D28" s="167" t="s">
        <v>808</v>
      </c>
      <c r="E28" s="168" t="s">
        <v>767</v>
      </c>
      <c r="F28" s="169" t="s">
        <v>809</v>
      </c>
      <c r="G28" s="170" t="s">
        <v>810</v>
      </c>
      <c r="H28" s="168" t="s">
        <v>767</v>
      </c>
      <c r="I28" s="171" t="s">
        <v>811</v>
      </c>
      <c r="J28" s="172"/>
      <c r="K28" s="172"/>
      <c r="L28" s="172">
        <v>1</v>
      </c>
      <c r="M28" s="172">
        <v>1</v>
      </c>
      <c r="N28" s="172"/>
      <c r="O28" s="172"/>
      <c r="P28" s="172"/>
      <c r="Q28" s="172"/>
      <c r="R28" s="172">
        <f t="shared" si="0"/>
        <v>2</v>
      </c>
      <c r="S28" s="646"/>
      <c r="T28" s="646"/>
    </row>
    <row r="29" spans="1:20" ht="15.75" customHeight="1">
      <c r="A29" s="165"/>
      <c r="B29" s="162" t="s">
        <v>812</v>
      </c>
      <c r="C29" s="160"/>
      <c r="D29" s="167" t="s">
        <v>813</v>
      </c>
      <c r="E29" s="168" t="s">
        <v>767</v>
      </c>
      <c r="F29" s="169" t="s">
        <v>814</v>
      </c>
      <c r="G29" s="170">
        <v>3.1</v>
      </c>
      <c r="H29" s="168" t="s">
        <v>767</v>
      </c>
      <c r="I29" s="171" t="s">
        <v>796</v>
      </c>
      <c r="J29" s="172"/>
      <c r="K29" s="172">
        <v>13</v>
      </c>
      <c r="L29" s="172">
        <v>20</v>
      </c>
      <c r="M29" s="172">
        <v>17</v>
      </c>
      <c r="N29" s="172">
        <v>8</v>
      </c>
      <c r="O29" s="172">
        <v>4</v>
      </c>
      <c r="P29" s="172">
        <v>1</v>
      </c>
      <c r="Q29" s="172">
        <v>10</v>
      </c>
      <c r="R29" s="172">
        <f t="shared" si="0"/>
        <v>73</v>
      </c>
      <c r="S29" s="646"/>
      <c r="T29" s="646"/>
    </row>
    <row r="30" spans="1:20" ht="15.75" customHeight="1">
      <c r="A30" s="165"/>
      <c r="B30" s="162" t="s">
        <v>815</v>
      </c>
      <c r="C30" s="160"/>
      <c r="D30" s="167" t="s">
        <v>816</v>
      </c>
      <c r="E30" s="168" t="s">
        <v>767</v>
      </c>
      <c r="F30" s="169" t="s">
        <v>817</v>
      </c>
      <c r="G30" s="170" t="s">
        <v>818</v>
      </c>
      <c r="H30" s="168" t="s">
        <v>767</v>
      </c>
      <c r="I30" s="171" t="s">
        <v>783</v>
      </c>
      <c r="J30" s="172">
        <v>4</v>
      </c>
      <c r="K30" s="172"/>
      <c r="L30" s="172"/>
      <c r="M30" s="172"/>
      <c r="N30" s="172"/>
      <c r="O30" s="172"/>
      <c r="P30" s="172"/>
      <c r="Q30" s="172"/>
      <c r="R30" s="172">
        <f t="shared" si="0"/>
        <v>4</v>
      </c>
      <c r="S30" s="646"/>
      <c r="T30" s="646"/>
    </row>
    <row r="31" spans="1:20" ht="15.75" customHeight="1">
      <c r="A31" s="165"/>
      <c r="B31" s="162" t="s">
        <v>819</v>
      </c>
      <c r="C31" s="160"/>
      <c r="D31" s="167" t="s">
        <v>820</v>
      </c>
      <c r="E31" s="168" t="s">
        <v>767</v>
      </c>
      <c r="F31" s="169" t="s">
        <v>821</v>
      </c>
      <c r="G31" s="170" t="s">
        <v>822</v>
      </c>
      <c r="H31" s="168" t="s">
        <v>767</v>
      </c>
      <c r="I31" s="171">
        <v>4.1500000000000004</v>
      </c>
      <c r="J31" s="172">
        <v>4</v>
      </c>
      <c r="K31" s="172"/>
      <c r="L31" s="172"/>
      <c r="M31" s="172"/>
      <c r="N31" s="172"/>
      <c r="O31" s="172"/>
      <c r="P31" s="172"/>
      <c r="Q31" s="172"/>
      <c r="R31" s="172">
        <f t="shared" si="0"/>
        <v>4</v>
      </c>
      <c r="S31" s="646"/>
      <c r="T31" s="646"/>
    </row>
    <row r="32" spans="1:20" ht="15.75" customHeight="1">
      <c r="A32" s="165"/>
      <c r="B32" s="162" t="s">
        <v>823</v>
      </c>
      <c r="C32" s="160"/>
      <c r="D32" s="167" t="s">
        <v>781</v>
      </c>
      <c r="E32" s="168" t="s">
        <v>767</v>
      </c>
      <c r="F32" s="169" t="s">
        <v>782</v>
      </c>
      <c r="G32" s="170">
        <v>5.0999999999999996</v>
      </c>
      <c r="H32" s="168" t="s">
        <v>767</v>
      </c>
      <c r="I32" s="171" t="s">
        <v>783</v>
      </c>
      <c r="J32" s="172">
        <v>2</v>
      </c>
      <c r="K32" s="172"/>
      <c r="L32" s="172">
        <v>2</v>
      </c>
      <c r="M32" s="172"/>
      <c r="N32" s="172">
        <v>1</v>
      </c>
      <c r="O32" s="172"/>
      <c r="P32" s="172"/>
      <c r="Q32" s="172"/>
      <c r="R32" s="172">
        <f t="shared" si="0"/>
        <v>5</v>
      </c>
      <c r="S32" s="646"/>
      <c r="T32" s="646"/>
    </row>
    <row r="33" spans="1:20" ht="15.75" customHeight="1">
      <c r="A33" s="165"/>
      <c r="B33" s="162" t="s">
        <v>824</v>
      </c>
      <c r="C33" s="160"/>
      <c r="D33" s="167" t="s">
        <v>802</v>
      </c>
      <c r="E33" s="168" t="s">
        <v>767</v>
      </c>
      <c r="F33" s="169" t="s">
        <v>803</v>
      </c>
      <c r="G33" s="170">
        <v>12.1</v>
      </c>
      <c r="H33" s="168" t="s">
        <v>767</v>
      </c>
      <c r="I33" s="171" t="s">
        <v>825</v>
      </c>
      <c r="J33" s="172"/>
      <c r="K33" s="172">
        <v>1</v>
      </c>
      <c r="L33" s="172"/>
      <c r="M33" s="172"/>
      <c r="N33" s="172"/>
      <c r="O33" s="172">
        <v>1</v>
      </c>
      <c r="P33" s="172"/>
      <c r="Q33" s="172">
        <v>1</v>
      </c>
      <c r="R33" s="172">
        <f t="shared" si="0"/>
        <v>3</v>
      </c>
      <c r="S33" s="646"/>
      <c r="T33" s="646"/>
    </row>
    <row r="34" spans="1:20" ht="15.75" customHeight="1">
      <c r="A34" s="165"/>
      <c r="B34" s="162" t="s">
        <v>826</v>
      </c>
      <c r="C34" s="160"/>
      <c r="D34" s="167" t="s">
        <v>790</v>
      </c>
      <c r="E34" s="168" t="s">
        <v>767</v>
      </c>
      <c r="F34" s="169" t="s">
        <v>791</v>
      </c>
      <c r="G34" s="170" t="s">
        <v>827</v>
      </c>
      <c r="H34" s="168" t="s">
        <v>767</v>
      </c>
      <c r="I34" s="171" t="s">
        <v>828</v>
      </c>
      <c r="J34" s="172">
        <v>18</v>
      </c>
      <c r="K34" s="172"/>
      <c r="L34" s="172"/>
      <c r="M34" s="172"/>
      <c r="N34" s="172"/>
      <c r="O34" s="172"/>
      <c r="P34" s="172"/>
      <c r="Q34" s="172"/>
      <c r="R34" s="172">
        <f t="shared" si="0"/>
        <v>18</v>
      </c>
      <c r="S34" s="646"/>
      <c r="T34" s="646"/>
    </row>
    <row r="35" spans="1:20" ht="15.75" customHeight="1">
      <c r="A35" s="165"/>
      <c r="B35" s="157" t="s">
        <v>756</v>
      </c>
      <c r="C35" s="158"/>
      <c r="D35" s="647"/>
      <c r="E35" s="647"/>
      <c r="F35" s="647"/>
      <c r="G35" s="173"/>
      <c r="H35" s="174"/>
      <c r="I35" s="175"/>
      <c r="J35" s="172">
        <f t="shared" ref="J35:R35" si="1">SUM(J16:J34)</f>
        <v>29</v>
      </c>
      <c r="K35" s="172">
        <f t="shared" si="1"/>
        <v>34</v>
      </c>
      <c r="L35" s="172">
        <f t="shared" si="1"/>
        <v>119</v>
      </c>
      <c r="M35" s="172">
        <f t="shared" si="1"/>
        <v>67</v>
      </c>
      <c r="N35" s="172">
        <f t="shared" si="1"/>
        <v>42</v>
      </c>
      <c r="O35" s="172">
        <f t="shared" si="1"/>
        <v>36</v>
      </c>
      <c r="P35" s="172">
        <f t="shared" si="1"/>
        <v>30</v>
      </c>
      <c r="Q35" s="172">
        <f t="shared" si="1"/>
        <v>54</v>
      </c>
      <c r="R35" s="172">
        <f t="shared" si="1"/>
        <v>411</v>
      </c>
      <c r="S35" s="646"/>
      <c r="T35" s="646"/>
    </row>
    <row r="36" spans="1:20" ht="15.75" customHeight="1"/>
    <row r="37" spans="1:20" ht="15.75" customHeight="1"/>
  </sheetData>
  <mergeCells count="56">
    <mergeCell ref="A6:C6"/>
    <mergeCell ref="D6:M6"/>
    <mergeCell ref="N6:T6"/>
    <mergeCell ref="A7:C9"/>
    <mergeCell ref="D7:I7"/>
    <mergeCell ref="J7:K9"/>
    <mergeCell ref="L7:M7"/>
    <mergeCell ref="N7:P7"/>
    <mergeCell ref="Q7:T7"/>
    <mergeCell ref="D8:F8"/>
    <mergeCell ref="G8:I9"/>
    <mergeCell ref="L8:M9"/>
    <mergeCell ref="N8:P9"/>
    <mergeCell ref="Q8:T9"/>
    <mergeCell ref="D9:F9"/>
    <mergeCell ref="S14:T15"/>
    <mergeCell ref="N10:P10"/>
    <mergeCell ref="Q10:R10"/>
    <mergeCell ref="A11:C11"/>
    <mergeCell ref="D11:F11"/>
    <mergeCell ref="G11:I11"/>
    <mergeCell ref="J11:K11"/>
    <mergeCell ref="L11:M11"/>
    <mergeCell ref="N11:P11"/>
    <mergeCell ref="Q11:R11"/>
    <mergeCell ref="A10:C10"/>
    <mergeCell ref="D10:F10"/>
    <mergeCell ref="G10:I10"/>
    <mergeCell ref="J10:K10"/>
    <mergeCell ref="L10:M10"/>
    <mergeCell ref="A14:C15"/>
    <mergeCell ref="D14:F15"/>
    <mergeCell ref="G14:I15"/>
    <mergeCell ref="K14:P14"/>
    <mergeCell ref="R14:R15"/>
    <mergeCell ref="S27:T27"/>
    <mergeCell ref="S16:T16"/>
    <mergeCell ref="S17:T17"/>
    <mergeCell ref="S18:T18"/>
    <mergeCell ref="S19:T19"/>
    <mergeCell ref="S20:T20"/>
    <mergeCell ref="S21:T21"/>
    <mergeCell ref="S22:T22"/>
    <mergeCell ref="S23:T23"/>
    <mergeCell ref="S24:T24"/>
    <mergeCell ref="S25:T25"/>
    <mergeCell ref="S26:T26"/>
    <mergeCell ref="S34:T34"/>
    <mergeCell ref="D35:F35"/>
    <mergeCell ref="S35:T35"/>
    <mergeCell ref="S28:T28"/>
    <mergeCell ref="S29:T29"/>
    <mergeCell ref="S30:T30"/>
    <mergeCell ref="S31:T31"/>
    <mergeCell ref="S32:T32"/>
    <mergeCell ref="S33:T33"/>
  </mergeCells>
  <phoneticPr fontId="6"/>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3B456-F065-4E1C-9A08-8E7945B51C72}">
  <sheetPr>
    <pageSetUpPr fitToPage="1"/>
  </sheetPr>
  <dimension ref="B2:BB31"/>
  <sheetViews>
    <sheetView showGridLines="0" view="pageLayout" zoomScaleNormal="100" workbookViewId="0">
      <selection activeCell="D2" sqref="D2"/>
    </sheetView>
  </sheetViews>
  <sheetFormatPr defaultColWidth="9" defaultRowHeight="14.4"/>
  <cols>
    <col min="1" max="1" width="6" style="179" customWidth="1"/>
    <col min="2" max="3" width="2.44140625" style="191" customWidth="1"/>
    <col min="4" max="46" width="2.44140625" style="179" customWidth="1"/>
    <col min="47" max="47" width="3.33203125" style="179" customWidth="1"/>
    <col min="48" max="53" width="2.44140625" style="179" customWidth="1"/>
    <col min="54" max="54" width="3.33203125" style="179" customWidth="1"/>
    <col min="55" max="308" width="2.44140625" style="179" customWidth="1"/>
    <col min="309" max="16384" width="9" style="179"/>
  </cols>
  <sheetData>
    <row r="2" spans="2:54" ht="20.95" customHeight="1">
      <c r="B2" s="177" t="s">
        <v>831</v>
      </c>
      <c r="C2" s="178"/>
      <c r="D2" s="178"/>
      <c r="E2" s="178"/>
      <c r="F2" s="178"/>
      <c r="AU2" s="696" t="s">
        <v>832</v>
      </c>
      <c r="AV2" s="696"/>
      <c r="AW2" s="696"/>
      <c r="AX2" s="696"/>
      <c r="AY2" s="696"/>
      <c r="AZ2" s="696"/>
      <c r="BA2" s="696"/>
      <c r="BB2" s="696"/>
    </row>
    <row r="3" spans="2:54" ht="20.95" customHeight="1">
      <c r="B3" s="691" t="s">
        <v>833</v>
      </c>
      <c r="C3" s="692"/>
      <c r="D3" s="692"/>
      <c r="E3" s="692"/>
      <c r="F3" s="692"/>
      <c r="G3" s="691" t="s">
        <v>834</v>
      </c>
      <c r="H3" s="692"/>
      <c r="I3" s="692"/>
      <c r="J3" s="692"/>
      <c r="K3" s="692"/>
      <c r="L3" s="692"/>
      <c r="M3" s="692"/>
      <c r="N3" s="692"/>
      <c r="O3" s="692"/>
      <c r="P3" s="697"/>
      <c r="Q3" s="691" t="s">
        <v>835</v>
      </c>
      <c r="R3" s="692"/>
      <c r="S3" s="692"/>
      <c r="T3" s="692"/>
      <c r="U3" s="692"/>
      <c r="V3" s="692"/>
      <c r="W3" s="692"/>
      <c r="X3" s="692"/>
      <c r="Y3" s="692"/>
      <c r="Z3" s="697"/>
      <c r="AA3" s="691" t="s">
        <v>836</v>
      </c>
      <c r="AB3" s="692"/>
      <c r="AC3" s="692"/>
      <c r="AD3" s="692"/>
      <c r="AE3" s="692"/>
      <c r="AF3" s="692"/>
      <c r="AG3" s="692"/>
      <c r="AH3" s="692"/>
      <c r="AI3" s="692"/>
      <c r="AJ3" s="692"/>
      <c r="AK3" s="692"/>
      <c r="AL3" s="692"/>
      <c r="AM3" s="692"/>
      <c r="AN3" s="697"/>
      <c r="AO3" s="692" t="s">
        <v>837</v>
      </c>
      <c r="AP3" s="692"/>
      <c r="AQ3" s="692"/>
      <c r="AR3" s="692"/>
      <c r="AS3" s="692"/>
      <c r="AT3" s="692"/>
      <c r="AU3" s="692"/>
      <c r="AV3" s="692"/>
      <c r="AW3" s="692"/>
      <c r="AX3" s="692"/>
      <c r="AY3" s="692"/>
      <c r="AZ3" s="692"/>
      <c r="BA3" s="692"/>
      <c r="BB3" s="697"/>
    </row>
    <row r="4" spans="2:54" ht="20.95" customHeight="1">
      <c r="B4" s="691" t="s">
        <v>838</v>
      </c>
      <c r="C4" s="692"/>
      <c r="D4" s="692"/>
      <c r="E4" s="692"/>
      <c r="F4" s="692"/>
      <c r="G4" s="180"/>
      <c r="H4" s="693" t="s">
        <v>839</v>
      </c>
      <c r="I4" s="693"/>
      <c r="J4" s="693"/>
      <c r="K4" s="693"/>
      <c r="L4" s="693"/>
      <c r="M4" s="693"/>
      <c r="N4" s="693"/>
      <c r="O4" s="693"/>
      <c r="P4" s="181"/>
      <c r="Q4" s="180"/>
      <c r="R4" s="693" t="s">
        <v>840</v>
      </c>
      <c r="S4" s="693"/>
      <c r="T4" s="693"/>
      <c r="U4" s="693"/>
      <c r="V4" s="693"/>
      <c r="W4" s="693"/>
      <c r="X4" s="693"/>
      <c r="Y4" s="693"/>
      <c r="Z4" s="181"/>
      <c r="AA4" s="180"/>
      <c r="AB4" s="693" t="s">
        <v>841</v>
      </c>
      <c r="AC4" s="693"/>
      <c r="AD4" s="693"/>
      <c r="AE4" s="693"/>
      <c r="AF4" s="693"/>
      <c r="AG4" s="693"/>
      <c r="AH4" s="693"/>
      <c r="AI4" s="693"/>
      <c r="AJ4" s="693"/>
      <c r="AK4" s="693"/>
      <c r="AL4" s="693"/>
      <c r="AM4" s="693"/>
      <c r="AN4" s="181"/>
      <c r="AO4" s="694" t="s">
        <v>842</v>
      </c>
      <c r="AP4" s="694"/>
      <c r="AQ4" s="694"/>
      <c r="AR4" s="694"/>
      <c r="AS4" s="694"/>
      <c r="AT4" s="694"/>
      <c r="AU4" s="182">
        <v>10</v>
      </c>
      <c r="AV4" s="695" t="s">
        <v>843</v>
      </c>
      <c r="AW4" s="694"/>
      <c r="AX4" s="694"/>
      <c r="AY4" s="694"/>
      <c r="AZ4" s="694"/>
      <c r="BA4" s="694"/>
      <c r="BB4" s="183">
        <v>14</v>
      </c>
    </row>
    <row r="5" spans="2:54" ht="20.95" customHeight="1">
      <c r="B5" s="698" t="s">
        <v>844</v>
      </c>
      <c r="C5" s="699"/>
      <c r="D5" s="699"/>
      <c r="E5" s="699"/>
      <c r="F5" s="699"/>
      <c r="G5" s="184"/>
      <c r="H5" s="700" t="s">
        <v>845</v>
      </c>
      <c r="I5" s="700"/>
      <c r="J5" s="700"/>
      <c r="K5" s="700"/>
      <c r="L5" s="700"/>
      <c r="M5" s="700"/>
      <c r="N5" s="700"/>
      <c r="O5" s="700"/>
      <c r="P5" s="185"/>
      <c r="Q5" s="184"/>
      <c r="R5" s="700" t="s">
        <v>845</v>
      </c>
      <c r="S5" s="700"/>
      <c r="T5" s="700"/>
      <c r="U5" s="700"/>
      <c r="V5" s="700"/>
      <c r="W5" s="700"/>
      <c r="X5" s="700"/>
      <c r="Y5" s="700"/>
      <c r="Z5" s="185"/>
      <c r="AA5" s="691" t="s">
        <v>846</v>
      </c>
      <c r="AB5" s="692"/>
      <c r="AC5" s="692"/>
      <c r="AD5" s="692"/>
      <c r="AE5" s="692"/>
      <c r="AF5" s="692"/>
      <c r="AG5" s="692"/>
      <c r="AH5" s="692"/>
      <c r="AI5" s="692"/>
      <c r="AJ5" s="692"/>
      <c r="AK5" s="692"/>
      <c r="AL5" s="692"/>
      <c r="AM5" s="692"/>
      <c r="AN5" s="697"/>
      <c r="AO5" s="694" t="s">
        <v>842</v>
      </c>
      <c r="AP5" s="694"/>
      <c r="AQ5" s="694"/>
      <c r="AR5" s="694"/>
      <c r="AS5" s="694"/>
      <c r="AT5" s="694"/>
      <c r="AU5" s="182">
        <v>12</v>
      </c>
      <c r="AV5" s="695" t="s">
        <v>843</v>
      </c>
      <c r="AW5" s="694"/>
      <c r="AX5" s="694"/>
      <c r="AY5" s="694"/>
      <c r="AZ5" s="694"/>
      <c r="BA5" s="694"/>
      <c r="BB5" s="183">
        <v>14</v>
      </c>
    </row>
    <row r="6" spans="2:54" ht="20.95" customHeight="1">
      <c r="B6" s="691" t="s">
        <v>844</v>
      </c>
      <c r="C6" s="692"/>
      <c r="D6" s="692"/>
      <c r="E6" s="692"/>
      <c r="F6" s="692"/>
      <c r="G6" s="180"/>
      <c r="H6" s="693" t="s">
        <v>845</v>
      </c>
      <c r="I6" s="693"/>
      <c r="J6" s="693"/>
      <c r="K6" s="693"/>
      <c r="L6" s="693"/>
      <c r="M6" s="693"/>
      <c r="N6" s="693"/>
      <c r="O6" s="693"/>
      <c r="P6" s="181"/>
      <c r="Q6" s="180"/>
      <c r="R6" s="693" t="s">
        <v>845</v>
      </c>
      <c r="S6" s="693"/>
      <c r="T6" s="693"/>
      <c r="U6" s="693"/>
      <c r="V6" s="693"/>
      <c r="W6" s="693"/>
      <c r="X6" s="693"/>
      <c r="Y6" s="693"/>
      <c r="Z6" s="181"/>
      <c r="AA6" s="691" t="s">
        <v>847</v>
      </c>
      <c r="AB6" s="692"/>
      <c r="AC6" s="692"/>
      <c r="AD6" s="692"/>
      <c r="AE6" s="692"/>
      <c r="AF6" s="692"/>
      <c r="AG6" s="692"/>
      <c r="AH6" s="692"/>
      <c r="AI6" s="692"/>
      <c r="AJ6" s="692"/>
      <c r="AK6" s="692"/>
      <c r="AL6" s="692"/>
      <c r="AM6" s="692"/>
      <c r="AN6" s="697"/>
      <c r="AO6" s="694" t="s">
        <v>842</v>
      </c>
      <c r="AP6" s="694"/>
      <c r="AQ6" s="694"/>
      <c r="AR6" s="694"/>
      <c r="AS6" s="694"/>
      <c r="AT6" s="694"/>
      <c r="AU6" s="182">
        <v>1</v>
      </c>
      <c r="AV6" s="695" t="s">
        <v>843</v>
      </c>
      <c r="AW6" s="694"/>
      <c r="AX6" s="694"/>
      <c r="AY6" s="694"/>
      <c r="AZ6" s="694"/>
      <c r="BA6" s="694"/>
      <c r="BB6" s="183" t="s">
        <v>848</v>
      </c>
    </row>
    <row r="7" spans="2:54" ht="20.95" customHeight="1">
      <c r="B7" s="703" t="s">
        <v>849</v>
      </c>
      <c r="C7" s="704"/>
      <c r="D7" s="704"/>
      <c r="E7" s="704"/>
      <c r="F7" s="704"/>
      <c r="G7" s="184"/>
      <c r="H7" s="700" t="s">
        <v>850</v>
      </c>
      <c r="I7" s="700"/>
      <c r="J7" s="700"/>
      <c r="K7" s="700"/>
      <c r="L7" s="700"/>
      <c r="M7" s="700"/>
      <c r="N7" s="700"/>
      <c r="O7" s="700"/>
      <c r="P7" s="185"/>
      <c r="Q7" s="691" t="s">
        <v>851</v>
      </c>
      <c r="R7" s="692"/>
      <c r="S7" s="692"/>
      <c r="T7" s="692"/>
      <c r="U7" s="692"/>
      <c r="V7" s="692"/>
      <c r="W7" s="692"/>
      <c r="X7" s="692"/>
      <c r="Y7" s="692"/>
      <c r="Z7" s="697"/>
      <c r="AA7" s="184"/>
      <c r="AB7" s="700" t="s">
        <v>841</v>
      </c>
      <c r="AC7" s="700"/>
      <c r="AD7" s="700"/>
      <c r="AE7" s="700"/>
      <c r="AF7" s="700"/>
      <c r="AG7" s="700"/>
      <c r="AH7" s="700"/>
      <c r="AI7" s="700"/>
      <c r="AJ7" s="700"/>
      <c r="AK7" s="700"/>
      <c r="AL7" s="700"/>
      <c r="AM7" s="700"/>
      <c r="AN7" s="185"/>
      <c r="AO7" s="694" t="s">
        <v>842</v>
      </c>
      <c r="AP7" s="694"/>
      <c r="AQ7" s="694"/>
      <c r="AR7" s="694"/>
      <c r="AS7" s="694"/>
      <c r="AT7" s="694"/>
      <c r="AU7" s="182">
        <v>9</v>
      </c>
      <c r="AV7" s="695" t="s">
        <v>843</v>
      </c>
      <c r="AW7" s="694"/>
      <c r="AX7" s="694"/>
      <c r="AY7" s="694"/>
      <c r="AZ7" s="694"/>
      <c r="BA7" s="694"/>
      <c r="BB7" s="183" t="s">
        <v>852</v>
      </c>
    </row>
    <row r="8" spans="2:54" ht="20.95" customHeight="1">
      <c r="B8" s="701" t="s">
        <v>853</v>
      </c>
      <c r="C8" s="702"/>
      <c r="D8" s="702"/>
      <c r="E8" s="702"/>
      <c r="F8" s="702"/>
      <c r="G8" s="186" t="s">
        <v>854</v>
      </c>
      <c r="H8" s="693" t="s">
        <v>855</v>
      </c>
      <c r="I8" s="693"/>
      <c r="J8" s="693"/>
      <c r="K8" s="693"/>
      <c r="L8" s="693"/>
      <c r="M8" s="693"/>
      <c r="N8" s="693"/>
      <c r="O8" s="693"/>
      <c r="P8" s="187" t="s">
        <v>856</v>
      </c>
      <c r="Q8" s="180"/>
      <c r="R8" s="693" t="s">
        <v>857</v>
      </c>
      <c r="S8" s="693"/>
      <c r="T8" s="693"/>
      <c r="U8" s="693"/>
      <c r="V8" s="693"/>
      <c r="W8" s="693"/>
      <c r="X8" s="693"/>
      <c r="Y8" s="693"/>
      <c r="Z8" s="181"/>
      <c r="AA8" s="180"/>
      <c r="AB8" s="693" t="s">
        <v>858</v>
      </c>
      <c r="AC8" s="693"/>
      <c r="AD8" s="693"/>
      <c r="AE8" s="693"/>
      <c r="AF8" s="693"/>
      <c r="AG8" s="693"/>
      <c r="AH8" s="693"/>
      <c r="AI8" s="693"/>
      <c r="AJ8" s="693"/>
      <c r="AK8" s="693"/>
      <c r="AL8" s="693"/>
      <c r="AM8" s="693"/>
      <c r="AN8" s="181"/>
      <c r="AO8" s="694" t="s">
        <v>859</v>
      </c>
      <c r="AP8" s="694"/>
      <c r="AQ8" s="694"/>
      <c r="AR8" s="694"/>
      <c r="AS8" s="694"/>
      <c r="AT8" s="694"/>
      <c r="AU8" s="183" t="s">
        <v>852</v>
      </c>
      <c r="AV8" s="695" t="s">
        <v>843</v>
      </c>
      <c r="AW8" s="694"/>
      <c r="AX8" s="694"/>
      <c r="AY8" s="694"/>
      <c r="AZ8" s="694"/>
      <c r="BA8" s="694"/>
      <c r="BB8" s="183" t="s">
        <v>852</v>
      </c>
    </row>
    <row r="9" spans="2:54" ht="20.95" customHeight="1">
      <c r="B9" s="691" t="s">
        <v>444</v>
      </c>
      <c r="C9" s="692"/>
      <c r="D9" s="692"/>
      <c r="E9" s="692"/>
      <c r="F9" s="697"/>
      <c r="G9" s="188"/>
      <c r="H9" s="706"/>
      <c r="I9" s="706"/>
      <c r="J9" s="706"/>
      <c r="K9" s="706"/>
      <c r="L9" s="706"/>
      <c r="M9" s="706"/>
      <c r="N9" s="706"/>
      <c r="O9" s="706"/>
      <c r="P9" s="189"/>
      <c r="Q9" s="188"/>
      <c r="R9" s="707"/>
      <c r="S9" s="707"/>
      <c r="T9" s="707"/>
      <c r="U9" s="707"/>
      <c r="V9" s="707"/>
      <c r="W9" s="707"/>
      <c r="X9" s="707"/>
      <c r="Y9" s="707"/>
      <c r="Z9" s="189"/>
      <c r="AA9" s="188"/>
      <c r="AB9" s="706"/>
      <c r="AC9" s="706"/>
      <c r="AD9" s="706"/>
      <c r="AE9" s="706"/>
      <c r="AF9" s="706"/>
      <c r="AG9" s="706"/>
      <c r="AH9" s="706"/>
      <c r="AI9" s="706"/>
      <c r="AJ9" s="706"/>
      <c r="AK9" s="706"/>
      <c r="AL9" s="706"/>
      <c r="AM9" s="706"/>
      <c r="AN9" s="189"/>
      <c r="AO9" s="708">
        <f>SUM(AU4:AU8)</f>
        <v>32</v>
      </c>
      <c r="AP9" s="708"/>
      <c r="AQ9" s="708"/>
      <c r="AR9" s="708"/>
      <c r="AS9" s="708"/>
      <c r="AT9" s="708"/>
      <c r="AU9" s="708"/>
      <c r="AV9" s="709">
        <f>SUM(BB4:BB8)</f>
        <v>28</v>
      </c>
      <c r="AW9" s="710"/>
      <c r="AX9" s="710"/>
      <c r="AY9" s="710"/>
      <c r="AZ9" s="710"/>
      <c r="BA9" s="710"/>
      <c r="BB9" s="711"/>
    </row>
    <row r="10" spans="2:54" ht="20.95" customHeight="1">
      <c r="B10" s="190" t="s">
        <v>860</v>
      </c>
    </row>
    <row r="11" spans="2:54" ht="20.95" customHeight="1">
      <c r="B11" s="190"/>
    </row>
    <row r="12" spans="2:54" ht="20.95" customHeight="1">
      <c r="B12" s="177" t="s">
        <v>861</v>
      </c>
      <c r="AS12" s="192"/>
      <c r="AT12" s="696" t="s">
        <v>862</v>
      </c>
      <c r="AU12" s="696"/>
      <c r="AV12" s="696"/>
      <c r="AW12" s="696"/>
      <c r="AX12" s="696"/>
      <c r="AY12" s="696"/>
      <c r="AZ12" s="696"/>
      <c r="BA12" s="696"/>
      <c r="BB12" s="696"/>
    </row>
    <row r="13" spans="2:54" ht="20.95" customHeight="1">
      <c r="B13" s="705" t="s">
        <v>863</v>
      </c>
      <c r="C13" s="705"/>
      <c r="D13" s="705"/>
      <c r="E13" s="705"/>
      <c r="F13" s="705"/>
      <c r="G13" s="705" t="s">
        <v>864</v>
      </c>
      <c r="H13" s="705"/>
      <c r="I13" s="705"/>
      <c r="J13" s="705"/>
      <c r="K13" s="705"/>
      <c r="L13" s="705"/>
      <c r="M13" s="705"/>
      <c r="N13" s="705"/>
      <c r="O13" s="705"/>
      <c r="P13" s="705"/>
      <c r="Q13" s="705" t="s">
        <v>865</v>
      </c>
      <c r="R13" s="705"/>
      <c r="S13" s="705"/>
      <c r="T13" s="705"/>
      <c r="U13" s="705"/>
      <c r="V13" s="705"/>
      <c r="W13" s="705"/>
      <c r="X13" s="705"/>
      <c r="Y13" s="705"/>
      <c r="Z13" s="705"/>
      <c r="AA13" s="705" t="s">
        <v>866</v>
      </c>
      <c r="AB13" s="705"/>
      <c r="AC13" s="705"/>
      <c r="AD13" s="705"/>
      <c r="AE13" s="705"/>
      <c r="AF13" s="705"/>
      <c r="AG13" s="705"/>
      <c r="AH13" s="705"/>
      <c r="AI13" s="705"/>
      <c r="AJ13" s="705"/>
      <c r="AK13" s="705" t="s">
        <v>867</v>
      </c>
      <c r="AL13" s="705"/>
      <c r="AM13" s="705"/>
      <c r="AN13" s="705"/>
      <c r="AO13" s="705"/>
      <c r="AP13" s="705"/>
      <c r="AQ13" s="705"/>
      <c r="AR13" s="705"/>
      <c r="AS13" s="705"/>
      <c r="AT13" s="705" t="s">
        <v>868</v>
      </c>
      <c r="AU13" s="705"/>
      <c r="AV13" s="705"/>
      <c r="AW13" s="705"/>
      <c r="AX13" s="705"/>
      <c r="AY13" s="705"/>
      <c r="AZ13" s="705"/>
      <c r="BA13" s="705"/>
      <c r="BB13" s="705"/>
    </row>
    <row r="14" spans="2:54" ht="20.95" customHeight="1">
      <c r="B14" s="705" t="s">
        <v>869</v>
      </c>
      <c r="C14" s="705"/>
      <c r="D14" s="705"/>
      <c r="E14" s="705"/>
      <c r="F14" s="705"/>
      <c r="G14" s="193"/>
      <c r="H14" s="194"/>
      <c r="I14" s="194"/>
      <c r="J14" s="712">
        <v>30</v>
      </c>
      <c r="K14" s="712"/>
      <c r="L14" s="713"/>
      <c r="M14" s="713"/>
      <c r="N14" s="194"/>
      <c r="O14" s="194"/>
      <c r="P14" s="195"/>
      <c r="Q14" s="193"/>
      <c r="R14" s="194"/>
      <c r="S14" s="194"/>
      <c r="T14" s="714">
        <v>17</v>
      </c>
      <c r="U14" s="714"/>
      <c r="V14" s="713"/>
      <c r="W14" s="713"/>
      <c r="X14" s="194"/>
      <c r="Y14" s="194"/>
      <c r="Z14" s="195"/>
      <c r="AA14" s="193"/>
      <c r="AB14" s="194"/>
      <c r="AC14" s="194"/>
      <c r="AD14" s="714">
        <v>44</v>
      </c>
      <c r="AE14" s="714"/>
      <c r="AF14" s="713"/>
      <c r="AG14" s="713"/>
      <c r="AH14" s="194"/>
      <c r="AI14" s="194"/>
      <c r="AJ14" s="194"/>
      <c r="AK14" s="196"/>
      <c r="AL14" s="197"/>
      <c r="AM14" s="197"/>
      <c r="AN14" s="715"/>
      <c r="AO14" s="715"/>
      <c r="AP14" s="716"/>
      <c r="AQ14" s="716"/>
      <c r="AR14" s="197"/>
      <c r="AS14" s="198"/>
      <c r="AT14" s="196"/>
      <c r="AU14" s="197"/>
      <c r="AV14" s="197"/>
      <c r="AW14" s="715">
        <f>(J14+T14+AD14+AN14)</f>
        <v>91</v>
      </c>
      <c r="AX14" s="715"/>
      <c r="AY14" s="716" t="str">
        <f>IF((L14+V14+AF14+AP14)=0,"",(L14+V14+AF14+AP14))</f>
        <v/>
      </c>
      <c r="AZ14" s="716"/>
      <c r="BA14" s="197"/>
      <c r="BB14" s="198"/>
    </row>
    <row r="15" spans="2:54" ht="20.95" customHeight="1">
      <c r="B15" s="705" t="s">
        <v>870</v>
      </c>
      <c r="C15" s="705"/>
      <c r="D15" s="705"/>
      <c r="E15" s="705"/>
      <c r="F15" s="705"/>
      <c r="G15" s="193"/>
      <c r="H15" s="194"/>
      <c r="I15" s="194"/>
      <c r="J15" s="712">
        <v>33</v>
      </c>
      <c r="K15" s="712"/>
      <c r="L15" s="713"/>
      <c r="M15" s="713"/>
      <c r="N15" s="194"/>
      <c r="O15" s="194"/>
      <c r="P15" s="195"/>
      <c r="Q15" s="193"/>
      <c r="R15" s="194"/>
      <c r="S15" s="194"/>
      <c r="T15" s="714">
        <v>29</v>
      </c>
      <c r="U15" s="714"/>
      <c r="V15" s="713"/>
      <c r="W15" s="713"/>
      <c r="X15" s="194"/>
      <c r="Y15" s="194"/>
      <c r="Z15" s="195"/>
      <c r="AA15" s="193"/>
      <c r="AB15" s="194"/>
      <c r="AC15" s="194"/>
      <c r="AD15" s="714">
        <v>59</v>
      </c>
      <c r="AE15" s="714"/>
      <c r="AF15" s="713"/>
      <c r="AG15" s="713"/>
      <c r="AH15" s="194"/>
      <c r="AI15" s="194"/>
      <c r="AJ15" s="194"/>
      <c r="AK15" s="196"/>
      <c r="AL15" s="197"/>
      <c r="AM15" s="197"/>
      <c r="AN15" s="715">
        <v>1</v>
      </c>
      <c r="AO15" s="715"/>
      <c r="AP15" s="716"/>
      <c r="AQ15" s="716"/>
      <c r="AR15" s="197"/>
      <c r="AS15" s="198"/>
      <c r="AT15" s="196"/>
      <c r="AU15" s="197"/>
      <c r="AV15" s="197"/>
      <c r="AW15" s="715">
        <f t="shared" ref="AW15:AW28" si="0">(J15+T15+AD15+AN15)</f>
        <v>122</v>
      </c>
      <c r="AX15" s="715"/>
      <c r="AY15" s="716" t="str">
        <f t="shared" ref="AY15:AY28" si="1">IF((L15+V15+AF15+AP15)=0,"",(L15+V15+AF15+AP15))</f>
        <v/>
      </c>
      <c r="AZ15" s="716"/>
      <c r="BA15" s="197"/>
      <c r="BB15" s="198"/>
    </row>
    <row r="16" spans="2:54" ht="20.95" customHeight="1">
      <c r="B16" s="705" t="s">
        <v>871</v>
      </c>
      <c r="C16" s="705"/>
      <c r="D16" s="705"/>
      <c r="E16" s="705"/>
      <c r="F16" s="705"/>
      <c r="G16" s="193"/>
      <c r="H16" s="194"/>
      <c r="I16" s="194"/>
      <c r="J16" s="712">
        <v>1</v>
      </c>
      <c r="K16" s="712"/>
      <c r="L16" s="713"/>
      <c r="M16" s="713"/>
      <c r="N16" s="194"/>
      <c r="O16" s="194"/>
      <c r="P16" s="195"/>
      <c r="Q16" s="193"/>
      <c r="R16" s="194"/>
      <c r="S16" s="194"/>
      <c r="T16" s="714"/>
      <c r="U16" s="714"/>
      <c r="V16" s="713"/>
      <c r="W16" s="713"/>
      <c r="X16" s="194"/>
      <c r="Y16" s="194"/>
      <c r="Z16" s="195"/>
      <c r="AA16" s="193"/>
      <c r="AB16" s="194"/>
      <c r="AC16" s="194"/>
      <c r="AD16" s="714"/>
      <c r="AE16" s="714"/>
      <c r="AF16" s="713"/>
      <c r="AG16" s="713"/>
      <c r="AH16" s="194"/>
      <c r="AI16" s="194"/>
      <c r="AJ16" s="194"/>
      <c r="AK16" s="196"/>
      <c r="AL16" s="197"/>
      <c r="AM16" s="197"/>
      <c r="AN16" s="715"/>
      <c r="AO16" s="715"/>
      <c r="AP16" s="716"/>
      <c r="AQ16" s="716"/>
      <c r="AR16" s="197"/>
      <c r="AS16" s="198"/>
      <c r="AT16" s="196"/>
      <c r="AU16" s="197"/>
      <c r="AV16" s="197"/>
      <c r="AW16" s="715">
        <f t="shared" si="0"/>
        <v>1</v>
      </c>
      <c r="AX16" s="715"/>
      <c r="AY16" s="716" t="str">
        <f t="shared" si="1"/>
        <v/>
      </c>
      <c r="AZ16" s="716"/>
      <c r="BA16" s="197"/>
      <c r="BB16" s="198"/>
    </row>
    <row r="17" spans="2:54" ht="20.95" customHeight="1">
      <c r="B17" s="705" t="s">
        <v>872</v>
      </c>
      <c r="C17" s="705"/>
      <c r="D17" s="705"/>
      <c r="E17" s="705"/>
      <c r="F17" s="705"/>
      <c r="G17" s="193"/>
      <c r="H17" s="194"/>
      <c r="I17" s="194"/>
      <c r="J17" s="712">
        <v>4</v>
      </c>
      <c r="K17" s="712"/>
      <c r="L17" s="713"/>
      <c r="M17" s="713"/>
      <c r="N17" s="194"/>
      <c r="O17" s="194"/>
      <c r="P17" s="195"/>
      <c r="Q17" s="193"/>
      <c r="R17" s="194"/>
      <c r="S17" s="194"/>
      <c r="T17" s="714">
        <v>4</v>
      </c>
      <c r="U17" s="714"/>
      <c r="V17" s="713"/>
      <c r="W17" s="713"/>
      <c r="X17" s="194"/>
      <c r="Y17" s="194"/>
      <c r="Z17" s="195"/>
      <c r="AA17" s="193"/>
      <c r="AB17" s="194"/>
      <c r="AC17" s="194"/>
      <c r="AD17" s="714">
        <v>6</v>
      </c>
      <c r="AE17" s="714"/>
      <c r="AF17" s="713"/>
      <c r="AG17" s="713"/>
      <c r="AH17" s="194"/>
      <c r="AI17" s="194"/>
      <c r="AJ17" s="194"/>
      <c r="AK17" s="196"/>
      <c r="AL17" s="197"/>
      <c r="AM17" s="197"/>
      <c r="AN17" s="715"/>
      <c r="AO17" s="715"/>
      <c r="AP17" s="716"/>
      <c r="AQ17" s="716"/>
      <c r="AR17" s="197"/>
      <c r="AS17" s="198"/>
      <c r="AT17" s="196"/>
      <c r="AU17" s="197"/>
      <c r="AV17" s="197"/>
      <c r="AW17" s="715">
        <f t="shared" si="0"/>
        <v>14</v>
      </c>
      <c r="AX17" s="715"/>
      <c r="AY17" s="716" t="str">
        <f t="shared" si="1"/>
        <v/>
      </c>
      <c r="AZ17" s="716"/>
      <c r="BA17" s="197"/>
      <c r="BB17" s="198"/>
    </row>
    <row r="18" spans="2:54" ht="20.95" customHeight="1">
      <c r="B18" s="705" t="s">
        <v>873</v>
      </c>
      <c r="C18" s="705"/>
      <c r="D18" s="705"/>
      <c r="E18" s="705"/>
      <c r="F18" s="705"/>
      <c r="G18" s="193"/>
      <c r="H18" s="194"/>
      <c r="I18" s="194"/>
      <c r="J18" s="713"/>
      <c r="K18" s="713"/>
      <c r="L18" s="713"/>
      <c r="M18" s="713"/>
      <c r="N18" s="194"/>
      <c r="O18" s="194"/>
      <c r="P18" s="195"/>
      <c r="Q18" s="193"/>
      <c r="R18" s="194"/>
      <c r="S18" s="194"/>
      <c r="T18" s="714"/>
      <c r="U18" s="714"/>
      <c r="V18" s="713"/>
      <c r="W18" s="713"/>
      <c r="X18" s="194"/>
      <c r="Y18" s="194"/>
      <c r="Z18" s="195"/>
      <c r="AA18" s="193"/>
      <c r="AB18" s="194"/>
      <c r="AC18" s="194"/>
      <c r="AD18" s="714">
        <v>1</v>
      </c>
      <c r="AE18" s="714"/>
      <c r="AF18" s="713"/>
      <c r="AG18" s="713"/>
      <c r="AH18" s="194"/>
      <c r="AI18" s="194"/>
      <c r="AJ18" s="194"/>
      <c r="AK18" s="196"/>
      <c r="AL18" s="197"/>
      <c r="AM18" s="197"/>
      <c r="AN18" s="715"/>
      <c r="AO18" s="715"/>
      <c r="AP18" s="716"/>
      <c r="AQ18" s="716"/>
      <c r="AR18" s="197"/>
      <c r="AS18" s="198"/>
      <c r="AT18" s="196"/>
      <c r="AU18" s="197"/>
      <c r="AV18" s="197"/>
      <c r="AW18" s="715">
        <f t="shared" si="0"/>
        <v>1</v>
      </c>
      <c r="AX18" s="715"/>
      <c r="AY18" s="716" t="str">
        <f t="shared" si="1"/>
        <v/>
      </c>
      <c r="AZ18" s="716"/>
      <c r="BA18" s="197"/>
      <c r="BB18" s="198"/>
    </row>
    <row r="19" spans="2:54" ht="20.95" customHeight="1">
      <c r="B19" s="705" t="s">
        <v>874</v>
      </c>
      <c r="C19" s="705"/>
      <c r="D19" s="705"/>
      <c r="E19" s="705"/>
      <c r="F19" s="705"/>
      <c r="G19" s="193"/>
      <c r="H19" s="194"/>
      <c r="I19" s="194"/>
      <c r="J19" s="712">
        <v>5</v>
      </c>
      <c r="K19" s="712"/>
      <c r="L19" s="716">
        <v>-5</v>
      </c>
      <c r="M19" s="716"/>
      <c r="N19" s="194"/>
      <c r="O19" s="194"/>
      <c r="P19" s="195"/>
      <c r="Q19" s="193"/>
      <c r="R19" s="194"/>
      <c r="S19" s="194"/>
      <c r="T19" s="714">
        <v>5</v>
      </c>
      <c r="U19" s="714"/>
      <c r="V19" s="716">
        <v>-5</v>
      </c>
      <c r="W19" s="716"/>
      <c r="X19" s="194"/>
      <c r="Y19" s="194"/>
      <c r="Z19" s="195"/>
      <c r="AA19" s="193"/>
      <c r="AB19" s="194"/>
      <c r="AC19" s="194"/>
      <c r="AD19" s="714">
        <v>3</v>
      </c>
      <c r="AE19" s="714"/>
      <c r="AF19" s="716">
        <v>-3</v>
      </c>
      <c r="AG19" s="716"/>
      <c r="AH19" s="194"/>
      <c r="AI19" s="194"/>
      <c r="AJ19" s="194"/>
      <c r="AK19" s="196"/>
      <c r="AL19" s="197"/>
      <c r="AM19" s="197"/>
      <c r="AN19" s="715"/>
      <c r="AO19" s="715"/>
      <c r="AP19" s="716"/>
      <c r="AQ19" s="716"/>
      <c r="AR19" s="197"/>
      <c r="AS19" s="198"/>
      <c r="AT19" s="196"/>
      <c r="AU19" s="197"/>
      <c r="AV19" s="197"/>
      <c r="AW19" s="715">
        <f t="shared" si="0"/>
        <v>13</v>
      </c>
      <c r="AX19" s="715"/>
      <c r="AY19" s="716">
        <f t="shared" si="1"/>
        <v>-13</v>
      </c>
      <c r="AZ19" s="716"/>
      <c r="BA19" s="197"/>
      <c r="BB19" s="198"/>
    </row>
    <row r="20" spans="2:54" ht="20.95" customHeight="1">
      <c r="B20" s="705" t="s">
        <v>875</v>
      </c>
      <c r="C20" s="705"/>
      <c r="D20" s="705"/>
      <c r="E20" s="705"/>
      <c r="F20" s="705"/>
      <c r="G20" s="193"/>
      <c r="H20" s="194"/>
      <c r="I20" s="194"/>
      <c r="J20" s="713"/>
      <c r="K20" s="713"/>
      <c r="L20" s="713"/>
      <c r="M20" s="713"/>
      <c r="N20" s="194"/>
      <c r="O20" s="194"/>
      <c r="P20" s="195"/>
      <c r="Q20" s="193"/>
      <c r="R20" s="194"/>
      <c r="S20" s="194"/>
      <c r="T20" s="714"/>
      <c r="U20" s="714"/>
      <c r="V20" s="713"/>
      <c r="W20" s="713"/>
      <c r="X20" s="194"/>
      <c r="Y20" s="194"/>
      <c r="Z20" s="195"/>
      <c r="AA20" s="193"/>
      <c r="AB20" s="194"/>
      <c r="AC20" s="194"/>
      <c r="AD20" s="714">
        <v>3</v>
      </c>
      <c r="AE20" s="714"/>
      <c r="AF20" s="713"/>
      <c r="AG20" s="713"/>
      <c r="AH20" s="194"/>
      <c r="AI20" s="194"/>
      <c r="AJ20" s="194"/>
      <c r="AK20" s="196"/>
      <c r="AL20" s="197"/>
      <c r="AM20" s="197"/>
      <c r="AN20" s="715"/>
      <c r="AO20" s="715"/>
      <c r="AP20" s="716"/>
      <c r="AQ20" s="716"/>
      <c r="AR20" s="197"/>
      <c r="AS20" s="198"/>
      <c r="AT20" s="196"/>
      <c r="AU20" s="197"/>
      <c r="AV20" s="197"/>
      <c r="AW20" s="715">
        <f t="shared" si="0"/>
        <v>3</v>
      </c>
      <c r="AX20" s="715"/>
      <c r="AY20" s="716" t="str">
        <f t="shared" si="1"/>
        <v/>
      </c>
      <c r="AZ20" s="716"/>
      <c r="BA20" s="197"/>
      <c r="BB20" s="198"/>
    </row>
    <row r="21" spans="2:54" ht="20.95" customHeight="1">
      <c r="B21" s="705" t="s">
        <v>876</v>
      </c>
      <c r="C21" s="705"/>
      <c r="D21" s="705"/>
      <c r="E21" s="705"/>
      <c r="F21" s="705"/>
      <c r="G21" s="193"/>
      <c r="H21" s="194"/>
      <c r="I21" s="194"/>
      <c r="J21" s="713"/>
      <c r="K21" s="713"/>
      <c r="L21" s="713"/>
      <c r="M21" s="713"/>
      <c r="N21" s="194"/>
      <c r="O21" s="194"/>
      <c r="P21" s="195"/>
      <c r="Q21" s="193"/>
      <c r="R21" s="194"/>
      <c r="S21" s="194"/>
      <c r="T21" s="714"/>
      <c r="U21" s="714"/>
      <c r="V21" s="713"/>
      <c r="W21" s="713"/>
      <c r="X21" s="194"/>
      <c r="Y21" s="194"/>
      <c r="Z21" s="195"/>
      <c r="AA21" s="193"/>
      <c r="AB21" s="194"/>
      <c r="AC21" s="194"/>
      <c r="AD21" s="714"/>
      <c r="AE21" s="714"/>
      <c r="AF21" s="713"/>
      <c r="AG21" s="713"/>
      <c r="AH21" s="194"/>
      <c r="AI21" s="194"/>
      <c r="AJ21" s="194"/>
      <c r="AK21" s="196"/>
      <c r="AL21" s="197"/>
      <c r="AM21" s="197"/>
      <c r="AN21" s="715"/>
      <c r="AO21" s="715"/>
      <c r="AP21" s="716"/>
      <c r="AQ21" s="716"/>
      <c r="AR21" s="197"/>
      <c r="AS21" s="198"/>
      <c r="AT21" s="196"/>
      <c r="AU21" s="197"/>
      <c r="AV21" s="197"/>
      <c r="AW21" s="715">
        <f t="shared" si="0"/>
        <v>0</v>
      </c>
      <c r="AX21" s="715"/>
      <c r="AY21" s="716" t="str">
        <f t="shared" si="1"/>
        <v/>
      </c>
      <c r="AZ21" s="716"/>
      <c r="BA21" s="197"/>
      <c r="BB21" s="198"/>
    </row>
    <row r="22" spans="2:54" ht="20.95" customHeight="1">
      <c r="B22" s="705" t="s">
        <v>877</v>
      </c>
      <c r="C22" s="705"/>
      <c r="D22" s="705"/>
      <c r="E22" s="705"/>
      <c r="F22" s="705"/>
      <c r="G22" s="193"/>
      <c r="H22" s="194"/>
      <c r="I22" s="194"/>
      <c r="J22" s="713"/>
      <c r="K22" s="713"/>
      <c r="L22" s="713"/>
      <c r="M22" s="713"/>
      <c r="N22" s="194"/>
      <c r="O22" s="194"/>
      <c r="P22" s="195"/>
      <c r="Q22" s="193"/>
      <c r="R22" s="194"/>
      <c r="S22" s="194"/>
      <c r="T22" s="714">
        <v>5</v>
      </c>
      <c r="U22" s="714"/>
      <c r="V22" s="713"/>
      <c r="W22" s="713"/>
      <c r="X22" s="194"/>
      <c r="Y22" s="194"/>
      <c r="Z22" s="195"/>
      <c r="AA22" s="193"/>
      <c r="AB22" s="194"/>
      <c r="AC22" s="194"/>
      <c r="AD22" s="714">
        <v>6</v>
      </c>
      <c r="AE22" s="714"/>
      <c r="AF22" s="713"/>
      <c r="AG22" s="713"/>
      <c r="AH22" s="194"/>
      <c r="AI22" s="194"/>
      <c r="AJ22" s="194"/>
      <c r="AK22" s="196"/>
      <c r="AL22" s="197"/>
      <c r="AM22" s="197"/>
      <c r="AN22" s="715"/>
      <c r="AO22" s="715"/>
      <c r="AP22" s="716"/>
      <c r="AQ22" s="716"/>
      <c r="AR22" s="197"/>
      <c r="AS22" s="198"/>
      <c r="AT22" s="196"/>
      <c r="AU22" s="197"/>
      <c r="AV22" s="197"/>
      <c r="AW22" s="715">
        <f t="shared" si="0"/>
        <v>11</v>
      </c>
      <c r="AX22" s="715"/>
      <c r="AY22" s="716" t="str">
        <f>IF((L21+V21+AF21+AP21)=0,"",(L21+V21+AF21+AP21))</f>
        <v/>
      </c>
      <c r="AZ22" s="716"/>
      <c r="BA22" s="197"/>
      <c r="BB22" s="198"/>
    </row>
    <row r="23" spans="2:54" ht="20.95" customHeight="1">
      <c r="B23" s="705" t="s">
        <v>878</v>
      </c>
      <c r="C23" s="705"/>
      <c r="D23" s="705"/>
      <c r="E23" s="705"/>
      <c r="F23" s="705"/>
      <c r="G23" s="193"/>
      <c r="H23" s="194"/>
      <c r="I23" s="194"/>
      <c r="J23" s="713"/>
      <c r="K23" s="713"/>
      <c r="L23" s="713"/>
      <c r="M23" s="713"/>
      <c r="N23" s="194"/>
      <c r="O23" s="194"/>
      <c r="P23" s="195"/>
      <c r="Q23" s="193"/>
      <c r="R23" s="194"/>
      <c r="S23" s="194"/>
      <c r="T23" s="714"/>
      <c r="U23" s="714"/>
      <c r="V23" s="713"/>
      <c r="W23" s="713"/>
      <c r="X23" s="194"/>
      <c r="Y23" s="194"/>
      <c r="Z23" s="195"/>
      <c r="AA23" s="193"/>
      <c r="AB23" s="194"/>
      <c r="AC23" s="194"/>
      <c r="AD23" s="714">
        <v>6</v>
      </c>
      <c r="AE23" s="714"/>
      <c r="AF23" s="713"/>
      <c r="AG23" s="713"/>
      <c r="AH23" s="194"/>
      <c r="AI23" s="194"/>
      <c r="AJ23" s="194"/>
      <c r="AK23" s="196"/>
      <c r="AL23" s="197"/>
      <c r="AM23" s="197"/>
      <c r="AN23" s="715"/>
      <c r="AO23" s="715"/>
      <c r="AP23" s="716"/>
      <c r="AQ23" s="716"/>
      <c r="AR23" s="197"/>
      <c r="AS23" s="198"/>
      <c r="AT23" s="196"/>
      <c r="AU23" s="197"/>
      <c r="AV23" s="197"/>
      <c r="AW23" s="715">
        <f t="shared" si="0"/>
        <v>6</v>
      </c>
      <c r="AX23" s="715"/>
      <c r="AY23" s="716" t="str">
        <f>IF((L22+V22+AF22+AP22)=0,"",(L22+V22+AF22+AP22))</f>
        <v/>
      </c>
      <c r="AZ23" s="716"/>
      <c r="BA23" s="197"/>
      <c r="BB23" s="198"/>
    </row>
    <row r="24" spans="2:54" ht="20.95" customHeight="1">
      <c r="B24" s="705" t="s">
        <v>879</v>
      </c>
      <c r="C24" s="705"/>
      <c r="D24" s="705"/>
      <c r="E24" s="705"/>
      <c r="F24" s="705"/>
      <c r="G24" s="193"/>
      <c r="H24" s="194"/>
      <c r="I24" s="194"/>
      <c r="J24" s="713"/>
      <c r="K24" s="713"/>
      <c r="L24" s="713"/>
      <c r="M24" s="713"/>
      <c r="N24" s="194"/>
      <c r="O24" s="194"/>
      <c r="P24" s="195"/>
      <c r="Q24" s="193"/>
      <c r="R24" s="194"/>
      <c r="S24" s="194"/>
      <c r="T24" s="714"/>
      <c r="U24" s="714"/>
      <c r="V24" s="713"/>
      <c r="W24" s="713"/>
      <c r="X24" s="194"/>
      <c r="Y24" s="194"/>
      <c r="Z24" s="195"/>
      <c r="AA24" s="193"/>
      <c r="AB24" s="194"/>
      <c r="AC24" s="194"/>
      <c r="AD24" s="714">
        <v>16</v>
      </c>
      <c r="AE24" s="714"/>
      <c r="AF24" s="713"/>
      <c r="AG24" s="713"/>
      <c r="AH24" s="194"/>
      <c r="AI24" s="194"/>
      <c r="AJ24" s="194"/>
      <c r="AK24" s="196"/>
      <c r="AL24" s="197"/>
      <c r="AM24" s="197"/>
      <c r="AN24" s="715"/>
      <c r="AO24" s="715"/>
      <c r="AP24" s="716"/>
      <c r="AQ24" s="716"/>
      <c r="AR24" s="197"/>
      <c r="AS24" s="198"/>
      <c r="AT24" s="196"/>
      <c r="AU24" s="197"/>
      <c r="AV24" s="197"/>
      <c r="AW24" s="715">
        <f t="shared" si="0"/>
        <v>16</v>
      </c>
      <c r="AX24" s="715"/>
      <c r="AY24" s="716" t="str">
        <f t="shared" si="1"/>
        <v/>
      </c>
      <c r="AZ24" s="716"/>
      <c r="BA24" s="197"/>
      <c r="BB24" s="198"/>
    </row>
    <row r="25" spans="2:54" ht="20.95" customHeight="1">
      <c r="B25" s="705" t="s">
        <v>880</v>
      </c>
      <c r="C25" s="705"/>
      <c r="D25" s="705"/>
      <c r="E25" s="705"/>
      <c r="F25" s="705"/>
      <c r="G25" s="193"/>
      <c r="H25" s="194"/>
      <c r="I25" s="194"/>
      <c r="J25" s="713"/>
      <c r="K25" s="713"/>
      <c r="L25" s="713"/>
      <c r="M25" s="713"/>
      <c r="N25" s="194"/>
      <c r="O25" s="194"/>
      <c r="P25" s="195"/>
      <c r="Q25" s="193"/>
      <c r="R25" s="194"/>
      <c r="S25" s="194"/>
      <c r="T25" s="714"/>
      <c r="U25" s="714"/>
      <c r="V25" s="713"/>
      <c r="W25" s="713"/>
      <c r="X25" s="194"/>
      <c r="Y25" s="194"/>
      <c r="Z25" s="195"/>
      <c r="AA25" s="193"/>
      <c r="AB25" s="194"/>
      <c r="AC25" s="194"/>
      <c r="AD25" s="714">
        <v>4</v>
      </c>
      <c r="AE25" s="714"/>
      <c r="AF25" s="713"/>
      <c r="AG25" s="713"/>
      <c r="AH25" s="194"/>
      <c r="AI25" s="194"/>
      <c r="AJ25" s="194"/>
      <c r="AK25" s="196"/>
      <c r="AL25" s="197"/>
      <c r="AM25" s="197"/>
      <c r="AN25" s="715"/>
      <c r="AO25" s="715"/>
      <c r="AP25" s="716"/>
      <c r="AQ25" s="716"/>
      <c r="AR25" s="197"/>
      <c r="AS25" s="198"/>
      <c r="AT25" s="196"/>
      <c r="AU25" s="197"/>
      <c r="AV25" s="197"/>
      <c r="AW25" s="715">
        <f t="shared" si="0"/>
        <v>4</v>
      </c>
      <c r="AX25" s="715"/>
      <c r="AY25" s="716" t="str">
        <f t="shared" si="1"/>
        <v/>
      </c>
      <c r="AZ25" s="716"/>
      <c r="BA25" s="197"/>
      <c r="BB25" s="198"/>
    </row>
    <row r="26" spans="2:54" ht="20.95" customHeight="1">
      <c r="B26" s="705" t="s">
        <v>881</v>
      </c>
      <c r="C26" s="705"/>
      <c r="D26" s="705"/>
      <c r="E26" s="705"/>
      <c r="F26" s="705"/>
      <c r="G26" s="193"/>
      <c r="H26" s="194"/>
      <c r="I26" s="194"/>
      <c r="J26" s="713"/>
      <c r="K26" s="713"/>
      <c r="L26" s="713"/>
      <c r="M26" s="713"/>
      <c r="N26" s="194"/>
      <c r="O26" s="194"/>
      <c r="P26" s="195"/>
      <c r="Q26" s="193"/>
      <c r="R26" s="194"/>
      <c r="S26" s="194"/>
      <c r="T26" s="714"/>
      <c r="U26" s="714"/>
      <c r="V26" s="713"/>
      <c r="W26" s="713"/>
      <c r="X26" s="194"/>
      <c r="Y26" s="194"/>
      <c r="Z26" s="195"/>
      <c r="AA26" s="193"/>
      <c r="AB26" s="194"/>
      <c r="AC26" s="194"/>
      <c r="AD26" s="714"/>
      <c r="AE26" s="714"/>
      <c r="AF26" s="713"/>
      <c r="AG26" s="713"/>
      <c r="AH26" s="194"/>
      <c r="AI26" s="194"/>
      <c r="AJ26" s="194"/>
      <c r="AK26" s="196"/>
      <c r="AL26" s="197"/>
      <c r="AM26" s="197"/>
      <c r="AN26" s="715"/>
      <c r="AO26" s="715"/>
      <c r="AP26" s="716"/>
      <c r="AQ26" s="716"/>
      <c r="AR26" s="197"/>
      <c r="AS26" s="198"/>
      <c r="AT26" s="196"/>
      <c r="AU26" s="197"/>
      <c r="AV26" s="197"/>
      <c r="AW26" s="715">
        <f t="shared" si="0"/>
        <v>0</v>
      </c>
      <c r="AX26" s="715"/>
      <c r="AY26" s="716" t="str">
        <f t="shared" si="1"/>
        <v/>
      </c>
      <c r="AZ26" s="716"/>
      <c r="BA26" s="197"/>
      <c r="BB26" s="198"/>
    </row>
    <row r="27" spans="2:54" ht="20.95" customHeight="1">
      <c r="B27" s="705" t="s">
        <v>882</v>
      </c>
      <c r="C27" s="705"/>
      <c r="D27" s="705"/>
      <c r="E27" s="705"/>
      <c r="F27" s="705"/>
      <c r="G27" s="193"/>
      <c r="H27" s="194"/>
      <c r="I27" s="194"/>
      <c r="J27" s="713"/>
      <c r="K27" s="713"/>
      <c r="L27" s="713"/>
      <c r="M27" s="713"/>
      <c r="N27" s="194"/>
      <c r="O27" s="194"/>
      <c r="P27" s="195"/>
      <c r="Q27" s="193"/>
      <c r="R27" s="194"/>
      <c r="S27" s="194"/>
      <c r="T27" s="714"/>
      <c r="U27" s="714"/>
      <c r="V27" s="713"/>
      <c r="W27" s="713"/>
      <c r="X27" s="194"/>
      <c r="Y27" s="194"/>
      <c r="Z27" s="195"/>
      <c r="AA27" s="193"/>
      <c r="AB27" s="194"/>
      <c r="AC27" s="194"/>
      <c r="AD27" s="714">
        <v>4</v>
      </c>
      <c r="AE27" s="714"/>
      <c r="AF27" s="713"/>
      <c r="AG27" s="713"/>
      <c r="AH27" s="194"/>
      <c r="AI27" s="194"/>
      <c r="AJ27" s="194"/>
      <c r="AK27" s="196"/>
      <c r="AL27" s="197"/>
      <c r="AM27" s="197"/>
      <c r="AN27" s="715"/>
      <c r="AO27" s="715"/>
      <c r="AP27" s="716"/>
      <c r="AQ27" s="716"/>
      <c r="AR27" s="197"/>
      <c r="AS27" s="198"/>
      <c r="AT27" s="196"/>
      <c r="AU27" s="197"/>
      <c r="AV27" s="197"/>
      <c r="AW27" s="715">
        <f t="shared" si="0"/>
        <v>4</v>
      </c>
      <c r="AX27" s="715"/>
      <c r="AY27" s="716" t="str">
        <f t="shared" si="1"/>
        <v/>
      </c>
      <c r="AZ27" s="716"/>
      <c r="BA27" s="197"/>
      <c r="BB27" s="198"/>
    </row>
    <row r="28" spans="2:54" ht="20.95" customHeight="1">
      <c r="B28" s="705" t="s">
        <v>883</v>
      </c>
      <c r="C28" s="705"/>
      <c r="D28" s="705"/>
      <c r="E28" s="705"/>
      <c r="F28" s="705"/>
      <c r="G28" s="193"/>
      <c r="H28" s="194"/>
      <c r="I28" s="194"/>
      <c r="J28" s="713"/>
      <c r="K28" s="713"/>
      <c r="L28" s="713"/>
      <c r="M28" s="713"/>
      <c r="N28" s="194"/>
      <c r="O28" s="194"/>
      <c r="P28" s="195"/>
      <c r="Q28" s="193"/>
      <c r="R28" s="194"/>
      <c r="S28" s="194"/>
      <c r="T28" s="714"/>
      <c r="U28" s="714"/>
      <c r="V28" s="713"/>
      <c r="W28" s="713"/>
      <c r="X28" s="194"/>
      <c r="Y28" s="194"/>
      <c r="Z28" s="195"/>
      <c r="AA28" s="193"/>
      <c r="AB28" s="194"/>
      <c r="AC28" s="194"/>
      <c r="AD28" s="714"/>
      <c r="AE28" s="714"/>
      <c r="AF28" s="713"/>
      <c r="AG28" s="713"/>
      <c r="AH28" s="194"/>
      <c r="AI28" s="194"/>
      <c r="AJ28" s="194"/>
      <c r="AK28" s="196"/>
      <c r="AL28" s="197"/>
      <c r="AM28" s="197"/>
      <c r="AN28" s="715"/>
      <c r="AO28" s="715"/>
      <c r="AP28" s="716"/>
      <c r="AQ28" s="716"/>
      <c r="AR28" s="197"/>
      <c r="AS28" s="198"/>
      <c r="AT28" s="196"/>
      <c r="AU28" s="197"/>
      <c r="AV28" s="197"/>
      <c r="AW28" s="715">
        <f t="shared" si="0"/>
        <v>0</v>
      </c>
      <c r="AX28" s="715"/>
      <c r="AY28" s="716" t="str">
        <f t="shared" si="1"/>
        <v/>
      </c>
      <c r="AZ28" s="716"/>
      <c r="BA28" s="197"/>
      <c r="BB28" s="198"/>
    </row>
    <row r="29" spans="2:54" ht="20.95" customHeight="1">
      <c r="B29" s="705" t="s">
        <v>884</v>
      </c>
      <c r="C29" s="705"/>
      <c r="D29" s="705"/>
      <c r="E29" s="705"/>
      <c r="F29" s="705"/>
      <c r="G29" s="193"/>
      <c r="H29" s="194"/>
      <c r="I29" s="194"/>
      <c r="J29" s="715">
        <f>SUM(J14:K28)</f>
        <v>73</v>
      </c>
      <c r="K29" s="715"/>
      <c r="L29" s="716">
        <f>IF(SUM(L14:M28)=0,"",SUM(L14:M28))</f>
        <v>-5</v>
      </c>
      <c r="M29" s="716"/>
      <c r="N29" s="194"/>
      <c r="O29" s="194"/>
      <c r="P29" s="195"/>
      <c r="Q29" s="193"/>
      <c r="R29" s="194"/>
      <c r="S29" s="194"/>
      <c r="T29" s="717">
        <f>SUM(T14:U28)</f>
        <v>60</v>
      </c>
      <c r="U29" s="717"/>
      <c r="V29" s="716">
        <f>IF(SUM(V14:W28)=0,"",SUM(V14:W28))</f>
        <v>-5</v>
      </c>
      <c r="W29" s="716"/>
      <c r="X29" s="194"/>
      <c r="Y29" s="194"/>
      <c r="Z29" s="195"/>
      <c r="AA29" s="193"/>
      <c r="AB29" s="194"/>
      <c r="AC29" s="194"/>
      <c r="AD29" s="717">
        <f>SUM(AD14:AE28)</f>
        <v>152</v>
      </c>
      <c r="AE29" s="717"/>
      <c r="AF29" s="716">
        <f>IF(SUM(AF14:AG28)=0,"",SUM(AF14:AG28))</f>
        <v>-3</v>
      </c>
      <c r="AG29" s="716"/>
      <c r="AH29" s="194"/>
      <c r="AI29" s="194"/>
      <c r="AJ29" s="194"/>
      <c r="AK29" s="196"/>
      <c r="AL29" s="197"/>
      <c r="AM29" s="197"/>
      <c r="AN29" s="715">
        <f>SUM(AN14:AO28)</f>
        <v>1</v>
      </c>
      <c r="AO29" s="715"/>
      <c r="AP29" s="716" t="str">
        <f>IF(SUM(AP14:AQ28)=0,"",SUM(AP14:AQ28))</f>
        <v/>
      </c>
      <c r="AQ29" s="716"/>
      <c r="AR29" s="197"/>
      <c r="AS29" s="198"/>
      <c r="AT29" s="196"/>
      <c r="AU29" s="197"/>
      <c r="AV29" s="197"/>
      <c r="AW29" s="715">
        <f>SUM(AW14:AX28)</f>
        <v>286</v>
      </c>
      <c r="AX29" s="715"/>
      <c r="AY29" s="716">
        <f>IF(SUM(AY14:AZ28)=0,"",SUM(AY14:AZ28))</f>
        <v>-13</v>
      </c>
      <c r="AZ29" s="716"/>
      <c r="BA29" s="197"/>
      <c r="BB29" s="198"/>
    </row>
    <row r="30" spans="2:54">
      <c r="B30" s="199" t="s">
        <v>885</v>
      </c>
    </row>
    <row r="31" spans="2:54">
      <c r="B31" s="199"/>
    </row>
  </sheetData>
  <mergeCells count="225">
    <mergeCell ref="AD29:AE29"/>
    <mergeCell ref="AF29:AG29"/>
    <mergeCell ref="AN29:AO29"/>
    <mergeCell ref="AP29:AQ29"/>
    <mergeCell ref="AW29:AX29"/>
    <mergeCell ref="AY29:AZ29"/>
    <mergeCell ref="AF28:AG28"/>
    <mergeCell ref="AN28:AO28"/>
    <mergeCell ref="AP28:AQ28"/>
    <mergeCell ref="AW28:AX28"/>
    <mergeCell ref="AY28:AZ28"/>
    <mergeCell ref="AD28:AE28"/>
    <mergeCell ref="B29:F29"/>
    <mergeCell ref="J29:K29"/>
    <mergeCell ref="L29:M29"/>
    <mergeCell ref="T29:U29"/>
    <mergeCell ref="V29:W29"/>
    <mergeCell ref="B28:F28"/>
    <mergeCell ref="J28:K28"/>
    <mergeCell ref="L28:M28"/>
    <mergeCell ref="T28:U28"/>
    <mergeCell ref="V28:W28"/>
    <mergeCell ref="AD27:AE27"/>
    <mergeCell ref="AF27:AG27"/>
    <mergeCell ref="AN27:AO27"/>
    <mergeCell ref="AP27:AQ27"/>
    <mergeCell ref="AW27:AX27"/>
    <mergeCell ref="AY27:AZ27"/>
    <mergeCell ref="AF26:AG26"/>
    <mergeCell ref="AN26:AO26"/>
    <mergeCell ref="AP26:AQ26"/>
    <mergeCell ref="AW26:AX26"/>
    <mergeCell ref="AY26:AZ26"/>
    <mergeCell ref="AD26:AE26"/>
    <mergeCell ref="B27:F27"/>
    <mergeCell ref="J27:K27"/>
    <mergeCell ref="L27:M27"/>
    <mergeCell ref="T27:U27"/>
    <mergeCell ref="V27:W27"/>
    <mergeCell ref="B26:F26"/>
    <mergeCell ref="J26:K26"/>
    <mergeCell ref="L26:M26"/>
    <mergeCell ref="T26:U26"/>
    <mergeCell ref="V26:W26"/>
    <mergeCell ref="AD25:AE25"/>
    <mergeCell ref="AF25:AG25"/>
    <mergeCell ref="AN25:AO25"/>
    <mergeCell ref="AP25:AQ25"/>
    <mergeCell ref="AW25:AX25"/>
    <mergeCell ref="AY25:AZ25"/>
    <mergeCell ref="AF24:AG24"/>
    <mergeCell ref="AN24:AO24"/>
    <mergeCell ref="AP24:AQ24"/>
    <mergeCell ref="AW24:AX24"/>
    <mergeCell ref="AY24:AZ24"/>
    <mergeCell ref="AD24:AE24"/>
    <mergeCell ref="B25:F25"/>
    <mergeCell ref="J25:K25"/>
    <mergeCell ref="L25:M25"/>
    <mergeCell ref="T25:U25"/>
    <mergeCell ref="V25:W25"/>
    <mergeCell ref="B24:F24"/>
    <mergeCell ref="J24:K24"/>
    <mergeCell ref="L24:M24"/>
    <mergeCell ref="T24:U24"/>
    <mergeCell ref="V24:W24"/>
    <mergeCell ref="AD23:AE23"/>
    <mergeCell ref="AF23:AG23"/>
    <mergeCell ref="AN23:AO23"/>
    <mergeCell ref="AP23:AQ23"/>
    <mergeCell ref="AW23:AX23"/>
    <mergeCell ref="AY23:AZ23"/>
    <mergeCell ref="AF22:AG22"/>
    <mergeCell ref="AN22:AO22"/>
    <mergeCell ref="AP22:AQ22"/>
    <mergeCell ref="AW22:AX22"/>
    <mergeCell ref="AY22:AZ22"/>
    <mergeCell ref="AD22:AE22"/>
    <mergeCell ref="B23:F23"/>
    <mergeCell ref="J23:K23"/>
    <mergeCell ref="L23:M23"/>
    <mergeCell ref="T23:U23"/>
    <mergeCell ref="V23:W23"/>
    <mergeCell ref="B22:F22"/>
    <mergeCell ref="J22:K22"/>
    <mergeCell ref="L22:M22"/>
    <mergeCell ref="T22:U22"/>
    <mergeCell ref="V22:W22"/>
    <mergeCell ref="AD21:AE21"/>
    <mergeCell ref="AF21:AG21"/>
    <mergeCell ref="AN21:AO21"/>
    <mergeCell ref="AP21:AQ21"/>
    <mergeCell ref="AW21:AX21"/>
    <mergeCell ref="AY21:AZ21"/>
    <mergeCell ref="AF20:AG20"/>
    <mergeCell ref="AN20:AO20"/>
    <mergeCell ref="AP20:AQ20"/>
    <mergeCell ref="AW20:AX20"/>
    <mergeCell ref="AY20:AZ20"/>
    <mergeCell ref="AD20:AE20"/>
    <mergeCell ref="B21:F21"/>
    <mergeCell ref="J21:K21"/>
    <mergeCell ref="L21:M21"/>
    <mergeCell ref="T21:U21"/>
    <mergeCell ref="V21:W21"/>
    <mergeCell ref="B20:F20"/>
    <mergeCell ref="J20:K20"/>
    <mergeCell ref="L20:M20"/>
    <mergeCell ref="T20:U20"/>
    <mergeCell ref="V20:W20"/>
    <mergeCell ref="AD19:AE19"/>
    <mergeCell ref="AF19:AG19"/>
    <mergeCell ref="AN19:AO19"/>
    <mergeCell ref="AP19:AQ19"/>
    <mergeCell ref="AW19:AX19"/>
    <mergeCell ref="AY19:AZ19"/>
    <mergeCell ref="AF18:AG18"/>
    <mergeCell ref="AN18:AO18"/>
    <mergeCell ref="AP18:AQ18"/>
    <mergeCell ref="AW18:AX18"/>
    <mergeCell ref="AY18:AZ18"/>
    <mergeCell ref="AD18:AE18"/>
    <mergeCell ref="B19:F19"/>
    <mergeCell ref="J19:K19"/>
    <mergeCell ref="L19:M19"/>
    <mergeCell ref="T19:U19"/>
    <mergeCell ref="V19:W19"/>
    <mergeCell ref="B18:F18"/>
    <mergeCell ref="J18:K18"/>
    <mergeCell ref="L18:M18"/>
    <mergeCell ref="T18:U18"/>
    <mergeCell ref="V18:W18"/>
    <mergeCell ref="AD17:AE17"/>
    <mergeCell ref="AF17:AG17"/>
    <mergeCell ref="AN17:AO17"/>
    <mergeCell ref="AP17:AQ17"/>
    <mergeCell ref="AW17:AX17"/>
    <mergeCell ref="AY17:AZ17"/>
    <mergeCell ref="AF16:AG16"/>
    <mergeCell ref="AN16:AO16"/>
    <mergeCell ref="AP16:AQ16"/>
    <mergeCell ref="AW16:AX16"/>
    <mergeCell ref="AY16:AZ16"/>
    <mergeCell ref="AD16:AE16"/>
    <mergeCell ref="B17:F17"/>
    <mergeCell ref="J17:K17"/>
    <mergeCell ref="L17:M17"/>
    <mergeCell ref="T17:U17"/>
    <mergeCell ref="V17:W17"/>
    <mergeCell ref="B16:F16"/>
    <mergeCell ref="J16:K16"/>
    <mergeCell ref="L16:M16"/>
    <mergeCell ref="T16:U16"/>
    <mergeCell ref="V16:W16"/>
    <mergeCell ref="AD15:AE15"/>
    <mergeCell ref="AF15:AG15"/>
    <mergeCell ref="AN15:AO15"/>
    <mergeCell ref="AP15:AQ15"/>
    <mergeCell ref="AW15:AX15"/>
    <mergeCell ref="AY15:AZ15"/>
    <mergeCell ref="AF14:AG14"/>
    <mergeCell ref="AN14:AO14"/>
    <mergeCell ref="AP14:AQ14"/>
    <mergeCell ref="AW14:AX14"/>
    <mergeCell ref="AY14:AZ14"/>
    <mergeCell ref="AD14:AE14"/>
    <mergeCell ref="B15:F15"/>
    <mergeCell ref="J15:K15"/>
    <mergeCell ref="L15:M15"/>
    <mergeCell ref="T15:U15"/>
    <mergeCell ref="V15:W15"/>
    <mergeCell ref="B14:F14"/>
    <mergeCell ref="J14:K14"/>
    <mergeCell ref="L14:M14"/>
    <mergeCell ref="T14:U14"/>
    <mergeCell ref="V14:W14"/>
    <mergeCell ref="AT12:BB12"/>
    <mergeCell ref="B13:F13"/>
    <mergeCell ref="G13:P13"/>
    <mergeCell ref="Q13:Z13"/>
    <mergeCell ref="AA13:AJ13"/>
    <mergeCell ref="AK13:AS13"/>
    <mergeCell ref="AT13:BB13"/>
    <mergeCell ref="B9:F9"/>
    <mergeCell ref="H9:O9"/>
    <mergeCell ref="R9:Y9"/>
    <mergeCell ref="AB9:AM9"/>
    <mergeCell ref="AO9:AU9"/>
    <mergeCell ref="AV9:BB9"/>
    <mergeCell ref="B8:F8"/>
    <mergeCell ref="H8:O8"/>
    <mergeCell ref="R8:Y8"/>
    <mergeCell ref="AB8:AM8"/>
    <mergeCell ref="AO8:AT8"/>
    <mergeCell ref="AV8:BA8"/>
    <mergeCell ref="B7:F7"/>
    <mergeCell ref="H7:O7"/>
    <mergeCell ref="Q7:Z7"/>
    <mergeCell ref="AB7:AM7"/>
    <mergeCell ref="AO7:AT7"/>
    <mergeCell ref="AV7:BA7"/>
    <mergeCell ref="B6:F6"/>
    <mergeCell ref="H6:O6"/>
    <mergeCell ref="R6:Y6"/>
    <mergeCell ref="AA6:AN6"/>
    <mergeCell ref="AO6:AT6"/>
    <mergeCell ref="AV6:BA6"/>
    <mergeCell ref="B5:F5"/>
    <mergeCell ref="H5:O5"/>
    <mergeCell ref="R5:Y5"/>
    <mergeCell ref="AA5:AN5"/>
    <mergeCell ref="AO5:AT5"/>
    <mergeCell ref="AV5:BA5"/>
    <mergeCell ref="B4:F4"/>
    <mergeCell ref="H4:O4"/>
    <mergeCell ref="R4:Y4"/>
    <mergeCell ref="AB4:AM4"/>
    <mergeCell ref="AO4:AT4"/>
    <mergeCell ref="AV4:BA4"/>
    <mergeCell ref="AU2:BB2"/>
    <mergeCell ref="B3:F3"/>
    <mergeCell ref="G3:P3"/>
    <mergeCell ref="Q3:Z3"/>
    <mergeCell ref="AA3:AN3"/>
    <mergeCell ref="AO3:BB3"/>
  </mergeCells>
  <phoneticPr fontId="6"/>
  <pageMargins left="0.78740157480314965" right="0.39370078740157483" top="0.39370078740157483" bottom="0.39370078740157483" header="0" footer="0"/>
  <pageSetup paperSize="9" scale="94" orientation="landscape" horizontalDpi="4294967292" r:id="rId1"/>
  <headerFooter scaleWithDoc="0" alignWithMargins="0">
    <oddFooter>&amp;C&amp;"ＭＳ 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51BAA-2A9C-4444-AEC9-D3F900C1E0C1}">
  <sheetPr>
    <pageSetUpPr fitToPage="1"/>
  </sheetPr>
  <dimension ref="A1:M14"/>
  <sheetViews>
    <sheetView view="pageLayout" zoomScaleNormal="100" workbookViewId="0">
      <selection activeCell="G21" sqref="G21"/>
    </sheetView>
  </sheetViews>
  <sheetFormatPr defaultColWidth="9" defaultRowHeight="14.4"/>
  <cols>
    <col min="1" max="2" width="6.5546875" style="36" customWidth="1"/>
    <col min="3" max="13" width="10" style="36" customWidth="1"/>
    <col min="14" max="16384" width="9" style="36"/>
  </cols>
  <sheetData>
    <row r="1" spans="1:13" ht="34.049999999999997" customHeight="1"/>
    <row r="2" spans="1:13" s="35" customFormat="1" ht="24.05" customHeight="1">
      <c r="A2" s="35" t="s">
        <v>886</v>
      </c>
      <c r="M2" s="200" t="s">
        <v>887</v>
      </c>
    </row>
    <row r="3" spans="1:13" ht="24.05" customHeight="1">
      <c r="A3" s="509"/>
      <c r="B3" s="509"/>
      <c r="C3" s="513" t="s">
        <v>888</v>
      </c>
      <c r="D3" s="513"/>
      <c r="E3" s="513"/>
      <c r="F3" s="148" t="s">
        <v>889</v>
      </c>
      <c r="G3" s="528" t="s">
        <v>890</v>
      </c>
      <c r="H3" s="719"/>
      <c r="I3" s="528" t="s">
        <v>891</v>
      </c>
      <c r="J3" s="718"/>
      <c r="K3" s="718"/>
      <c r="L3" s="718"/>
      <c r="M3" s="719"/>
    </row>
    <row r="4" spans="1:13" ht="24.05" customHeight="1">
      <c r="A4" s="513" t="s">
        <v>892</v>
      </c>
      <c r="B4" s="513"/>
      <c r="C4" s="513" t="s">
        <v>893</v>
      </c>
      <c r="D4" s="513"/>
      <c r="E4" s="513"/>
      <c r="F4" s="201">
        <v>1</v>
      </c>
      <c r="G4" s="528" t="s">
        <v>894</v>
      </c>
      <c r="H4" s="719"/>
      <c r="I4" s="549" t="s">
        <v>895</v>
      </c>
      <c r="J4" s="536"/>
      <c r="K4" s="536"/>
      <c r="L4" s="536"/>
      <c r="M4" s="537"/>
    </row>
    <row r="5" spans="1:13" ht="24.05" customHeight="1">
      <c r="A5" s="513"/>
      <c r="B5" s="513"/>
      <c r="C5" s="513" t="s">
        <v>896</v>
      </c>
      <c r="D5" s="513"/>
      <c r="E5" s="513"/>
      <c r="F5" s="201">
        <v>1</v>
      </c>
      <c r="G5" s="528" t="s">
        <v>897</v>
      </c>
      <c r="H5" s="719"/>
      <c r="I5" s="549" t="s">
        <v>898</v>
      </c>
      <c r="J5" s="536"/>
      <c r="K5" s="536"/>
      <c r="L5" s="536"/>
      <c r="M5" s="537"/>
    </row>
    <row r="6" spans="1:13" ht="24.05" customHeight="1">
      <c r="A6" s="513"/>
      <c r="B6" s="513"/>
      <c r="C6" s="513" t="s">
        <v>899</v>
      </c>
      <c r="D6" s="513"/>
      <c r="E6" s="513"/>
      <c r="F6" s="201">
        <v>3</v>
      </c>
      <c r="G6" s="528" t="s">
        <v>900</v>
      </c>
      <c r="H6" s="719"/>
      <c r="I6" s="549" t="s">
        <v>901</v>
      </c>
      <c r="J6" s="536"/>
      <c r="K6" s="536"/>
      <c r="L6" s="536"/>
      <c r="M6" s="537"/>
    </row>
    <row r="7" spans="1:13" ht="24.05" customHeight="1">
      <c r="A7" s="513" t="s">
        <v>902</v>
      </c>
      <c r="B7" s="513"/>
      <c r="C7" s="528" t="s">
        <v>903</v>
      </c>
      <c r="D7" s="718"/>
      <c r="E7" s="719"/>
      <c r="F7" s="201">
        <v>5</v>
      </c>
      <c r="G7" s="528" t="s">
        <v>900</v>
      </c>
      <c r="H7" s="719"/>
      <c r="I7" s="549" t="s">
        <v>901</v>
      </c>
      <c r="J7" s="536"/>
      <c r="K7" s="536"/>
      <c r="L7" s="536"/>
      <c r="M7" s="537"/>
    </row>
    <row r="8" spans="1:13" ht="24.05" customHeight="1"/>
    <row r="9" spans="1:13" ht="24.05" customHeight="1"/>
    <row r="10" spans="1:13" s="35" customFormat="1" ht="24.05" customHeight="1">
      <c r="A10" s="35" t="s">
        <v>904</v>
      </c>
      <c r="M10" s="200" t="s">
        <v>887</v>
      </c>
    </row>
    <row r="11" spans="1:13" ht="24.05" customHeight="1">
      <c r="A11" s="202"/>
      <c r="B11" s="44" t="s">
        <v>905</v>
      </c>
      <c r="C11" s="510" t="s">
        <v>906</v>
      </c>
      <c r="D11" s="534"/>
      <c r="E11" s="534"/>
      <c r="F11" s="534"/>
      <c r="G11" s="534"/>
      <c r="H11" s="534"/>
      <c r="I11" s="534"/>
      <c r="J11" s="534"/>
      <c r="K11" s="511"/>
      <c r="L11" s="509" t="s">
        <v>907</v>
      </c>
      <c r="M11" s="509" t="s">
        <v>908</v>
      </c>
    </row>
    <row r="12" spans="1:13" ht="24.05" customHeight="1">
      <c r="A12" s="147" t="s">
        <v>909</v>
      </c>
      <c r="B12" s="203"/>
      <c r="C12" s="38" t="s">
        <v>910</v>
      </c>
      <c r="D12" s="38" t="s">
        <v>911</v>
      </c>
      <c r="E12" s="38" t="s">
        <v>912</v>
      </c>
      <c r="F12" s="38" t="s">
        <v>913</v>
      </c>
      <c r="G12" s="38" t="s">
        <v>914</v>
      </c>
      <c r="H12" s="38" t="s">
        <v>915</v>
      </c>
      <c r="I12" s="38" t="s">
        <v>916</v>
      </c>
      <c r="J12" s="38" t="s">
        <v>917</v>
      </c>
      <c r="K12" s="38" t="s">
        <v>918</v>
      </c>
      <c r="L12" s="509"/>
      <c r="M12" s="509"/>
    </row>
    <row r="13" spans="1:13" ht="24.05" customHeight="1">
      <c r="A13" s="720" t="s">
        <v>919</v>
      </c>
      <c r="B13" s="721"/>
      <c r="C13" s="201">
        <v>25</v>
      </c>
      <c r="D13" s="201">
        <v>5</v>
      </c>
      <c r="E13" s="201">
        <v>4</v>
      </c>
      <c r="F13" s="201">
        <v>8</v>
      </c>
      <c r="G13" s="201">
        <v>9</v>
      </c>
      <c r="H13" s="201">
        <v>5</v>
      </c>
      <c r="I13" s="201">
        <v>7</v>
      </c>
      <c r="J13" s="201">
        <v>9</v>
      </c>
      <c r="K13" s="201">
        <f>SUM(C13:J13)</f>
        <v>72</v>
      </c>
      <c r="L13" s="201">
        <v>39</v>
      </c>
      <c r="M13" s="201">
        <f>K13+L13</f>
        <v>111</v>
      </c>
    </row>
    <row r="14" spans="1:13" ht="24.05" customHeight="1">
      <c r="A14" s="510" t="s">
        <v>920</v>
      </c>
      <c r="B14" s="511"/>
      <c r="C14" s="201">
        <v>25</v>
      </c>
      <c r="D14" s="201">
        <v>5</v>
      </c>
      <c r="E14" s="201">
        <v>4</v>
      </c>
      <c r="F14" s="201">
        <v>8</v>
      </c>
      <c r="G14" s="201">
        <v>10</v>
      </c>
      <c r="H14" s="201">
        <v>6</v>
      </c>
      <c r="I14" s="201">
        <v>7</v>
      </c>
      <c r="J14" s="201">
        <v>9</v>
      </c>
      <c r="K14" s="201">
        <f>SUM(C14:J14)</f>
        <v>74</v>
      </c>
      <c r="L14" s="201">
        <v>39</v>
      </c>
      <c r="M14" s="201">
        <f>K14+L14</f>
        <v>113</v>
      </c>
    </row>
  </sheetData>
  <mergeCells count="23">
    <mergeCell ref="I7:M7"/>
    <mergeCell ref="C11:K11"/>
    <mergeCell ref="L11:L12"/>
    <mergeCell ref="M11:M12"/>
    <mergeCell ref="A13:B13"/>
    <mergeCell ref="A14:B14"/>
    <mergeCell ref="A7:B7"/>
    <mergeCell ref="C7:E7"/>
    <mergeCell ref="G7:H7"/>
    <mergeCell ref="A3:B3"/>
    <mergeCell ref="C3:E3"/>
    <mergeCell ref="G3:H3"/>
    <mergeCell ref="I3:M3"/>
    <mergeCell ref="A4:B6"/>
    <mergeCell ref="C4:E4"/>
    <mergeCell ref="G4:H4"/>
    <mergeCell ref="I4:M4"/>
    <mergeCell ref="C5:E5"/>
    <mergeCell ref="G5:H5"/>
    <mergeCell ref="I5:M5"/>
    <mergeCell ref="C6:E6"/>
    <mergeCell ref="G6:H6"/>
    <mergeCell ref="I6:M6"/>
  </mergeCells>
  <phoneticPr fontId="6"/>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77CA-3CFD-44E7-A46C-868C10CA362F}">
  <sheetPr>
    <pageSetUpPr fitToPage="1"/>
  </sheetPr>
  <dimension ref="A1:N42"/>
  <sheetViews>
    <sheetView view="pageLayout" topLeftCell="A13" zoomScaleNormal="100" zoomScaleSheetLayoutView="100" workbookViewId="0">
      <selection activeCell="K33" sqref="K33"/>
    </sheetView>
  </sheetViews>
  <sheetFormatPr defaultColWidth="9" defaultRowHeight="14.4"/>
  <cols>
    <col min="1" max="1" width="10.33203125" style="350" customWidth="1"/>
    <col min="2" max="2" width="26.6640625" style="350" customWidth="1"/>
    <col min="3" max="4" width="11.88671875" style="350" customWidth="1"/>
    <col min="5" max="5" width="3.5546875" style="350" customWidth="1"/>
    <col min="6" max="6" width="10.21875" style="350" customWidth="1"/>
    <col min="7" max="7" width="6.44140625" style="350" customWidth="1"/>
    <col min="8" max="8" width="10.5546875" style="350" customWidth="1"/>
    <col min="9" max="9" width="5.44140625" style="350" customWidth="1"/>
    <col min="10" max="10" width="6.21875" style="350" customWidth="1"/>
    <col min="11" max="11" width="9.44140625" style="350" customWidth="1"/>
    <col min="12" max="12" width="13.88671875" style="350" customWidth="1"/>
    <col min="13" max="13" width="8" style="350" customWidth="1"/>
    <col min="14" max="16384" width="9" style="350"/>
  </cols>
  <sheetData>
    <row r="1" spans="1:14" ht="19.649999999999999">
      <c r="A1" s="151" t="s">
        <v>921</v>
      </c>
      <c r="B1" s="469"/>
    </row>
    <row r="3" spans="1:14">
      <c r="A3" s="350" t="s">
        <v>1861</v>
      </c>
    </row>
    <row r="4" spans="1:14">
      <c r="A4" s="350" t="s">
        <v>1862</v>
      </c>
    </row>
    <row r="5" spans="1:14">
      <c r="A5" s="350" t="s">
        <v>1863</v>
      </c>
    </row>
    <row r="6" spans="1:14">
      <c r="A6" s="350" t="s">
        <v>1864</v>
      </c>
    </row>
    <row r="7" spans="1:14">
      <c r="A7" s="350" t="s">
        <v>1865</v>
      </c>
    </row>
    <row r="8" spans="1:14">
      <c r="A8" s="350" t="s">
        <v>1866</v>
      </c>
    </row>
    <row r="9" spans="1:14" ht="15.75" customHeight="1"/>
    <row r="10" spans="1:14" ht="18" customHeight="1">
      <c r="A10" s="8" t="s">
        <v>1867</v>
      </c>
      <c r="B10" s="8"/>
      <c r="C10" s="8"/>
      <c r="D10" s="8"/>
      <c r="E10" s="8"/>
      <c r="F10" s="8"/>
      <c r="G10" s="8"/>
      <c r="H10" s="8"/>
      <c r="I10" s="8"/>
      <c r="J10" s="8"/>
      <c r="K10" s="8"/>
      <c r="L10" s="8"/>
      <c r="M10" s="8"/>
      <c r="N10" s="8"/>
    </row>
    <row r="11" spans="1:14" ht="15.05" customHeight="1">
      <c r="A11" s="398" t="s">
        <v>1868</v>
      </c>
      <c r="B11" s="204" t="s">
        <v>1869</v>
      </c>
      <c r="C11" s="204"/>
      <c r="D11" s="204"/>
      <c r="E11" s="395"/>
      <c r="F11" s="206"/>
      <c r="G11" s="204"/>
      <c r="H11" s="206"/>
      <c r="I11" s="206"/>
      <c r="J11" s="206"/>
      <c r="K11" s="206"/>
      <c r="L11" s="206"/>
      <c r="M11" s="206"/>
      <c r="N11" s="207"/>
    </row>
    <row r="12" spans="1:14" ht="15.05" customHeight="1">
      <c r="A12" s="208"/>
      <c r="B12" s="722" t="s">
        <v>922</v>
      </c>
      <c r="C12" s="723"/>
      <c r="D12" s="723"/>
      <c r="E12" s="723"/>
      <c r="F12" s="724"/>
      <c r="G12" s="725" t="s">
        <v>923</v>
      </c>
      <c r="H12" s="622"/>
      <c r="I12" s="622"/>
      <c r="J12" s="622"/>
      <c r="K12" s="722" t="s">
        <v>1870</v>
      </c>
      <c r="L12" s="723"/>
      <c r="M12" s="723"/>
      <c r="N12" s="726"/>
    </row>
    <row r="13" spans="1:14" ht="15.05" customHeight="1">
      <c r="A13" s="208"/>
      <c r="B13" s="8" t="s">
        <v>924</v>
      </c>
      <c r="C13" s="209" t="s">
        <v>925</v>
      </c>
      <c r="D13" s="470" t="s">
        <v>926</v>
      </c>
      <c r="E13" s="470"/>
      <c r="F13" s="210" t="s">
        <v>927</v>
      </c>
      <c r="G13" s="470"/>
      <c r="H13" s="209"/>
      <c r="I13" s="470"/>
      <c r="J13" s="471"/>
      <c r="K13" s="209" t="s">
        <v>928</v>
      </c>
      <c r="L13" s="209" t="s">
        <v>929</v>
      </c>
      <c r="M13" s="8" t="s">
        <v>930</v>
      </c>
      <c r="N13" s="211" t="s">
        <v>931</v>
      </c>
    </row>
    <row r="14" spans="1:14" ht="15.05" customHeight="1">
      <c r="A14" s="208"/>
      <c r="B14" s="212" t="s">
        <v>932</v>
      </c>
      <c r="C14" s="472" t="s">
        <v>925</v>
      </c>
      <c r="D14" s="472" t="s">
        <v>933</v>
      </c>
      <c r="E14" s="472"/>
      <c r="F14" s="473" t="s">
        <v>934</v>
      </c>
      <c r="G14" s="472"/>
      <c r="H14" s="474"/>
      <c r="I14" s="475"/>
      <c r="J14" s="476"/>
      <c r="K14" s="474" t="s">
        <v>935</v>
      </c>
      <c r="L14" s="474" t="s">
        <v>936</v>
      </c>
      <c r="M14" s="472" t="s">
        <v>937</v>
      </c>
      <c r="N14" s="477" t="s">
        <v>938</v>
      </c>
    </row>
    <row r="15" spans="1:14" ht="15.05" customHeight="1">
      <c r="A15" s="18"/>
      <c r="B15" s="213" t="s">
        <v>1871</v>
      </c>
      <c r="C15" s="213"/>
      <c r="D15" s="476"/>
      <c r="E15" s="475"/>
      <c r="F15" s="472"/>
      <c r="G15" s="472"/>
      <c r="H15" s="472"/>
      <c r="I15" s="472"/>
      <c r="J15" s="476"/>
      <c r="K15" s="472"/>
      <c r="L15" s="472"/>
      <c r="M15" s="475"/>
      <c r="N15" s="477"/>
    </row>
    <row r="16" spans="1:14" ht="15.05" customHeight="1">
      <c r="A16" s="18"/>
      <c r="B16" s="209" t="s">
        <v>939</v>
      </c>
      <c r="C16" s="209" t="s">
        <v>925</v>
      </c>
      <c r="D16" s="470" t="s">
        <v>940</v>
      </c>
      <c r="E16" s="470"/>
      <c r="F16" s="210" t="s">
        <v>941</v>
      </c>
      <c r="G16" s="209"/>
      <c r="H16" s="209"/>
      <c r="I16" s="470"/>
      <c r="J16" s="210"/>
      <c r="K16" s="209"/>
      <c r="L16" s="209"/>
      <c r="M16" s="478"/>
      <c r="N16" s="214"/>
    </row>
    <row r="17" spans="1:14" ht="20.95" customHeight="1">
      <c r="A17" s="18"/>
      <c r="B17" s="215" t="s">
        <v>939</v>
      </c>
      <c r="C17" s="215" t="s">
        <v>942</v>
      </c>
      <c r="D17" s="8" t="s">
        <v>943</v>
      </c>
      <c r="E17" s="8"/>
      <c r="F17" s="479" t="s">
        <v>944</v>
      </c>
      <c r="G17" s="215"/>
      <c r="H17" s="215"/>
      <c r="I17" s="8"/>
      <c r="J17" s="479"/>
      <c r="K17" s="215"/>
      <c r="L17" s="215"/>
      <c r="M17" s="21"/>
      <c r="N17" s="211"/>
    </row>
    <row r="18" spans="1:14" ht="20.95" customHeight="1">
      <c r="A18" s="18"/>
      <c r="B18" s="215" t="s">
        <v>945</v>
      </c>
      <c r="C18" s="215" t="s">
        <v>925</v>
      </c>
      <c r="D18" s="8" t="s">
        <v>946</v>
      </c>
      <c r="E18" s="8"/>
      <c r="F18" s="479" t="s">
        <v>947</v>
      </c>
      <c r="G18" s="215"/>
      <c r="H18" s="215"/>
      <c r="I18" s="8"/>
      <c r="J18" s="479"/>
      <c r="K18" s="215"/>
      <c r="L18" s="215"/>
      <c r="M18" s="21"/>
      <c r="N18" s="211"/>
    </row>
    <row r="19" spans="1:14" ht="18" customHeight="1">
      <c r="A19" s="18"/>
      <c r="B19" s="215" t="s">
        <v>948</v>
      </c>
      <c r="C19" s="215" t="s">
        <v>925</v>
      </c>
      <c r="D19" s="8" t="s">
        <v>946</v>
      </c>
      <c r="E19" s="8"/>
      <c r="F19" s="479" t="s">
        <v>938</v>
      </c>
      <c r="G19" s="215"/>
      <c r="H19" s="215"/>
      <c r="I19" s="8"/>
      <c r="J19" s="479"/>
      <c r="K19" s="215"/>
      <c r="L19" s="215"/>
      <c r="M19" s="21"/>
      <c r="N19" s="211"/>
    </row>
    <row r="20" spans="1:14" ht="15.75" customHeight="1">
      <c r="A20" s="208"/>
      <c r="B20" s="215" t="s">
        <v>949</v>
      </c>
      <c r="C20" s="215" t="s">
        <v>950</v>
      </c>
      <c r="D20" s="8" t="s">
        <v>951</v>
      </c>
      <c r="E20" s="11"/>
      <c r="F20" s="479" t="s">
        <v>927</v>
      </c>
      <c r="G20" s="215"/>
      <c r="H20" s="215"/>
      <c r="I20" s="8"/>
      <c r="J20" s="479"/>
      <c r="K20" s="215"/>
      <c r="L20" s="215"/>
      <c r="M20" s="21"/>
      <c r="N20" s="211"/>
    </row>
    <row r="21" spans="1:14" ht="15.75" customHeight="1">
      <c r="A21" s="398" t="s">
        <v>1872</v>
      </c>
      <c r="B21" s="206" t="s">
        <v>1873</v>
      </c>
      <c r="C21" s="206"/>
      <c r="D21" s="206"/>
      <c r="E21" s="475"/>
      <c r="F21" s="206"/>
      <c r="G21" s="206"/>
      <c r="H21" s="206"/>
      <c r="I21" s="206"/>
      <c r="J21" s="216"/>
      <c r="K21" s="206"/>
      <c r="L21" s="206"/>
      <c r="M21" s="206"/>
      <c r="N21" s="217"/>
    </row>
    <row r="22" spans="1:14" ht="16.55" customHeight="1">
      <c r="A22" s="208"/>
      <c r="B22" s="209" t="s">
        <v>952</v>
      </c>
      <c r="C22" s="209" t="s">
        <v>953</v>
      </c>
      <c r="D22" s="224" t="s">
        <v>954</v>
      </c>
      <c r="E22" s="224"/>
      <c r="F22" s="210" t="s">
        <v>955</v>
      </c>
      <c r="G22" s="470"/>
      <c r="H22" s="209"/>
      <c r="I22" s="470"/>
      <c r="J22" s="471"/>
      <c r="K22" s="209"/>
      <c r="L22" s="209"/>
      <c r="M22" s="470"/>
      <c r="N22" s="214"/>
    </row>
    <row r="23" spans="1:14" ht="15.75" customHeight="1">
      <c r="A23" s="208"/>
      <c r="B23" s="474" t="s">
        <v>956</v>
      </c>
      <c r="C23" s="474" t="s">
        <v>957</v>
      </c>
      <c r="D23" s="480" t="s">
        <v>958</v>
      </c>
      <c r="E23" s="480"/>
      <c r="F23" s="473" t="s">
        <v>934</v>
      </c>
      <c r="G23" s="472"/>
      <c r="H23" s="474"/>
      <c r="I23" s="472"/>
      <c r="J23" s="476"/>
      <c r="K23" s="474"/>
      <c r="L23" s="474"/>
      <c r="M23" s="472"/>
      <c r="N23" s="477"/>
    </row>
    <row r="24" spans="1:14">
      <c r="A24" s="396" t="s">
        <v>1874</v>
      </c>
      <c r="B24" s="11" t="s">
        <v>1875</v>
      </c>
      <c r="C24" s="149"/>
      <c r="D24" s="149"/>
      <c r="E24" s="397"/>
      <c r="F24" s="11"/>
      <c r="G24" s="11"/>
      <c r="H24" s="11"/>
      <c r="I24" s="11"/>
      <c r="J24" s="149"/>
      <c r="K24" s="218"/>
      <c r="L24" s="11"/>
      <c r="M24" s="11"/>
      <c r="N24" s="219"/>
    </row>
    <row r="25" spans="1:14">
      <c r="A25" s="67" t="s">
        <v>1876</v>
      </c>
      <c r="B25" s="220"/>
      <c r="C25" s="220"/>
      <c r="D25" s="220"/>
      <c r="E25" s="220"/>
      <c r="F25" s="220"/>
      <c r="G25" s="220"/>
      <c r="H25" s="220"/>
      <c r="I25" s="220"/>
      <c r="J25" s="220"/>
      <c r="K25" s="220"/>
      <c r="L25" s="220"/>
      <c r="M25" s="220"/>
      <c r="N25" s="220"/>
    </row>
    <row r="26" spans="1:14">
      <c r="A26" s="481" t="s">
        <v>1877</v>
      </c>
      <c r="B26" s="8"/>
      <c r="C26" s="8"/>
      <c r="D26" s="8"/>
      <c r="E26" s="8"/>
      <c r="F26" s="8"/>
      <c r="G26" s="8"/>
      <c r="H26" s="8"/>
      <c r="I26" s="8"/>
      <c r="J26" s="8"/>
      <c r="K26" s="8"/>
      <c r="L26" s="8"/>
      <c r="M26" s="8"/>
      <c r="N26" s="8"/>
    </row>
    <row r="27" spans="1:14">
      <c r="A27" s="8"/>
      <c r="B27" s="8"/>
      <c r="C27" s="8"/>
      <c r="D27" s="8"/>
      <c r="E27" s="8"/>
      <c r="F27" s="8"/>
      <c r="G27" s="8"/>
      <c r="H27" s="8"/>
      <c r="I27" s="8"/>
      <c r="J27" s="8"/>
      <c r="K27" s="8"/>
      <c r="L27" s="8"/>
      <c r="M27" s="8"/>
      <c r="N27" s="220"/>
    </row>
    <row r="28" spans="1:14">
      <c r="A28" s="8" t="s">
        <v>959</v>
      </c>
      <c r="B28" s="8"/>
      <c r="C28" s="8"/>
      <c r="D28" s="8"/>
      <c r="E28" s="8"/>
      <c r="F28" s="8"/>
      <c r="G28" s="8"/>
      <c r="H28" s="8"/>
      <c r="I28" s="8"/>
      <c r="J28" s="8"/>
      <c r="K28" s="8"/>
      <c r="L28" s="8"/>
      <c r="M28" s="8"/>
      <c r="N28" s="220"/>
    </row>
    <row r="29" spans="1:14">
      <c r="A29" s="8"/>
      <c r="B29" s="8"/>
      <c r="C29" s="8"/>
      <c r="D29" s="8"/>
      <c r="E29" s="8"/>
      <c r="F29" s="8"/>
      <c r="G29" s="8"/>
      <c r="H29" s="8"/>
      <c r="I29" s="8"/>
      <c r="J29" s="8"/>
      <c r="K29" s="8"/>
      <c r="L29" s="8" t="s">
        <v>960</v>
      </c>
      <c r="M29" s="8"/>
      <c r="N29" s="220"/>
    </row>
    <row r="30" spans="1:14" ht="17.7">
      <c r="A30" s="482" t="s">
        <v>961</v>
      </c>
    </row>
    <row r="31" spans="1:14">
      <c r="A31" s="383" t="s">
        <v>962</v>
      </c>
      <c r="B31" s="350" t="s">
        <v>1878</v>
      </c>
      <c r="D31" s="383" t="s">
        <v>963</v>
      </c>
      <c r="E31" s="483" t="s">
        <v>1879</v>
      </c>
      <c r="K31" s="350" t="s">
        <v>1880</v>
      </c>
    </row>
    <row r="32" spans="1:14">
      <c r="A32" s="383" t="s">
        <v>964</v>
      </c>
      <c r="B32" s="350" t="s">
        <v>965</v>
      </c>
      <c r="D32" s="383"/>
      <c r="E32" s="350" t="s">
        <v>1881</v>
      </c>
      <c r="K32" s="350" t="s">
        <v>1882</v>
      </c>
    </row>
    <row r="33" spans="1:12">
      <c r="A33" s="383" t="s">
        <v>966</v>
      </c>
      <c r="B33" s="350" t="s">
        <v>967</v>
      </c>
      <c r="D33" s="383" t="s">
        <v>968</v>
      </c>
      <c r="E33" s="350" t="s">
        <v>1883</v>
      </c>
      <c r="K33" s="350" t="s">
        <v>1884</v>
      </c>
    </row>
    <row r="34" spans="1:12">
      <c r="A34" s="383"/>
      <c r="B34" s="350" t="s">
        <v>969</v>
      </c>
      <c r="E34" s="350" t="s">
        <v>1885</v>
      </c>
      <c r="K34" s="350" t="s">
        <v>1886</v>
      </c>
      <c r="L34" s="350" t="s">
        <v>1887</v>
      </c>
    </row>
    <row r="35" spans="1:12">
      <c r="A35" s="383"/>
      <c r="B35" s="350" t="s">
        <v>970</v>
      </c>
      <c r="E35" s="350" t="s">
        <v>1888</v>
      </c>
      <c r="I35" s="350" t="s">
        <v>1889</v>
      </c>
      <c r="K35" s="350" t="s">
        <v>1890</v>
      </c>
    </row>
    <row r="36" spans="1:12">
      <c r="A36" s="383"/>
      <c r="B36" s="350" t="s">
        <v>971</v>
      </c>
      <c r="E36" s="350" t="s">
        <v>1891</v>
      </c>
      <c r="K36" s="350" t="s">
        <v>1892</v>
      </c>
    </row>
    <row r="37" spans="1:12">
      <c r="A37" s="383" t="s">
        <v>972</v>
      </c>
      <c r="B37" s="350" t="s">
        <v>973</v>
      </c>
      <c r="E37" s="350" t="s">
        <v>1893</v>
      </c>
      <c r="I37" s="350" t="s">
        <v>1894</v>
      </c>
      <c r="K37" s="484" t="s">
        <v>1895</v>
      </c>
    </row>
    <row r="38" spans="1:12">
      <c r="A38" s="383" t="s">
        <v>974</v>
      </c>
      <c r="B38" s="350" t="s">
        <v>975</v>
      </c>
      <c r="E38" s="350" t="s">
        <v>1896</v>
      </c>
    </row>
    <row r="39" spans="1:12">
      <c r="A39" s="383" t="s">
        <v>976</v>
      </c>
      <c r="B39" s="350" t="s">
        <v>1897</v>
      </c>
      <c r="E39" s="350" t="s">
        <v>1898</v>
      </c>
    </row>
    <row r="40" spans="1:12">
      <c r="A40" s="383"/>
      <c r="F40" s="383"/>
    </row>
    <row r="41" spans="1:12">
      <c r="A41" s="383"/>
      <c r="F41" s="383"/>
    </row>
    <row r="42" spans="1:12">
      <c r="F42" s="383"/>
    </row>
  </sheetData>
  <mergeCells count="3">
    <mergeCell ref="B12:F12"/>
    <mergeCell ref="G12:J12"/>
    <mergeCell ref="K12:N12"/>
  </mergeCells>
  <phoneticPr fontId="6"/>
  <pageMargins left="0.78740157480314965" right="0.39370078740157483" top="0.39370078740157483" bottom="0.39370078740157483" header="0" footer="0"/>
  <pageSetup paperSize="9" scale="94"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13103-DA7F-4269-92CE-531B2E38A4EC}">
  <sheetPr>
    <pageSetUpPr fitToPage="1"/>
  </sheetPr>
  <dimension ref="B1:O27"/>
  <sheetViews>
    <sheetView showGridLines="0" view="pageLayout" zoomScaleNormal="100" workbookViewId="0">
      <selection activeCell="B1" sqref="B1"/>
    </sheetView>
  </sheetViews>
  <sheetFormatPr defaultColWidth="9" defaultRowHeight="18.350000000000001" customHeight="1"/>
  <cols>
    <col min="1" max="1" width="5.77734375" style="225" customWidth="1"/>
    <col min="2" max="2" width="10.44140625" style="225" customWidth="1"/>
    <col min="3" max="4" width="5.109375" style="225" customWidth="1"/>
    <col min="5" max="6" width="10.6640625" style="225" customWidth="1"/>
    <col min="7" max="8" width="5.21875" style="225" customWidth="1"/>
    <col min="9" max="9" width="3.44140625" style="225" customWidth="1"/>
    <col min="10" max="10" width="3.21875" style="225" customWidth="1"/>
    <col min="11" max="11" width="3.77734375" style="225" customWidth="1"/>
    <col min="12" max="14" width="10.6640625" style="225" customWidth="1"/>
    <col min="15" max="15" width="12.6640625" style="225" customWidth="1"/>
    <col min="16" max="16" width="14.109375" style="225" customWidth="1"/>
    <col min="17" max="17" width="6.88671875" style="225" customWidth="1"/>
    <col min="18" max="20" width="21" style="225" customWidth="1"/>
    <col min="21" max="16384" width="9" style="225"/>
  </cols>
  <sheetData>
    <row r="1" spans="2:15" ht="18.350000000000001" customHeight="1">
      <c r="B1" s="226" t="s">
        <v>977</v>
      </c>
      <c r="C1" s="177"/>
    </row>
    <row r="2" spans="2:15" ht="18.350000000000001" customHeight="1">
      <c r="B2" s="226"/>
      <c r="C2" s="177"/>
    </row>
    <row r="3" spans="2:15" ht="18.350000000000001" customHeight="1">
      <c r="B3" s="177" t="s">
        <v>978</v>
      </c>
      <c r="C3" s="177"/>
    </row>
    <row r="4" spans="2:15" ht="18.350000000000001" customHeight="1">
      <c r="B4" s="177" t="s">
        <v>979</v>
      </c>
      <c r="C4" s="177"/>
      <c r="F4" s="227" t="s">
        <v>980</v>
      </c>
      <c r="G4" s="227"/>
    </row>
    <row r="5" spans="2:15" ht="18.350000000000001" customHeight="1">
      <c r="B5" s="177" t="s">
        <v>981</v>
      </c>
      <c r="C5" s="177"/>
      <c r="F5" s="177" t="s">
        <v>982</v>
      </c>
      <c r="G5" s="177"/>
    </row>
    <row r="6" spans="2:15" ht="18.350000000000001" customHeight="1">
      <c r="B6" s="177" t="s">
        <v>983</v>
      </c>
      <c r="C6" s="177"/>
      <c r="F6" s="177" t="s">
        <v>984</v>
      </c>
      <c r="G6" s="177"/>
    </row>
    <row r="7" spans="2:15" ht="18.350000000000001" customHeight="1">
      <c r="B7" s="228" t="s">
        <v>985</v>
      </c>
      <c r="C7" s="729" t="s">
        <v>986</v>
      </c>
      <c r="D7" s="729"/>
      <c r="E7" s="729"/>
      <c r="F7" s="729"/>
      <c r="G7" s="729"/>
      <c r="H7" s="729"/>
      <c r="I7" s="729"/>
      <c r="J7" s="729"/>
      <c r="K7" s="729"/>
      <c r="L7" s="729"/>
      <c r="M7" s="729"/>
      <c r="N7" s="729"/>
      <c r="O7" s="228" t="s">
        <v>987</v>
      </c>
    </row>
    <row r="8" spans="2:15" ht="18.350000000000001" customHeight="1">
      <c r="B8" s="228" t="s">
        <v>988</v>
      </c>
      <c r="C8" s="729" t="s">
        <v>989</v>
      </c>
      <c r="D8" s="729"/>
      <c r="E8" s="228">
        <v>2140</v>
      </c>
      <c r="F8" s="228">
        <v>2182</v>
      </c>
      <c r="G8" s="730" t="s">
        <v>990</v>
      </c>
      <c r="H8" s="731"/>
      <c r="I8" s="730">
        <v>4411</v>
      </c>
      <c r="J8" s="732"/>
      <c r="K8" s="731"/>
      <c r="L8" s="228">
        <v>4420</v>
      </c>
      <c r="M8" s="228">
        <v>8794</v>
      </c>
      <c r="N8" s="228">
        <v>8740</v>
      </c>
      <c r="O8" s="228" t="s">
        <v>991</v>
      </c>
    </row>
    <row r="9" spans="2:15" ht="18.350000000000001" customHeight="1">
      <c r="B9" s="229"/>
      <c r="C9" s="229"/>
      <c r="D9" s="229"/>
      <c r="E9" s="229"/>
      <c r="F9" s="229"/>
      <c r="G9" s="229"/>
      <c r="H9" s="229"/>
      <c r="I9" s="229"/>
      <c r="J9" s="229"/>
      <c r="K9" s="229"/>
      <c r="L9" s="229"/>
      <c r="M9" s="229"/>
      <c r="N9" s="229"/>
      <c r="O9" s="229"/>
    </row>
    <row r="10" spans="2:15" ht="18.350000000000001" customHeight="1">
      <c r="B10" s="177" t="s">
        <v>992</v>
      </c>
      <c r="C10" s="177"/>
      <c r="D10" s="727" t="s">
        <v>993</v>
      </c>
      <c r="E10" s="727"/>
      <c r="F10" s="177" t="s">
        <v>994</v>
      </c>
      <c r="G10" s="177"/>
      <c r="J10" s="225" t="s">
        <v>995</v>
      </c>
      <c r="L10" s="177" t="s">
        <v>996</v>
      </c>
      <c r="N10" s="225" t="s">
        <v>997</v>
      </c>
      <c r="O10" s="225" t="s">
        <v>1034</v>
      </c>
    </row>
    <row r="11" spans="2:15" ht="18.350000000000001" customHeight="1">
      <c r="D11" s="727" t="s">
        <v>998</v>
      </c>
      <c r="E11" s="727"/>
      <c r="F11" s="177" t="s">
        <v>999</v>
      </c>
      <c r="G11" s="177"/>
      <c r="J11" s="225" t="s">
        <v>1000</v>
      </c>
      <c r="L11" s="177" t="s">
        <v>1001</v>
      </c>
      <c r="N11" s="728" t="s">
        <v>997</v>
      </c>
    </row>
    <row r="12" spans="2:15" ht="18.350000000000001" customHeight="1">
      <c r="D12" s="727" t="s">
        <v>1002</v>
      </c>
      <c r="E12" s="727"/>
      <c r="F12" s="177" t="s">
        <v>1003</v>
      </c>
      <c r="G12" s="177"/>
      <c r="J12" s="225" t="s">
        <v>1004</v>
      </c>
      <c r="L12" s="225" t="s">
        <v>1005</v>
      </c>
      <c r="N12" s="728"/>
    </row>
    <row r="13" spans="2:15" ht="18.350000000000001" customHeight="1">
      <c r="D13" s="227"/>
      <c r="E13" s="227"/>
      <c r="F13" s="177"/>
      <c r="G13" s="177"/>
      <c r="N13" s="468"/>
    </row>
    <row r="14" spans="2:15" ht="18.350000000000001" customHeight="1">
      <c r="B14" s="225" t="s">
        <v>1006</v>
      </c>
    </row>
    <row r="16" spans="2:15" ht="18.350000000000001" customHeight="1">
      <c r="B16" s="225" t="s">
        <v>1007</v>
      </c>
    </row>
    <row r="17" spans="2:14" ht="18.350000000000001" customHeight="1">
      <c r="B17" s="734" t="s">
        <v>1008</v>
      </c>
      <c r="C17" s="734"/>
      <c r="D17" s="734"/>
      <c r="E17" s="734"/>
      <c r="F17" s="230" t="s">
        <v>1009</v>
      </c>
      <c r="G17" s="735" t="s">
        <v>1010</v>
      </c>
      <c r="H17" s="736"/>
      <c r="I17" s="736"/>
      <c r="J17" s="737"/>
    </row>
    <row r="18" spans="2:14" ht="18.350000000000001" customHeight="1">
      <c r="B18" s="734" t="s">
        <v>1011</v>
      </c>
      <c r="C18" s="733" t="s">
        <v>1012</v>
      </c>
      <c r="D18" s="733"/>
      <c r="E18" s="733"/>
      <c r="F18" s="232">
        <v>274</v>
      </c>
      <c r="G18" s="233">
        <v>9</v>
      </c>
      <c r="H18" s="231" t="s">
        <v>1013</v>
      </c>
      <c r="I18" s="234" t="s">
        <v>1014</v>
      </c>
      <c r="J18" s="235" t="s">
        <v>1015</v>
      </c>
      <c r="N18" s="236"/>
    </row>
    <row r="19" spans="2:14" ht="18.350000000000001" customHeight="1">
      <c r="B19" s="734"/>
      <c r="C19" s="738" t="s">
        <v>1016</v>
      </c>
      <c r="D19" s="739"/>
      <c r="E19" s="740"/>
      <c r="F19" s="232">
        <v>1220</v>
      </c>
      <c r="G19" s="233">
        <v>160</v>
      </c>
      <c r="H19" s="231" t="s">
        <v>1013</v>
      </c>
      <c r="I19" s="234" t="s">
        <v>1017</v>
      </c>
      <c r="J19" s="235" t="s">
        <v>1015</v>
      </c>
      <c r="N19" s="236"/>
    </row>
    <row r="20" spans="2:14" ht="18.350000000000001" customHeight="1">
      <c r="B20" s="734"/>
      <c r="C20" s="733" t="s">
        <v>1018</v>
      </c>
      <c r="D20" s="733"/>
      <c r="E20" s="733"/>
      <c r="F20" s="232">
        <v>1128</v>
      </c>
      <c r="G20" s="233">
        <v>128</v>
      </c>
      <c r="H20" s="231" t="s">
        <v>1013</v>
      </c>
      <c r="I20" s="234" t="s">
        <v>1019</v>
      </c>
      <c r="J20" s="235" t="s">
        <v>1015</v>
      </c>
    </row>
    <row r="21" spans="2:14" ht="18.350000000000001" customHeight="1">
      <c r="B21" s="734"/>
      <c r="C21" s="733" t="s">
        <v>1020</v>
      </c>
      <c r="D21" s="733"/>
      <c r="E21" s="733"/>
      <c r="F21" s="232">
        <v>1073</v>
      </c>
      <c r="G21" s="233">
        <v>35</v>
      </c>
      <c r="H21" s="231" t="s">
        <v>1013</v>
      </c>
      <c r="I21" s="234" t="s">
        <v>1021</v>
      </c>
      <c r="J21" s="235" t="s">
        <v>1015</v>
      </c>
    </row>
    <row r="22" spans="2:14" ht="18.350000000000001" customHeight="1">
      <c r="B22" s="734"/>
      <c r="C22" s="733" t="s">
        <v>1022</v>
      </c>
      <c r="D22" s="733"/>
      <c r="E22" s="733"/>
      <c r="F22" s="232">
        <v>1851</v>
      </c>
      <c r="G22" s="233">
        <v>102</v>
      </c>
      <c r="H22" s="231" t="s">
        <v>1013</v>
      </c>
      <c r="I22" s="234" t="s">
        <v>1023</v>
      </c>
      <c r="J22" s="235" t="s">
        <v>1015</v>
      </c>
    </row>
    <row r="23" spans="2:14" ht="18.350000000000001" customHeight="1">
      <c r="B23" s="734"/>
      <c r="C23" s="733" t="s">
        <v>1024</v>
      </c>
      <c r="D23" s="733"/>
      <c r="E23" s="733"/>
      <c r="F23" s="232">
        <v>0</v>
      </c>
      <c r="G23" s="233"/>
      <c r="H23" s="231" t="s">
        <v>1013</v>
      </c>
      <c r="I23" s="234" t="s">
        <v>1025</v>
      </c>
      <c r="J23" s="235" t="s">
        <v>1015</v>
      </c>
    </row>
    <row r="24" spans="2:14" ht="18.350000000000001" customHeight="1">
      <c r="B24" s="734"/>
      <c r="C24" s="733" t="s">
        <v>1026</v>
      </c>
      <c r="D24" s="733"/>
      <c r="E24" s="733"/>
      <c r="F24" s="232">
        <v>3</v>
      </c>
      <c r="G24" s="233"/>
      <c r="H24" s="231"/>
      <c r="I24" s="234" t="s">
        <v>1027</v>
      </c>
      <c r="J24" s="235" t="s">
        <v>1015</v>
      </c>
    </row>
    <row r="25" spans="2:14" ht="18.350000000000001" customHeight="1">
      <c r="B25" s="734"/>
      <c r="C25" s="733" t="s">
        <v>1028</v>
      </c>
      <c r="D25" s="733"/>
      <c r="E25" s="733"/>
      <c r="F25" s="232">
        <f>SUM(F18:F24)</f>
        <v>5549</v>
      </c>
      <c r="G25" s="233">
        <v>436</v>
      </c>
      <c r="H25" s="231" t="s">
        <v>1013</v>
      </c>
      <c r="I25" s="234" t="s">
        <v>1029</v>
      </c>
      <c r="J25" s="235" t="s">
        <v>1015</v>
      </c>
      <c r="N25" s="237"/>
    </row>
    <row r="26" spans="2:14" ht="18.350000000000001" customHeight="1">
      <c r="B26" s="734" t="s">
        <v>1030</v>
      </c>
      <c r="C26" s="734"/>
      <c r="D26" s="734"/>
      <c r="E26" s="734"/>
      <c r="F26" s="232">
        <v>10087</v>
      </c>
      <c r="G26" s="233">
        <v>295</v>
      </c>
      <c r="H26" s="231" t="s">
        <v>1013</v>
      </c>
      <c r="I26" s="234" t="s">
        <v>1031</v>
      </c>
      <c r="J26" s="235" t="s">
        <v>1015</v>
      </c>
    </row>
    <row r="27" spans="2:14" ht="18.350000000000001" customHeight="1">
      <c r="B27" s="734" t="s">
        <v>1032</v>
      </c>
      <c r="C27" s="734"/>
      <c r="D27" s="734"/>
      <c r="E27" s="734"/>
      <c r="F27" s="232">
        <f>F25+F26</f>
        <v>15636</v>
      </c>
      <c r="G27" s="233">
        <v>732</v>
      </c>
      <c r="H27" s="231" t="s">
        <v>1013</v>
      </c>
      <c r="I27" s="234" t="s">
        <v>1033</v>
      </c>
      <c r="J27" s="235" t="s">
        <v>1015</v>
      </c>
    </row>
  </sheetData>
  <mergeCells count="21">
    <mergeCell ref="C25:E25"/>
    <mergeCell ref="B26:E26"/>
    <mergeCell ref="B27:E27"/>
    <mergeCell ref="B17:E17"/>
    <mergeCell ref="G17:J17"/>
    <mergeCell ref="B18:B25"/>
    <mergeCell ref="C18:E18"/>
    <mergeCell ref="C19:E19"/>
    <mergeCell ref="C20:E20"/>
    <mergeCell ref="C21:E21"/>
    <mergeCell ref="C22:E22"/>
    <mergeCell ref="C23:E23"/>
    <mergeCell ref="C24:E24"/>
    <mergeCell ref="D11:E11"/>
    <mergeCell ref="N11:N12"/>
    <mergeCell ref="D12:E12"/>
    <mergeCell ref="C7:N7"/>
    <mergeCell ref="C8:D8"/>
    <mergeCell ref="G8:H8"/>
    <mergeCell ref="I8:K8"/>
    <mergeCell ref="D10:E10"/>
  </mergeCells>
  <phoneticPr fontId="6"/>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BA57F-2B04-43F8-9AB3-5A772BBEC549}">
  <sheetPr>
    <pageSetUpPr fitToPage="1"/>
  </sheetPr>
  <dimension ref="A1:I21"/>
  <sheetViews>
    <sheetView view="pageLayout" zoomScaleNormal="100" workbookViewId="0">
      <selection activeCell="H22" sqref="H22"/>
    </sheetView>
  </sheetViews>
  <sheetFormatPr defaultColWidth="9" defaultRowHeight="14.4"/>
  <cols>
    <col min="1" max="1" width="2.109375" style="36" customWidth="1"/>
    <col min="2" max="2" width="18" style="36" customWidth="1"/>
    <col min="3" max="3" width="2.109375" style="36" customWidth="1"/>
    <col min="4" max="5" width="12.44140625" style="36" customWidth="1"/>
    <col min="6" max="9" width="21.33203125" style="36" customWidth="1"/>
    <col min="10" max="16384" width="9" style="36"/>
  </cols>
  <sheetData>
    <row r="1" spans="1:9" ht="19" customHeight="1"/>
    <row r="2" spans="1:9" ht="18" customHeight="1"/>
    <row r="3" spans="1:9" ht="20" customHeight="1">
      <c r="B3" s="238" t="s">
        <v>1035</v>
      </c>
      <c r="C3" s="238"/>
      <c r="D3" s="238"/>
      <c r="E3" s="238"/>
      <c r="F3" s="238"/>
      <c r="G3" s="238"/>
      <c r="H3" s="238"/>
      <c r="I3" s="238"/>
    </row>
    <row r="4" spans="1:9" ht="20" customHeight="1">
      <c r="A4" s="221"/>
      <c r="B4" s="239" t="s">
        <v>1036</v>
      </c>
      <c r="C4" s="240"/>
      <c r="D4" s="741" t="s">
        <v>1037</v>
      </c>
      <c r="E4" s="742"/>
      <c r="F4" s="241" t="s">
        <v>1038</v>
      </c>
      <c r="G4" s="241" t="s">
        <v>1039</v>
      </c>
      <c r="H4" s="241" t="s">
        <v>1040</v>
      </c>
      <c r="I4" s="241" t="s">
        <v>1041</v>
      </c>
    </row>
    <row r="5" spans="1:9" ht="20" customHeight="1">
      <c r="A5" s="221"/>
      <c r="B5" s="242" t="s">
        <v>1042</v>
      </c>
      <c r="C5" s="240"/>
      <c r="D5" s="743">
        <v>22370</v>
      </c>
      <c r="E5" s="744"/>
      <c r="F5" s="243">
        <v>24007</v>
      </c>
      <c r="G5" s="243">
        <v>26243</v>
      </c>
      <c r="H5" s="243">
        <v>27310</v>
      </c>
      <c r="I5" s="243">
        <v>28669</v>
      </c>
    </row>
    <row r="6" spans="1:9" ht="20" customHeight="1">
      <c r="A6" s="221"/>
      <c r="B6" s="242" t="s">
        <v>1043</v>
      </c>
      <c r="C6" s="240"/>
      <c r="D6" s="741" t="s">
        <v>1044</v>
      </c>
      <c r="E6" s="742"/>
      <c r="F6" s="241" t="s">
        <v>1045</v>
      </c>
      <c r="G6" s="241" t="s">
        <v>1046</v>
      </c>
      <c r="H6" s="241" t="s">
        <v>1047</v>
      </c>
      <c r="I6" s="241" t="s">
        <v>1048</v>
      </c>
    </row>
    <row r="7" spans="1:9" ht="20" customHeight="1">
      <c r="A7" s="221"/>
      <c r="B7" s="242" t="s">
        <v>1049</v>
      </c>
      <c r="C7" s="240"/>
      <c r="D7" s="741" t="s">
        <v>1050</v>
      </c>
      <c r="E7" s="742"/>
      <c r="F7" s="241" t="s">
        <v>1050</v>
      </c>
      <c r="G7" s="241" t="s">
        <v>1050</v>
      </c>
      <c r="H7" s="241" t="s">
        <v>1050</v>
      </c>
      <c r="I7" s="241" t="s">
        <v>1050</v>
      </c>
    </row>
    <row r="8" spans="1:9" ht="20" customHeight="1">
      <c r="A8" s="221"/>
      <c r="B8" s="242" t="s">
        <v>1051</v>
      </c>
      <c r="C8" s="240"/>
      <c r="D8" s="741" t="s">
        <v>1052</v>
      </c>
      <c r="E8" s="742"/>
      <c r="F8" s="241" t="s">
        <v>1052</v>
      </c>
      <c r="G8" s="241" t="s">
        <v>1053</v>
      </c>
      <c r="H8" s="241" t="s">
        <v>1054</v>
      </c>
      <c r="I8" s="241" t="s">
        <v>1055</v>
      </c>
    </row>
    <row r="9" spans="1:9" ht="20" customHeight="1">
      <c r="A9" s="221"/>
      <c r="B9" s="242" t="s">
        <v>1056</v>
      </c>
      <c r="C9" s="240"/>
      <c r="D9" s="741" t="s">
        <v>1057</v>
      </c>
      <c r="E9" s="742"/>
      <c r="F9" s="241" t="s">
        <v>1057</v>
      </c>
      <c r="G9" s="241" t="s">
        <v>1057</v>
      </c>
      <c r="H9" s="241" t="s">
        <v>1057</v>
      </c>
      <c r="I9" s="241" t="s">
        <v>1057</v>
      </c>
    </row>
    <row r="10" spans="1:9" ht="20" customHeight="1">
      <c r="A10" s="221"/>
      <c r="B10" s="242" t="s">
        <v>1058</v>
      </c>
      <c r="C10" s="240"/>
      <c r="D10" s="747">
        <v>51</v>
      </c>
      <c r="E10" s="748"/>
      <c r="F10" s="244">
        <v>58</v>
      </c>
      <c r="G10" s="244">
        <v>57</v>
      </c>
      <c r="H10" s="244">
        <v>65</v>
      </c>
      <c r="I10" s="244">
        <v>22</v>
      </c>
    </row>
    <row r="11" spans="1:9" ht="20" customHeight="1">
      <c r="A11" s="222"/>
      <c r="B11" s="749" t="s">
        <v>1059</v>
      </c>
      <c r="C11" s="245"/>
      <c r="D11" s="750" t="s">
        <v>1060</v>
      </c>
      <c r="E11" s="751"/>
      <c r="F11" s="745" t="s">
        <v>1061</v>
      </c>
      <c r="G11" s="745" t="s">
        <v>1062</v>
      </c>
      <c r="H11" s="745" t="s">
        <v>1063</v>
      </c>
      <c r="I11" s="745" t="s">
        <v>1064</v>
      </c>
    </row>
    <row r="12" spans="1:9" ht="20" customHeight="1">
      <c r="A12" s="147"/>
      <c r="B12" s="749"/>
      <c r="C12" s="246"/>
      <c r="D12" s="752"/>
      <c r="E12" s="753"/>
      <c r="F12" s="746"/>
      <c r="G12" s="746"/>
      <c r="H12" s="746"/>
      <c r="I12" s="746"/>
    </row>
    <row r="13" spans="1:9" ht="20" customHeight="1">
      <c r="B13" s="247"/>
      <c r="C13" s="247"/>
      <c r="D13" s="247"/>
    </row>
    <row r="14" spans="1:9" ht="20" customHeight="1">
      <c r="B14" s="247"/>
      <c r="C14" s="247"/>
      <c r="D14" s="247"/>
    </row>
    <row r="15" spans="1:9" ht="20" customHeight="1">
      <c r="C15" s="247"/>
      <c r="D15" s="247"/>
      <c r="F15" s="248" t="s">
        <v>1065</v>
      </c>
    </row>
    <row r="16" spans="1:9" ht="20" customHeight="1">
      <c r="A16" s="221"/>
      <c r="B16" s="239" t="s">
        <v>1066</v>
      </c>
      <c r="C16" s="240"/>
      <c r="D16" s="741" t="s">
        <v>1067</v>
      </c>
      <c r="E16" s="742"/>
      <c r="F16" s="241" t="s">
        <v>1068</v>
      </c>
    </row>
    <row r="17" spans="1:6" ht="20" customHeight="1">
      <c r="A17" s="221"/>
      <c r="B17" s="242" t="s">
        <v>1069</v>
      </c>
      <c r="C17" s="240"/>
      <c r="D17" s="249">
        <v>885</v>
      </c>
      <c r="E17" s="250" t="s">
        <v>1070</v>
      </c>
      <c r="F17" s="244"/>
    </row>
    <row r="18" spans="1:6" ht="20" customHeight="1">
      <c r="A18" s="221"/>
      <c r="B18" s="242" t="s">
        <v>1071</v>
      </c>
      <c r="C18" s="240"/>
      <c r="D18" s="249">
        <v>1180</v>
      </c>
      <c r="E18" s="250" t="s">
        <v>1072</v>
      </c>
      <c r="F18" s="244"/>
    </row>
    <row r="19" spans="1:6" ht="20" customHeight="1">
      <c r="A19" s="221"/>
      <c r="B19" s="242" t="s">
        <v>1073</v>
      </c>
      <c r="C19" s="240"/>
      <c r="D19" s="249">
        <v>2065</v>
      </c>
      <c r="E19" s="250" t="s">
        <v>1072</v>
      </c>
      <c r="F19" s="244"/>
    </row>
    <row r="20" spans="1:6" ht="20" customHeight="1">
      <c r="B20" s="251"/>
      <c r="C20" s="251"/>
      <c r="D20" s="251"/>
    </row>
    <row r="21" spans="1:6" ht="15.05" customHeight="1">
      <c r="B21" s="252"/>
      <c r="C21" s="252"/>
      <c r="D21" s="252"/>
    </row>
  </sheetData>
  <mergeCells count="14">
    <mergeCell ref="I11:I12"/>
    <mergeCell ref="D16:E16"/>
    <mergeCell ref="D10:E10"/>
    <mergeCell ref="B11:B12"/>
    <mergeCell ref="D11:E12"/>
    <mergeCell ref="F11:F12"/>
    <mergeCell ref="G11:G12"/>
    <mergeCell ref="H11:H12"/>
    <mergeCell ref="D9:E9"/>
    <mergeCell ref="D4:E4"/>
    <mergeCell ref="D5:E5"/>
    <mergeCell ref="D6:E6"/>
    <mergeCell ref="D7:E7"/>
    <mergeCell ref="D8:E8"/>
  </mergeCells>
  <phoneticPr fontId="6"/>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C5B7B-6E18-4FBA-9D3E-DC034E2C6B90}">
  <sheetPr>
    <pageSetUpPr fitToPage="1"/>
  </sheetPr>
  <dimension ref="A1:AA31"/>
  <sheetViews>
    <sheetView view="pageLayout" zoomScaleNormal="100" workbookViewId="0">
      <selection activeCell="X13" sqref="X13:Y16"/>
    </sheetView>
  </sheetViews>
  <sheetFormatPr defaultColWidth="9" defaultRowHeight="14.4"/>
  <cols>
    <col min="1" max="3" width="3.21875" style="67" customWidth="1"/>
    <col min="4" max="5" width="4.44140625" style="67" customWidth="1"/>
    <col min="6" max="6" width="5.109375" style="67" customWidth="1"/>
    <col min="7" max="7" width="1.21875" style="67" customWidth="1"/>
    <col min="8" max="8" width="11.77734375" style="67" customWidth="1"/>
    <col min="9" max="10" width="7.109375" style="67" customWidth="1"/>
    <col min="11" max="11" width="12.5546875" style="67" customWidth="1"/>
    <col min="12" max="12" width="11.88671875" style="67" customWidth="1"/>
    <col min="13" max="20" width="3.6640625" style="67" customWidth="1"/>
    <col min="21" max="23" width="3.21875" style="67" customWidth="1"/>
    <col min="24" max="25" width="3.6640625" style="67" customWidth="1"/>
    <col min="26" max="27" width="7.6640625" style="67" customWidth="1"/>
    <col min="28" max="16384" width="9" style="67"/>
  </cols>
  <sheetData>
    <row r="1" spans="1:27" ht="21.45" customHeight="1"/>
    <row r="2" spans="1:27" s="60" customFormat="1" ht="20.95" customHeight="1">
      <c r="A2" s="63" t="s">
        <v>1074</v>
      </c>
      <c r="B2" s="63"/>
      <c r="C2" s="63"/>
      <c r="D2" s="63"/>
      <c r="E2" s="63"/>
      <c r="F2" s="63"/>
      <c r="G2" s="63"/>
      <c r="H2" s="63"/>
      <c r="I2" s="63"/>
      <c r="J2" s="63"/>
      <c r="K2" s="63"/>
      <c r="L2" s="63"/>
      <c r="M2" s="63"/>
      <c r="N2" s="63"/>
      <c r="O2" s="63"/>
      <c r="P2" s="63"/>
      <c r="Q2" s="63"/>
      <c r="R2" s="63"/>
      <c r="S2" s="63"/>
      <c r="T2" s="63"/>
      <c r="U2" s="63"/>
      <c r="V2" s="63"/>
      <c r="W2" s="63"/>
      <c r="X2" s="63"/>
      <c r="Y2" s="63"/>
      <c r="Z2" s="63"/>
    </row>
    <row r="3" spans="1:27" ht="17.2" customHeight="1">
      <c r="A3" s="8" t="s">
        <v>1075</v>
      </c>
      <c r="B3" s="8"/>
      <c r="C3" s="8"/>
      <c r="D3" s="8"/>
      <c r="E3" s="8"/>
      <c r="F3" s="8"/>
      <c r="G3" s="8"/>
      <c r="H3" s="8"/>
      <c r="I3" s="8"/>
      <c r="J3" s="8"/>
      <c r="K3" s="8"/>
      <c r="L3" s="8"/>
      <c r="M3" s="8"/>
      <c r="N3" s="8"/>
      <c r="O3" s="8"/>
      <c r="P3" s="8"/>
      <c r="Q3" s="8"/>
      <c r="R3" s="8"/>
      <c r="S3" s="8"/>
      <c r="T3" s="8"/>
      <c r="U3" s="8"/>
      <c r="V3" s="8"/>
      <c r="W3" s="8"/>
      <c r="X3" s="8"/>
      <c r="Y3" s="8"/>
      <c r="Z3" s="8"/>
    </row>
    <row r="4" spans="1:27" ht="17.2" customHeight="1">
      <c r="A4" s="8" t="s">
        <v>1076</v>
      </c>
      <c r="B4" s="8"/>
      <c r="C4" s="8"/>
      <c r="D4" s="8"/>
      <c r="E4" s="8"/>
      <c r="F4" s="8"/>
      <c r="G4" s="8"/>
      <c r="H4" s="8"/>
      <c r="I4" s="8"/>
      <c r="J4" s="8"/>
      <c r="K4" s="8"/>
      <c r="L4" s="8"/>
      <c r="M4" s="8"/>
      <c r="N4" s="8"/>
      <c r="O4" s="8"/>
      <c r="P4" s="8"/>
      <c r="Q4" s="8"/>
      <c r="R4" s="8"/>
      <c r="S4" s="8"/>
      <c r="T4" s="8"/>
      <c r="U4" s="8"/>
      <c r="V4" s="8"/>
      <c r="W4" s="8"/>
      <c r="X4" s="8"/>
      <c r="Y4" s="8"/>
      <c r="Z4" s="8"/>
      <c r="AA4" s="223" t="s">
        <v>1077</v>
      </c>
    </row>
    <row r="5" spans="1:27" ht="16.55" customHeight="1">
      <c r="A5" s="762" t="s">
        <v>1078</v>
      </c>
      <c r="B5" s="763"/>
      <c r="C5" s="763"/>
      <c r="D5" s="765" t="s">
        <v>1079</v>
      </c>
      <c r="E5" s="765"/>
      <c r="F5" s="765"/>
      <c r="G5" s="754" t="s">
        <v>1080</v>
      </c>
      <c r="H5" s="766"/>
      <c r="I5" s="766"/>
      <c r="J5" s="766"/>
      <c r="K5" s="766"/>
      <c r="L5" s="766"/>
      <c r="M5" s="765" t="s">
        <v>1081</v>
      </c>
      <c r="N5" s="765"/>
      <c r="O5" s="765"/>
      <c r="P5" s="765" t="s">
        <v>1082</v>
      </c>
      <c r="Q5" s="765"/>
      <c r="R5" s="765"/>
      <c r="S5" s="765"/>
      <c r="T5" s="765"/>
      <c r="U5" s="765"/>
      <c r="V5" s="765"/>
      <c r="W5" s="765"/>
      <c r="X5" s="765"/>
      <c r="Y5" s="765"/>
      <c r="Z5" s="754" t="s">
        <v>1083</v>
      </c>
      <c r="AA5" s="755"/>
    </row>
    <row r="6" spans="1:27" ht="16.55" customHeight="1">
      <c r="A6" s="764"/>
      <c r="B6" s="595"/>
      <c r="C6" s="595"/>
      <c r="D6" s="596"/>
      <c r="E6" s="596"/>
      <c r="F6" s="596"/>
      <c r="G6" s="767"/>
      <c r="H6" s="768"/>
      <c r="I6" s="768"/>
      <c r="J6" s="768"/>
      <c r="K6" s="768"/>
      <c r="L6" s="768"/>
      <c r="M6" s="596"/>
      <c r="N6" s="596"/>
      <c r="O6" s="596"/>
      <c r="P6" s="758" t="s">
        <v>1084</v>
      </c>
      <c r="Q6" s="758"/>
      <c r="R6" s="758"/>
      <c r="S6" s="758"/>
      <c r="T6" s="758"/>
      <c r="U6" s="759" t="s">
        <v>1085</v>
      </c>
      <c r="V6" s="759"/>
      <c r="W6" s="759"/>
      <c r="X6" s="759"/>
      <c r="Y6" s="759"/>
      <c r="Z6" s="756"/>
      <c r="AA6" s="757"/>
    </row>
    <row r="7" spans="1:27" ht="16.55" customHeight="1">
      <c r="A7" s="769" t="s">
        <v>1086</v>
      </c>
      <c r="B7" s="770"/>
      <c r="C7" s="771"/>
      <c r="D7" s="774" t="s">
        <v>1087</v>
      </c>
      <c r="E7" s="775"/>
      <c r="F7" s="776"/>
      <c r="G7" s="253"/>
      <c r="H7" s="778" t="s">
        <v>1088</v>
      </c>
      <c r="I7" s="778"/>
      <c r="J7" s="778"/>
      <c r="K7" s="778"/>
      <c r="L7" s="255" t="s">
        <v>1089</v>
      </c>
      <c r="M7" s="779">
        <v>132910</v>
      </c>
      <c r="N7" s="780"/>
      <c r="O7" s="781"/>
      <c r="P7" s="788">
        <f>(M7*8/10)</f>
        <v>106328</v>
      </c>
      <c r="Q7" s="789"/>
      <c r="R7" s="789"/>
      <c r="S7" s="794" t="s">
        <v>1090</v>
      </c>
      <c r="T7" s="795"/>
      <c r="U7" s="788">
        <f>(M7*2/10)</f>
        <v>26582</v>
      </c>
      <c r="V7" s="789"/>
      <c r="W7" s="789"/>
      <c r="X7" s="794" t="s">
        <v>1091</v>
      </c>
      <c r="Y7" s="795"/>
      <c r="Z7" s="810"/>
      <c r="AA7" s="811"/>
    </row>
    <row r="8" spans="1:27" ht="16.55" customHeight="1">
      <c r="A8" s="772"/>
      <c r="B8" s="622"/>
      <c r="C8" s="773"/>
      <c r="D8" s="777"/>
      <c r="E8" s="493"/>
      <c r="F8" s="508"/>
      <c r="G8" s="256"/>
      <c r="H8" s="498" t="s">
        <v>1092</v>
      </c>
      <c r="I8" s="498"/>
      <c r="J8" s="498"/>
      <c r="K8" s="498"/>
      <c r="L8" s="13" t="s">
        <v>1093</v>
      </c>
      <c r="M8" s="782"/>
      <c r="N8" s="783"/>
      <c r="O8" s="784"/>
      <c r="P8" s="790"/>
      <c r="Q8" s="791"/>
      <c r="R8" s="791"/>
      <c r="S8" s="796"/>
      <c r="T8" s="797"/>
      <c r="U8" s="790"/>
      <c r="V8" s="791"/>
      <c r="W8" s="791"/>
      <c r="X8" s="796"/>
      <c r="Y8" s="797"/>
      <c r="Z8" s="812"/>
      <c r="AA8" s="813"/>
    </row>
    <row r="9" spans="1:27" ht="16.55" customHeight="1">
      <c r="A9" s="772"/>
      <c r="B9" s="622"/>
      <c r="C9" s="773"/>
      <c r="D9" s="777"/>
      <c r="E9" s="493"/>
      <c r="F9" s="508"/>
      <c r="G9" s="256"/>
      <c r="H9" s="816" t="s">
        <v>1094</v>
      </c>
      <c r="I9" s="816"/>
      <c r="J9" s="816"/>
      <c r="K9" s="816"/>
      <c r="L9" s="257" t="s">
        <v>1095</v>
      </c>
      <c r="M9" s="785"/>
      <c r="N9" s="786"/>
      <c r="O9" s="787"/>
      <c r="P9" s="792"/>
      <c r="Q9" s="793"/>
      <c r="R9" s="793"/>
      <c r="S9" s="798"/>
      <c r="T9" s="799"/>
      <c r="U9" s="792"/>
      <c r="V9" s="793"/>
      <c r="W9" s="793"/>
      <c r="X9" s="798"/>
      <c r="Y9" s="799"/>
      <c r="Z9" s="814"/>
      <c r="AA9" s="815"/>
    </row>
    <row r="10" spans="1:27" ht="25.05" customHeight="1">
      <c r="A10" s="823" t="s">
        <v>1086</v>
      </c>
      <c r="B10" s="824"/>
      <c r="C10" s="825"/>
      <c r="D10" s="826" t="s">
        <v>1096</v>
      </c>
      <c r="E10" s="827"/>
      <c r="F10" s="828"/>
      <c r="G10" s="258"/>
      <c r="H10" s="829" t="s">
        <v>1097</v>
      </c>
      <c r="I10" s="829"/>
      <c r="J10" s="829"/>
      <c r="K10" s="829"/>
      <c r="L10" s="259" t="s">
        <v>1098</v>
      </c>
      <c r="M10" s="830">
        <v>100000</v>
      </c>
      <c r="N10" s="831"/>
      <c r="O10" s="832"/>
      <c r="P10" s="819">
        <f>(M10*5/10)</f>
        <v>50000</v>
      </c>
      <c r="Q10" s="820"/>
      <c r="R10" s="820"/>
      <c r="S10" s="817" t="s">
        <v>1099</v>
      </c>
      <c r="T10" s="818"/>
      <c r="U10" s="819">
        <f>(M10*5/10)</f>
        <v>50000</v>
      </c>
      <c r="V10" s="820"/>
      <c r="W10" s="820"/>
      <c r="X10" s="817" t="s">
        <v>1099</v>
      </c>
      <c r="Y10" s="818"/>
      <c r="Z10" s="821"/>
      <c r="AA10" s="822"/>
    </row>
    <row r="11" spans="1:27" ht="16.55" customHeight="1">
      <c r="A11" s="772" t="s">
        <v>1086</v>
      </c>
      <c r="B11" s="622"/>
      <c r="C11" s="773"/>
      <c r="D11" s="774" t="s">
        <v>1100</v>
      </c>
      <c r="E11" s="775"/>
      <c r="F11" s="776"/>
      <c r="G11" s="256"/>
      <c r="H11" s="498" t="s">
        <v>1101</v>
      </c>
      <c r="I11" s="498"/>
      <c r="J11" s="498"/>
      <c r="K11" s="498"/>
      <c r="L11" s="260" t="s">
        <v>1102</v>
      </c>
      <c r="M11" s="800">
        <v>44000</v>
      </c>
      <c r="N11" s="801"/>
      <c r="O11" s="802"/>
      <c r="P11" s="806">
        <f>(M11*5.5/10)</f>
        <v>24200</v>
      </c>
      <c r="Q11" s="807"/>
      <c r="R11" s="807"/>
      <c r="S11" s="796" t="s">
        <v>1103</v>
      </c>
      <c r="T11" s="797"/>
      <c r="U11" s="806">
        <f>INT(M11*4.5/10)</f>
        <v>19800</v>
      </c>
      <c r="V11" s="807"/>
      <c r="W11" s="807"/>
      <c r="X11" s="796" t="s">
        <v>1104</v>
      </c>
      <c r="Y11" s="797"/>
      <c r="Z11" s="812"/>
      <c r="AA11" s="813"/>
    </row>
    <row r="12" spans="1:27" ht="16.55" customHeight="1">
      <c r="A12" s="772"/>
      <c r="B12" s="622"/>
      <c r="C12" s="773"/>
      <c r="D12" s="767" t="s">
        <v>1105</v>
      </c>
      <c r="E12" s="768"/>
      <c r="F12" s="833"/>
      <c r="G12" s="256"/>
      <c r="H12" s="498" t="s">
        <v>1106</v>
      </c>
      <c r="I12" s="498"/>
      <c r="J12" s="498"/>
      <c r="K12" s="498"/>
      <c r="L12" s="261" t="s">
        <v>1107</v>
      </c>
      <c r="M12" s="803"/>
      <c r="N12" s="804"/>
      <c r="O12" s="805"/>
      <c r="P12" s="808"/>
      <c r="Q12" s="809"/>
      <c r="R12" s="809"/>
      <c r="S12" s="798"/>
      <c r="T12" s="799"/>
      <c r="U12" s="808"/>
      <c r="V12" s="809"/>
      <c r="W12" s="809"/>
      <c r="X12" s="798"/>
      <c r="Y12" s="799"/>
      <c r="Z12" s="814"/>
      <c r="AA12" s="815"/>
    </row>
    <row r="13" spans="1:27" ht="16.55" customHeight="1">
      <c r="A13" s="769" t="s">
        <v>1086</v>
      </c>
      <c r="B13" s="770"/>
      <c r="C13" s="771"/>
      <c r="D13" s="774" t="s">
        <v>1108</v>
      </c>
      <c r="E13" s="775"/>
      <c r="F13" s="776"/>
      <c r="G13" s="253"/>
      <c r="H13" s="778" t="s">
        <v>1109</v>
      </c>
      <c r="I13" s="778"/>
      <c r="J13" s="778"/>
      <c r="K13" s="778"/>
      <c r="L13" s="262" t="s">
        <v>1110</v>
      </c>
      <c r="M13" s="840">
        <v>190000</v>
      </c>
      <c r="N13" s="841"/>
      <c r="O13" s="842"/>
      <c r="P13" s="846">
        <v>109250</v>
      </c>
      <c r="Q13" s="847"/>
      <c r="R13" s="847"/>
      <c r="S13" s="794" t="s">
        <v>1111</v>
      </c>
      <c r="T13" s="795"/>
      <c r="U13" s="846">
        <v>80750</v>
      </c>
      <c r="V13" s="847"/>
      <c r="W13" s="847"/>
      <c r="X13" s="794" t="s">
        <v>1111</v>
      </c>
      <c r="Y13" s="795"/>
      <c r="Z13" s="810"/>
      <c r="AA13" s="811"/>
    </row>
    <row r="14" spans="1:27" ht="16.55" customHeight="1">
      <c r="A14" s="772"/>
      <c r="B14" s="622"/>
      <c r="C14" s="773"/>
      <c r="D14" s="777"/>
      <c r="E14" s="493"/>
      <c r="F14" s="508"/>
      <c r="G14" s="256"/>
      <c r="H14" s="850" t="s">
        <v>1112</v>
      </c>
      <c r="I14" s="850"/>
      <c r="J14" s="850"/>
      <c r="K14" s="850"/>
      <c r="L14" s="13" t="s">
        <v>1113</v>
      </c>
      <c r="M14" s="800"/>
      <c r="N14" s="801"/>
      <c r="O14" s="802"/>
      <c r="P14" s="806"/>
      <c r="Q14" s="807"/>
      <c r="R14" s="807"/>
      <c r="S14" s="796"/>
      <c r="T14" s="797"/>
      <c r="U14" s="806"/>
      <c r="V14" s="807"/>
      <c r="W14" s="807"/>
      <c r="X14" s="796"/>
      <c r="Y14" s="797"/>
      <c r="Z14" s="812"/>
      <c r="AA14" s="813"/>
    </row>
    <row r="15" spans="1:27" ht="16.55" customHeight="1">
      <c r="A15" s="772"/>
      <c r="B15" s="622"/>
      <c r="C15" s="773"/>
      <c r="D15" s="777"/>
      <c r="E15" s="493"/>
      <c r="F15" s="508"/>
      <c r="G15" s="256"/>
      <c r="H15" s="850" t="s">
        <v>1114</v>
      </c>
      <c r="I15" s="850"/>
      <c r="J15" s="850"/>
      <c r="K15" s="850"/>
      <c r="L15" s="13" t="s">
        <v>1115</v>
      </c>
      <c r="M15" s="800"/>
      <c r="N15" s="801"/>
      <c r="O15" s="802"/>
      <c r="P15" s="806">
        <f t="shared" ref="P15" si="0">(M15*5.5/10)</f>
        <v>0</v>
      </c>
      <c r="Q15" s="807"/>
      <c r="R15" s="807"/>
      <c r="S15" s="796"/>
      <c r="T15" s="797"/>
      <c r="U15" s="806">
        <f t="shared" ref="U15" si="1">INT(M15*4.5/10)</f>
        <v>0</v>
      </c>
      <c r="V15" s="807"/>
      <c r="W15" s="807"/>
      <c r="X15" s="796"/>
      <c r="Y15" s="797"/>
      <c r="Z15" s="812"/>
      <c r="AA15" s="813"/>
    </row>
    <row r="16" spans="1:27" ht="16.55" customHeight="1">
      <c r="A16" s="834"/>
      <c r="B16" s="835"/>
      <c r="C16" s="836"/>
      <c r="D16" s="837"/>
      <c r="E16" s="838"/>
      <c r="F16" s="839"/>
      <c r="G16" s="263"/>
      <c r="H16" s="851" t="s">
        <v>1116</v>
      </c>
      <c r="I16" s="851"/>
      <c r="J16" s="851"/>
      <c r="K16" s="851"/>
      <c r="L16" s="12" t="s">
        <v>1117</v>
      </c>
      <c r="M16" s="843"/>
      <c r="N16" s="844"/>
      <c r="O16" s="845"/>
      <c r="P16" s="848"/>
      <c r="Q16" s="849"/>
      <c r="R16" s="849"/>
      <c r="S16" s="852"/>
      <c r="T16" s="853"/>
      <c r="U16" s="848"/>
      <c r="V16" s="849"/>
      <c r="W16" s="849"/>
      <c r="X16" s="852"/>
      <c r="Y16" s="853"/>
      <c r="Z16" s="854"/>
      <c r="AA16" s="855"/>
    </row>
    <row r="17" spans="1:27" ht="16.55" customHeight="1">
      <c r="U17" s="264"/>
      <c r="V17" s="264"/>
      <c r="W17" s="264"/>
      <c r="X17" s="264"/>
      <c r="Y17" s="91"/>
    </row>
    <row r="18" spans="1:27" ht="16.55" customHeight="1">
      <c r="A18" s="67" t="s">
        <v>1118</v>
      </c>
      <c r="P18" s="91"/>
      <c r="U18" s="265"/>
      <c r="V18" s="265"/>
      <c r="W18" s="265"/>
      <c r="X18" s="265"/>
    </row>
    <row r="19" spans="1:27" ht="16.55" customHeight="1">
      <c r="B19" s="91" t="s">
        <v>1119</v>
      </c>
      <c r="P19" s="91"/>
      <c r="U19" s="265"/>
      <c r="V19" s="265"/>
      <c r="W19" s="265"/>
      <c r="X19" s="265"/>
    </row>
    <row r="20" spans="1:27" ht="16.55" customHeight="1">
      <c r="B20" s="67" t="s">
        <v>1120</v>
      </c>
      <c r="AA20" s="223" t="s">
        <v>1077</v>
      </c>
    </row>
    <row r="21" spans="1:27" ht="16.55" customHeight="1">
      <c r="A21" s="762" t="s">
        <v>1078</v>
      </c>
      <c r="B21" s="763"/>
      <c r="C21" s="763"/>
      <c r="D21" s="754" t="s">
        <v>1079</v>
      </c>
      <c r="E21" s="766"/>
      <c r="F21" s="766"/>
      <c r="G21" s="766"/>
      <c r="H21" s="766"/>
      <c r="I21" s="766" t="s">
        <v>1080</v>
      </c>
      <c r="J21" s="766"/>
      <c r="K21" s="766"/>
      <c r="L21" s="766"/>
      <c r="M21" s="765" t="s">
        <v>1081</v>
      </c>
      <c r="N21" s="765"/>
      <c r="O21" s="765"/>
      <c r="P21" s="765" t="s">
        <v>1082</v>
      </c>
      <c r="Q21" s="765"/>
      <c r="R21" s="765"/>
      <c r="S21" s="765"/>
      <c r="T21" s="765"/>
      <c r="U21" s="765"/>
      <c r="V21" s="765"/>
      <c r="W21" s="765"/>
      <c r="X21" s="765"/>
      <c r="Y21" s="765"/>
      <c r="Z21" s="754" t="s">
        <v>1083</v>
      </c>
      <c r="AA21" s="755"/>
    </row>
    <row r="22" spans="1:27" ht="16.55" customHeight="1">
      <c r="A22" s="764"/>
      <c r="B22" s="595"/>
      <c r="C22" s="595"/>
      <c r="D22" s="767"/>
      <c r="E22" s="768"/>
      <c r="F22" s="768"/>
      <c r="G22" s="768"/>
      <c r="H22" s="768"/>
      <c r="I22" s="768"/>
      <c r="J22" s="768"/>
      <c r="K22" s="768"/>
      <c r="L22" s="768"/>
      <c r="M22" s="596"/>
      <c r="N22" s="596"/>
      <c r="O22" s="596"/>
      <c r="P22" s="758" t="s">
        <v>1084</v>
      </c>
      <c r="Q22" s="758"/>
      <c r="R22" s="758"/>
      <c r="S22" s="758"/>
      <c r="T22" s="758"/>
      <c r="U22" s="759" t="s">
        <v>1085</v>
      </c>
      <c r="V22" s="759"/>
      <c r="W22" s="759"/>
      <c r="X22" s="759"/>
      <c r="Y22" s="759"/>
      <c r="Z22" s="756"/>
      <c r="AA22" s="757"/>
    </row>
    <row r="23" spans="1:27" ht="16.55" customHeight="1">
      <c r="A23" s="769" t="s">
        <v>1086</v>
      </c>
      <c r="B23" s="770"/>
      <c r="C23" s="771"/>
      <c r="D23" s="774" t="s">
        <v>1121</v>
      </c>
      <c r="E23" s="775"/>
      <c r="F23" s="775"/>
      <c r="G23" s="775"/>
      <c r="H23" s="775"/>
      <c r="I23" s="254" t="s">
        <v>1122</v>
      </c>
      <c r="J23" s="254"/>
      <c r="K23" s="254"/>
      <c r="L23" s="871" t="s">
        <v>1123</v>
      </c>
      <c r="M23" s="779">
        <v>89418</v>
      </c>
      <c r="N23" s="780"/>
      <c r="O23" s="781"/>
      <c r="P23" s="846">
        <f>(M23*1/2)</f>
        <v>44709</v>
      </c>
      <c r="Q23" s="847"/>
      <c r="R23" s="847"/>
      <c r="S23" s="794" t="s">
        <v>1124</v>
      </c>
      <c r="T23" s="794"/>
      <c r="U23" s="847">
        <f>(M23*1/2)</f>
        <v>44709</v>
      </c>
      <c r="V23" s="847"/>
      <c r="W23" s="847"/>
      <c r="X23" s="794" t="s">
        <v>1124</v>
      </c>
      <c r="Y23" s="795"/>
      <c r="Z23" s="756"/>
      <c r="AA23" s="757"/>
    </row>
    <row r="24" spans="1:27" ht="16.55" customHeight="1">
      <c r="A24" s="866"/>
      <c r="B24" s="867"/>
      <c r="C24" s="868"/>
      <c r="D24" s="869"/>
      <c r="E24" s="870"/>
      <c r="F24" s="870"/>
      <c r="G24" s="870"/>
      <c r="H24" s="870"/>
      <c r="I24" s="858" t="s">
        <v>1125</v>
      </c>
      <c r="J24" s="858"/>
      <c r="K24" s="858"/>
      <c r="L24" s="872"/>
      <c r="M24" s="873"/>
      <c r="N24" s="874"/>
      <c r="O24" s="875"/>
      <c r="P24" s="876"/>
      <c r="Q24" s="856"/>
      <c r="R24" s="856"/>
      <c r="S24" s="877"/>
      <c r="T24" s="877"/>
      <c r="U24" s="856"/>
      <c r="V24" s="856"/>
      <c r="W24" s="856"/>
      <c r="X24" s="796"/>
      <c r="Y24" s="797"/>
      <c r="Z24" s="767"/>
      <c r="AA24" s="857"/>
    </row>
    <row r="25" spans="1:27" ht="24.9" customHeight="1">
      <c r="A25" s="834" t="s">
        <v>1126</v>
      </c>
      <c r="B25" s="835"/>
      <c r="C25" s="836"/>
      <c r="D25" s="760" t="s">
        <v>1127</v>
      </c>
      <c r="E25" s="761"/>
      <c r="F25" s="761"/>
      <c r="G25" s="761"/>
      <c r="H25" s="761"/>
      <c r="I25" s="11" t="s">
        <v>1128</v>
      </c>
      <c r="J25" s="11"/>
      <c r="K25" s="11"/>
      <c r="L25" s="12"/>
      <c r="M25" s="859">
        <v>3000</v>
      </c>
      <c r="N25" s="860"/>
      <c r="O25" s="861"/>
      <c r="P25" s="862">
        <f>(M25*1/2)</f>
        <v>1500</v>
      </c>
      <c r="Q25" s="863"/>
      <c r="R25" s="863"/>
      <c r="S25" s="852" t="s">
        <v>1129</v>
      </c>
      <c r="T25" s="853"/>
      <c r="U25" s="862">
        <f>(M25*1/2)</f>
        <v>1500</v>
      </c>
      <c r="V25" s="863"/>
      <c r="W25" s="863"/>
      <c r="X25" s="864" t="s">
        <v>1129</v>
      </c>
      <c r="Y25" s="865"/>
      <c r="Z25" s="878"/>
      <c r="AA25" s="879"/>
    </row>
    <row r="27" spans="1:27" ht="16.55" customHeight="1">
      <c r="A27" s="67" t="s">
        <v>1130</v>
      </c>
      <c r="P27" s="91"/>
      <c r="U27" s="265"/>
      <c r="V27" s="265"/>
      <c r="W27" s="265"/>
      <c r="X27" s="265"/>
    </row>
    <row r="28" spans="1:27" ht="16.55" customHeight="1">
      <c r="B28" s="91" t="s">
        <v>1131</v>
      </c>
      <c r="AA28" s="223" t="s">
        <v>1077</v>
      </c>
    </row>
    <row r="29" spans="1:27" ht="16.55" customHeight="1">
      <c r="A29" s="762" t="s">
        <v>1078</v>
      </c>
      <c r="B29" s="763"/>
      <c r="C29" s="763"/>
      <c r="D29" s="754" t="s">
        <v>1079</v>
      </c>
      <c r="E29" s="766"/>
      <c r="F29" s="766"/>
      <c r="G29" s="766"/>
      <c r="H29" s="766"/>
      <c r="I29" s="766" t="s">
        <v>1132</v>
      </c>
      <c r="J29" s="766"/>
      <c r="K29" s="766"/>
      <c r="L29" s="880"/>
      <c r="M29" s="765" t="s">
        <v>1081</v>
      </c>
      <c r="N29" s="765"/>
      <c r="O29" s="765"/>
      <c r="P29" s="765" t="s">
        <v>1082</v>
      </c>
      <c r="Q29" s="765"/>
      <c r="R29" s="765"/>
      <c r="S29" s="765"/>
      <c r="T29" s="765"/>
      <c r="U29" s="765"/>
      <c r="V29" s="765"/>
      <c r="W29" s="765"/>
      <c r="X29" s="765"/>
      <c r="Y29" s="765"/>
      <c r="Z29" s="754" t="s">
        <v>1083</v>
      </c>
      <c r="AA29" s="755"/>
    </row>
    <row r="30" spans="1:27" ht="16.55" customHeight="1">
      <c r="A30" s="764"/>
      <c r="B30" s="595"/>
      <c r="C30" s="595"/>
      <c r="D30" s="767"/>
      <c r="E30" s="768"/>
      <c r="F30" s="768"/>
      <c r="G30" s="768"/>
      <c r="H30" s="768"/>
      <c r="I30" s="768"/>
      <c r="J30" s="768"/>
      <c r="K30" s="768"/>
      <c r="L30" s="833"/>
      <c r="M30" s="596"/>
      <c r="N30" s="596"/>
      <c r="O30" s="596"/>
      <c r="P30" s="758" t="s">
        <v>1084</v>
      </c>
      <c r="Q30" s="758"/>
      <c r="R30" s="758"/>
      <c r="S30" s="758"/>
      <c r="T30" s="758"/>
      <c r="U30" s="759" t="s">
        <v>1133</v>
      </c>
      <c r="V30" s="759"/>
      <c r="W30" s="759"/>
      <c r="X30" s="759"/>
      <c r="Y30" s="759"/>
      <c r="Z30" s="756"/>
      <c r="AA30" s="757"/>
    </row>
    <row r="31" spans="1:27" ht="24.9" customHeight="1">
      <c r="A31" s="883" t="s">
        <v>1086</v>
      </c>
      <c r="B31" s="884"/>
      <c r="C31" s="885"/>
      <c r="D31" s="886" t="s">
        <v>1134</v>
      </c>
      <c r="E31" s="887"/>
      <c r="F31" s="887"/>
      <c r="G31" s="887"/>
      <c r="H31" s="887"/>
      <c r="I31" s="888" t="s">
        <v>1135</v>
      </c>
      <c r="J31" s="888"/>
      <c r="K31" s="888"/>
      <c r="L31" s="889"/>
      <c r="M31" s="890">
        <v>21945</v>
      </c>
      <c r="N31" s="891"/>
      <c r="O31" s="892"/>
      <c r="P31" s="893">
        <v>10000</v>
      </c>
      <c r="Q31" s="894"/>
      <c r="R31" s="894"/>
      <c r="S31" s="894"/>
      <c r="T31" s="895"/>
      <c r="U31" s="893">
        <v>11945</v>
      </c>
      <c r="V31" s="894"/>
      <c r="W31" s="894"/>
      <c r="X31" s="894"/>
      <c r="Y31" s="895"/>
      <c r="Z31" s="881"/>
      <c r="AA31" s="882"/>
    </row>
  </sheetData>
  <sheetProtection selectLockedCells="1" selectUnlockedCells="1"/>
  <mergeCells count="92">
    <mergeCell ref="Z31:AA31"/>
    <mergeCell ref="A31:C31"/>
    <mergeCell ref="D31:H31"/>
    <mergeCell ref="I31:L31"/>
    <mergeCell ref="M31:O31"/>
    <mergeCell ref="P31:T31"/>
    <mergeCell ref="U31:Y31"/>
    <mergeCell ref="Z25:AA25"/>
    <mergeCell ref="A29:C30"/>
    <mergeCell ref="D29:H30"/>
    <mergeCell ref="I29:L30"/>
    <mergeCell ref="M29:O30"/>
    <mergeCell ref="P29:Y29"/>
    <mergeCell ref="Z29:AA30"/>
    <mergeCell ref="P30:T30"/>
    <mergeCell ref="U30:Y30"/>
    <mergeCell ref="U23:W24"/>
    <mergeCell ref="X23:Y24"/>
    <mergeCell ref="Z23:AA24"/>
    <mergeCell ref="I24:K24"/>
    <mergeCell ref="A25:C25"/>
    <mergeCell ref="M25:O25"/>
    <mergeCell ref="P25:R25"/>
    <mergeCell ref="S25:T25"/>
    <mergeCell ref="U25:W25"/>
    <mergeCell ref="X25:Y25"/>
    <mergeCell ref="A23:C24"/>
    <mergeCell ref="D23:H24"/>
    <mergeCell ref="L23:L24"/>
    <mergeCell ref="M23:O24"/>
    <mergeCell ref="P23:R24"/>
    <mergeCell ref="S23:T24"/>
    <mergeCell ref="A21:C22"/>
    <mergeCell ref="D21:H22"/>
    <mergeCell ref="I21:L22"/>
    <mergeCell ref="M21:O22"/>
    <mergeCell ref="P21:Y21"/>
    <mergeCell ref="Z21:AA22"/>
    <mergeCell ref="P22:T22"/>
    <mergeCell ref="U22:Y22"/>
    <mergeCell ref="S13:T16"/>
    <mergeCell ref="U13:W16"/>
    <mergeCell ref="X13:Y16"/>
    <mergeCell ref="Z13:AA16"/>
    <mergeCell ref="M13:O16"/>
    <mergeCell ref="P13:R16"/>
    <mergeCell ref="H14:K14"/>
    <mergeCell ref="H15:K15"/>
    <mergeCell ref="H16:K16"/>
    <mergeCell ref="D12:F12"/>
    <mergeCell ref="H12:K12"/>
    <mergeCell ref="A13:C16"/>
    <mergeCell ref="D13:F16"/>
    <mergeCell ref="H13:K13"/>
    <mergeCell ref="A11:C12"/>
    <mergeCell ref="D11:F11"/>
    <mergeCell ref="H11:K11"/>
    <mergeCell ref="A10:C10"/>
    <mergeCell ref="D10:F10"/>
    <mergeCell ref="H10:K10"/>
    <mergeCell ref="M10:O10"/>
    <mergeCell ref="P10:R10"/>
    <mergeCell ref="M11:O12"/>
    <mergeCell ref="P11:R12"/>
    <mergeCell ref="Z7:AA9"/>
    <mergeCell ref="H8:K8"/>
    <mergeCell ref="H9:K9"/>
    <mergeCell ref="S7:T9"/>
    <mergeCell ref="S10:T10"/>
    <mergeCell ref="U10:W10"/>
    <mergeCell ref="X10:Y10"/>
    <mergeCell ref="Z10:AA10"/>
    <mergeCell ref="Z11:AA12"/>
    <mergeCell ref="U11:W12"/>
    <mergeCell ref="X11:Y12"/>
    <mergeCell ref="S11:T12"/>
    <mergeCell ref="Z5:AA6"/>
    <mergeCell ref="P6:T6"/>
    <mergeCell ref="U6:Y6"/>
    <mergeCell ref="D25:H25"/>
    <mergeCell ref="A5:C6"/>
    <mergeCell ref="D5:F6"/>
    <mergeCell ref="G5:L6"/>
    <mergeCell ref="M5:O6"/>
    <mergeCell ref="P5:Y5"/>
    <mergeCell ref="A7:C9"/>
    <mergeCell ref="D7:F9"/>
    <mergeCell ref="H7:K7"/>
    <mergeCell ref="M7:O9"/>
    <mergeCell ref="P7:R9"/>
    <mergeCell ref="U7:W9"/>
    <mergeCell ref="X7:Y9"/>
  </mergeCells>
  <phoneticPr fontId="6"/>
  <pageMargins left="0.78740157480314965" right="0.39370078740157483" top="0.39370078740157483" bottom="0.39370078740157483" header="0" footer="0"/>
  <pageSetup paperSize="9" scale="98"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2BC3-B24C-4484-A5E6-7348E9B8EC3A}">
  <sheetPr>
    <pageSetUpPr fitToPage="1"/>
  </sheetPr>
  <dimension ref="A1:N29"/>
  <sheetViews>
    <sheetView view="pageLayout" topLeftCell="A19" zoomScaleNormal="70" zoomScaleSheetLayoutView="80" workbookViewId="0">
      <selection activeCell="N24" sqref="N24"/>
    </sheetView>
  </sheetViews>
  <sheetFormatPr defaultColWidth="11.6640625" defaultRowHeight="14.4"/>
  <cols>
    <col min="1" max="2" width="8" style="8" customWidth="1"/>
    <col min="3" max="4" width="12.109375" style="8" customWidth="1"/>
    <col min="5" max="13" width="9.6640625" style="8" customWidth="1"/>
    <col min="14" max="14" width="42.77734375" style="8" customWidth="1"/>
    <col min="15" max="16384" width="11.6640625" style="8"/>
  </cols>
  <sheetData>
    <row r="1" spans="1:14" s="63" customFormat="1" ht="23.1" customHeight="1">
      <c r="A1" s="636" t="s">
        <v>1136</v>
      </c>
      <c r="B1" s="636"/>
      <c r="C1" s="636"/>
      <c r="D1" s="636"/>
      <c r="E1" s="636"/>
    </row>
    <row r="2" spans="1:14" s="63" customFormat="1" ht="23.1" customHeight="1">
      <c r="A2" s="896" t="s">
        <v>1137</v>
      </c>
      <c r="B2" s="896"/>
      <c r="C2" s="896"/>
      <c r="D2" s="896"/>
    </row>
    <row r="3" spans="1:14" ht="23.1" customHeight="1">
      <c r="A3" s="493" t="s">
        <v>1138</v>
      </c>
      <c r="B3" s="493"/>
      <c r="C3" s="493"/>
      <c r="D3" s="493"/>
      <c r="E3" s="493"/>
      <c r="F3" s="493"/>
      <c r="G3" s="493"/>
      <c r="H3" s="493"/>
      <c r="I3" s="493"/>
      <c r="J3" s="493"/>
      <c r="K3" s="493"/>
      <c r="L3" s="493"/>
      <c r="M3" s="493"/>
      <c r="N3" s="493"/>
    </row>
    <row r="4" spans="1:14" ht="23.1" customHeight="1">
      <c r="A4" s="493" t="s">
        <v>1139</v>
      </c>
      <c r="B4" s="493"/>
      <c r="C4" s="493"/>
      <c r="D4" s="493"/>
      <c r="E4" s="493"/>
      <c r="F4" s="493"/>
      <c r="G4" s="493"/>
      <c r="H4" s="493"/>
      <c r="I4" s="493"/>
      <c r="J4" s="493"/>
      <c r="K4" s="493"/>
      <c r="L4" s="493"/>
      <c r="M4" s="493"/>
      <c r="N4" s="493"/>
    </row>
    <row r="5" spans="1:14" ht="23.1" customHeight="1">
      <c r="A5" s="493" t="s">
        <v>1140</v>
      </c>
      <c r="B5" s="493"/>
      <c r="C5" s="493"/>
      <c r="D5" s="493"/>
      <c r="E5" s="493"/>
      <c r="F5" s="493"/>
      <c r="G5" s="493"/>
      <c r="H5" s="493"/>
      <c r="I5" s="493"/>
      <c r="J5" s="493"/>
      <c r="K5" s="493"/>
      <c r="L5" s="493"/>
      <c r="M5" s="493"/>
      <c r="N5" s="493"/>
    </row>
    <row r="6" spans="1:14" s="21" customFormat="1" ht="23.1" customHeight="1">
      <c r="A6" s="762" t="s">
        <v>1141</v>
      </c>
      <c r="B6" s="763"/>
      <c r="C6" s="765" t="s">
        <v>1078</v>
      </c>
      <c r="D6" s="765"/>
      <c r="E6" s="765" t="s">
        <v>1142</v>
      </c>
      <c r="F6" s="765"/>
      <c r="G6" s="765"/>
      <c r="H6" s="897" t="s">
        <v>1143</v>
      </c>
      <c r="I6" s="765" t="s">
        <v>1144</v>
      </c>
      <c r="J6" s="765"/>
      <c r="K6" s="765" t="s">
        <v>1145</v>
      </c>
      <c r="L6" s="897" t="s">
        <v>1146</v>
      </c>
      <c r="M6" s="897" t="s">
        <v>1147</v>
      </c>
      <c r="N6" s="898" t="s">
        <v>1148</v>
      </c>
    </row>
    <row r="7" spans="1:14" s="21" customFormat="1" ht="23.1" customHeight="1">
      <c r="A7" s="269" t="s">
        <v>1149</v>
      </c>
      <c r="B7" s="92" t="s">
        <v>1150</v>
      </c>
      <c r="C7" s="596"/>
      <c r="D7" s="596"/>
      <c r="E7" s="92" t="s">
        <v>1151</v>
      </c>
      <c r="F7" s="92" t="s">
        <v>1152</v>
      </c>
      <c r="G7" s="92" t="s">
        <v>444</v>
      </c>
      <c r="H7" s="904"/>
      <c r="I7" s="92" t="s">
        <v>1153</v>
      </c>
      <c r="J7" s="92" t="s">
        <v>1154</v>
      </c>
      <c r="K7" s="596"/>
      <c r="L7" s="596"/>
      <c r="M7" s="596"/>
      <c r="N7" s="899"/>
    </row>
    <row r="8" spans="1:14" ht="23.6" customHeight="1">
      <c r="A8" s="900" t="s">
        <v>1155</v>
      </c>
      <c r="B8" s="92" t="s">
        <v>1156</v>
      </c>
      <c r="C8" s="901" t="s">
        <v>1157</v>
      </c>
      <c r="D8" s="901"/>
      <c r="E8" s="95">
        <v>29826</v>
      </c>
      <c r="F8" s="95">
        <v>29320</v>
      </c>
      <c r="G8" s="95">
        <f>SUM(E8:F8)</f>
        <v>59146</v>
      </c>
      <c r="H8" s="95">
        <v>10103</v>
      </c>
      <c r="I8" s="99">
        <v>400</v>
      </c>
      <c r="J8" s="99"/>
      <c r="K8" s="92" t="s">
        <v>1158</v>
      </c>
      <c r="L8" s="95">
        <v>9081</v>
      </c>
      <c r="M8" s="95">
        <v>8397</v>
      </c>
      <c r="N8" s="270" t="s">
        <v>1159</v>
      </c>
    </row>
    <row r="9" spans="1:14" ht="23.6" customHeight="1">
      <c r="A9" s="900"/>
      <c r="B9" s="92" t="s">
        <v>1160</v>
      </c>
      <c r="C9" s="901" t="s">
        <v>1161</v>
      </c>
      <c r="D9" s="901"/>
      <c r="E9" s="271">
        <v>12548</v>
      </c>
      <c r="F9" s="271">
        <v>12389</v>
      </c>
      <c r="G9" s="271">
        <f>SUM(E9:F9)</f>
        <v>24937</v>
      </c>
      <c r="H9" s="271">
        <v>10052</v>
      </c>
      <c r="I9" s="99">
        <v>250</v>
      </c>
      <c r="J9" s="99"/>
      <c r="K9" s="272" t="s">
        <v>1162</v>
      </c>
      <c r="L9" s="271">
        <v>8883</v>
      </c>
      <c r="M9" s="271">
        <v>8765</v>
      </c>
      <c r="N9" s="270" t="s">
        <v>1163</v>
      </c>
    </row>
    <row r="10" spans="1:14" ht="23.6" customHeight="1">
      <c r="A10" s="900"/>
      <c r="B10" s="92" t="s">
        <v>1164</v>
      </c>
      <c r="C10" s="901" t="s">
        <v>1165</v>
      </c>
      <c r="D10" s="902"/>
      <c r="E10" s="273">
        <v>191</v>
      </c>
      <c r="F10" s="274">
        <v>215</v>
      </c>
      <c r="G10" s="274">
        <f>SUM(E10:F10)</f>
        <v>406</v>
      </c>
      <c r="H10" s="275">
        <v>72</v>
      </c>
      <c r="I10" s="276"/>
      <c r="J10" s="277"/>
      <c r="K10" s="267" t="s">
        <v>1166</v>
      </c>
      <c r="L10" s="278">
        <v>72</v>
      </c>
      <c r="M10" s="279">
        <v>72</v>
      </c>
      <c r="N10" s="280"/>
    </row>
    <row r="11" spans="1:14" ht="23.6" customHeight="1">
      <c r="A11" s="900"/>
      <c r="B11" s="92" t="s">
        <v>1167</v>
      </c>
      <c r="C11" s="901" t="s">
        <v>1168</v>
      </c>
      <c r="D11" s="901"/>
      <c r="E11" s="281">
        <v>10105</v>
      </c>
      <c r="F11" s="281">
        <v>10980</v>
      </c>
      <c r="G11" s="281">
        <f>SUM(E11:F11)</f>
        <v>21085</v>
      </c>
      <c r="H11" s="281">
        <v>6140</v>
      </c>
      <c r="I11" s="282">
        <v>200</v>
      </c>
      <c r="J11" s="99"/>
      <c r="K11" s="283" t="s">
        <v>1167</v>
      </c>
      <c r="L11" s="281">
        <v>5510</v>
      </c>
      <c r="M11" s="281">
        <v>5346</v>
      </c>
      <c r="N11" s="270" t="s">
        <v>1163</v>
      </c>
    </row>
    <row r="12" spans="1:14" ht="23.1" customHeight="1">
      <c r="A12" s="900"/>
      <c r="B12" s="903" t="s">
        <v>1169</v>
      </c>
      <c r="C12" s="903"/>
      <c r="D12" s="903"/>
      <c r="E12" s="95">
        <f t="shared" ref="E12:F12" si="0">SUM(E8:E11)</f>
        <v>52670</v>
      </c>
      <c r="F12" s="95">
        <f t="shared" si="0"/>
        <v>52904</v>
      </c>
      <c r="G12" s="95">
        <f>SUM(G8:G11)</f>
        <v>105574</v>
      </c>
      <c r="H12" s="95">
        <f t="shared" ref="H12:J12" si="1">SUM(H8:H11)</f>
        <v>26367</v>
      </c>
      <c r="I12" s="99">
        <f t="shared" si="1"/>
        <v>850</v>
      </c>
      <c r="J12" s="99">
        <f t="shared" si="1"/>
        <v>0</v>
      </c>
      <c r="K12" s="92" t="s">
        <v>1169</v>
      </c>
      <c r="L12" s="95">
        <f t="shared" ref="L12:M12" si="2">SUM(L8:L11)</f>
        <v>23546</v>
      </c>
      <c r="M12" s="95">
        <f t="shared" si="2"/>
        <v>22580</v>
      </c>
      <c r="N12" s="270"/>
    </row>
    <row r="13" spans="1:14" ht="23.1" customHeight="1">
      <c r="A13" s="905" t="s">
        <v>1170</v>
      </c>
      <c r="B13" s="906"/>
      <c r="C13" s="901" t="s">
        <v>1171</v>
      </c>
      <c r="D13" s="901"/>
      <c r="E13" s="95">
        <v>1527</v>
      </c>
      <c r="F13" s="95">
        <v>2062</v>
      </c>
      <c r="G13" s="95">
        <f t="shared" ref="G13:G28" si="3">SUM(E13:F13)</f>
        <v>3589</v>
      </c>
      <c r="H13" s="95">
        <v>3508</v>
      </c>
      <c r="I13" s="99"/>
      <c r="J13" s="99">
        <v>700</v>
      </c>
      <c r="K13" s="92" t="s">
        <v>1170</v>
      </c>
      <c r="L13" s="95">
        <v>2633</v>
      </c>
      <c r="M13" s="95">
        <v>2536</v>
      </c>
      <c r="N13" s="270"/>
    </row>
    <row r="14" spans="1:14" ht="23.1" customHeight="1">
      <c r="A14" s="900" t="s">
        <v>1172</v>
      </c>
      <c r="B14" s="92" t="s">
        <v>699</v>
      </c>
      <c r="C14" s="901" t="s">
        <v>1173</v>
      </c>
      <c r="D14" s="901"/>
      <c r="E14" s="95">
        <v>240</v>
      </c>
      <c r="F14" s="95">
        <v>505</v>
      </c>
      <c r="G14" s="95">
        <f t="shared" si="3"/>
        <v>745</v>
      </c>
      <c r="H14" s="95">
        <v>414</v>
      </c>
      <c r="I14" s="99"/>
      <c r="J14" s="99"/>
      <c r="K14" s="272" t="s">
        <v>1174</v>
      </c>
      <c r="L14" s="271">
        <v>378</v>
      </c>
      <c r="M14" s="95">
        <v>377</v>
      </c>
      <c r="N14" s="270"/>
    </row>
    <row r="15" spans="1:14" ht="23.1" customHeight="1">
      <c r="A15" s="900"/>
      <c r="B15" s="92" t="s">
        <v>692</v>
      </c>
      <c r="C15" s="901" t="s">
        <v>1175</v>
      </c>
      <c r="D15" s="901"/>
      <c r="E15" s="95">
        <v>113</v>
      </c>
      <c r="F15" s="95">
        <v>272</v>
      </c>
      <c r="G15" s="95">
        <f t="shared" si="3"/>
        <v>385</v>
      </c>
      <c r="H15" s="95">
        <v>105</v>
      </c>
      <c r="I15" s="99"/>
      <c r="J15" s="277"/>
      <c r="K15" s="284" t="s">
        <v>1176</v>
      </c>
      <c r="L15" s="285">
        <v>105</v>
      </c>
      <c r="M15" s="286">
        <v>105</v>
      </c>
      <c r="N15" s="270"/>
    </row>
    <row r="16" spans="1:14" ht="23.1" customHeight="1">
      <c r="A16" s="900"/>
      <c r="B16" s="92" t="s">
        <v>695</v>
      </c>
      <c r="C16" s="901" t="s">
        <v>1177</v>
      </c>
      <c r="D16" s="901"/>
      <c r="E16" s="95">
        <v>1057</v>
      </c>
      <c r="F16" s="95">
        <v>1000</v>
      </c>
      <c r="G16" s="95">
        <f t="shared" si="3"/>
        <v>2057</v>
      </c>
      <c r="H16" s="95">
        <v>2320</v>
      </c>
      <c r="I16" s="99"/>
      <c r="J16" s="277"/>
      <c r="K16" s="284" t="s">
        <v>694</v>
      </c>
      <c r="L16" s="278">
        <v>1663</v>
      </c>
      <c r="M16" s="287">
        <v>1659</v>
      </c>
      <c r="N16" s="270"/>
    </row>
    <row r="17" spans="1:14" ht="23.1" customHeight="1">
      <c r="A17" s="900"/>
      <c r="B17" s="92" t="s">
        <v>689</v>
      </c>
      <c r="C17" s="901" t="s">
        <v>1178</v>
      </c>
      <c r="D17" s="901"/>
      <c r="E17" s="95">
        <v>1740</v>
      </c>
      <c r="F17" s="95">
        <v>2363</v>
      </c>
      <c r="G17" s="95">
        <f t="shared" si="3"/>
        <v>4103</v>
      </c>
      <c r="H17" s="95">
        <v>509</v>
      </c>
      <c r="I17" s="99"/>
      <c r="J17" s="277">
        <v>150</v>
      </c>
      <c r="K17" s="284" t="s">
        <v>1179</v>
      </c>
      <c r="L17" s="278">
        <v>433</v>
      </c>
      <c r="M17" s="287">
        <v>351</v>
      </c>
      <c r="N17" s="270"/>
    </row>
    <row r="18" spans="1:14" ht="23.1" customHeight="1">
      <c r="A18" s="900"/>
      <c r="B18" s="92" t="s">
        <v>687</v>
      </c>
      <c r="C18" s="901" t="s">
        <v>1180</v>
      </c>
      <c r="D18" s="901"/>
      <c r="E18" s="95">
        <v>416</v>
      </c>
      <c r="F18" s="95">
        <v>725</v>
      </c>
      <c r="G18" s="95">
        <f t="shared" si="3"/>
        <v>1141</v>
      </c>
      <c r="H18" s="95">
        <v>870</v>
      </c>
      <c r="I18" s="99"/>
      <c r="J18" s="277"/>
      <c r="K18" s="284" t="s">
        <v>687</v>
      </c>
      <c r="L18" s="278">
        <v>868</v>
      </c>
      <c r="M18" s="287">
        <v>853</v>
      </c>
      <c r="N18" s="288"/>
    </row>
    <row r="19" spans="1:14" ht="23.1" customHeight="1">
      <c r="A19" s="900"/>
      <c r="B19" s="92" t="s">
        <v>1181</v>
      </c>
      <c r="C19" s="901" t="s">
        <v>1182</v>
      </c>
      <c r="D19" s="901"/>
      <c r="E19" s="95">
        <v>100</v>
      </c>
      <c r="F19" s="95">
        <v>182</v>
      </c>
      <c r="G19" s="95">
        <f t="shared" si="3"/>
        <v>282</v>
      </c>
      <c r="H19" s="95">
        <v>229</v>
      </c>
      <c r="I19" s="99"/>
      <c r="J19" s="277">
        <v>130</v>
      </c>
      <c r="K19" s="284" t="s">
        <v>1181</v>
      </c>
      <c r="L19" s="278">
        <v>358</v>
      </c>
      <c r="M19" s="289">
        <v>335</v>
      </c>
      <c r="N19" s="290"/>
    </row>
    <row r="20" spans="1:14" ht="23.1" customHeight="1">
      <c r="A20" s="900"/>
      <c r="B20" s="92" t="s">
        <v>1183</v>
      </c>
      <c r="C20" s="901" t="s">
        <v>1184</v>
      </c>
      <c r="D20" s="901"/>
      <c r="E20" s="95">
        <v>6</v>
      </c>
      <c r="F20" s="95">
        <v>29</v>
      </c>
      <c r="G20" s="95">
        <f t="shared" si="3"/>
        <v>35</v>
      </c>
      <c r="H20" s="95">
        <v>0</v>
      </c>
      <c r="I20" s="99"/>
      <c r="J20" s="277"/>
      <c r="K20" s="907" t="s">
        <v>686</v>
      </c>
      <c r="L20" s="908">
        <v>854</v>
      </c>
      <c r="M20" s="909">
        <v>675</v>
      </c>
      <c r="N20" s="291"/>
    </row>
    <row r="21" spans="1:14" ht="23.1" customHeight="1">
      <c r="A21" s="900"/>
      <c r="B21" s="92" t="s">
        <v>1185</v>
      </c>
      <c r="C21" s="901" t="s">
        <v>844</v>
      </c>
      <c r="D21" s="901"/>
      <c r="E21" s="95">
        <v>137</v>
      </c>
      <c r="F21" s="95">
        <v>380</v>
      </c>
      <c r="G21" s="95">
        <f t="shared" si="3"/>
        <v>517</v>
      </c>
      <c r="H21" s="95">
        <v>279</v>
      </c>
      <c r="I21" s="99"/>
      <c r="J21" s="277"/>
      <c r="K21" s="907"/>
      <c r="L21" s="908"/>
      <c r="M21" s="909"/>
      <c r="N21" s="270"/>
    </row>
    <row r="22" spans="1:14" ht="23.1" customHeight="1">
      <c r="A22" s="900"/>
      <c r="B22" s="92" t="s">
        <v>686</v>
      </c>
      <c r="C22" s="901" t="s">
        <v>844</v>
      </c>
      <c r="D22" s="901"/>
      <c r="E22" s="95">
        <v>816</v>
      </c>
      <c r="F22" s="95">
        <v>1063</v>
      </c>
      <c r="G22" s="95">
        <f t="shared" si="3"/>
        <v>1879</v>
      </c>
      <c r="H22" s="95">
        <v>660</v>
      </c>
      <c r="I22" s="99">
        <v>130</v>
      </c>
      <c r="J22" s="277"/>
      <c r="K22" s="907"/>
      <c r="L22" s="908"/>
      <c r="M22" s="909"/>
      <c r="N22" s="270"/>
    </row>
    <row r="23" spans="1:14" ht="23.1" customHeight="1">
      <c r="A23" s="900"/>
      <c r="B23" s="903" t="s">
        <v>1169</v>
      </c>
      <c r="C23" s="903"/>
      <c r="D23" s="903"/>
      <c r="E23" s="95">
        <f t="shared" ref="E23:J23" si="4">SUM(E14:E22)</f>
        <v>4625</v>
      </c>
      <c r="F23" s="95">
        <f t="shared" si="4"/>
        <v>6519</v>
      </c>
      <c r="G23" s="95">
        <f t="shared" si="4"/>
        <v>11144</v>
      </c>
      <c r="H23" s="95">
        <f t="shared" si="4"/>
        <v>5386</v>
      </c>
      <c r="I23" s="95">
        <f t="shared" si="4"/>
        <v>130</v>
      </c>
      <c r="J23" s="95">
        <f t="shared" si="4"/>
        <v>280</v>
      </c>
      <c r="K23" s="283" t="s">
        <v>1169</v>
      </c>
      <c r="L23" s="281">
        <f>SUM(L14:L22)</f>
        <v>4659</v>
      </c>
      <c r="M23" s="281">
        <f>SUM(M14:M22)</f>
        <v>4355</v>
      </c>
      <c r="N23" s="270"/>
    </row>
    <row r="24" spans="1:14" ht="30.15" customHeight="1">
      <c r="A24" s="913" t="s">
        <v>703</v>
      </c>
      <c r="B24" s="593"/>
      <c r="C24" s="901" t="s">
        <v>1186</v>
      </c>
      <c r="D24" s="901"/>
      <c r="E24" s="95">
        <v>3677</v>
      </c>
      <c r="F24" s="95">
        <v>5025</v>
      </c>
      <c r="G24" s="95">
        <f t="shared" si="3"/>
        <v>8702</v>
      </c>
      <c r="H24" s="95">
        <v>1643</v>
      </c>
      <c r="I24" s="99">
        <v>102</v>
      </c>
      <c r="J24" s="99"/>
      <c r="K24" s="92" t="s">
        <v>703</v>
      </c>
      <c r="L24" s="95">
        <v>1498</v>
      </c>
      <c r="M24" s="95">
        <v>1481</v>
      </c>
      <c r="N24" s="270" t="s">
        <v>1187</v>
      </c>
    </row>
    <row r="25" spans="1:14" ht="23.1" customHeight="1">
      <c r="A25" s="913" t="s">
        <v>707</v>
      </c>
      <c r="B25" s="593"/>
      <c r="C25" s="901" t="s">
        <v>1188</v>
      </c>
      <c r="D25" s="901"/>
      <c r="E25" s="271">
        <v>526</v>
      </c>
      <c r="F25" s="271">
        <v>648</v>
      </c>
      <c r="G25" s="271">
        <f t="shared" si="3"/>
        <v>1174</v>
      </c>
      <c r="H25" s="95">
        <v>291</v>
      </c>
      <c r="I25" s="99"/>
      <c r="J25" s="99"/>
      <c r="K25" s="92" t="s">
        <v>706</v>
      </c>
      <c r="L25" s="95">
        <v>278</v>
      </c>
      <c r="M25" s="95">
        <v>258</v>
      </c>
      <c r="N25" s="292" t="s">
        <v>1189</v>
      </c>
    </row>
    <row r="26" spans="1:14" ht="23.1" customHeight="1">
      <c r="A26" s="913" t="s">
        <v>709</v>
      </c>
      <c r="B26" s="593"/>
      <c r="C26" s="901" t="s">
        <v>1190</v>
      </c>
      <c r="D26" s="902"/>
      <c r="E26" s="293">
        <v>33</v>
      </c>
      <c r="F26" s="294">
        <v>26</v>
      </c>
      <c r="G26" s="295">
        <f t="shared" si="3"/>
        <v>59</v>
      </c>
      <c r="H26" s="909">
        <v>0</v>
      </c>
      <c r="I26" s="916"/>
      <c r="J26" s="916"/>
      <c r="K26" s="296" t="s">
        <v>1191</v>
      </c>
      <c r="L26" s="910">
        <v>0</v>
      </c>
      <c r="M26" s="910">
        <v>0</v>
      </c>
      <c r="N26" s="911" t="s">
        <v>1192</v>
      </c>
    </row>
    <row r="27" spans="1:14" ht="23.1" customHeight="1">
      <c r="A27" s="913" t="s">
        <v>710</v>
      </c>
      <c r="B27" s="593"/>
      <c r="C27" s="901" t="s">
        <v>844</v>
      </c>
      <c r="D27" s="902"/>
      <c r="E27" s="297">
        <v>59</v>
      </c>
      <c r="F27" s="298">
        <v>85</v>
      </c>
      <c r="G27" s="299">
        <f t="shared" si="3"/>
        <v>144</v>
      </c>
      <c r="H27" s="909"/>
      <c r="I27" s="916"/>
      <c r="J27" s="916"/>
      <c r="K27" s="300" t="s">
        <v>1193</v>
      </c>
      <c r="L27" s="910"/>
      <c r="M27" s="910"/>
      <c r="N27" s="912"/>
    </row>
    <row r="28" spans="1:14" ht="23.1" customHeight="1">
      <c r="A28" s="914" t="s">
        <v>634</v>
      </c>
      <c r="B28" s="915"/>
      <c r="C28" s="915"/>
      <c r="D28" s="915"/>
      <c r="E28" s="301">
        <f>SUM(E8:E11,E13:E22,E24:E27)</f>
        <v>63117</v>
      </c>
      <c r="F28" s="301">
        <f>SUM(F8:F11,F13:F22,F24:F27)</f>
        <v>67269</v>
      </c>
      <c r="G28" s="301">
        <f t="shared" si="3"/>
        <v>130386</v>
      </c>
      <c r="H28" s="302">
        <f>SUM(H8:H11,H13:H22,H24:H27)</f>
        <v>37195</v>
      </c>
      <c r="I28" s="303">
        <f>SUM(I8:I11,I13:I22,I24:I27)</f>
        <v>1082</v>
      </c>
      <c r="J28" s="303">
        <f>SUM(J8:J11,J13:J22,J24:J27)</f>
        <v>980</v>
      </c>
      <c r="K28" s="304" t="s">
        <v>634</v>
      </c>
      <c r="L28" s="302">
        <f>SUM(L8:L11,L13:L22,L24:L27)</f>
        <v>32614</v>
      </c>
      <c r="M28" s="302">
        <f>SUM(M8:M11,M13:M22,M24:M27)</f>
        <v>31210</v>
      </c>
      <c r="N28" s="305" t="s">
        <v>1194</v>
      </c>
    </row>
    <row r="29" spans="1:14" ht="23.1" customHeight="1">
      <c r="N29" s="10" t="s">
        <v>1195</v>
      </c>
    </row>
  </sheetData>
  <sheetProtection selectLockedCells="1" selectUnlockedCells="1"/>
  <mergeCells count="51">
    <mergeCell ref="A28:D28"/>
    <mergeCell ref="H26:H27"/>
    <mergeCell ref="I26:I27"/>
    <mergeCell ref="J26:J27"/>
    <mergeCell ref="L26:L27"/>
    <mergeCell ref="M26:M27"/>
    <mergeCell ref="N26:N27"/>
    <mergeCell ref="A24:B24"/>
    <mergeCell ref="C24:D24"/>
    <mergeCell ref="A25:B25"/>
    <mergeCell ref="C25:D25"/>
    <mergeCell ref="A26:B26"/>
    <mergeCell ref="C26:D26"/>
    <mergeCell ref="A27:B27"/>
    <mergeCell ref="C27:D27"/>
    <mergeCell ref="K20:K22"/>
    <mergeCell ref="L20:L22"/>
    <mergeCell ref="M20:M22"/>
    <mergeCell ref="C21:D21"/>
    <mergeCell ref="C22:D22"/>
    <mergeCell ref="B23:D23"/>
    <mergeCell ref="A13:B13"/>
    <mergeCell ref="C13:D13"/>
    <mergeCell ref="A14:A23"/>
    <mergeCell ref="C14:D14"/>
    <mergeCell ref="C15:D15"/>
    <mergeCell ref="C16:D16"/>
    <mergeCell ref="C17:D17"/>
    <mergeCell ref="C18:D18"/>
    <mergeCell ref="C19:D19"/>
    <mergeCell ref="C20:D20"/>
    <mergeCell ref="K6:K7"/>
    <mergeCell ref="L6:L7"/>
    <mergeCell ref="M6:M7"/>
    <mergeCell ref="N6:N7"/>
    <mergeCell ref="A8:A12"/>
    <mergeCell ref="C8:D8"/>
    <mergeCell ref="C9:D9"/>
    <mergeCell ref="C10:D10"/>
    <mergeCell ref="C11:D11"/>
    <mergeCell ref="B12:D12"/>
    <mergeCell ref="A6:B6"/>
    <mergeCell ref="C6:D7"/>
    <mergeCell ref="E6:G6"/>
    <mergeCell ref="H6:H7"/>
    <mergeCell ref="I6:J6"/>
    <mergeCell ref="A1:E1"/>
    <mergeCell ref="A2:D2"/>
    <mergeCell ref="A3:N3"/>
    <mergeCell ref="A4:N4"/>
    <mergeCell ref="A5:N5"/>
  </mergeCells>
  <phoneticPr fontId="6"/>
  <pageMargins left="0.78740157480314965" right="0.39370078740157483" top="0.39370078740157483" bottom="0.39370078740157483" header="0" footer="0"/>
  <pageSetup paperSize="9" scale="79" firstPageNumber="0" orientation="landscape" horizontalDpi="300" verticalDpi="300" r:id="rId1"/>
  <headerFooter scaleWithDoc="0" alignWithMargins="0">
    <oddFooter>&amp;C&amp;"ＭＳ 明朝,標準"－２４－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AB01-9F32-4DF4-A58B-F348448A3C0A}">
  <sheetPr>
    <pageSetUpPr fitToPage="1"/>
  </sheetPr>
  <dimension ref="A1"/>
  <sheetViews>
    <sheetView showGridLines="0" view="pageLayout" topLeftCell="A10" zoomScaleNormal="100" workbookViewId="0">
      <selection activeCell="G31" sqref="G31"/>
    </sheetView>
  </sheetViews>
  <sheetFormatPr defaultColWidth="9" defaultRowHeight="15.05"/>
  <cols>
    <col min="1" max="14" width="9" style="34"/>
    <col min="15" max="15" width="4.109375" style="34" customWidth="1"/>
    <col min="16" max="16384" width="9" style="34"/>
  </cols>
  <sheetData/>
  <phoneticPr fontId="6"/>
  <pageMargins left="0.78740157480314965" right="0.39370078740157483" top="0.39370078740157483" bottom="0.39370078740157483" header="0" footer="0"/>
  <pageSetup paperSize="9" orientation="landscape" horizontalDpi="4294967292" r:id="rId1"/>
  <headerFooter scaleWithDoc="0" alignWithMargins="0">
    <oddFooter>&amp;C&amp;"ＭＳ 明朝,標準"－２５－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952F-CAA2-4657-871C-47FD675B161B}">
  <sheetPr>
    <pageSetUpPr fitToPage="1"/>
  </sheetPr>
  <dimension ref="A1:N22"/>
  <sheetViews>
    <sheetView view="pageLayout" topLeftCell="A4" zoomScaleNormal="90" zoomScaleSheetLayoutView="80" workbookViewId="0">
      <selection activeCell="L21" sqref="L21:N21"/>
    </sheetView>
  </sheetViews>
  <sheetFormatPr defaultColWidth="9" defaultRowHeight="14.4"/>
  <cols>
    <col min="1" max="2" width="6.109375" style="8" customWidth="1"/>
    <col min="3" max="10" width="8.88671875" style="8" customWidth="1"/>
    <col min="11" max="11" width="17.77734375" style="8" customWidth="1"/>
    <col min="12" max="12" width="10.21875" style="8" customWidth="1"/>
    <col min="13" max="13" width="10.33203125" style="8" customWidth="1"/>
    <col min="14" max="14" width="20.77734375" style="8" customWidth="1"/>
    <col min="15" max="16384" width="9" style="8"/>
  </cols>
  <sheetData>
    <row r="1" spans="1:14" s="63" customFormat="1" ht="22.25" customHeight="1"/>
    <row r="2" spans="1:14" ht="31.75" customHeight="1">
      <c r="A2" s="306" t="s">
        <v>1196</v>
      </c>
      <c r="B2" s="636" t="s">
        <v>1197</v>
      </c>
      <c r="C2" s="636"/>
      <c r="D2" s="636"/>
      <c r="E2" s="636"/>
      <c r="M2" s="10"/>
      <c r="N2" s="21" t="s">
        <v>1198</v>
      </c>
    </row>
    <row r="3" spans="1:14" ht="47.15" customHeight="1">
      <c r="A3" s="621" t="s">
        <v>1199</v>
      </c>
      <c r="B3" s="621"/>
      <c r="C3" s="621" t="s">
        <v>1200</v>
      </c>
      <c r="D3" s="621"/>
      <c r="E3" s="621" t="s">
        <v>1201</v>
      </c>
      <c r="F3" s="621"/>
      <c r="G3" s="621" t="s">
        <v>1202</v>
      </c>
      <c r="H3" s="621"/>
      <c r="I3" s="119" t="s">
        <v>1203</v>
      </c>
      <c r="J3" s="119" t="s">
        <v>720</v>
      </c>
      <c r="K3" s="621" t="s">
        <v>1204</v>
      </c>
      <c r="L3" s="621"/>
      <c r="M3" s="621"/>
      <c r="N3" s="621"/>
    </row>
    <row r="4" spans="1:14" ht="26.7" customHeight="1">
      <c r="A4" s="917">
        <v>21</v>
      </c>
      <c r="B4" s="755"/>
      <c r="C4" s="917" t="s">
        <v>1205</v>
      </c>
      <c r="D4" s="755"/>
      <c r="E4" s="917" t="s">
        <v>1206</v>
      </c>
      <c r="F4" s="755"/>
      <c r="G4" s="917" t="s">
        <v>1207</v>
      </c>
      <c r="H4" s="755"/>
      <c r="I4" s="919">
        <v>240</v>
      </c>
      <c r="J4" s="919">
        <v>240</v>
      </c>
      <c r="K4" s="923" t="s">
        <v>1208</v>
      </c>
      <c r="L4" s="924"/>
      <c r="M4" s="924"/>
      <c r="N4" s="924"/>
    </row>
    <row r="5" spans="1:14" ht="26.7" customHeight="1">
      <c r="A5" s="834"/>
      <c r="B5" s="918"/>
      <c r="C5" s="834"/>
      <c r="D5" s="918"/>
      <c r="E5" s="834"/>
      <c r="F5" s="918"/>
      <c r="G5" s="834"/>
      <c r="H5" s="918"/>
      <c r="I5" s="920"/>
      <c r="J5" s="920"/>
      <c r="K5" s="925" t="s">
        <v>1209</v>
      </c>
      <c r="L5" s="925"/>
      <c r="M5" s="925"/>
      <c r="N5" s="925"/>
    </row>
    <row r="6" spans="1:14" ht="17.7" customHeight="1">
      <c r="A6" s="21"/>
      <c r="B6" s="21"/>
      <c r="C6" s="21"/>
      <c r="D6" s="21"/>
      <c r="E6" s="21"/>
      <c r="F6" s="21"/>
      <c r="G6" s="21"/>
      <c r="H6" s="21"/>
      <c r="I6" s="21"/>
      <c r="J6" s="21"/>
      <c r="K6" s="21"/>
      <c r="L6" s="307"/>
      <c r="M6" s="307"/>
    </row>
    <row r="7" spans="1:14" ht="31.75" customHeight="1">
      <c r="A7" s="266" t="s">
        <v>1210</v>
      </c>
      <c r="B7" s="266" t="s">
        <v>1211</v>
      </c>
      <c r="C7" s="266"/>
      <c r="D7" s="266"/>
      <c r="E7" s="63"/>
      <c r="F7" s="63"/>
      <c r="G7" s="63"/>
      <c r="H7" s="63"/>
      <c r="I7" s="63"/>
      <c r="J7" s="63"/>
      <c r="K7" s="63"/>
      <c r="M7" s="10"/>
      <c r="N7" s="21" t="s">
        <v>1212</v>
      </c>
    </row>
    <row r="8" spans="1:14" ht="23.75" customHeight="1">
      <c r="A8" s="308"/>
      <c r="B8" s="309" t="s">
        <v>1213</v>
      </c>
      <c r="C8" s="926" t="s">
        <v>1214</v>
      </c>
      <c r="D8" s="926" t="s">
        <v>1215</v>
      </c>
      <c r="E8" s="621" t="s">
        <v>1216</v>
      </c>
      <c r="F8" s="621"/>
      <c r="G8" s="621"/>
      <c r="H8" s="621"/>
      <c r="I8" s="621"/>
      <c r="J8" s="621" t="s">
        <v>1217</v>
      </c>
      <c r="K8" s="621" t="s">
        <v>1204</v>
      </c>
      <c r="L8" s="621"/>
      <c r="M8" s="621"/>
      <c r="N8" s="621"/>
    </row>
    <row r="9" spans="1:14" ht="23.75" customHeight="1">
      <c r="A9" s="310" t="s">
        <v>1218</v>
      </c>
      <c r="B9" s="311"/>
      <c r="C9" s="926"/>
      <c r="D9" s="926"/>
      <c r="E9" s="119" t="s">
        <v>1219</v>
      </c>
      <c r="F9" s="119" t="s">
        <v>1220</v>
      </c>
      <c r="G9" s="119" t="s">
        <v>1221</v>
      </c>
      <c r="H9" s="119" t="s">
        <v>1222</v>
      </c>
      <c r="I9" s="119" t="s">
        <v>1223</v>
      </c>
      <c r="J9" s="621"/>
      <c r="K9" s="621"/>
      <c r="L9" s="621"/>
      <c r="M9" s="621"/>
      <c r="N9" s="621"/>
    </row>
    <row r="10" spans="1:14" ht="26.7" customHeight="1">
      <c r="A10" s="917">
        <v>21</v>
      </c>
      <c r="B10" s="755"/>
      <c r="C10" s="921">
        <v>26.3</v>
      </c>
      <c r="D10" s="921">
        <v>18</v>
      </c>
      <c r="E10" s="921">
        <v>21.4</v>
      </c>
      <c r="F10" s="921">
        <v>35</v>
      </c>
      <c r="G10" s="921">
        <v>54.5</v>
      </c>
      <c r="H10" s="921">
        <v>59</v>
      </c>
      <c r="I10" s="921">
        <v>46</v>
      </c>
      <c r="J10" s="921">
        <f>SUM(C10:I11)</f>
        <v>260.2</v>
      </c>
      <c r="K10" s="927" t="s">
        <v>1224</v>
      </c>
      <c r="L10" s="928"/>
      <c r="M10" s="205" t="s">
        <v>1225</v>
      </c>
      <c r="N10" s="755" t="s">
        <v>1226</v>
      </c>
    </row>
    <row r="11" spans="1:14" ht="26.7" customHeight="1">
      <c r="A11" s="834"/>
      <c r="B11" s="918"/>
      <c r="C11" s="922"/>
      <c r="D11" s="922"/>
      <c r="E11" s="922"/>
      <c r="F11" s="922"/>
      <c r="G11" s="922"/>
      <c r="H11" s="922"/>
      <c r="I11" s="922"/>
      <c r="J11" s="922"/>
      <c r="K11" s="929" t="s">
        <v>1227</v>
      </c>
      <c r="L11" s="930"/>
      <c r="M11" s="149" t="s">
        <v>1228</v>
      </c>
      <c r="N11" s="918"/>
    </row>
    <row r="12" spans="1:14" ht="18.350000000000001" customHeight="1">
      <c r="A12" s="21"/>
      <c r="B12" s="21"/>
      <c r="C12" s="312"/>
      <c r="D12" s="312"/>
      <c r="E12" s="312"/>
      <c r="F12" s="312"/>
      <c r="G12" s="312"/>
      <c r="H12" s="312"/>
      <c r="I12" s="312"/>
      <c r="J12" s="313"/>
      <c r="K12" s="313"/>
    </row>
    <row r="13" spans="1:14" ht="31.75" customHeight="1">
      <c r="A13" s="266" t="s">
        <v>1229</v>
      </c>
      <c r="B13" s="266" t="s">
        <v>1230</v>
      </c>
      <c r="C13" s="266"/>
      <c r="D13" s="266"/>
      <c r="E13" s="63"/>
      <c r="F13" s="63"/>
      <c r="G13" s="63"/>
      <c r="H13" s="63"/>
      <c r="I13" s="63"/>
      <c r="J13" s="63"/>
      <c r="K13" s="63"/>
      <c r="M13" s="10"/>
      <c r="N13" s="21" t="s">
        <v>1198</v>
      </c>
    </row>
    <row r="14" spans="1:14" ht="23.75" customHeight="1">
      <c r="A14" s="314"/>
      <c r="B14" s="315" t="s">
        <v>1231</v>
      </c>
      <c r="C14" s="621" t="s">
        <v>1232</v>
      </c>
      <c r="D14" s="621"/>
      <c r="E14" s="621" t="s">
        <v>1233</v>
      </c>
      <c r="F14" s="621"/>
      <c r="G14" s="621" t="s">
        <v>1234</v>
      </c>
      <c r="H14" s="621"/>
      <c r="I14" s="934" t="s">
        <v>1235</v>
      </c>
      <c r="J14" s="934"/>
      <c r="K14" s="621" t="s">
        <v>884</v>
      </c>
      <c r="L14" s="621" t="s">
        <v>1236</v>
      </c>
      <c r="M14" s="621"/>
      <c r="N14" s="621"/>
    </row>
    <row r="15" spans="1:14" ht="23.75" customHeight="1">
      <c r="A15" s="316" t="s">
        <v>1237</v>
      </c>
      <c r="B15" s="317"/>
      <c r="C15" s="621"/>
      <c r="D15" s="621"/>
      <c r="E15" s="621"/>
      <c r="F15" s="621"/>
      <c r="G15" s="621"/>
      <c r="H15" s="621"/>
      <c r="I15" s="934"/>
      <c r="J15" s="934"/>
      <c r="K15" s="621"/>
      <c r="L15" s="621"/>
      <c r="M15" s="621"/>
      <c r="N15" s="621"/>
    </row>
    <row r="16" spans="1:14" ht="54.35" customHeight="1">
      <c r="A16" s="935">
        <v>21</v>
      </c>
      <c r="B16" s="936"/>
      <c r="C16" s="937">
        <v>0</v>
      </c>
      <c r="D16" s="937"/>
      <c r="E16" s="938">
        <v>66.7</v>
      </c>
      <c r="F16" s="938"/>
      <c r="G16" s="938">
        <v>66.7</v>
      </c>
      <c r="H16" s="938"/>
      <c r="I16" s="938">
        <v>66.599999999999994</v>
      </c>
      <c r="J16" s="938"/>
      <c r="K16" s="318">
        <f>SUM(C16+E16+G16+I16)</f>
        <v>200</v>
      </c>
      <c r="L16" s="931" t="s">
        <v>1238</v>
      </c>
      <c r="M16" s="932"/>
      <c r="N16" s="933"/>
    </row>
    <row r="17" spans="1:14" ht="18.350000000000001" customHeight="1">
      <c r="A17" s="21"/>
      <c r="B17" s="21"/>
      <c r="C17" s="319"/>
      <c r="D17" s="319"/>
      <c r="E17" s="320"/>
      <c r="F17" s="320"/>
      <c r="G17" s="320"/>
      <c r="H17" s="320"/>
      <c r="I17" s="320"/>
      <c r="J17" s="320"/>
      <c r="K17" s="319"/>
      <c r="L17" s="307"/>
      <c r="M17" s="307"/>
      <c r="N17" s="307"/>
    </row>
    <row r="18" spans="1:14" ht="31.75" customHeight="1">
      <c r="A18" s="266" t="s">
        <v>1239</v>
      </c>
      <c r="B18" s="266" t="s">
        <v>1240</v>
      </c>
      <c r="C18" s="266"/>
      <c r="D18" s="266"/>
      <c r="E18" s="63"/>
      <c r="F18" s="63"/>
      <c r="G18" s="63"/>
      <c r="H18" s="63"/>
      <c r="I18" s="63"/>
      <c r="J18" s="63"/>
      <c r="K18" s="63"/>
      <c r="M18" s="10"/>
      <c r="N18" s="21" t="s">
        <v>1198</v>
      </c>
    </row>
    <row r="19" spans="1:14" ht="23.75" customHeight="1">
      <c r="A19" s="314"/>
      <c r="B19" s="315" t="s">
        <v>1231</v>
      </c>
      <c r="C19" s="621" t="s">
        <v>1232</v>
      </c>
      <c r="D19" s="621"/>
      <c r="E19" s="621" t="s">
        <v>1233</v>
      </c>
      <c r="F19" s="621"/>
      <c r="G19" s="621" t="s">
        <v>1234</v>
      </c>
      <c r="H19" s="621"/>
      <c r="I19" s="934" t="s">
        <v>1235</v>
      </c>
      <c r="J19" s="934"/>
      <c r="K19" s="621" t="s">
        <v>884</v>
      </c>
      <c r="L19" s="621" t="s">
        <v>1236</v>
      </c>
      <c r="M19" s="621"/>
      <c r="N19" s="621"/>
    </row>
    <row r="20" spans="1:14" ht="23.75" customHeight="1">
      <c r="A20" s="316" t="s">
        <v>1237</v>
      </c>
      <c r="B20" s="317"/>
      <c r="C20" s="621"/>
      <c r="D20" s="621"/>
      <c r="E20" s="621"/>
      <c r="F20" s="621"/>
      <c r="G20" s="621"/>
      <c r="H20" s="621"/>
      <c r="I20" s="934"/>
      <c r="J20" s="934"/>
      <c r="K20" s="621"/>
      <c r="L20" s="621"/>
      <c r="M20" s="621"/>
      <c r="N20" s="621"/>
    </row>
    <row r="21" spans="1:14" ht="53.05" customHeight="1">
      <c r="A21" s="935">
        <v>21</v>
      </c>
      <c r="B21" s="936"/>
      <c r="C21" s="937">
        <v>37.5</v>
      </c>
      <c r="D21" s="937"/>
      <c r="E21" s="938">
        <v>43.5</v>
      </c>
      <c r="F21" s="938"/>
      <c r="G21" s="938">
        <v>37.5</v>
      </c>
      <c r="H21" s="938"/>
      <c r="I21" s="938">
        <v>37.5</v>
      </c>
      <c r="J21" s="938"/>
      <c r="K21" s="318">
        <f>SUM(C21+E21+G21+I21)</f>
        <v>156</v>
      </c>
      <c r="L21" s="939" t="s">
        <v>1241</v>
      </c>
      <c r="M21" s="932"/>
      <c r="N21" s="933"/>
    </row>
    <row r="22" spans="1:14" ht="31.75" customHeight="1">
      <c r="A22" s="21"/>
      <c r="B22" s="21"/>
      <c r="C22" s="321"/>
      <c r="D22" s="321"/>
      <c r="E22" s="322"/>
      <c r="F22" s="322"/>
      <c r="G22" s="322"/>
      <c r="H22" s="322"/>
      <c r="I22" s="322"/>
      <c r="J22" s="322"/>
      <c r="K22" s="322"/>
      <c r="L22" s="321"/>
      <c r="M22" s="321"/>
    </row>
  </sheetData>
  <sheetProtection selectLockedCells="1" selectUnlockedCells="1"/>
  <mergeCells count="55">
    <mergeCell ref="A21:B21"/>
    <mergeCell ref="C21:D21"/>
    <mergeCell ref="E21:F21"/>
    <mergeCell ref="G21:H21"/>
    <mergeCell ref="I21:J21"/>
    <mergeCell ref="L21:N21"/>
    <mergeCell ref="C19:D20"/>
    <mergeCell ref="E19:F20"/>
    <mergeCell ref="G19:H20"/>
    <mergeCell ref="I19:J20"/>
    <mergeCell ref="K19:K20"/>
    <mergeCell ref="L19:N20"/>
    <mergeCell ref="A16:B16"/>
    <mergeCell ref="C16:D16"/>
    <mergeCell ref="E16:F16"/>
    <mergeCell ref="G16:H16"/>
    <mergeCell ref="I16:J16"/>
    <mergeCell ref="L16:N16"/>
    <mergeCell ref="C14:D15"/>
    <mergeCell ref="E14:F15"/>
    <mergeCell ref="G14:H15"/>
    <mergeCell ref="I14:J15"/>
    <mergeCell ref="K14:K15"/>
    <mergeCell ref="L14:N15"/>
    <mergeCell ref="A10:B11"/>
    <mergeCell ref="C10:C11"/>
    <mergeCell ref="D10:D11"/>
    <mergeCell ref="E10:E11"/>
    <mergeCell ref="F10:F11"/>
    <mergeCell ref="G10:G11"/>
    <mergeCell ref="K4:N4"/>
    <mergeCell ref="K5:N5"/>
    <mergeCell ref="C8:C9"/>
    <mergeCell ref="D8:D9"/>
    <mergeCell ref="E8:I8"/>
    <mergeCell ref="J8:J9"/>
    <mergeCell ref="K8:N9"/>
    <mergeCell ref="J4:J5"/>
    <mergeCell ref="H10:H11"/>
    <mergeCell ref="I10:I11"/>
    <mergeCell ref="J10:J11"/>
    <mergeCell ref="K10:L10"/>
    <mergeCell ref="N10:N11"/>
    <mergeCell ref="K11:L11"/>
    <mergeCell ref="A4:B5"/>
    <mergeCell ref="C4:D5"/>
    <mergeCell ref="E4:F5"/>
    <mergeCell ref="G4:H5"/>
    <mergeCell ref="I4:I5"/>
    <mergeCell ref="K3:N3"/>
    <mergeCell ref="B2:E2"/>
    <mergeCell ref="A3:B3"/>
    <mergeCell ref="C3:D3"/>
    <mergeCell ref="E3:F3"/>
    <mergeCell ref="G3:H3"/>
  </mergeCells>
  <phoneticPr fontId="6"/>
  <pageMargins left="0.78740157480314965" right="0.39370078740157483" top="0.39370078740157483" bottom="0.39370078740157483" header="0" footer="0"/>
  <pageSetup paperSize="9" scale="93" firstPageNumber="0" orientation="landscape" horizontalDpi="300" verticalDpi="300" r:id="rId1"/>
  <headerFooter scaleWithDoc="0" alignWithMargins="0">
    <oddFooter>&amp;C&amp;"ＭＳ 明朝,標準"－２６－</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1BCC6-7E4B-43F1-9FC9-0846B60D24B0}">
  <sheetPr>
    <pageSetUpPr fitToPage="1"/>
  </sheetPr>
  <dimension ref="B1:J18"/>
  <sheetViews>
    <sheetView view="pageLayout" zoomScaleNormal="100" zoomScaleSheetLayoutView="90" workbookViewId="0">
      <selection activeCell="C10" sqref="C10:G10"/>
    </sheetView>
  </sheetViews>
  <sheetFormatPr defaultColWidth="9" defaultRowHeight="14.4"/>
  <cols>
    <col min="1" max="1" width="9.44140625" style="67" customWidth="1"/>
    <col min="2" max="3" width="19.6640625" style="67" customWidth="1"/>
    <col min="4" max="4" width="14.33203125" style="67" customWidth="1"/>
    <col min="5" max="5" width="5.33203125" style="67" customWidth="1"/>
    <col min="6" max="7" width="19.6640625" style="67" customWidth="1"/>
    <col min="8" max="10" width="11.6640625" style="67" customWidth="1"/>
    <col min="11" max="11" width="7.33203125" style="67" customWidth="1"/>
    <col min="12" max="16384" width="9" style="67"/>
  </cols>
  <sheetData>
    <row r="1" spans="2:10" ht="27.5" customHeight="1"/>
    <row r="2" spans="2:10" ht="28.35" customHeight="1">
      <c r="B2" s="601" t="s">
        <v>1242</v>
      </c>
      <c r="C2" s="601"/>
      <c r="D2" s="601"/>
    </row>
    <row r="3" spans="2:10" s="60" customFormat="1" ht="28.35" customHeight="1">
      <c r="E3" s="63"/>
      <c r="F3" s="63"/>
      <c r="G3" s="63"/>
      <c r="H3" s="63"/>
      <c r="I3" s="63"/>
      <c r="J3" s="63"/>
    </row>
    <row r="4" spans="2:10" s="60" customFormat="1" ht="28.35" customHeight="1">
      <c r="B4" s="268" t="s">
        <v>1243</v>
      </c>
      <c r="C4" s="63"/>
      <c r="D4" s="940" t="s">
        <v>1244</v>
      </c>
      <c r="E4" s="940"/>
      <c r="F4" s="8"/>
      <c r="G4" s="63"/>
      <c r="H4" s="63"/>
    </row>
    <row r="5" spans="2:10" ht="28.35" customHeight="1">
      <c r="B5" s="119" t="s">
        <v>1245</v>
      </c>
      <c r="C5" s="119" t="s">
        <v>1246</v>
      </c>
      <c r="D5" s="621" t="s">
        <v>1247</v>
      </c>
      <c r="E5" s="621"/>
    </row>
    <row r="6" spans="2:10" ht="28.35" customHeight="1">
      <c r="B6" s="119" t="s">
        <v>1248</v>
      </c>
      <c r="C6" s="323">
        <v>2</v>
      </c>
      <c r="D6" s="941"/>
      <c r="E6" s="941"/>
    </row>
    <row r="7" spans="2:10" ht="28.35" customHeight="1">
      <c r="B7" s="119" t="s">
        <v>1249</v>
      </c>
      <c r="C7" s="323"/>
      <c r="D7" s="942">
        <v>1</v>
      </c>
      <c r="E7" s="942"/>
    </row>
    <row r="8" spans="2:10" ht="28.35" customHeight="1">
      <c r="B8" s="8"/>
      <c r="C8" s="8"/>
      <c r="D8" s="8"/>
      <c r="E8" s="8"/>
      <c r="F8" s="8"/>
      <c r="G8" s="8"/>
      <c r="H8" s="8"/>
      <c r="J8" s="325"/>
    </row>
    <row r="9" spans="2:10" s="60" customFormat="1" ht="28.35" customHeight="1">
      <c r="B9" s="268" t="s">
        <v>1250</v>
      </c>
      <c r="C9" s="63"/>
      <c r="D9" s="63"/>
      <c r="E9" s="63"/>
      <c r="F9" s="63"/>
      <c r="G9" s="63"/>
      <c r="H9" s="63"/>
      <c r="I9" s="63"/>
      <c r="J9" s="63"/>
    </row>
    <row r="10" spans="2:10" ht="28.35" customHeight="1">
      <c r="B10" s="119" t="s">
        <v>1251</v>
      </c>
      <c r="C10" s="326" t="s">
        <v>1260</v>
      </c>
      <c r="D10" s="943" t="s">
        <v>1261</v>
      </c>
      <c r="E10" s="944"/>
      <c r="F10" s="326" t="s">
        <v>1262</v>
      </c>
      <c r="G10" s="327" t="s">
        <v>1263</v>
      </c>
    </row>
    <row r="11" spans="2:10" ht="28.35" customHeight="1">
      <c r="B11" s="119">
        <v>17</v>
      </c>
      <c r="C11" s="328" t="s">
        <v>1252</v>
      </c>
      <c r="D11" s="945" t="s">
        <v>1253</v>
      </c>
      <c r="E11" s="946"/>
      <c r="F11" s="328" t="s">
        <v>1254</v>
      </c>
      <c r="G11" s="324" t="s">
        <v>1255</v>
      </c>
    </row>
    <row r="12" spans="2:10" ht="28.35" customHeight="1">
      <c r="B12" s="119">
        <v>17</v>
      </c>
      <c r="C12" s="328" t="s">
        <v>1252</v>
      </c>
      <c r="D12" s="945" t="s">
        <v>1256</v>
      </c>
      <c r="E12" s="946"/>
      <c r="F12" s="328" t="s">
        <v>1254</v>
      </c>
      <c r="G12" s="324" t="s">
        <v>1257</v>
      </c>
    </row>
    <row r="13" spans="2:10" ht="28.35" customHeight="1">
      <c r="B13" s="8"/>
      <c r="C13" s="21"/>
      <c r="D13" s="21"/>
      <c r="E13" s="21"/>
      <c r="F13" s="21"/>
      <c r="G13" s="21"/>
      <c r="H13" s="8"/>
      <c r="I13" s="8"/>
    </row>
    <row r="14" spans="2:10" s="60" customFormat="1" ht="28.35" customHeight="1">
      <c r="B14" s="117" t="s">
        <v>1258</v>
      </c>
      <c r="C14" s="330"/>
      <c r="D14" s="329"/>
      <c r="E14" s="329"/>
      <c r="F14" s="329"/>
      <c r="G14" s="329"/>
      <c r="H14" s="63"/>
      <c r="I14" s="63"/>
    </row>
    <row r="15" spans="2:10" ht="28.35" customHeight="1">
      <c r="B15" s="119" t="s">
        <v>1259</v>
      </c>
      <c r="C15" s="326" t="s">
        <v>1260</v>
      </c>
      <c r="D15" s="943" t="s">
        <v>1261</v>
      </c>
      <c r="E15" s="944"/>
      <c r="F15" s="326" t="s">
        <v>1262</v>
      </c>
      <c r="G15" s="327" t="s">
        <v>1263</v>
      </c>
    </row>
    <row r="16" spans="2:10" ht="28.35" customHeight="1">
      <c r="B16" s="119">
        <v>23</v>
      </c>
      <c r="C16" s="328" t="s">
        <v>1264</v>
      </c>
      <c r="D16" s="943" t="s">
        <v>1265</v>
      </c>
      <c r="E16" s="944"/>
      <c r="F16" s="328" t="s">
        <v>1254</v>
      </c>
      <c r="G16" s="324" t="s">
        <v>1257</v>
      </c>
    </row>
    <row r="17" spans="2:7" ht="28.35" customHeight="1">
      <c r="B17" s="119">
        <v>20</v>
      </c>
      <c r="C17" s="328" t="s">
        <v>1266</v>
      </c>
      <c r="D17" s="943" t="s">
        <v>1267</v>
      </c>
      <c r="E17" s="944"/>
      <c r="F17" s="328" t="s">
        <v>1268</v>
      </c>
      <c r="G17" s="324" t="s">
        <v>1257</v>
      </c>
    </row>
    <row r="18" spans="2:7" ht="19.8" customHeight="1"/>
  </sheetData>
  <sheetProtection selectLockedCells="1" selectUnlockedCells="1"/>
  <mergeCells count="11">
    <mergeCell ref="D16:E16"/>
    <mergeCell ref="D17:E17"/>
    <mergeCell ref="D11:E11"/>
    <mergeCell ref="D12:E12"/>
    <mergeCell ref="D10:E10"/>
    <mergeCell ref="D15:E15"/>
    <mergeCell ref="B2:D2"/>
    <mergeCell ref="D4:E4"/>
    <mergeCell ref="D5:E5"/>
    <mergeCell ref="D6:E6"/>
    <mergeCell ref="D7:E7"/>
  </mergeCells>
  <phoneticPr fontId="6"/>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C4D5-BB9F-4763-8F2C-F6C2E2DFFF3E}">
  <sheetPr>
    <pageSetUpPr fitToPage="1"/>
  </sheetPr>
  <dimension ref="A1:J81"/>
  <sheetViews>
    <sheetView view="pageLayout" topLeftCell="A4" zoomScaleNormal="100" zoomScaleSheetLayoutView="100" workbookViewId="0">
      <selection activeCell="G14" sqref="G14"/>
    </sheetView>
  </sheetViews>
  <sheetFormatPr defaultColWidth="9" defaultRowHeight="12.45"/>
  <cols>
    <col min="1" max="1" width="4.44140625" style="332" customWidth="1"/>
    <col min="2" max="2" width="2.77734375" style="332" customWidth="1"/>
    <col min="3" max="3" width="2.6640625" style="332" customWidth="1"/>
    <col min="4" max="4" width="2.77734375" style="332" customWidth="1"/>
    <col min="5" max="5" width="2.6640625" style="332" customWidth="1"/>
    <col min="6" max="6" width="22.21875" style="332" customWidth="1"/>
    <col min="7" max="7" width="21.5546875" style="332" customWidth="1"/>
    <col min="8" max="8" width="30.44140625" style="332" customWidth="1"/>
    <col min="9" max="9" width="6.44140625" style="349" customWidth="1"/>
    <col min="10" max="10" width="42.44140625" style="332" customWidth="1"/>
    <col min="11" max="16384" width="9" style="332"/>
  </cols>
  <sheetData>
    <row r="1" spans="1:10" ht="23.1" customHeight="1">
      <c r="A1" s="63" t="s">
        <v>1269</v>
      </c>
      <c r="B1" s="9"/>
      <c r="C1" s="9"/>
      <c r="D1" s="9"/>
      <c r="E1" s="9"/>
      <c r="F1" s="9"/>
      <c r="G1" s="9"/>
      <c r="H1" s="9"/>
      <c r="I1" s="331"/>
      <c r="J1" s="9"/>
    </row>
    <row r="2" spans="1:10" ht="15.05" customHeight="1">
      <c r="A2" s="63"/>
      <c r="B2" s="9"/>
      <c r="C2" s="9"/>
      <c r="D2" s="9"/>
      <c r="E2" s="9"/>
      <c r="F2" s="9"/>
      <c r="G2" s="9"/>
      <c r="H2" s="9"/>
      <c r="I2" s="331"/>
      <c r="J2" s="9"/>
    </row>
    <row r="3" spans="1:10" ht="23.1" customHeight="1">
      <c r="A3" s="9" t="s">
        <v>1270</v>
      </c>
      <c r="B3" s="9"/>
      <c r="C3" s="9"/>
      <c r="D3" s="9"/>
      <c r="E3" s="9"/>
      <c r="F3" s="9"/>
      <c r="G3" s="333"/>
      <c r="H3" s="9"/>
      <c r="I3" s="331"/>
      <c r="J3" s="325"/>
    </row>
    <row r="4" spans="1:10" ht="23.1" customHeight="1">
      <c r="A4" s="334" t="s">
        <v>1271</v>
      </c>
      <c r="B4" s="947"/>
      <c r="C4" s="947"/>
      <c r="D4" s="947"/>
      <c r="E4" s="947"/>
      <c r="F4" s="334" t="s">
        <v>1272</v>
      </c>
      <c r="G4" s="334" t="s">
        <v>1273</v>
      </c>
      <c r="H4" s="334" t="s">
        <v>1274</v>
      </c>
      <c r="I4" s="334" t="s">
        <v>1275</v>
      </c>
      <c r="J4" s="334" t="s">
        <v>1276</v>
      </c>
    </row>
    <row r="5" spans="1:10" ht="24.25" customHeight="1">
      <c r="A5" s="334">
        <v>1</v>
      </c>
      <c r="B5" s="335">
        <v>6</v>
      </c>
      <c r="C5" s="336" t="s">
        <v>1277</v>
      </c>
      <c r="D5" s="335">
        <v>16</v>
      </c>
      <c r="E5" s="337" t="s">
        <v>1278</v>
      </c>
      <c r="F5" s="338" t="s">
        <v>1279</v>
      </c>
      <c r="G5" s="338" t="s">
        <v>1280</v>
      </c>
      <c r="H5" s="338" t="s">
        <v>1281</v>
      </c>
      <c r="I5" s="339">
        <v>18</v>
      </c>
      <c r="J5" s="340" t="s">
        <v>1282</v>
      </c>
    </row>
    <row r="6" spans="1:10" ht="24.25" customHeight="1">
      <c r="A6" s="334">
        <v>2</v>
      </c>
      <c r="B6" s="335">
        <v>7</v>
      </c>
      <c r="C6" s="336" t="s">
        <v>1277</v>
      </c>
      <c r="D6" s="335">
        <v>25</v>
      </c>
      <c r="E6" s="337" t="s">
        <v>1278</v>
      </c>
      <c r="F6" s="338" t="s">
        <v>1283</v>
      </c>
      <c r="G6" s="341" t="s">
        <v>1284</v>
      </c>
      <c r="H6" s="338" t="s">
        <v>1285</v>
      </c>
      <c r="I6" s="342">
        <v>28</v>
      </c>
      <c r="J6" s="340" t="s">
        <v>1286</v>
      </c>
    </row>
    <row r="7" spans="1:10" ht="24.25" customHeight="1">
      <c r="A7" s="334">
        <v>3</v>
      </c>
      <c r="B7" s="335">
        <v>7</v>
      </c>
      <c r="C7" s="336" t="s">
        <v>1277</v>
      </c>
      <c r="D7" s="335">
        <v>25</v>
      </c>
      <c r="E7" s="337" t="s">
        <v>1278</v>
      </c>
      <c r="F7" s="343" t="s">
        <v>1283</v>
      </c>
      <c r="G7" s="341" t="s">
        <v>1287</v>
      </c>
      <c r="H7" s="338" t="s">
        <v>1288</v>
      </c>
      <c r="I7" s="334">
        <v>9</v>
      </c>
      <c r="J7" s="340" t="s">
        <v>1286</v>
      </c>
    </row>
    <row r="8" spans="1:10" ht="24.25" customHeight="1">
      <c r="A8" s="334">
        <v>4</v>
      </c>
      <c r="B8" s="335">
        <v>9</v>
      </c>
      <c r="C8" s="336" t="s">
        <v>1277</v>
      </c>
      <c r="D8" s="335">
        <v>19</v>
      </c>
      <c r="E8" s="337" t="s">
        <v>1278</v>
      </c>
      <c r="F8" s="338" t="s">
        <v>1283</v>
      </c>
      <c r="G8" s="341" t="s">
        <v>1287</v>
      </c>
      <c r="H8" s="344" t="s">
        <v>1288</v>
      </c>
      <c r="I8" s="339">
        <v>14</v>
      </c>
      <c r="J8" s="344" t="s">
        <v>1289</v>
      </c>
    </row>
    <row r="9" spans="1:10" ht="24.25" customHeight="1">
      <c r="A9" s="334">
        <v>5</v>
      </c>
      <c r="B9" s="335">
        <v>9</v>
      </c>
      <c r="C9" s="336" t="s">
        <v>1277</v>
      </c>
      <c r="D9" s="335">
        <v>19</v>
      </c>
      <c r="E9" s="337" t="s">
        <v>1278</v>
      </c>
      <c r="F9" s="338" t="s">
        <v>1283</v>
      </c>
      <c r="G9" s="341" t="s">
        <v>1284</v>
      </c>
      <c r="H9" s="338" t="s">
        <v>1285</v>
      </c>
      <c r="I9" s="339">
        <v>29</v>
      </c>
      <c r="J9" s="344" t="s">
        <v>1290</v>
      </c>
    </row>
    <row r="10" spans="1:10" ht="24.25" customHeight="1">
      <c r="A10" s="334">
        <v>6</v>
      </c>
      <c r="B10" s="335">
        <v>9</v>
      </c>
      <c r="C10" s="336" t="s">
        <v>1277</v>
      </c>
      <c r="D10" s="335">
        <v>27</v>
      </c>
      <c r="E10" s="337" t="s">
        <v>1278</v>
      </c>
      <c r="F10" s="338" t="s">
        <v>1291</v>
      </c>
      <c r="G10" s="341" t="s">
        <v>1292</v>
      </c>
      <c r="H10" s="338" t="s">
        <v>1293</v>
      </c>
      <c r="I10" s="339">
        <v>150</v>
      </c>
      <c r="J10" s="344"/>
    </row>
    <row r="11" spans="1:10" ht="24.25" customHeight="1">
      <c r="A11" s="334">
        <v>7</v>
      </c>
      <c r="B11" s="335">
        <v>10</v>
      </c>
      <c r="C11" s="336" t="s">
        <v>1277</v>
      </c>
      <c r="D11" s="335">
        <v>20</v>
      </c>
      <c r="E11" s="337" t="s">
        <v>1278</v>
      </c>
      <c r="F11" s="338" t="s">
        <v>1294</v>
      </c>
      <c r="G11" s="341" t="s">
        <v>1295</v>
      </c>
      <c r="H11" s="338" t="s">
        <v>1296</v>
      </c>
      <c r="I11" s="339">
        <v>37</v>
      </c>
      <c r="J11" s="345" t="s">
        <v>1297</v>
      </c>
    </row>
    <row r="12" spans="1:10" ht="24.25" customHeight="1">
      <c r="A12" s="334">
        <v>8</v>
      </c>
      <c r="B12" s="335">
        <v>10</v>
      </c>
      <c r="C12" s="336" t="s">
        <v>1277</v>
      </c>
      <c r="D12" s="335">
        <v>22</v>
      </c>
      <c r="E12" s="337" t="s">
        <v>1278</v>
      </c>
      <c r="F12" s="338" t="s">
        <v>1298</v>
      </c>
      <c r="G12" s="341" t="s">
        <v>1299</v>
      </c>
      <c r="H12" s="338" t="s">
        <v>1300</v>
      </c>
      <c r="I12" s="339">
        <v>33</v>
      </c>
      <c r="J12" s="345" t="s">
        <v>1301</v>
      </c>
    </row>
    <row r="13" spans="1:10" ht="24.25" customHeight="1">
      <c r="A13" s="334">
        <v>9</v>
      </c>
      <c r="B13" s="335">
        <v>10</v>
      </c>
      <c r="C13" s="336" t="s">
        <v>1277</v>
      </c>
      <c r="D13" s="335">
        <v>27</v>
      </c>
      <c r="E13" s="337" t="s">
        <v>1278</v>
      </c>
      <c r="F13" s="338" t="s">
        <v>1279</v>
      </c>
      <c r="G13" s="341" t="s">
        <v>1280</v>
      </c>
      <c r="H13" s="338" t="s">
        <v>1302</v>
      </c>
      <c r="I13" s="339">
        <v>14</v>
      </c>
      <c r="J13" s="345" t="s">
        <v>1303</v>
      </c>
    </row>
    <row r="14" spans="1:10" ht="24.25" customHeight="1">
      <c r="A14" s="334">
        <v>10</v>
      </c>
      <c r="B14" s="335">
        <v>10</v>
      </c>
      <c r="C14" s="336" t="s">
        <v>1277</v>
      </c>
      <c r="D14" s="335">
        <v>28</v>
      </c>
      <c r="E14" s="337" t="s">
        <v>1278</v>
      </c>
      <c r="F14" s="338" t="s">
        <v>1304</v>
      </c>
      <c r="G14" s="341" t="s">
        <v>1305</v>
      </c>
      <c r="H14" s="338" t="s">
        <v>1306</v>
      </c>
      <c r="I14" s="339">
        <v>18</v>
      </c>
      <c r="J14" s="345" t="s">
        <v>1307</v>
      </c>
    </row>
    <row r="15" spans="1:10" ht="24.25" customHeight="1">
      <c r="A15" s="334">
        <v>11</v>
      </c>
      <c r="B15" s="335">
        <v>11</v>
      </c>
      <c r="C15" s="336" t="s">
        <v>1277</v>
      </c>
      <c r="D15" s="335">
        <v>7</v>
      </c>
      <c r="E15" s="337" t="s">
        <v>1278</v>
      </c>
      <c r="F15" s="338" t="s">
        <v>1308</v>
      </c>
      <c r="G15" s="341" t="s">
        <v>1309</v>
      </c>
      <c r="H15" s="338" t="s">
        <v>1310</v>
      </c>
      <c r="I15" s="339">
        <v>20</v>
      </c>
      <c r="J15" s="345" t="s">
        <v>1311</v>
      </c>
    </row>
    <row r="16" spans="1:10" ht="24.25" customHeight="1">
      <c r="A16" s="334">
        <v>12</v>
      </c>
      <c r="B16" s="335">
        <v>11</v>
      </c>
      <c r="C16" s="336" t="s">
        <v>1277</v>
      </c>
      <c r="D16" s="335">
        <v>11</v>
      </c>
      <c r="E16" s="337" t="s">
        <v>1278</v>
      </c>
      <c r="F16" s="338" t="s">
        <v>1304</v>
      </c>
      <c r="G16" s="341" t="s">
        <v>1305</v>
      </c>
      <c r="H16" s="338" t="s">
        <v>1306</v>
      </c>
      <c r="I16" s="339">
        <v>18</v>
      </c>
      <c r="J16" s="344" t="s">
        <v>1312</v>
      </c>
    </row>
    <row r="17" spans="1:10" ht="24.25" customHeight="1">
      <c r="A17" s="334">
        <v>13</v>
      </c>
      <c r="B17" s="335">
        <v>11</v>
      </c>
      <c r="C17" s="336" t="s">
        <v>1277</v>
      </c>
      <c r="D17" s="335">
        <v>14</v>
      </c>
      <c r="E17" s="337" t="s">
        <v>1278</v>
      </c>
      <c r="F17" s="346" t="s">
        <v>1313</v>
      </c>
      <c r="G17" s="341" t="s">
        <v>1284</v>
      </c>
      <c r="H17" s="347" t="s">
        <v>1314</v>
      </c>
      <c r="I17" s="348">
        <v>34</v>
      </c>
      <c r="J17" s="344" t="s">
        <v>1315</v>
      </c>
    </row>
    <row r="18" spans="1:10" ht="24.25" customHeight="1">
      <c r="A18" s="334">
        <v>14</v>
      </c>
      <c r="B18" s="335">
        <v>11</v>
      </c>
      <c r="C18" s="336" t="s">
        <v>1277</v>
      </c>
      <c r="D18" s="335">
        <v>17</v>
      </c>
      <c r="E18" s="337" t="s">
        <v>1278</v>
      </c>
      <c r="F18" s="346" t="s">
        <v>1316</v>
      </c>
      <c r="G18" s="341" t="s">
        <v>1280</v>
      </c>
      <c r="H18" s="346" t="s">
        <v>1317</v>
      </c>
      <c r="I18" s="348">
        <v>16</v>
      </c>
      <c r="J18" s="345" t="s">
        <v>1318</v>
      </c>
    </row>
    <row r="19" spans="1:10" ht="24.25" customHeight="1">
      <c r="A19" s="334">
        <v>15</v>
      </c>
      <c r="B19" s="335">
        <v>11</v>
      </c>
      <c r="C19" s="336" t="s">
        <v>1277</v>
      </c>
      <c r="D19" s="335">
        <v>19</v>
      </c>
      <c r="E19" s="337" t="s">
        <v>1278</v>
      </c>
      <c r="F19" s="347" t="s">
        <v>1319</v>
      </c>
      <c r="G19" s="341" t="s">
        <v>1320</v>
      </c>
      <c r="H19" s="345" t="s">
        <v>1321</v>
      </c>
      <c r="I19" s="348">
        <v>25</v>
      </c>
      <c r="J19" s="345" t="s">
        <v>1322</v>
      </c>
    </row>
    <row r="20" spans="1:10" ht="24.25" customHeight="1">
      <c r="A20" s="334">
        <v>16</v>
      </c>
      <c r="B20" s="335">
        <v>11</v>
      </c>
      <c r="C20" s="336" t="s">
        <v>1277</v>
      </c>
      <c r="D20" s="335">
        <v>25</v>
      </c>
      <c r="E20" s="337" t="s">
        <v>1278</v>
      </c>
      <c r="F20" s="347" t="s">
        <v>1323</v>
      </c>
      <c r="G20" s="341" t="s">
        <v>1305</v>
      </c>
      <c r="H20" s="338" t="s">
        <v>1306</v>
      </c>
      <c r="I20" s="348">
        <v>20</v>
      </c>
      <c r="J20" s="344" t="s">
        <v>1324</v>
      </c>
    </row>
    <row r="21" spans="1:10" ht="24.25" customHeight="1">
      <c r="A21" s="334">
        <v>17</v>
      </c>
      <c r="B21" s="335">
        <v>12</v>
      </c>
      <c r="C21" s="336" t="s">
        <v>1277</v>
      </c>
      <c r="D21" s="335">
        <v>6</v>
      </c>
      <c r="E21" s="337" t="s">
        <v>1278</v>
      </c>
      <c r="F21" s="347" t="s">
        <v>1325</v>
      </c>
      <c r="G21" s="338" t="s">
        <v>1326</v>
      </c>
      <c r="H21" s="347" t="s">
        <v>1327</v>
      </c>
      <c r="I21" s="348">
        <v>20</v>
      </c>
      <c r="J21" s="345" t="s">
        <v>1328</v>
      </c>
    </row>
    <row r="22" spans="1:10" ht="24.25" customHeight="1">
      <c r="A22" s="334">
        <v>18</v>
      </c>
      <c r="B22" s="335">
        <v>12</v>
      </c>
      <c r="C22" s="336" t="s">
        <v>1277</v>
      </c>
      <c r="D22" s="335">
        <v>13</v>
      </c>
      <c r="E22" s="337" t="s">
        <v>1278</v>
      </c>
      <c r="F22" s="346" t="s">
        <v>1329</v>
      </c>
      <c r="G22" s="338" t="s">
        <v>1330</v>
      </c>
      <c r="H22" s="345" t="s">
        <v>1331</v>
      </c>
      <c r="I22" s="348">
        <v>34</v>
      </c>
      <c r="J22" s="340" t="s">
        <v>1332</v>
      </c>
    </row>
    <row r="23" spans="1:10" ht="24.25" customHeight="1">
      <c r="A23" s="334">
        <v>19</v>
      </c>
      <c r="B23" s="335">
        <v>2</v>
      </c>
      <c r="C23" s="336" t="s">
        <v>1277</v>
      </c>
      <c r="D23" s="335">
        <v>10</v>
      </c>
      <c r="E23" s="337" t="s">
        <v>1278</v>
      </c>
      <c r="F23" s="346" t="s">
        <v>1333</v>
      </c>
      <c r="G23" s="341" t="s">
        <v>1334</v>
      </c>
      <c r="H23" s="347" t="s">
        <v>1335</v>
      </c>
      <c r="I23" s="348">
        <v>21</v>
      </c>
      <c r="J23" s="344" t="s">
        <v>1336</v>
      </c>
    </row>
    <row r="24" spans="1:10" ht="24.25" customHeight="1">
      <c r="A24" s="334">
        <v>20</v>
      </c>
      <c r="B24" s="335">
        <v>2</v>
      </c>
      <c r="C24" s="336" t="s">
        <v>1277</v>
      </c>
      <c r="D24" s="335">
        <v>14</v>
      </c>
      <c r="E24" s="337" t="s">
        <v>1278</v>
      </c>
      <c r="F24" s="347" t="s">
        <v>1337</v>
      </c>
      <c r="G24" s="341" t="s">
        <v>1338</v>
      </c>
      <c r="H24" s="347" t="s">
        <v>1335</v>
      </c>
      <c r="I24" s="348">
        <v>20</v>
      </c>
      <c r="J24" s="340" t="s">
        <v>1339</v>
      </c>
    </row>
    <row r="27" spans="1:10" ht="13.75" customHeight="1"/>
    <row r="30" spans="1:10" ht="13.75" customHeight="1"/>
    <row r="33" ht="13.75" customHeight="1"/>
    <row r="36" ht="13.75" customHeight="1"/>
    <row r="39" ht="13.75" customHeight="1"/>
    <row r="42" ht="13.75" customHeight="1"/>
    <row r="45" ht="13.75" customHeight="1"/>
    <row r="48" ht="13.75" customHeight="1"/>
    <row r="51" ht="13.75" customHeight="1"/>
    <row r="57" ht="13.75" customHeight="1"/>
    <row r="60" ht="13.75" customHeight="1"/>
    <row r="63" ht="13.75" customHeight="1"/>
    <row r="66" ht="13.75" customHeight="1"/>
    <row r="69" ht="13.75" customHeight="1"/>
    <row r="72" ht="13.75" customHeight="1"/>
    <row r="75" ht="13.75" customHeight="1"/>
    <row r="78" ht="13.75" customHeight="1"/>
    <row r="81" ht="13.75" customHeight="1"/>
  </sheetData>
  <sheetProtection selectLockedCells="1" selectUnlockedCells="1"/>
  <mergeCells count="1">
    <mergeCell ref="B4:E4"/>
  </mergeCells>
  <phoneticPr fontId="6"/>
  <pageMargins left="0.78740157480314965" right="0.39370078740157483" top="0.39370078740157483" bottom="0.39370078740157483" header="0" footer="0"/>
  <pageSetup paperSize="9" scale="98"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5997D-7FCD-40EA-92DB-D478B2402475}">
  <sheetPr>
    <pageSetUpPr fitToPage="1"/>
  </sheetPr>
  <dimension ref="A1:DI29"/>
  <sheetViews>
    <sheetView view="pageLayout" topLeftCell="A10" zoomScaleNormal="80" workbookViewId="0">
      <selection activeCell="W11" sqref="W11"/>
    </sheetView>
  </sheetViews>
  <sheetFormatPr defaultColWidth="9" defaultRowHeight="14.4"/>
  <cols>
    <col min="1" max="28" width="1.6640625" style="8" customWidth="1"/>
    <col min="29" max="29" width="0.21875" style="8" customWidth="1"/>
    <col min="30" max="39" width="2" style="8" customWidth="1"/>
    <col min="40" max="66" width="1.6640625" style="8" customWidth="1"/>
    <col min="67" max="67" width="1.109375" style="8" customWidth="1"/>
    <col min="68" max="68" width="1.6640625" style="8" customWidth="1"/>
    <col min="69" max="69" width="2.33203125" style="8" customWidth="1"/>
    <col min="70" max="72" width="1.6640625" style="8" customWidth="1"/>
    <col min="73" max="73" width="2.33203125" style="8" customWidth="1"/>
    <col min="74" max="74" width="1.6640625" style="8" customWidth="1"/>
    <col min="75" max="80" width="1.88671875" style="8" customWidth="1"/>
    <col min="81" max="126" width="1.6640625" style="8" customWidth="1"/>
    <col min="127" max="229" width="2.6640625" style="8" customWidth="1"/>
    <col min="230" max="16384" width="9" style="8"/>
  </cols>
  <sheetData>
    <row r="1" spans="1:113" ht="26.85" customHeight="1">
      <c r="A1" s="636" t="s">
        <v>1340</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row>
    <row r="3" spans="1:113" ht="24.25" customHeight="1">
      <c r="A3" s="948" t="s">
        <v>1341</v>
      </c>
      <c r="B3" s="948"/>
      <c r="C3" s="948"/>
      <c r="D3" s="948"/>
      <c r="E3" s="948"/>
      <c r="F3" s="948"/>
      <c r="G3" s="948"/>
      <c r="H3" s="948"/>
      <c r="I3" s="948"/>
      <c r="J3" s="948"/>
      <c r="K3" s="948"/>
      <c r="L3" s="948"/>
      <c r="M3" s="948"/>
      <c r="N3" s="948"/>
      <c r="O3" s="948"/>
      <c r="P3" s="948"/>
      <c r="Q3" s="948"/>
      <c r="R3" s="948"/>
      <c r="S3" s="948"/>
      <c r="T3" s="948"/>
      <c r="U3" s="948"/>
      <c r="V3" s="948"/>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P3" s="350"/>
      <c r="CQ3" s="350"/>
      <c r="CR3" s="350"/>
      <c r="CS3" s="350"/>
      <c r="CT3" s="350"/>
      <c r="CU3" s="350"/>
      <c r="CV3" s="350"/>
      <c r="CW3" s="350"/>
      <c r="CX3" s="350"/>
      <c r="CY3" s="350"/>
      <c r="CZ3" s="350"/>
      <c r="DA3" s="350"/>
      <c r="DB3" s="350"/>
      <c r="DC3" s="350"/>
      <c r="DD3" s="350"/>
      <c r="DE3" s="350"/>
      <c r="DF3" s="350"/>
      <c r="DG3" s="350"/>
      <c r="DH3" s="350"/>
      <c r="DI3" s="351" t="s">
        <v>1342</v>
      </c>
    </row>
    <row r="4" spans="1:113" ht="25.55" customHeight="1">
      <c r="A4" s="949" t="s">
        <v>1343</v>
      </c>
      <c r="B4" s="949"/>
      <c r="C4" s="949"/>
      <c r="D4" s="949"/>
      <c r="E4" s="949"/>
      <c r="F4" s="949"/>
      <c r="G4" s="949"/>
      <c r="H4" s="949"/>
      <c r="I4" s="949"/>
      <c r="J4" s="950" t="s">
        <v>1344</v>
      </c>
      <c r="K4" s="950"/>
      <c r="L4" s="950"/>
      <c r="M4" s="950"/>
      <c r="N4" s="950"/>
      <c r="O4" s="950"/>
      <c r="P4" s="950"/>
      <c r="Q4" s="950"/>
      <c r="R4" s="950"/>
      <c r="S4" s="950"/>
      <c r="T4" s="951" t="s">
        <v>1345</v>
      </c>
      <c r="U4" s="951"/>
      <c r="V4" s="951"/>
      <c r="W4" s="951"/>
      <c r="X4" s="951"/>
      <c r="Y4" s="951"/>
      <c r="Z4" s="951"/>
      <c r="AA4" s="951"/>
      <c r="AB4" s="951"/>
      <c r="AC4" s="951"/>
      <c r="AD4" s="951" t="s">
        <v>1346</v>
      </c>
      <c r="AE4" s="951"/>
      <c r="AF4" s="951"/>
      <c r="AG4" s="951"/>
      <c r="AH4" s="951"/>
      <c r="AI4" s="951"/>
      <c r="AJ4" s="951"/>
      <c r="AK4" s="951"/>
      <c r="AL4" s="951"/>
      <c r="AM4" s="951"/>
      <c r="AN4" s="951" t="s">
        <v>1347</v>
      </c>
      <c r="AO4" s="951"/>
      <c r="AP4" s="951"/>
      <c r="AQ4" s="951"/>
      <c r="AR4" s="951"/>
      <c r="AS4" s="951"/>
      <c r="AT4" s="951"/>
      <c r="AU4" s="951"/>
      <c r="AV4" s="951"/>
      <c r="AW4" s="951"/>
      <c r="AX4" s="950" t="s">
        <v>1348</v>
      </c>
      <c r="AY4" s="950"/>
      <c r="AZ4" s="950"/>
      <c r="BA4" s="950"/>
      <c r="BB4" s="950"/>
      <c r="BC4" s="950"/>
      <c r="BD4" s="951" t="s">
        <v>1349</v>
      </c>
      <c r="BE4" s="951"/>
      <c r="BF4" s="951"/>
      <c r="BG4" s="951"/>
      <c r="BH4" s="951"/>
      <c r="BI4" s="951"/>
      <c r="BJ4" s="952" t="s">
        <v>1350</v>
      </c>
      <c r="BK4" s="952"/>
      <c r="BL4" s="952"/>
      <c r="BM4" s="952"/>
      <c r="BN4" s="952"/>
      <c r="BO4" s="952"/>
      <c r="BP4" s="952"/>
      <c r="BQ4" s="952"/>
      <c r="BR4" s="952"/>
      <c r="BS4" s="952"/>
      <c r="BT4" s="952"/>
      <c r="BU4" s="952"/>
      <c r="BV4" s="952"/>
      <c r="BW4" s="952"/>
      <c r="BX4" s="952"/>
      <c r="BY4" s="952"/>
      <c r="BZ4" s="952"/>
      <c r="CA4" s="952"/>
      <c r="CB4" s="952"/>
      <c r="CC4" s="952"/>
      <c r="CD4" s="952"/>
      <c r="CE4" s="952"/>
      <c r="CF4" s="952"/>
      <c r="CG4" s="952"/>
      <c r="CH4" s="952"/>
      <c r="CI4" s="952"/>
      <c r="CJ4" s="952"/>
      <c r="CK4" s="952"/>
      <c r="CL4" s="952"/>
      <c r="CM4" s="952"/>
      <c r="CN4" s="952"/>
      <c r="CO4" s="952"/>
      <c r="CP4" s="952"/>
      <c r="CQ4" s="952"/>
      <c r="CR4" s="952"/>
      <c r="CS4" s="952"/>
      <c r="CT4" s="952"/>
      <c r="CU4" s="952"/>
      <c r="CV4" s="952"/>
      <c r="CW4" s="952"/>
      <c r="CX4" s="952"/>
      <c r="CY4" s="952"/>
      <c r="CZ4" s="952"/>
      <c r="DA4" s="952"/>
      <c r="DB4" s="952"/>
      <c r="DC4" s="952"/>
      <c r="DD4" s="952"/>
      <c r="DE4" s="952"/>
      <c r="DF4" s="952"/>
      <c r="DG4" s="952"/>
      <c r="DH4" s="952"/>
      <c r="DI4" s="952"/>
    </row>
    <row r="5" spans="1:113" ht="25.55" customHeight="1">
      <c r="A5" s="949"/>
      <c r="B5" s="949"/>
      <c r="C5" s="949"/>
      <c r="D5" s="949"/>
      <c r="E5" s="949"/>
      <c r="F5" s="949"/>
      <c r="G5" s="949"/>
      <c r="H5" s="949"/>
      <c r="I5" s="949"/>
      <c r="J5" s="950"/>
      <c r="K5" s="950"/>
      <c r="L5" s="950"/>
      <c r="M5" s="950"/>
      <c r="N5" s="950"/>
      <c r="O5" s="950"/>
      <c r="P5" s="950"/>
      <c r="Q5" s="950"/>
      <c r="R5" s="950"/>
      <c r="S5" s="950"/>
      <c r="T5" s="951"/>
      <c r="U5" s="951"/>
      <c r="V5" s="951"/>
      <c r="W5" s="951"/>
      <c r="X5" s="951"/>
      <c r="Y5" s="951"/>
      <c r="Z5" s="951"/>
      <c r="AA5" s="951"/>
      <c r="AB5" s="951"/>
      <c r="AC5" s="951"/>
      <c r="AD5" s="953" t="s">
        <v>1351</v>
      </c>
      <c r="AE5" s="953"/>
      <c r="AF5" s="953"/>
      <c r="AG5" s="953" t="s">
        <v>1352</v>
      </c>
      <c r="AH5" s="953"/>
      <c r="AI5" s="953"/>
      <c r="AJ5" s="953" t="s">
        <v>444</v>
      </c>
      <c r="AK5" s="953"/>
      <c r="AL5" s="953"/>
      <c r="AM5" s="953"/>
      <c r="AN5" s="953" t="s">
        <v>1353</v>
      </c>
      <c r="AO5" s="953"/>
      <c r="AP5" s="953"/>
      <c r="AQ5" s="953" t="s">
        <v>1354</v>
      </c>
      <c r="AR5" s="953"/>
      <c r="AS5" s="953"/>
      <c r="AT5" s="1343" t="s">
        <v>1899</v>
      </c>
      <c r="AU5" s="1343"/>
      <c r="AV5" s="1343"/>
      <c r="AW5" s="1343"/>
      <c r="AX5" s="950"/>
      <c r="AY5" s="950"/>
      <c r="AZ5" s="950"/>
      <c r="BA5" s="950"/>
      <c r="BB5" s="950"/>
      <c r="BC5" s="950"/>
      <c r="BD5" s="951"/>
      <c r="BE5" s="951"/>
      <c r="BF5" s="951"/>
      <c r="BG5" s="951"/>
      <c r="BH5" s="951"/>
      <c r="BI5" s="951"/>
      <c r="BJ5" s="953" t="s">
        <v>1355</v>
      </c>
      <c r="BK5" s="953"/>
      <c r="BL5" s="953"/>
      <c r="BM5" s="953"/>
      <c r="BN5" s="953"/>
      <c r="BO5" s="953"/>
      <c r="BP5" s="953"/>
      <c r="BQ5" s="953" t="s">
        <v>1356</v>
      </c>
      <c r="BR5" s="953"/>
      <c r="BS5" s="953"/>
      <c r="BT5" s="953"/>
      <c r="BU5" s="953"/>
      <c r="BV5" s="953"/>
      <c r="BW5" s="953" t="s">
        <v>1357</v>
      </c>
      <c r="BX5" s="953"/>
      <c r="BY5" s="953"/>
      <c r="BZ5" s="953"/>
      <c r="CA5" s="953"/>
      <c r="CB5" s="953"/>
      <c r="CC5" s="953" t="s">
        <v>1358</v>
      </c>
      <c r="CD5" s="953"/>
      <c r="CE5" s="953"/>
      <c r="CF5" s="953"/>
      <c r="CG5" s="953"/>
      <c r="CH5" s="953"/>
      <c r="CI5" s="953"/>
      <c r="CJ5" s="953" t="s">
        <v>1359</v>
      </c>
      <c r="CK5" s="953"/>
      <c r="CL5" s="953"/>
      <c r="CM5" s="953"/>
      <c r="CN5" s="953"/>
      <c r="CO5" s="953"/>
      <c r="CP5" s="963" t="s">
        <v>1360</v>
      </c>
      <c r="CQ5" s="963"/>
      <c r="CR5" s="963"/>
      <c r="CS5" s="963"/>
      <c r="CT5" s="963"/>
      <c r="CU5" s="963"/>
      <c r="CV5" s="953" t="s">
        <v>1361</v>
      </c>
      <c r="CW5" s="953"/>
      <c r="CX5" s="953"/>
      <c r="CY5" s="953"/>
      <c r="CZ5" s="953"/>
      <c r="DA5" s="953"/>
      <c r="DB5" s="962" t="s">
        <v>672</v>
      </c>
      <c r="DC5" s="962"/>
      <c r="DD5" s="962"/>
      <c r="DE5" s="962"/>
      <c r="DF5" s="962"/>
      <c r="DG5" s="962"/>
      <c r="DH5" s="962"/>
      <c r="DI5" s="962"/>
    </row>
    <row r="6" spans="1:113" ht="25.55" customHeight="1">
      <c r="A6" s="954" t="s">
        <v>1362</v>
      </c>
      <c r="B6" s="954"/>
      <c r="C6" s="954"/>
      <c r="D6" s="954"/>
      <c r="E6" s="954"/>
      <c r="F6" s="954"/>
      <c r="G6" s="954"/>
      <c r="H6" s="954"/>
      <c r="I6" s="954"/>
      <c r="J6" s="955" t="s">
        <v>1363</v>
      </c>
      <c r="K6" s="955"/>
      <c r="L6" s="955"/>
      <c r="M6" s="955"/>
      <c r="N6" s="955"/>
      <c r="O6" s="955"/>
      <c r="P6" s="955"/>
      <c r="Q6" s="955"/>
      <c r="R6" s="955"/>
      <c r="S6" s="955"/>
      <c r="T6" s="955" t="s">
        <v>1364</v>
      </c>
      <c r="U6" s="955"/>
      <c r="V6" s="955"/>
      <c r="W6" s="955"/>
      <c r="X6" s="955"/>
      <c r="Y6" s="955"/>
      <c r="Z6" s="955"/>
      <c r="AA6" s="955"/>
      <c r="AB6" s="955"/>
      <c r="AC6" s="955"/>
      <c r="AD6" s="956">
        <v>674</v>
      </c>
      <c r="AE6" s="956"/>
      <c r="AF6" s="956"/>
      <c r="AG6" s="956">
        <v>831</v>
      </c>
      <c r="AH6" s="956"/>
      <c r="AI6" s="956"/>
      <c r="AJ6" s="956">
        <f>SUM(AD6+AG6)</f>
        <v>1505</v>
      </c>
      <c r="AK6" s="956"/>
      <c r="AL6" s="956"/>
      <c r="AM6" s="956"/>
      <c r="AN6" s="957">
        <v>8</v>
      </c>
      <c r="AO6" s="957"/>
      <c r="AP6" s="957"/>
      <c r="AQ6" s="957">
        <v>3</v>
      </c>
      <c r="AR6" s="957"/>
      <c r="AS6" s="957"/>
      <c r="AT6" s="958">
        <v>73</v>
      </c>
      <c r="AU6" s="958"/>
      <c r="AV6" s="958"/>
      <c r="AW6" s="958"/>
      <c r="AX6" s="959">
        <v>741104</v>
      </c>
      <c r="AY6" s="959"/>
      <c r="AZ6" s="959"/>
      <c r="BA6" s="959"/>
      <c r="BB6" s="959"/>
      <c r="BC6" s="959"/>
      <c r="BD6" s="959">
        <v>847939</v>
      </c>
      <c r="BE6" s="959"/>
      <c r="BF6" s="959"/>
      <c r="BG6" s="959"/>
      <c r="BH6" s="959"/>
      <c r="BI6" s="959"/>
      <c r="BJ6" s="960">
        <v>5518201</v>
      </c>
      <c r="BK6" s="960"/>
      <c r="BL6" s="960"/>
      <c r="BM6" s="960"/>
      <c r="BN6" s="960"/>
      <c r="BO6" s="960"/>
      <c r="BP6" s="960"/>
      <c r="BQ6" s="960">
        <v>563585</v>
      </c>
      <c r="BR6" s="960"/>
      <c r="BS6" s="960"/>
      <c r="BT6" s="960"/>
      <c r="BU6" s="960"/>
      <c r="BV6" s="960"/>
      <c r="BW6" s="960">
        <v>1064772</v>
      </c>
      <c r="BX6" s="960"/>
      <c r="BY6" s="960"/>
      <c r="BZ6" s="960"/>
      <c r="CA6" s="960"/>
      <c r="CB6" s="960"/>
      <c r="CC6" s="963" t="s">
        <v>1365</v>
      </c>
      <c r="CD6" s="963"/>
      <c r="CE6" s="963"/>
      <c r="CF6" s="963"/>
      <c r="CG6" s="963"/>
      <c r="CH6" s="963"/>
      <c r="CI6" s="963"/>
      <c r="CJ6" s="959">
        <v>151992</v>
      </c>
      <c r="CK6" s="959"/>
      <c r="CL6" s="959"/>
      <c r="CM6" s="959"/>
      <c r="CN6" s="959"/>
      <c r="CO6" s="959"/>
      <c r="CP6" s="959">
        <v>102004</v>
      </c>
      <c r="CQ6" s="959"/>
      <c r="CR6" s="959"/>
      <c r="CS6" s="959"/>
      <c r="CT6" s="959"/>
      <c r="CU6" s="959"/>
      <c r="CV6" s="959">
        <v>6811</v>
      </c>
      <c r="CW6" s="959"/>
      <c r="CX6" s="959"/>
      <c r="CY6" s="959"/>
      <c r="CZ6" s="959"/>
      <c r="DA6" s="959"/>
      <c r="DB6" s="352"/>
      <c r="DC6" s="353"/>
      <c r="DD6" s="964">
        <v>157681</v>
      </c>
      <c r="DE6" s="964"/>
      <c r="DF6" s="964"/>
      <c r="DG6" s="964"/>
      <c r="DH6" s="964"/>
      <c r="DI6" s="964"/>
    </row>
    <row r="7" spans="1:113" ht="25.55" customHeight="1">
      <c r="A7" s="954"/>
      <c r="B7" s="954"/>
      <c r="C7" s="954"/>
      <c r="D7" s="954"/>
      <c r="E7" s="954"/>
      <c r="F7" s="954"/>
      <c r="G7" s="954"/>
      <c r="H7" s="954"/>
      <c r="I7" s="954"/>
      <c r="J7" s="955"/>
      <c r="K7" s="955"/>
      <c r="L7" s="955"/>
      <c r="M7" s="955"/>
      <c r="N7" s="955"/>
      <c r="O7" s="955"/>
      <c r="P7" s="955"/>
      <c r="Q7" s="955"/>
      <c r="R7" s="955"/>
      <c r="S7" s="955"/>
      <c r="T7" s="955"/>
      <c r="U7" s="955"/>
      <c r="V7" s="955"/>
      <c r="W7" s="955"/>
      <c r="X7" s="955"/>
      <c r="Y7" s="955"/>
      <c r="Z7" s="955"/>
      <c r="AA7" s="955"/>
      <c r="AB7" s="955"/>
      <c r="AC7" s="955"/>
      <c r="AD7" s="956"/>
      <c r="AE7" s="956"/>
      <c r="AF7" s="956"/>
      <c r="AG7" s="956"/>
      <c r="AH7" s="956"/>
      <c r="AI7" s="956"/>
      <c r="AJ7" s="956"/>
      <c r="AK7" s="956"/>
      <c r="AL7" s="956"/>
      <c r="AM7" s="956"/>
      <c r="AN7" s="957"/>
      <c r="AO7" s="957"/>
      <c r="AP7" s="957"/>
      <c r="AQ7" s="957"/>
      <c r="AR7" s="957"/>
      <c r="AS7" s="957"/>
      <c r="AT7" s="958"/>
      <c r="AU7" s="958"/>
      <c r="AV7" s="958"/>
      <c r="AW7" s="958"/>
      <c r="AX7" s="959"/>
      <c r="AY7" s="959"/>
      <c r="AZ7" s="959"/>
      <c r="BA7" s="959"/>
      <c r="BB7" s="959"/>
      <c r="BC7" s="959"/>
      <c r="BD7" s="959"/>
      <c r="BE7" s="959"/>
      <c r="BF7" s="959"/>
      <c r="BG7" s="959"/>
      <c r="BH7" s="959"/>
      <c r="BI7" s="959"/>
      <c r="BJ7" s="960"/>
      <c r="BK7" s="960"/>
      <c r="BL7" s="960"/>
      <c r="BM7" s="960"/>
      <c r="BN7" s="960"/>
      <c r="BO7" s="960"/>
      <c r="BP7" s="960"/>
      <c r="BQ7" s="960"/>
      <c r="BR7" s="960"/>
      <c r="BS7" s="960"/>
      <c r="BT7" s="960"/>
      <c r="BU7" s="960"/>
      <c r="BV7" s="960"/>
      <c r="BW7" s="960"/>
      <c r="BX7" s="960"/>
      <c r="BY7" s="960"/>
      <c r="BZ7" s="960"/>
      <c r="CA7" s="960"/>
      <c r="CB7" s="960"/>
      <c r="CC7" s="963"/>
      <c r="CD7" s="963"/>
      <c r="CE7" s="963"/>
      <c r="CF7" s="963"/>
      <c r="CG7" s="963"/>
      <c r="CH7" s="963"/>
      <c r="CI7" s="963"/>
      <c r="CJ7" s="959"/>
      <c r="CK7" s="959"/>
      <c r="CL7" s="959"/>
      <c r="CM7" s="959"/>
      <c r="CN7" s="959"/>
      <c r="CO7" s="959"/>
      <c r="CP7" s="959"/>
      <c r="CQ7" s="959"/>
      <c r="CR7" s="959"/>
      <c r="CS7" s="959"/>
      <c r="CT7" s="959"/>
      <c r="CU7" s="959"/>
      <c r="CV7" s="959"/>
      <c r="CW7" s="959"/>
      <c r="CX7" s="959"/>
      <c r="CY7" s="959"/>
      <c r="CZ7" s="959"/>
      <c r="DA7" s="959"/>
      <c r="DB7" s="354"/>
      <c r="DC7" s="355"/>
      <c r="DD7" s="965" t="s">
        <v>1366</v>
      </c>
      <c r="DE7" s="965"/>
      <c r="DF7" s="965"/>
      <c r="DG7" s="965"/>
      <c r="DH7" s="965"/>
      <c r="DI7" s="965"/>
    </row>
    <row r="8" spans="1:113" ht="25.55" customHeight="1">
      <c r="A8" s="954"/>
      <c r="B8" s="954"/>
      <c r="C8" s="954"/>
      <c r="D8" s="954"/>
      <c r="E8" s="954"/>
      <c r="F8" s="954"/>
      <c r="G8" s="954"/>
      <c r="H8" s="954"/>
      <c r="I8" s="954"/>
      <c r="J8" s="955"/>
      <c r="K8" s="955"/>
      <c r="L8" s="955"/>
      <c r="M8" s="955"/>
      <c r="N8" s="955"/>
      <c r="O8" s="955"/>
      <c r="P8" s="955"/>
      <c r="Q8" s="955"/>
      <c r="R8" s="955"/>
      <c r="S8" s="955"/>
      <c r="T8" s="955"/>
      <c r="U8" s="955"/>
      <c r="V8" s="955"/>
      <c r="W8" s="955"/>
      <c r="X8" s="955"/>
      <c r="Y8" s="955"/>
      <c r="Z8" s="955"/>
      <c r="AA8" s="955"/>
      <c r="AB8" s="955"/>
      <c r="AC8" s="955"/>
      <c r="AD8" s="956"/>
      <c r="AE8" s="956"/>
      <c r="AF8" s="956"/>
      <c r="AG8" s="956"/>
      <c r="AH8" s="956"/>
      <c r="AI8" s="956"/>
      <c r="AJ8" s="956"/>
      <c r="AK8" s="956"/>
      <c r="AL8" s="956"/>
      <c r="AM8" s="956"/>
      <c r="AN8" s="957"/>
      <c r="AO8" s="957"/>
      <c r="AP8" s="957"/>
      <c r="AQ8" s="957"/>
      <c r="AR8" s="957"/>
      <c r="AS8" s="957"/>
      <c r="AT8" s="961" t="s">
        <v>1367</v>
      </c>
      <c r="AU8" s="961"/>
      <c r="AV8" s="961"/>
      <c r="AW8" s="961"/>
      <c r="AX8" s="959"/>
      <c r="AY8" s="959"/>
      <c r="AZ8" s="959"/>
      <c r="BA8" s="959"/>
      <c r="BB8" s="959"/>
      <c r="BC8" s="959"/>
      <c r="BD8" s="959"/>
      <c r="BE8" s="959"/>
      <c r="BF8" s="959"/>
      <c r="BG8" s="959"/>
      <c r="BH8" s="959"/>
      <c r="BI8" s="959"/>
      <c r="BJ8" s="960"/>
      <c r="BK8" s="960"/>
      <c r="BL8" s="960"/>
      <c r="BM8" s="960"/>
      <c r="BN8" s="960"/>
      <c r="BO8" s="960"/>
      <c r="BP8" s="960"/>
      <c r="BQ8" s="960"/>
      <c r="BR8" s="960"/>
      <c r="BS8" s="960"/>
      <c r="BT8" s="960"/>
      <c r="BU8" s="960"/>
      <c r="BV8" s="960"/>
      <c r="BW8" s="960"/>
      <c r="BX8" s="960"/>
      <c r="BY8" s="960"/>
      <c r="BZ8" s="960"/>
      <c r="CA8" s="960"/>
      <c r="CB8" s="960"/>
      <c r="CC8" s="963"/>
      <c r="CD8" s="963"/>
      <c r="CE8" s="963"/>
      <c r="CF8" s="963"/>
      <c r="CG8" s="963"/>
      <c r="CH8" s="963"/>
      <c r="CI8" s="963"/>
      <c r="CJ8" s="959"/>
      <c r="CK8" s="959"/>
      <c r="CL8" s="959"/>
      <c r="CM8" s="959"/>
      <c r="CN8" s="959"/>
      <c r="CO8" s="959"/>
      <c r="CP8" s="959"/>
      <c r="CQ8" s="959"/>
      <c r="CR8" s="959"/>
      <c r="CS8" s="959"/>
      <c r="CT8" s="959"/>
      <c r="CU8" s="959"/>
      <c r="CV8" s="959"/>
      <c r="CW8" s="959"/>
      <c r="CX8" s="959"/>
      <c r="CY8" s="959"/>
      <c r="CZ8" s="959"/>
      <c r="DA8" s="959"/>
      <c r="DB8" s="354"/>
      <c r="DC8" s="355"/>
      <c r="DD8" s="966">
        <v>4234</v>
      </c>
      <c r="DE8" s="966"/>
      <c r="DF8" s="966"/>
      <c r="DG8" s="966"/>
      <c r="DH8" s="966"/>
      <c r="DI8" s="966"/>
    </row>
    <row r="9" spans="1:113" ht="25.55" customHeight="1">
      <c r="A9" s="954"/>
      <c r="B9" s="954"/>
      <c r="C9" s="954"/>
      <c r="D9" s="954"/>
      <c r="E9" s="954"/>
      <c r="F9" s="954"/>
      <c r="G9" s="954"/>
      <c r="H9" s="954"/>
      <c r="I9" s="954"/>
      <c r="J9" s="955"/>
      <c r="K9" s="955"/>
      <c r="L9" s="955"/>
      <c r="M9" s="955"/>
      <c r="N9" s="955"/>
      <c r="O9" s="955"/>
      <c r="P9" s="955"/>
      <c r="Q9" s="955"/>
      <c r="R9" s="955"/>
      <c r="S9" s="955"/>
      <c r="T9" s="955"/>
      <c r="U9" s="955"/>
      <c r="V9" s="955"/>
      <c r="W9" s="955"/>
      <c r="X9" s="955"/>
      <c r="Y9" s="955"/>
      <c r="Z9" s="955"/>
      <c r="AA9" s="955"/>
      <c r="AB9" s="955"/>
      <c r="AC9" s="955"/>
      <c r="AD9" s="956"/>
      <c r="AE9" s="956"/>
      <c r="AF9" s="956"/>
      <c r="AG9" s="956"/>
      <c r="AH9" s="956"/>
      <c r="AI9" s="956"/>
      <c r="AJ9" s="956"/>
      <c r="AK9" s="956"/>
      <c r="AL9" s="956"/>
      <c r="AM9" s="956"/>
      <c r="AN9" s="957"/>
      <c r="AO9" s="957"/>
      <c r="AP9" s="957"/>
      <c r="AQ9" s="957"/>
      <c r="AR9" s="957"/>
      <c r="AS9" s="957"/>
      <c r="AT9" s="961"/>
      <c r="AU9" s="961"/>
      <c r="AV9" s="961"/>
      <c r="AW9" s="961"/>
      <c r="AX9" s="959"/>
      <c r="AY9" s="959"/>
      <c r="AZ9" s="959"/>
      <c r="BA9" s="959"/>
      <c r="BB9" s="959"/>
      <c r="BC9" s="959"/>
      <c r="BD9" s="959"/>
      <c r="BE9" s="959"/>
      <c r="BF9" s="959"/>
      <c r="BG9" s="959"/>
      <c r="BH9" s="959"/>
      <c r="BI9" s="959"/>
      <c r="BJ9" s="960"/>
      <c r="BK9" s="960"/>
      <c r="BL9" s="960"/>
      <c r="BM9" s="960"/>
      <c r="BN9" s="960"/>
      <c r="BO9" s="960"/>
      <c r="BP9" s="960"/>
      <c r="BQ9" s="960"/>
      <c r="BR9" s="960"/>
      <c r="BS9" s="960"/>
      <c r="BT9" s="960"/>
      <c r="BU9" s="960"/>
      <c r="BV9" s="960"/>
      <c r="BW9" s="960"/>
      <c r="BX9" s="960"/>
      <c r="BY9" s="960"/>
      <c r="BZ9" s="960"/>
      <c r="CA9" s="960"/>
      <c r="CB9" s="960"/>
      <c r="CC9" s="959">
        <v>2770271</v>
      </c>
      <c r="CD9" s="959"/>
      <c r="CE9" s="959"/>
      <c r="CF9" s="959"/>
      <c r="CG9" s="959"/>
      <c r="CH9" s="959"/>
      <c r="CI9" s="959"/>
      <c r="CJ9" s="959"/>
      <c r="CK9" s="959"/>
      <c r="CL9" s="959"/>
      <c r="CM9" s="959"/>
      <c r="CN9" s="959"/>
      <c r="CO9" s="959"/>
      <c r="CP9" s="959"/>
      <c r="CQ9" s="959"/>
      <c r="CR9" s="959"/>
      <c r="CS9" s="959"/>
      <c r="CT9" s="959"/>
      <c r="CU9" s="959"/>
      <c r="CV9" s="959"/>
      <c r="CW9" s="959"/>
      <c r="CX9" s="959"/>
      <c r="CY9" s="959"/>
      <c r="CZ9" s="959"/>
      <c r="DA9" s="959"/>
      <c r="DB9" s="354"/>
      <c r="DC9" s="355"/>
      <c r="DD9" s="967" t="s">
        <v>1368</v>
      </c>
      <c r="DE9" s="967"/>
      <c r="DF9" s="967"/>
      <c r="DG9" s="967"/>
      <c r="DH9" s="967"/>
      <c r="DI9" s="967"/>
    </row>
    <row r="10" spans="1:113" ht="25.55" customHeight="1">
      <c r="A10" s="954"/>
      <c r="B10" s="954"/>
      <c r="C10" s="954"/>
      <c r="D10" s="954"/>
      <c r="E10" s="954"/>
      <c r="F10" s="954"/>
      <c r="G10" s="954"/>
      <c r="H10" s="954"/>
      <c r="I10" s="954"/>
      <c r="J10" s="955"/>
      <c r="K10" s="955"/>
      <c r="L10" s="955"/>
      <c r="M10" s="955"/>
      <c r="N10" s="955"/>
      <c r="O10" s="955"/>
      <c r="P10" s="955"/>
      <c r="Q10" s="955"/>
      <c r="R10" s="955"/>
      <c r="S10" s="955"/>
      <c r="T10" s="955"/>
      <c r="U10" s="955"/>
      <c r="V10" s="955"/>
      <c r="W10" s="955"/>
      <c r="X10" s="955"/>
      <c r="Y10" s="955"/>
      <c r="Z10" s="955"/>
      <c r="AA10" s="955"/>
      <c r="AB10" s="955"/>
      <c r="AC10" s="955"/>
      <c r="AD10" s="956"/>
      <c r="AE10" s="956"/>
      <c r="AF10" s="956"/>
      <c r="AG10" s="956"/>
      <c r="AH10" s="956"/>
      <c r="AI10" s="956"/>
      <c r="AJ10" s="956"/>
      <c r="AK10" s="956"/>
      <c r="AL10" s="956"/>
      <c r="AM10" s="956"/>
      <c r="AN10" s="957"/>
      <c r="AO10" s="957"/>
      <c r="AP10" s="957"/>
      <c r="AQ10" s="957"/>
      <c r="AR10" s="957"/>
      <c r="AS10" s="957"/>
      <c r="AT10" s="961"/>
      <c r="AU10" s="961"/>
      <c r="AV10" s="961"/>
      <c r="AW10" s="961"/>
      <c r="AX10" s="959"/>
      <c r="AY10" s="959"/>
      <c r="AZ10" s="959"/>
      <c r="BA10" s="959"/>
      <c r="BB10" s="959"/>
      <c r="BC10" s="959"/>
      <c r="BD10" s="959"/>
      <c r="BE10" s="959"/>
      <c r="BF10" s="959"/>
      <c r="BG10" s="959"/>
      <c r="BH10" s="959"/>
      <c r="BI10" s="959"/>
      <c r="BJ10" s="960"/>
      <c r="BK10" s="960"/>
      <c r="BL10" s="960"/>
      <c r="BM10" s="960"/>
      <c r="BN10" s="960"/>
      <c r="BO10" s="960"/>
      <c r="BP10" s="960"/>
      <c r="BQ10" s="960"/>
      <c r="BR10" s="960"/>
      <c r="BS10" s="960"/>
      <c r="BT10" s="960"/>
      <c r="BU10" s="960"/>
      <c r="BV10" s="960"/>
      <c r="BW10" s="960"/>
      <c r="BX10" s="960"/>
      <c r="BY10" s="960"/>
      <c r="BZ10" s="960"/>
      <c r="CA10" s="960"/>
      <c r="CB10" s="960"/>
      <c r="CC10" s="959"/>
      <c r="CD10" s="959"/>
      <c r="CE10" s="959"/>
      <c r="CF10" s="959"/>
      <c r="CG10" s="959"/>
      <c r="CH10" s="959"/>
      <c r="CI10" s="959"/>
      <c r="CJ10" s="959"/>
      <c r="CK10" s="959"/>
      <c r="CL10" s="959"/>
      <c r="CM10" s="959"/>
      <c r="CN10" s="959"/>
      <c r="CO10" s="959"/>
      <c r="CP10" s="959"/>
      <c r="CQ10" s="959"/>
      <c r="CR10" s="959"/>
      <c r="CS10" s="959"/>
      <c r="CT10" s="959"/>
      <c r="CU10" s="959"/>
      <c r="CV10" s="959"/>
      <c r="CW10" s="959"/>
      <c r="CX10" s="959"/>
      <c r="CY10" s="959"/>
      <c r="CZ10" s="959"/>
      <c r="DA10" s="959"/>
      <c r="DB10" s="356"/>
      <c r="DC10" s="357"/>
      <c r="DD10" s="968">
        <v>153447</v>
      </c>
      <c r="DE10" s="968"/>
      <c r="DF10" s="968"/>
      <c r="DG10" s="968"/>
      <c r="DH10" s="968"/>
      <c r="DI10" s="968"/>
    </row>
    <row r="11" spans="1:113" ht="24.05" customHeight="1">
      <c r="DH11" s="10" t="s">
        <v>1369</v>
      </c>
    </row>
    <row r="12" spans="1:113" ht="28" customHeight="1">
      <c r="BJ12" s="358"/>
    </row>
    <row r="14" spans="1:113" ht="24.25" customHeight="1">
      <c r="A14" s="948" t="s">
        <v>1370</v>
      </c>
      <c r="B14" s="948"/>
      <c r="C14" s="948"/>
      <c r="D14" s="948"/>
      <c r="E14" s="948"/>
      <c r="F14" s="948"/>
      <c r="G14" s="948"/>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9"/>
      <c r="BK14" s="359"/>
      <c r="BL14" s="359"/>
      <c r="BM14" s="359"/>
      <c r="BN14" s="969" t="s">
        <v>1371</v>
      </c>
      <c r="BO14" s="970"/>
      <c r="BP14" s="970"/>
      <c r="BQ14" s="970"/>
      <c r="BR14" s="970"/>
      <c r="BS14" s="970"/>
      <c r="BT14" s="970"/>
      <c r="BU14" s="970"/>
      <c r="BV14" s="970"/>
      <c r="BW14" s="970"/>
      <c r="BX14" s="970"/>
      <c r="BY14" s="970"/>
      <c r="BZ14" s="970"/>
      <c r="CA14" s="970"/>
      <c r="CB14" s="970"/>
      <c r="CC14" s="970"/>
      <c r="CD14" s="971" t="s">
        <v>1372</v>
      </c>
      <c r="CE14" s="971"/>
      <c r="CF14" s="971"/>
      <c r="CG14" s="971"/>
      <c r="CH14" s="971"/>
      <c r="CI14" s="971"/>
      <c r="CJ14" s="971"/>
      <c r="CK14" s="971"/>
      <c r="CL14" s="971"/>
      <c r="CM14" s="971"/>
      <c r="CN14" s="971"/>
      <c r="CO14" s="971"/>
      <c r="CP14" s="971"/>
    </row>
    <row r="15" spans="1:113" ht="20.95" customHeight="1">
      <c r="A15" s="972"/>
      <c r="B15" s="973"/>
      <c r="C15" s="973"/>
      <c r="D15" s="973"/>
      <c r="E15" s="973"/>
      <c r="F15" s="973"/>
      <c r="G15" s="973"/>
      <c r="H15" s="973"/>
      <c r="I15" s="973"/>
      <c r="J15" s="974"/>
      <c r="K15" s="951" t="s">
        <v>1373</v>
      </c>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t="s">
        <v>1374</v>
      </c>
      <c r="AL15" s="951"/>
      <c r="AM15" s="951"/>
      <c r="AN15" s="951"/>
      <c r="AO15" s="951"/>
      <c r="AP15" s="951"/>
      <c r="AQ15" s="951"/>
      <c r="AR15" s="951"/>
      <c r="AS15" s="951"/>
      <c r="AT15" s="951"/>
      <c r="AU15" s="951"/>
      <c r="AV15" s="951"/>
      <c r="AW15" s="951"/>
      <c r="AX15" s="951"/>
      <c r="AY15" s="951"/>
      <c r="AZ15" s="951"/>
      <c r="BA15" s="951"/>
      <c r="BB15" s="951"/>
      <c r="BC15" s="951"/>
      <c r="BD15" s="951"/>
      <c r="BE15" s="951"/>
      <c r="BF15" s="951"/>
      <c r="BG15" s="951"/>
      <c r="BH15" s="951"/>
      <c r="BI15" s="951"/>
      <c r="BJ15" s="951"/>
      <c r="BK15" s="951"/>
      <c r="BL15" s="951"/>
      <c r="BM15" s="951"/>
      <c r="BN15" s="951" t="s">
        <v>1375</v>
      </c>
      <c r="BO15" s="951"/>
      <c r="BP15" s="951"/>
      <c r="BQ15" s="951"/>
      <c r="BR15" s="951"/>
      <c r="BS15" s="951"/>
      <c r="BT15" s="951"/>
      <c r="BU15" s="951"/>
      <c r="BV15" s="951"/>
      <c r="BW15" s="951"/>
      <c r="BX15" s="951"/>
      <c r="BY15" s="951"/>
      <c r="BZ15" s="951"/>
      <c r="CA15" s="951"/>
      <c r="CB15" s="951"/>
      <c r="CC15" s="951"/>
      <c r="CD15" s="952" t="s">
        <v>1376</v>
      </c>
      <c r="CE15" s="952"/>
      <c r="CF15" s="952"/>
      <c r="CG15" s="952"/>
      <c r="CH15" s="952"/>
      <c r="CI15" s="952"/>
      <c r="CJ15" s="952"/>
      <c r="CK15" s="952"/>
      <c r="CL15" s="952"/>
      <c r="CM15" s="952"/>
      <c r="CN15" s="952"/>
      <c r="CO15" s="952"/>
      <c r="CP15" s="952"/>
    </row>
    <row r="16" spans="1:113" ht="20.95" customHeight="1">
      <c r="A16" s="975"/>
      <c r="B16" s="976"/>
      <c r="C16" s="976"/>
      <c r="D16" s="976"/>
      <c r="E16" s="976"/>
      <c r="F16" s="976"/>
      <c r="G16" s="976"/>
      <c r="H16" s="976"/>
      <c r="I16" s="976"/>
      <c r="J16" s="977"/>
      <c r="K16" s="951"/>
      <c r="L16" s="951"/>
      <c r="M16" s="951"/>
      <c r="N16" s="951"/>
      <c r="O16" s="951"/>
      <c r="P16" s="951"/>
      <c r="Q16" s="951"/>
      <c r="R16" s="951"/>
      <c r="S16" s="951"/>
      <c r="T16" s="951"/>
      <c r="U16" s="951"/>
      <c r="V16" s="951"/>
      <c r="W16" s="951"/>
      <c r="X16" s="951"/>
      <c r="Y16" s="951"/>
      <c r="Z16" s="951"/>
      <c r="AA16" s="951"/>
      <c r="AB16" s="951"/>
      <c r="AC16" s="951"/>
      <c r="AD16" s="951"/>
      <c r="AE16" s="951"/>
      <c r="AF16" s="951"/>
      <c r="AG16" s="951"/>
      <c r="AH16" s="951"/>
      <c r="AI16" s="951"/>
      <c r="AJ16" s="951"/>
      <c r="AK16" s="951"/>
      <c r="AL16" s="951"/>
      <c r="AM16" s="951"/>
      <c r="AN16" s="951"/>
      <c r="AO16" s="951"/>
      <c r="AP16" s="951"/>
      <c r="AQ16" s="951"/>
      <c r="AR16" s="951"/>
      <c r="AS16" s="951"/>
      <c r="AT16" s="951"/>
      <c r="AU16" s="951"/>
      <c r="AV16" s="951"/>
      <c r="AW16" s="951"/>
      <c r="AX16" s="951"/>
      <c r="AY16" s="951"/>
      <c r="AZ16" s="951"/>
      <c r="BA16" s="951"/>
      <c r="BB16" s="951"/>
      <c r="BC16" s="951"/>
      <c r="BD16" s="951"/>
      <c r="BE16" s="951"/>
      <c r="BF16" s="951"/>
      <c r="BG16" s="951"/>
      <c r="BH16" s="951"/>
      <c r="BI16" s="951"/>
      <c r="BJ16" s="951"/>
      <c r="BK16" s="951"/>
      <c r="BL16" s="951"/>
      <c r="BM16" s="951"/>
      <c r="BN16" s="953" t="s">
        <v>1351</v>
      </c>
      <c r="BO16" s="953"/>
      <c r="BP16" s="953"/>
      <c r="BQ16" s="953"/>
      <c r="BR16" s="953"/>
      <c r="BS16" s="953"/>
      <c r="BT16" s="953" t="s">
        <v>1352</v>
      </c>
      <c r="BU16" s="953"/>
      <c r="BV16" s="953"/>
      <c r="BW16" s="953"/>
      <c r="BX16" s="953"/>
      <c r="BY16" s="953" t="s">
        <v>444</v>
      </c>
      <c r="BZ16" s="953"/>
      <c r="CA16" s="953"/>
      <c r="CB16" s="953"/>
      <c r="CC16" s="953"/>
      <c r="CD16" s="962"/>
      <c r="CE16" s="962"/>
      <c r="CF16" s="962"/>
      <c r="CG16" s="962"/>
      <c r="CH16" s="962"/>
      <c r="CI16" s="962"/>
      <c r="CJ16" s="962"/>
      <c r="CK16" s="962"/>
      <c r="CL16" s="962"/>
      <c r="CM16" s="962"/>
      <c r="CN16" s="962"/>
      <c r="CO16" s="962"/>
      <c r="CP16" s="962"/>
    </row>
    <row r="17" spans="1:94" ht="25.55" customHeight="1">
      <c r="A17" s="978" t="s">
        <v>1377</v>
      </c>
      <c r="B17" s="979"/>
      <c r="C17" s="979"/>
      <c r="D17" s="979"/>
      <c r="E17" s="979"/>
      <c r="F17" s="979"/>
      <c r="G17" s="979"/>
      <c r="H17" s="979"/>
      <c r="I17" s="979"/>
      <c r="J17" s="980"/>
      <c r="K17" s="981" t="s">
        <v>1378</v>
      </c>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c r="AQ17" s="981"/>
      <c r="AR17" s="981"/>
      <c r="AS17" s="981"/>
      <c r="AT17" s="981"/>
      <c r="AU17" s="981"/>
      <c r="AV17" s="981"/>
      <c r="AW17" s="981"/>
      <c r="AX17" s="981"/>
      <c r="AY17" s="981"/>
      <c r="AZ17" s="981"/>
      <c r="BA17" s="981"/>
      <c r="BB17" s="981"/>
      <c r="BC17" s="981"/>
      <c r="BD17" s="981"/>
      <c r="BE17" s="981"/>
      <c r="BF17" s="981"/>
      <c r="BG17" s="981"/>
      <c r="BH17" s="981"/>
      <c r="BI17" s="981"/>
      <c r="BJ17" s="981"/>
      <c r="BK17" s="981"/>
      <c r="BL17" s="981"/>
      <c r="BM17" s="981"/>
      <c r="BN17" s="982" t="s">
        <v>394</v>
      </c>
      <c r="BO17" s="982"/>
      <c r="BP17" s="982"/>
      <c r="BQ17" s="982"/>
      <c r="BR17" s="982"/>
      <c r="BS17" s="360" t="s">
        <v>1379</v>
      </c>
      <c r="BT17" s="982" t="s">
        <v>394</v>
      </c>
      <c r="BU17" s="982"/>
      <c r="BV17" s="982"/>
      <c r="BW17" s="982"/>
      <c r="BX17" s="360" t="s">
        <v>1379</v>
      </c>
      <c r="BY17" s="983" t="s">
        <v>394</v>
      </c>
      <c r="BZ17" s="983"/>
      <c r="CA17" s="983"/>
      <c r="CB17" s="983"/>
      <c r="CC17" s="360" t="s">
        <v>1379</v>
      </c>
      <c r="CD17" s="982">
        <v>32</v>
      </c>
      <c r="CE17" s="982"/>
      <c r="CF17" s="982"/>
      <c r="CG17" s="982"/>
      <c r="CH17" s="982"/>
      <c r="CI17" s="982"/>
      <c r="CJ17" s="982"/>
      <c r="CK17" s="982"/>
      <c r="CL17" s="982"/>
      <c r="CM17" s="982"/>
      <c r="CN17" s="982"/>
      <c r="CO17" s="984" t="s">
        <v>1379</v>
      </c>
      <c r="CP17" s="984"/>
    </row>
    <row r="18" spans="1:94" ht="25.55" customHeight="1">
      <c r="A18" s="986" t="s">
        <v>1380</v>
      </c>
      <c r="B18" s="987"/>
      <c r="C18" s="987"/>
      <c r="D18" s="987"/>
      <c r="E18" s="987"/>
      <c r="F18" s="987"/>
      <c r="G18" s="987"/>
      <c r="H18" s="987"/>
      <c r="I18" s="987"/>
      <c r="J18" s="988"/>
      <c r="K18" s="981" t="s">
        <v>1381</v>
      </c>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t="s">
        <v>1382</v>
      </c>
      <c r="AL18" s="981"/>
      <c r="AM18" s="981"/>
      <c r="AN18" s="981"/>
      <c r="AO18" s="981"/>
      <c r="AP18" s="981"/>
      <c r="AQ18" s="981"/>
      <c r="AR18" s="981"/>
      <c r="AS18" s="981"/>
      <c r="AT18" s="981"/>
      <c r="AU18" s="981"/>
      <c r="AV18" s="981"/>
      <c r="AW18" s="981"/>
      <c r="AX18" s="981"/>
      <c r="AY18" s="981"/>
      <c r="AZ18" s="981"/>
      <c r="BA18" s="981"/>
      <c r="BB18" s="981"/>
      <c r="BC18" s="981"/>
      <c r="BD18" s="981"/>
      <c r="BE18" s="981"/>
      <c r="BF18" s="981"/>
      <c r="BG18" s="981"/>
      <c r="BH18" s="981"/>
      <c r="BI18" s="981"/>
      <c r="BJ18" s="981"/>
      <c r="BK18" s="981"/>
      <c r="BL18" s="981"/>
      <c r="BM18" s="981"/>
      <c r="BN18" s="982">
        <v>108</v>
      </c>
      <c r="BO18" s="982"/>
      <c r="BP18" s="982"/>
      <c r="BQ18" s="982"/>
      <c r="BR18" s="982"/>
      <c r="BS18" s="361"/>
      <c r="BT18" s="982">
        <v>70</v>
      </c>
      <c r="BU18" s="982"/>
      <c r="BV18" s="982"/>
      <c r="BW18" s="982"/>
      <c r="BX18" s="361"/>
      <c r="BY18" s="982">
        <f t="shared" ref="BY18:BY26" si="0">SUM(BN18+BT18)</f>
        <v>178</v>
      </c>
      <c r="BZ18" s="982"/>
      <c r="CA18" s="982"/>
      <c r="CB18" s="982"/>
      <c r="CC18" s="362"/>
      <c r="CD18" s="982">
        <v>8</v>
      </c>
      <c r="CE18" s="982"/>
      <c r="CF18" s="982"/>
      <c r="CG18" s="982"/>
      <c r="CH18" s="982"/>
      <c r="CI18" s="982"/>
      <c r="CJ18" s="982"/>
      <c r="CK18" s="982"/>
      <c r="CL18" s="982"/>
      <c r="CM18" s="982"/>
      <c r="CN18" s="982"/>
      <c r="CO18" s="985"/>
      <c r="CP18" s="985"/>
    </row>
    <row r="19" spans="1:94" ht="25.55" customHeight="1">
      <c r="A19" s="986" t="s">
        <v>1383</v>
      </c>
      <c r="B19" s="987"/>
      <c r="C19" s="987"/>
      <c r="D19" s="987"/>
      <c r="E19" s="987"/>
      <c r="F19" s="987"/>
      <c r="G19" s="987"/>
      <c r="H19" s="987"/>
      <c r="I19" s="987"/>
      <c r="J19" s="988"/>
      <c r="K19" s="981" t="s">
        <v>1384</v>
      </c>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t="s">
        <v>1385</v>
      </c>
      <c r="AL19" s="981"/>
      <c r="AM19" s="981"/>
      <c r="AN19" s="981"/>
      <c r="AO19" s="981"/>
      <c r="AP19" s="981"/>
      <c r="AQ19" s="981"/>
      <c r="AR19" s="981"/>
      <c r="AS19" s="981"/>
      <c r="AT19" s="981"/>
      <c r="AU19" s="981"/>
      <c r="AV19" s="981"/>
      <c r="AW19" s="981"/>
      <c r="AX19" s="981"/>
      <c r="AY19" s="981"/>
      <c r="AZ19" s="981"/>
      <c r="BA19" s="981"/>
      <c r="BB19" s="981"/>
      <c r="BC19" s="981"/>
      <c r="BD19" s="981"/>
      <c r="BE19" s="981"/>
      <c r="BF19" s="981"/>
      <c r="BG19" s="981"/>
      <c r="BH19" s="981"/>
      <c r="BI19" s="981"/>
      <c r="BJ19" s="981"/>
      <c r="BK19" s="981"/>
      <c r="BL19" s="981"/>
      <c r="BM19" s="981"/>
      <c r="BN19" s="982">
        <v>60</v>
      </c>
      <c r="BO19" s="982"/>
      <c r="BP19" s="982"/>
      <c r="BQ19" s="982"/>
      <c r="BR19" s="982"/>
      <c r="BS19" s="361"/>
      <c r="BT19" s="982">
        <v>157</v>
      </c>
      <c r="BU19" s="982"/>
      <c r="BV19" s="982"/>
      <c r="BW19" s="982"/>
      <c r="BX19" s="361"/>
      <c r="BY19" s="982">
        <f t="shared" si="0"/>
        <v>217</v>
      </c>
      <c r="BZ19" s="982"/>
      <c r="CA19" s="982"/>
      <c r="CB19" s="982"/>
      <c r="CC19" s="361"/>
      <c r="CD19" s="982">
        <v>1</v>
      </c>
      <c r="CE19" s="982"/>
      <c r="CF19" s="982"/>
      <c r="CG19" s="982"/>
      <c r="CH19" s="982"/>
      <c r="CI19" s="982"/>
      <c r="CJ19" s="982"/>
      <c r="CK19" s="982"/>
      <c r="CL19" s="982"/>
      <c r="CM19" s="982"/>
      <c r="CN19" s="982"/>
      <c r="CO19" s="985"/>
      <c r="CP19" s="985"/>
    </row>
    <row r="20" spans="1:94" ht="25.55" customHeight="1">
      <c r="A20" s="986" t="s">
        <v>1386</v>
      </c>
      <c r="B20" s="987"/>
      <c r="C20" s="987"/>
      <c r="D20" s="987"/>
      <c r="E20" s="987"/>
      <c r="F20" s="987"/>
      <c r="G20" s="987"/>
      <c r="H20" s="987"/>
      <c r="I20" s="987"/>
      <c r="J20" s="988"/>
      <c r="K20" s="981" t="s">
        <v>1387</v>
      </c>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t="s">
        <v>1388</v>
      </c>
      <c r="AL20" s="981"/>
      <c r="AM20" s="981"/>
      <c r="AN20" s="981"/>
      <c r="AO20" s="981"/>
      <c r="AP20" s="981"/>
      <c r="AQ20" s="981"/>
      <c r="AR20" s="981"/>
      <c r="AS20" s="981"/>
      <c r="AT20" s="981"/>
      <c r="AU20" s="981"/>
      <c r="AV20" s="981"/>
      <c r="AW20" s="981"/>
      <c r="AX20" s="981"/>
      <c r="AY20" s="981"/>
      <c r="AZ20" s="981"/>
      <c r="BA20" s="981"/>
      <c r="BB20" s="981"/>
      <c r="BC20" s="981"/>
      <c r="BD20" s="981"/>
      <c r="BE20" s="981"/>
      <c r="BF20" s="981"/>
      <c r="BG20" s="981"/>
      <c r="BH20" s="981"/>
      <c r="BI20" s="981"/>
      <c r="BJ20" s="981"/>
      <c r="BK20" s="981"/>
      <c r="BL20" s="981"/>
      <c r="BM20" s="981"/>
      <c r="BN20" s="982">
        <v>116</v>
      </c>
      <c r="BO20" s="982"/>
      <c r="BP20" s="982"/>
      <c r="BQ20" s="982"/>
      <c r="BR20" s="982"/>
      <c r="BS20" s="361"/>
      <c r="BT20" s="982">
        <v>34</v>
      </c>
      <c r="BU20" s="982"/>
      <c r="BV20" s="982"/>
      <c r="BW20" s="982"/>
      <c r="BX20" s="361"/>
      <c r="BY20" s="982">
        <f t="shared" si="0"/>
        <v>150</v>
      </c>
      <c r="BZ20" s="982"/>
      <c r="CA20" s="982"/>
      <c r="CB20" s="982"/>
      <c r="CC20" s="362"/>
      <c r="CD20" s="982">
        <v>2</v>
      </c>
      <c r="CE20" s="982"/>
      <c r="CF20" s="982"/>
      <c r="CG20" s="982"/>
      <c r="CH20" s="982"/>
      <c r="CI20" s="982"/>
      <c r="CJ20" s="982"/>
      <c r="CK20" s="982"/>
      <c r="CL20" s="982"/>
      <c r="CM20" s="982"/>
      <c r="CN20" s="982"/>
      <c r="CO20" s="985"/>
      <c r="CP20" s="985"/>
    </row>
    <row r="21" spans="1:94" ht="25.55" customHeight="1">
      <c r="A21" s="986" t="s">
        <v>1389</v>
      </c>
      <c r="B21" s="987"/>
      <c r="C21" s="987"/>
      <c r="D21" s="987"/>
      <c r="E21" s="987"/>
      <c r="F21" s="987"/>
      <c r="G21" s="987"/>
      <c r="H21" s="987"/>
      <c r="I21" s="987"/>
      <c r="J21" s="988"/>
      <c r="K21" s="981" t="s">
        <v>1390</v>
      </c>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t="s">
        <v>1391</v>
      </c>
      <c r="AL21" s="981"/>
      <c r="AM21" s="981"/>
      <c r="AN21" s="981"/>
      <c r="AO21" s="981"/>
      <c r="AP21" s="981"/>
      <c r="AQ21" s="981"/>
      <c r="AR21" s="981"/>
      <c r="AS21" s="981"/>
      <c r="AT21" s="981"/>
      <c r="AU21" s="981"/>
      <c r="AV21" s="981"/>
      <c r="AW21" s="981"/>
      <c r="AX21" s="981"/>
      <c r="AY21" s="981"/>
      <c r="AZ21" s="981"/>
      <c r="BA21" s="981"/>
      <c r="BB21" s="981"/>
      <c r="BC21" s="981"/>
      <c r="BD21" s="981"/>
      <c r="BE21" s="981"/>
      <c r="BF21" s="981"/>
      <c r="BG21" s="981"/>
      <c r="BH21" s="981"/>
      <c r="BI21" s="981"/>
      <c r="BJ21" s="981"/>
      <c r="BK21" s="981"/>
      <c r="BL21" s="981"/>
      <c r="BM21" s="981"/>
      <c r="BN21" s="982">
        <v>70</v>
      </c>
      <c r="BO21" s="982"/>
      <c r="BP21" s="982"/>
      <c r="BQ21" s="982"/>
      <c r="BR21" s="982"/>
      <c r="BS21" s="361"/>
      <c r="BT21" s="982">
        <v>105</v>
      </c>
      <c r="BU21" s="982"/>
      <c r="BV21" s="982"/>
      <c r="BW21" s="982"/>
      <c r="BX21" s="361"/>
      <c r="BY21" s="982">
        <f t="shared" si="0"/>
        <v>175</v>
      </c>
      <c r="BZ21" s="982"/>
      <c r="CA21" s="982"/>
      <c r="CB21" s="982"/>
      <c r="CC21" s="361"/>
      <c r="CD21" s="982">
        <v>2</v>
      </c>
      <c r="CE21" s="982"/>
      <c r="CF21" s="982"/>
      <c r="CG21" s="982"/>
      <c r="CH21" s="982"/>
      <c r="CI21" s="982"/>
      <c r="CJ21" s="982"/>
      <c r="CK21" s="982"/>
      <c r="CL21" s="982"/>
      <c r="CM21" s="982"/>
      <c r="CN21" s="982"/>
      <c r="CO21" s="985"/>
      <c r="CP21" s="985"/>
    </row>
    <row r="22" spans="1:94" ht="25.55" customHeight="1">
      <c r="A22" s="986" t="s">
        <v>1392</v>
      </c>
      <c r="B22" s="987"/>
      <c r="C22" s="987"/>
      <c r="D22" s="987"/>
      <c r="E22" s="987"/>
      <c r="F22" s="987"/>
      <c r="G22" s="987"/>
      <c r="H22" s="987"/>
      <c r="I22" s="987"/>
      <c r="J22" s="988"/>
      <c r="K22" s="1342" t="s">
        <v>1901</v>
      </c>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t="s">
        <v>1393</v>
      </c>
      <c r="AL22" s="981"/>
      <c r="AM22" s="981"/>
      <c r="AN22" s="981"/>
      <c r="AO22" s="981"/>
      <c r="AP22" s="981"/>
      <c r="AQ22" s="981"/>
      <c r="AR22" s="981"/>
      <c r="AS22" s="981"/>
      <c r="AT22" s="981"/>
      <c r="AU22" s="981"/>
      <c r="AV22" s="981"/>
      <c r="AW22" s="981"/>
      <c r="AX22" s="981"/>
      <c r="AY22" s="981"/>
      <c r="AZ22" s="981"/>
      <c r="BA22" s="981"/>
      <c r="BB22" s="981"/>
      <c r="BC22" s="981"/>
      <c r="BD22" s="981"/>
      <c r="BE22" s="981"/>
      <c r="BF22" s="981"/>
      <c r="BG22" s="981"/>
      <c r="BH22" s="981"/>
      <c r="BI22" s="981"/>
      <c r="BJ22" s="981"/>
      <c r="BK22" s="981"/>
      <c r="BL22" s="981"/>
      <c r="BM22" s="981"/>
      <c r="BN22" s="982">
        <v>95</v>
      </c>
      <c r="BO22" s="982"/>
      <c r="BP22" s="982"/>
      <c r="BQ22" s="982"/>
      <c r="BR22" s="982"/>
      <c r="BS22" s="361"/>
      <c r="BT22" s="982">
        <v>109</v>
      </c>
      <c r="BU22" s="982"/>
      <c r="BV22" s="982"/>
      <c r="BW22" s="982"/>
      <c r="BX22" s="361"/>
      <c r="BY22" s="982">
        <f t="shared" si="0"/>
        <v>204</v>
      </c>
      <c r="BZ22" s="982"/>
      <c r="CA22" s="982"/>
      <c r="CB22" s="982"/>
      <c r="CC22" s="361"/>
      <c r="CD22" s="982">
        <v>8</v>
      </c>
      <c r="CE22" s="982"/>
      <c r="CF22" s="982"/>
      <c r="CG22" s="982"/>
      <c r="CH22" s="982"/>
      <c r="CI22" s="982"/>
      <c r="CJ22" s="982"/>
      <c r="CK22" s="982"/>
      <c r="CL22" s="982"/>
      <c r="CM22" s="982"/>
      <c r="CN22" s="982"/>
      <c r="CO22" s="985"/>
      <c r="CP22" s="985"/>
    </row>
    <row r="23" spans="1:94" ht="25.55" customHeight="1">
      <c r="A23" s="986" t="s">
        <v>1394</v>
      </c>
      <c r="B23" s="987"/>
      <c r="C23" s="987"/>
      <c r="D23" s="987"/>
      <c r="E23" s="987"/>
      <c r="F23" s="987"/>
      <c r="G23" s="987"/>
      <c r="H23" s="987"/>
      <c r="I23" s="987"/>
      <c r="J23" s="988"/>
      <c r="K23" s="1342" t="s">
        <v>1900</v>
      </c>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t="s">
        <v>1395</v>
      </c>
      <c r="AL23" s="981"/>
      <c r="AM23" s="981"/>
      <c r="AN23" s="981"/>
      <c r="AO23" s="981"/>
      <c r="AP23" s="981"/>
      <c r="AQ23" s="981"/>
      <c r="AR23" s="981"/>
      <c r="AS23" s="981"/>
      <c r="AT23" s="981"/>
      <c r="AU23" s="981"/>
      <c r="AV23" s="981"/>
      <c r="AW23" s="981"/>
      <c r="AX23" s="981"/>
      <c r="AY23" s="981"/>
      <c r="AZ23" s="981"/>
      <c r="BA23" s="981"/>
      <c r="BB23" s="981"/>
      <c r="BC23" s="981"/>
      <c r="BD23" s="981"/>
      <c r="BE23" s="981"/>
      <c r="BF23" s="981"/>
      <c r="BG23" s="981"/>
      <c r="BH23" s="981"/>
      <c r="BI23" s="981"/>
      <c r="BJ23" s="981"/>
      <c r="BK23" s="981"/>
      <c r="BL23" s="981"/>
      <c r="BM23" s="981"/>
      <c r="BN23" s="982">
        <v>70</v>
      </c>
      <c r="BO23" s="982"/>
      <c r="BP23" s="982"/>
      <c r="BQ23" s="982"/>
      <c r="BR23" s="982"/>
      <c r="BS23" s="361"/>
      <c r="BT23" s="982">
        <v>70</v>
      </c>
      <c r="BU23" s="982"/>
      <c r="BV23" s="982"/>
      <c r="BW23" s="982"/>
      <c r="BX23" s="361"/>
      <c r="BY23" s="982">
        <f t="shared" si="0"/>
        <v>140</v>
      </c>
      <c r="BZ23" s="982"/>
      <c r="CA23" s="982"/>
      <c r="CB23" s="982"/>
      <c r="CC23" s="362"/>
      <c r="CD23" s="982">
        <v>2</v>
      </c>
      <c r="CE23" s="982"/>
      <c r="CF23" s="982"/>
      <c r="CG23" s="982"/>
      <c r="CH23" s="982"/>
      <c r="CI23" s="982"/>
      <c r="CJ23" s="982"/>
      <c r="CK23" s="982"/>
      <c r="CL23" s="982"/>
      <c r="CM23" s="982"/>
      <c r="CN23" s="982"/>
      <c r="CO23" s="985"/>
      <c r="CP23" s="985"/>
    </row>
    <row r="24" spans="1:94" ht="25.55" customHeight="1">
      <c r="A24" s="986" t="s">
        <v>1396</v>
      </c>
      <c r="B24" s="987"/>
      <c r="C24" s="987"/>
      <c r="D24" s="987"/>
      <c r="E24" s="987"/>
      <c r="F24" s="987"/>
      <c r="G24" s="987"/>
      <c r="H24" s="987"/>
      <c r="I24" s="987"/>
      <c r="J24" s="988"/>
      <c r="K24" s="1342" t="s">
        <v>1902</v>
      </c>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t="s">
        <v>1397</v>
      </c>
      <c r="AL24" s="981"/>
      <c r="AM24" s="981"/>
      <c r="AN24" s="981"/>
      <c r="AO24" s="981"/>
      <c r="AP24" s="981"/>
      <c r="AQ24" s="981"/>
      <c r="AR24" s="981"/>
      <c r="AS24" s="981"/>
      <c r="AT24" s="981"/>
      <c r="AU24" s="981"/>
      <c r="AV24" s="981"/>
      <c r="AW24" s="981"/>
      <c r="AX24" s="981"/>
      <c r="AY24" s="981"/>
      <c r="AZ24" s="981"/>
      <c r="BA24" s="981"/>
      <c r="BB24" s="981"/>
      <c r="BC24" s="981"/>
      <c r="BD24" s="981"/>
      <c r="BE24" s="981"/>
      <c r="BF24" s="981"/>
      <c r="BG24" s="981"/>
      <c r="BH24" s="981"/>
      <c r="BI24" s="981"/>
      <c r="BJ24" s="981"/>
      <c r="BK24" s="981"/>
      <c r="BL24" s="981"/>
      <c r="BM24" s="981"/>
      <c r="BN24" s="982">
        <v>42</v>
      </c>
      <c r="BO24" s="982"/>
      <c r="BP24" s="982"/>
      <c r="BQ24" s="982"/>
      <c r="BR24" s="982"/>
      <c r="BS24" s="361"/>
      <c r="BT24" s="982">
        <v>108</v>
      </c>
      <c r="BU24" s="982"/>
      <c r="BV24" s="982"/>
      <c r="BW24" s="982"/>
      <c r="BX24" s="361"/>
      <c r="BY24" s="982">
        <f t="shared" si="0"/>
        <v>150</v>
      </c>
      <c r="BZ24" s="982"/>
      <c r="CA24" s="982"/>
      <c r="CB24" s="982"/>
      <c r="CC24" s="362"/>
      <c r="CD24" s="982">
        <v>2</v>
      </c>
      <c r="CE24" s="982"/>
      <c r="CF24" s="982"/>
      <c r="CG24" s="982"/>
      <c r="CH24" s="982"/>
      <c r="CI24" s="982"/>
      <c r="CJ24" s="982"/>
      <c r="CK24" s="982"/>
      <c r="CL24" s="982"/>
      <c r="CM24" s="982"/>
      <c r="CN24" s="982"/>
      <c r="CO24" s="985"/>
      <c r="CP24" s="985"/>
    </row>
    <row r="25" spans="1:94" ht="25.55" customHeight="1">
      <c r="A25" s="986" t="s">
        <v>1398</v>
      </c>
      <c r="B25" s="987"/>
      <c r="C25" s="987"/>
      <c r="D25" s="987"/>
      <c r="E25" s="987"/>
      <c r="F25" s="987"/>
      <c r="G25" s="987"/>
      <c r="H25" s="987"/>
      <c r="I25" s="987"/>
      <c r="J25" s="988"/>
      <c r="K25" s="1342" t="s">
        <v>1903</v>
      </c>
      <c r="L25" s="981"/>
      <c r="M25" s="981"/>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1" t="s">
        <v>1399</v>
      </c>
      <c r="AL25" s="981"/>
      <c r="AM25" s="981"/>
      <c r="AN25" s="981"/>
      <c r="AO25" s="981"/>
      <c r="AP25" s="981"/>
      <c r="AQ25" s="981"/>
      <c r="AR25" s="981"/>
      <c r="AS25" s="981"/>
      <c r="AT25" s="981"/>
      <c r="AU25" s="981"/>
      <c r="AV25" s="981"/>
      <c r="AW25" s="981"/>
      <c r="AX25" s="981"/>
      <c r="AY25" s="981"/>
      <c r="AZ25" s="981"/>
      <c r="BA25" s="981"/>
      <c r="BB25" s="981"/>
      <c r="BC25" s="981"/>
      <c r="BD25" s="981"/>
      <c r="BE25" s="981"/>
      <c r="BF25" s="981"/>
      <c r="BG25" s="981"/>
      <c r="BH25" s="981"/>
      <c r="BI25" s="981"/>
      <c r="BJ25" s="981"/>
      <c r="BK25" s="981"/>
      <c r="BL25" s="981"/>
      <c r="BM25" s="981"/>
      <c r="BN25" s="982">
        <v>113</v>
      </c>
      <c r="BO25" s="982"/>
      <c r="BP25" s="982"/>
      <c r="BQ25" s="982"/>
      <c r="BR25" s="982"/>
      <c r="BS25" s="361"/>
      <c r="BT25" s="982">
        <v>178</v>
      </c>
      <c r="BU25" s="982"/>
      <c r="BV25" s="982"/>
      <c r="BW25" s="982"/>
      <c r="BX25" s="361"/>
      <c r="BY25" s="982">
        <f t="shared" si="0"/>
        <v>291</v>
      </c>
      <c r="BZ25" s="982"/>
      <c r="CA25" s="982"/>
      <c r="CB25" s="982"/>
      <c r="CC25" s="362"/>
      <c r="CD25" s="982">
        <v>9</v>
      </c>
      <c r="CE25" s="982"/>
      <c r="CF25" s="982"/>
      <c r="CG25" s="982"/>
      <c r="CH25" s="982"/>
      <c r="CI25" s="982"/>
      <c r="CJ25" s="982"/>
      <c r="CK25" s="982"/>
      <c r="CL25" s="982"/>
      <c r="CM25" s="982"/>
      <c r="CN25" s="982"/>
      <c r="CO25" s="985"/>
      <c r="CP25" s="985"/>
    </row>
    <row r="26" spans="1:94" ht="25.55" customHeight="1">
      <c r="A26" s="991"/>
      <c r="B26" s="992"/>
      <c r="C26" s="992"/>
      <c r="D26" s="992"/>
      <c r="E26" s="992"/>
      <c r="F26" s="992"/>
      <c r="G26" s="992"/>
      <c r="H26" s="992"/>
      <c r="I26" s="992"/>
      <c r="J26" s="992"/>
      <c r="K26" s="993" t="s">
        <v>1400</v>
      </c>
      <c r="L26" s="993"/>
      <c r="M26" s="993"/>
      <c r="N26" s="993"/>
      <c r="O26" s="993"/>
      <c r="P26" s="993"/>
      <c r="Q26" s="993"/>
      <c r="R26" s="993"/>
      <c r="S26" s="993"/>
      <c r="T26" s="993"/>
      <c r="U26" s="993"/>
      <c r="V26" s="993"/>
      <c r="W26" s="993"/>
      <c r="X26" s="993"/>
      <c r="Y26" s="993"/>
      <c r="Z26" s="993"/>
      <c r="AA26" s="993"/>
      <c r="AB26" s="993"/>
      <c r="AC26" s="993"/>
      <c r="AD26" s="993"/>
      <c r="AE26" s="993"/>
      <c r="AF26" s="993"/>
      <c r="AG26" s="993"/>
      <c r="AH26" s="993"/>
      <c r="AI26" s="993"/>
      <c r="AJ26" s="993"/>
      <c r="AK26" s="993"/>
      <c r="AL26" s="993"/>
      <c r="AM26" s="993"/>
      <c r="AN26" s="993"/>
      <c r="AO26" s="993"/>
      <c r="AP26" s="993"/>
      <c r="AQ26" s="993"/>
      <c r="AR26" s="993"/>
      <c r="AS26" s="993"/>
      <c r="AT26" s="993"/>
      <c r="AU26" s="993"/>
      <c r="AV26" s="993"/>
      <c r="AW26" s="993"/>
      <c r="AX26" s="993"/>
      <c r="AY26" s="993"/>
      <c r="AZ26" s="993"/>
      <c r="BA26" s="993"/>
      <c r="BB26" s="993"/>
      <c r="BC26" s="993"/>
      <c r="BD26" s="993"/>
      <c r="BE26" s="993"/>
      <c r="BF26" s="993"/>
      <c r="BG26" s="993"/>
      <c r="BH26" s="993"/>
      <c r="BI26" s="993"/>
      <c r="BJ26" s="993"/>
      <c r="BK26" s="993"/>
      <c r="BL26" s="993"/>
      <c r="BM26" s="993"/>
      <c r="BN26" s="994">
        <f>SUM(BN18:BR25)</f>
        <v>674</v>
      </c>
      <c r="BO26" s="994"/>
      <c r="BP26" s="994"/>
      <c r="BQ26" s="994"/>
      <c r="BR26" s="994"/>
      <c r="BS26" s="363"/>
      <c r="BT26" s="994">
        <f>SUM(BT18:BW25)</f>
        <v>831</v>
      </c>
      <c r="BU26" s="994"/>
      <c r="BV26" s="994"/>
      <c r="BW26" s="994"/>
      <c r="BX26" s="364"/>
      <c r="BY26" s="995">
        <f t="shared" si="0"/>
        <v>1505</v>
      </c>
      <c r="BZ26" s="995"/>
      <c r="CA26" s="995"/>
      <c r="CB26" s="995"/>
      <c r="CC26" s="363"/>
      <c r="CD26" s="994">
        <f>SUM(CD17:CD25)</f>
        <v>66</v>
      </c>
      <c r="CE26" s="994"/>
      <c r="CF26" s="994"/>
      <c r="CG26" s="994"/>
      <c r="CH26" s="994"/>
      <c r="CI26" s="994"/>
      <c r="CJ26" s="994"/>
      <c r="CK26" s="994"/>
      <c r="CL26" s="994"/>
      <c r="CM26" s="994"/>
      <c r="CN26" s="994"/>
      <c r="CO26" s="989"/>
      <c r="CP26" s="989"/>
    </row>
    <row r="27" spans="1:94" ht="24.05" customHeight="1">
      <c r="CN27" s="10" t="s">
        <v>1369</v>
      </c>
    </row>
    <row r="28" spans="1:94" ht="24.05" customHeight="1">
      <c r="A28" s="990" t="s">
        <v>1401</v>
      </c>
      <c r="B28" s="990"/>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0"/>
      <c r="AM28" s="990"/>
      <c r="AN28" s="990"/>
      <c r="AO28" s="990"/>
      <c r="AP28" s="990"/>
      <c r="AQ28" s="990"/>
      <c r="AR28" s="990"/>
      <c r="AS28" s="990"/>
      <c r="AT28" s="990"/>
      <c r="AU28" s="990"/>
      <c r="AV28" s="990"/>
      <c r="AW28" s="990"/>
      <c r="AX28" s="990"/>
      <c r="AY28" s="990"/>
      <c r="AZ28" s="990"/>
      <c r="BA28" s="990"/>
      <c r="BB28" s="990"/>
    </row>
    <row r="29" spans="1:94" ht="20.149999999999999" customHeight="1"/>
  </sheetData>
  <sheetProtection selectLockedCells="1" selectUnlockedCells="1"/>
  <mergeCells count="141">
    <mergeCell ref="CO26:CP26"/>
    <mergeCell ref="A28:BB28"/>
    <mergeCell ref="A26:J26"/>
    <mergeCell ref="K26:BM26"/>
    <mergeCell ref="BN26:BR26"/>
    <mergeCell ref="BT26:BW26"/>
    <mergeCell ref="BY26:CB26"/>
    <mergeCell ref="CD26:CN26"/>
    <mergeCell ref="CD24:CN24"/>
    <mergeCell ref="CO24:CP24"/>
    <mergeCell ref="A25:J25"/>
    <mergeCell ref="K25:AJ25"/>
    <mergeCell ref="AK25:BM25"/>
    <mergeCell ref="BN25:BR25"/>
    <mergeCell ref="BT25:BW25"/>
    <mergeCell ref="BY25:CB25"/>
    <mergeCell ref="CD25:CN25"/>
    <mergeCell ref="CO25:CP25"/>
    <mergeCell ref="A24:J24"/>
    <mergeCell ref="K24:AJ24"/>
    <mergeCell ref="AK24:BM24"/>
    <mergeCell ref="BN24:BR24"/>
    <mergeCell ref="BT24:BW24"/>
    <mergeCell ref="BY24:CB24"/>
    <mergeCell ref="CD22:CN22"/>
    <mergeCell ref="CO22:CP22"/>
    <mergeCell ref="A23:J23"/>
    <mergeCell ref="K23:AJ23"/>
    <mergeCell ref="AK23:BM23"/>
    <mergeCell ref="BN23:BR23"/>
    <mergeCell ref="BT23:BW23"/>
    <mergeCell ref="BY23:CB23"/>
    <mergeCell ref="CD23:CN23"/>
    <mergeCell ref="CO23:CP23"/>
    <mergeCell ref="A22:J22"/>
    <mergeCell ref="K22:AJ22"/>
    <mergeCell ref="AK22:BM22"/>
    <mergeCell ref="BN22:BR22"/>
    <mergeCell ref="BT22:BW22"/>
    <mergeCell ref="BY22:CB22"/>
    <mergeCell ref="CD20:CN20"/>
    <mergeCell ref="CO20:CP20"/>
    <mergeCell ref="A21:J21"/>
    <mergeCell ref="K21:AJ21"/>
    <mergeCell ref="AK21:BM21"/>
    <mergeCell ref="BN21:BR21"/>
    <mergeCell ref="BT21:BW21"/>
    <mergeCell ref="BY21:CB21"/>
    <mergeCell ref="CD21:CN21"/>
    <mergeCell ref="CO21:CP21"/>
    <mergeCell ref="A20:J20"/>
    <mergeCell ref="K20:AJ20"/>
    <mergeCell ref="AK20:BM20"/>
    <mergeCell ref="BN20:BR20"/>
    <mergeCell ref="BT20:BW20"/>
    <mergeCell ref="BY20:CB20"/>
    <mergeCell ref="A19:J19"/>
    <mergeCell ref="K19:AJ19"/>
    <mergeCell ref="AK19:BM19"/>
    <mergeCell ref="BN19:BR19"/>
    <mergeCell ref="BT19:BW19"/>
    <mergeCell ref="BY19:CB19"/>
    <mergeCell ref="CD19:CN19"/>
    <mergeCell ref="CO19:CP19"/>
    <mergeCell ref="A18:J18"/>
    <mergeCell ref="K18:AJ18"/>
    <mergeCell ref="AK18:BM18"/>
    <mergeCell ref="BN18:BR18"/>
    <mergeCell ref="BT18:BW18"/>
    <mergeCell ref="BY18:CB18"/>
    <mergeCell ref="A17:J17"/>
    <mergeCell ref="K17:AJ17"/>
    <mergeCell ref="AK17:BM17"/>
    <mergeCell ref="BN17:BR17"/>
    <mergeCell ref="BT17:BW17"/>
    <mergeCell ref="BY17:CB17"/>
    <mergeCell ref="CD17:CN17"/>
    <mergeCell ref="CO17:CP17"/>
    <mergeCell ref="CD18:CN18"/>
    <mergeCell ref="CO18:CP18"/>
    <mergeCell ref="A14:AN14"/>
    <mergeCell ref="BN14:CC14"/>
    <mergeCell ref="CD14:CP14"/>
    <mergeCell ref="A15:J16"/>
    <mergeCell ref="K15:AJ16"/>
    <mergeCell ref="AK15:BM16"/>
    <mergeCell ref="BN15:CC15"/>
    <mergeCell ref="CD15:CP15"/>
    <mergeCell ref="BN16:BS16"/>
    <mergeCell ref="BT16:BX16"/>
    <mergeCell ref="BY16:CC16"/>
    <mergeCell ref="CD16:CP16"/>
    <mergeCell ref="DB5:DI5"/>
    <mergeCell ref="BQ5:BV5"/>
    <mergeCell ref="BW5:CB5"/>
    <mergeCell ref="CC5:CI5"/>
    <mergeCell ref="CJ5:CO5"/>
    <mergeCell ref="CP5:CU5"/>
    <mergeCell ref="CC6:CI8"/>
    <mergeCell ref="CJ6:CO10"/>
    <mergeCell ref="CP6:CU10"/>
    <mergeCell ref="CV6:DA10"/>
    <mergeCell ref="DD6:DI6"/>
    <mergeCell ref="DD7:DI7"/>
    <mergeCell ref="DD8:DI8"/>
    <mergeCell ref="CC9:CI10"/>
    <mergeCell ref="DD9:DI9"/>
    <mergeCell ref="DD10:DI10"/>
    <mergeCell ref="BJ4:DI4"/>
    <mergeCell ref="AD5:AF5"/>
    <mergeCell ref="AG5:AI5"/>
    <mergeCell ref="AJ5:AM5"/>
    <mergeCell ref="AN5:AP5"/>
    <mergeCell ref="AQ5:AS5"/>
    <mergeCell ref="AT5:AW5"/>
    <mergeCell ref="A6:I10"/>
    <mergeCell ref="J6:S10"/>
    <mergeCell ref="T6:AC10"/>
    <mergeCell ref="AD6:AF10"/>
    <mergeCell ref="AG6:AI10"/>
    <mergeCell ref="AJ6:AM10"/>
    <mergeCell ref="AN6:AP10"/>
    <mergeCell ref="AQ6:AS10"/>
    <mergeCell ref="BJ5:BP5"/>
    <mergeCell ref="AT6:AW7"/>
    <mergeCell ref="AX6:BC10"/>
    <mergeCell ref="BD6:BI10"/>
    <mergeCell ref="BJ6:BP10"/>
    <mergeCell ref="BQ6:BV10"/>
    <mergeCell ref="BW6:CB10"/>
    <mergeCell ref="AT8:AW10"/>
    <mergeCell ref="CV5:DA5"/>
    <mergeCell ref="A1:AE1"/>
    <mergeCell ref="A3:V3"/>
    <mergeCell ref="A4:I5"/>
    <mergeCell ref="J4:S5"/>
    <mergeCell ref="T4:AC5"/>
    <mergeCell ref="AD4:AM4"/>
    <mergeCell ref="AN4:AW4"/>
    <mergeCell ref="AX4:BC5"/>
    <mergeCell ref="BD4:BI5"/>
  </mergeCells>
  <phoneticPr fontId="6"/>
  <pageMargins left="0.78740157480314965" right="0.39370078740157483" top="0.39370078740157483" bottom="0.39370078740157483" header="0" footer="0"/>
  <pageSetup paperSize="9" scale="70" firstPageNumber="0" orientation="landscape" horizontalDpi="300" verticalDpi="300" r:id="rId1"/>
  <headerFooter scaleWithDoc="0" alignWithMargins="0">
    <oddFooter>&amp;C&amp;"ＭＳ 明朝,標準"－２９－</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5086-BE75-46B9-B567-20A74CF873B6}">
  <sheetPr>
    <pageSetUpPr fitToPage="1"/>
  </sheetPr>
  <dimension ref="A1:T49"/>
  <sheetViews>
    <sheetView showGridLines="0" view="pageLayout" zoomScale="80" zoomScaleNormal="100" zoomScalePageLayoutView="80" workbookViewId="0">
      <selection activeCell="L2" sqref="L2:T2"/>
    </sheetView>
  </sheetViews>
  <sheetFormatPr defaultColWidth="9" defaultRowHeight="14.4"/>
  <cols>
    <col min="1" max="1" width="18.33203125" style="8" customWidth="1"/>
    <col min="2" max="2" width="5.21875" style="8" customWidth="1"/>
    <col min="3" max="3" width="38.88671875" style="8" customWidth="1"/>
    <col min="4" max="4" width="33.77734375" style="8" customWidth="1"/>
    <col min="5" max="7" width="7.33203125" style="8" customWidth="1"/>
    <col min="8" max="10" width="6.33203125" style="8" customWidth="1"/>
    <col min="11" max="11" width="9.5546875" style="8" customWidth="1"/>
    <col min="12" max="14" width="7.6640625" style="8" customWidth="1"/>
    <col min="15" max="15" width="8.21875" style="8" customWidth="1"/>
    <col min="16" max="17" width="8.6640625" style="8" customWidth="1"/>
    <col min="18" max="18" width="9.44140625" style="8" customWidth="1"/>
    <col min="19" max="20" width="8.21875" style="8" customWidth="1"/>
    <col min="21" max="16384" width="9" style="8"/>
  </cols>
  <sheetData>
    <row r="1" spans="1:20" ht="26.85" customHeight="1">
      <c r="A1" s="1011" t="s">
        <v>1402</v>
      </c>
      <c r="B1" s="1011"/>
      <c r="C1" s="1011"/>
      <c r="D1" s="350"/>
      <c r="E1" s="350"/>
      <c r="F1" s="350"/>
      <c r="G1" s="350"/>
      <c r="H1" s="350"/>
      <c r="I1" s="350"/>
      <c r="J1" s="350"/>
      <c r="K1" s="350"/>
      <c r="L1" s="350"/>
      <c r="M1" s="350"/>
      <c r="N1" s="350"/>
      <c r="O1" s="350"/>
      <c r="P1" s="1344" t="s">
        <v>1904</v>
      </c>
      <c r="Q1" s="1012"/>
      <c r="R1" s="1012"/>
      <c r="S1" s="1012"/>
      <c r="T1" s="1012"/>
    </row>
    <row r="2" spans="1:20" ht="18" customHeight="1">
      <c r="A2" s="949" t="s">
        <v>1403</v>
      </c>
      <c r="B2" s="1013" t="s">
        <v>1404</v>
      </c>
      <c r="C2" s="1014"/>
      <c r="D2" s="1019" t="s">
        <v>1345</v>
      </c>
      <c r="E2" s="1019" t="s">
        <v>1405</v>
      </c>
      <c r="F2" s="1019"/>
      <c r="G2" s="1019"/>
      <c r="H2" s="1019" t="s">
        <v>1406</v>
      </c>
      <c r="I2" s="1019"/>
      <c r="J2" s="1019"/>
      <c r="K2" s="1020" t="s">
        <v>1407</v>
      </c>
      <c r="L2" s="1021" t="s">
        <v>1408</v>
      </c>
      <c r="M2" s="1021"/>
      <c r="N2" s="1021"/>
      <c r="O2" s="1021"/>
      <c r="P2" s="1021"/>
      <c r="Q2" s="1021"/>
      <c r="R2" s="1021"/>
      <c r="S2" s="1021"/>
      <c r="T2" s="1021"/>
    </row>
    <row r="3" spans="1:20" ht="15.55" customHeight="1">
      <c r="A3" s="949"/>
      <c r="B3" s="1015"/>
      <c r="C3" s="1016"/>
      <c r="D3" s="1019"/>
      <c r="E3" s="1022" t="s">
        <v>1351</v>
      </c>
      <c r="F3" s="1022" t="s">
        <v>1352</v>
      </c>
      <c r="G3" s="1022" t="s">
        <v>444</v>
      </c>
      <c r="H3" s="1022" t="s">
        <v>1353</v>
      </c>
      <c r="I3" s="1022" t="s">
        <v>1354</v>
      </c>
      <c r="J3" s="1022" t="s">
        <v>1409</v>
      </c>
      <c r="K3" s="1020"/>
      <c r="L3" s="1023" t="s">
        <v>1410</v>
      </c>
      <c r="M3" s="1023" t="s">
        <v>1411</v>
      </c>
      <c r="N3" s="1023" t="s">
        <v>1412</v>
      </c>
      <c r="O3" s="365" t="s">
        <v>658</v>
      </c>
      <c r="P3" s="1023" t="s">
        <v>1413</v>
      </c>
      <c r="Q3" s="365" t="s">
        <v>660</v>
      </c>
      <c r="R3" s="1023" t="s">
        <v>1414</v>
      </c>
      <c r="S3" s="1023" t="s">
        <v>1415</v>
      </c>
      <c r="T3" s="1024" t="s">
        <v>1416</v>
      </c>
    </row>
    <row r="4" spans="1:20" ht="15.55" customHeight="1">
      <c r="A4" s="949"/>
      <c r="B4" s="1015"/>
      <c r="C4" s="1016"/>
      <c r="D4" s="1019"/>
      <c r="E4" s="1019"/>
      <c r="F4" s="1019"/>
      <c r="G4" s="1019"/>
      <c r="H4" s="1019"/>
      <c r="I4" s="1019"/>
      <c r="J4" s="1019"/>
      <c r="K4" s="1019"/>
      <c r="L4" s="1019"/>
      <c r="M4" s="1019"/>
      <c r="N4" s="1019"/>
      <c r="O4" s="366" t="s">
        <v>661</v>
      </c>
      <c r="P4" s="1023"/>
      <c r="Q4" s="366" t="s">
        <v>1417</v>
      </c>
      <c r="R4" s="1023"/>
      <c r="S4" s="1023"/>
      <c r="T4" s="1024"/>
    </row>
    <row r="5" spans="1:20" ht="15.55" customHeight="1">
      <c r="A5" s="949"/>
      <c r="B5" s="1017"/>
      <c r="C5" s="1018"/>
      <c r="D5" s="1019"/>
      <c r="E5" s="1019"/>
      <c r="F5" s="1019"/>
      <c r="G5" s="1019"/>
      <c r="H5" s="1019"/>
      <c r="I5" s="1019"/>
      <c r="J5" s="1019"/>
      <c r="K5" s="1019"/>
      <c r="L5" s="1019"/>
      <c r="M5" s="1019"/>
      <c r="N5" s="1019"/>
      <c r="O5" s="367" t="s">
        <v>1418</v>
      </c>
      <c r="P5" s="1023"/>
      <c r="Q5" s="367" t="s">
        <v>1418</v>
      </c>
      <c r="R5" s="1023"/>
      <c r="S5" s="1023"/>
      <c r="T5" s="1024"/>
    </row>
    <row r="6" spans="1:20" ht="23.1" customHeight="1">
      <c r="A6" s="368" t="s">
        <v>682</v>
      </c>
      <c r="B6" s="999" t="s">
        <v>1419</v>
      </c>
      <c r="C6" s="1000"/>
      <c r="D6" s="1007" t="s">
        <v>1420</v>
      </c>
      <c r="E6" s="996">
        <v>585</v>
      </c>
      <c r="F6" s="996">
        <v>44</v>
      </c>
      <c r="G6" s="1008">
        <f t="shared" ref="G6" si="0">SUM(E6:F7)</f>
        <v>629</v>
      </c>
      <c r="H6" s="996">
        <v>9</v>
      </c>
      <c r="I6" s="996">
        <v>2</v>
      </c>
      <c r="J6" s="996">
        <v>1</v>
      </c>
      <c r="K6" s="996">
        <v>9057</v>
      </c>
      <c r="L6" s="996">
        <v>900</v>
      </c>
      <c r="M6" s="996">
        <v>20</v>
      </c>
      <c r="N6" s="996">
        <v>30</v>
      </c>
      <c r="O6" s="996">
        <v>1500</v>
      </c>
      <c r="P6" s="996">
        <v>10</v>
      </c>
      <c r="Q6" s="996">
        <v>23500</v>
      </c>
      <c r="R6" s="996">
        <v>30000</v>
      </c>
      <c r="S6" s="996">
        <v>200</v>
      </c>
      <c r="T6" s="998">
        <v>188</v>
      </c>
    </row>
    <row r="7" spans="1:20" ht="23.1" customHeight="1">
      <c r="A7" s="369" t="s">
        <v>1421</v>
      </c>
      <c r="B7" s="370"/>
      <c r="C7" s="371" t="s">
        <v>1422</v>
      </c>
      <c r="D7" s="1007"/>
      <c r="E7" s="996"/>
      <c r="F7" s="996"/>
      <c r="G7" s="1008"/>
      <c r="H7" s="996"/>
      <c r="I7" s="996"/>
      <c r="J7" s="996"/>
      <c r="K7" s="996"/>
      <c r="L7" s="996"/>
      <c r="M7" s="996"/>
      <c r="N7" s="996"/>
      <c r="O7" s="996"/>
      <c r="P7" s="996"/>
      <c r="Q7" s="996"/>
      <c r="R7" s="996"/>
      <c r="S7" s="996"/>
      <c r="T7" s="998"/>
    </row>
    <row r="8" spans="1:20" ht="25.55" customHeight="1">
      <c r="A8" s="368" t="s">
        <v>685</v>
      </c>
      <c r="B8" s="999" t="s">
        <v>1423</v>
      </c>
      <c r="C8" s="1000"/>
      <c r="D8" s="1007" t="s">
        <v>1424</v>
      </c>
      <c r="E8" s="996">
        <v>3166</v>
      </c>
      <c r="F8" s="996" t="s">
        <v>394</v>
      </c>
      <c r="G8" s="1008">
        <f t="shared" ref="G8" si="1">SUM(E8:F9)</f>
        <v>3166</v>
      </c>
      <c r="H8" s="996">
        <v>23</v>
      </c>
      <c r="I8" s="996">
        <v>3</v>
      </c>
      <c r="J8" s="1010">
        <v>1</v>
      </c>
      <c r="K8" s="996">
        <v>19283</v>
      </c>
      <c r="L8" s="996">
        <v>2700</v>
      </c>
      <c r="M8" s="996">
        <v>800</v>
      </c>
      <c r="N8" s="996">
        <v>800</v>
      </c>
      <c r="O8" s="996">
        <v>36000</v>
      </c>
      <c r="P8" s="996" t="s">
        <v>394</v>
      </c>
      <c r="Q8" s="996">
        <v>35000</v>
      </c>
      <c r="R8" s="996">
        <v>5000</v>
      </c>
      <c r="S8" s="996">
        <v>100</v>
      </c>
      <c r="T8" s="998" t="s">
        <v>394</v>
      </c>
    </row>
    <row r="9" spans="1:20" ht="25.55" customHeight="1">
      <c r="A9" s="369" t="s">
        <v>1425</v>
      </c>
      <c r="B9" s="370"/>
      <c r="C9" s="371" t="s">
        <v>1426</v>
      </c>
      <c r="D9" s="1007"/>
      <c r="E9" s="996"/>
      <c r="F9" s="996"/>
      <c r="G9" s="1008"/>
      <c r="H9" s="996"/>
      <c r="I9" s="996"/>
      <c r="J9" s="996"/>
      <c r="K9" s="996"/>
      <c r="L9" s="996"/>
      <c r="M9" s="996"/>
      <c r="N9" s="996"/>
      <c r="O9" s="996"/>
      <c r="P9" s="996"/>
      <c r="Q9" s="996"/>
      <c r="R9" s="996"/>
      <c r="S9" s="996"/>
      <c r="T9" s="998"/>
    </row>
    <row r="10" spans="1:20" ht="23.1" customHeight="1">
      <c r="A10" s="368" t="s">
        <v>687</v>
      </c>
      <c r="B10" s="999" t="s">
        <v>1427</v>
      </c>
      <c r="C10" s="1000"/>
      <c r="D10" s="1007" t="s">
        <v>1428</v>
      </c>
      <c r="E10" s="996">
        <v>818</v>
      </c>
      <c r="F10" s="996" t="s">
        <v>394</v>
      </c>
      <c r="G10" s="1008">
        <f>SUM(E10:F11)</f>
        <v>818</v>
      </c>
      <c r="H10" s="996">
        <v>15</v>
      </c>
      <c r="I10" s="996">
        <v>2</v>
      </c>
      <c r="J10" s="996">
        <v>1</v>
      </c>
      <c r="K10" s="996">
        <v>818</v>
      </c>
      <c r="L10" s="996">
        <v>1000</v>
      </c>
      <c r="M10" s="996" t="s">
        <v>394</v>
      </c>
      <c r="N10" s="996">
        <v>20</v>
      </c>
      <c r="O10" s="996">
        <v>2000</v>
      </c>
      <c r="P10" s="996" t="s">
        <v>394</v>
      </c>
      <c r="Q10" s="996">
        <v>10000</v>
      </c>
      <c r="R10" s="996">
        <v>5000</v>
      </c>
      <c r="S10" s="996">
        <v>500</v>
      </c>
      <c r="T10" s="998" t="s">
        <v>394</v>
      </c>
    </row>
    <row r="11" spans="1:20" ht="23.1" customHeight="1">
      <c r="A11" s="369" t="s">
        <v>1429</v>
      </c>
      <c r="B11" s="370"/>
      <c r="C11" s="371" t="s">
        <v>1430</v>
      </c>
      <c r="D11" s="1007"/>
      <c r="E11" s="996"/>
      <c r="F11" s="996"/>
      <c r="G11" s="1008"/>
      <c r="H11" s="996"/>
      <c r="I11" s="996"/>
      <c r="J11" s="996"/>
      <c r="K11" s="996"/>
      <c r="L11" s="996"/>
      <c r="M11" s="996"/>
      <c r="N11" s="996"/>
      <c r="O11" s="996"/>
      <c r="P11" s="996"/>
      <c r="Q11" s="996"/>
      <c r="R11" s="996"/>
      <c r="S11" s="996"/>
      <c r="T11" s="998"/>
    </row>
    <row r="12" spans="1:20" ht="23.1" customHeight="1">
      <c r="A12" s="368" t="s">
        <v>690</v>
      </c>
      <c r="B12" s="999" t="s">
        <v>1431</v>
      </c>
      <c r="C12" s="1000"/>
      <c r="D12" s="1007" t="s">
        <v>1432</v>
      </c>
      <c r="E12" s="996">
        <v>646</v>
      </c>
      <c r="F12" s="996">
        <v>67</v>
      </c>
      <c r="G12" s="1008">
        <f t="shared" ref="G12" si="2">SUM(E12:F13)</f>
        <v>713</v>
      </c>
      <c r="H12" s="996">
        <v>13</v>
      </c>
      <c r="I12" s="996">
        <v>3</v>
      </c>
      <c r="J12" s="996" t="s">
        <v>394</v>
      </c>
      <c r="K12" s="996">
        <v>830</v>
      </c>
      <c r="L12" s="996">
        <v>800</v>
      </c>
      <c r="M12" s="996" t="s">
        <v>394</v>
      </c>
      <c r="N12" s="996">
        <v>20</v>
      </c>
      <c r="O12" s="996">
        <v>5000</v>
      </c>
      <c r="P12" s="996" t="s">
        <v>394</v>
      </c>
      <c r="Q12" s="996">
        <v>15000</v>
      </c>
      <c r="R12" s="996">
        <v>15000</v>
      </c>
      <c r="S12" s="996">
        <v>1000</v>
      </c>
      <c r="T12" s="998" t="s">
        <v>394</v>
      </c>
    </row>
    <row r="13" spans="1:20" ht="23.1" customHeight="1">
      <c r="A13" s="369" t="s">
        <v>1433</v>
      </c>
      <c r="B13" s="370"/>
      <c r="C13" s="371" t="s">
        <v>1434</v>
      </c>
      <c r="D13" s="1007"/>
      <c r="E13" s="996"/>
      <c r="F13" s="996"/>
      <c r="G13" s="1008"/>
      <c r="H13" s="996"/>
      <c r="I13" s="996"/>
      <c r="J13" s="996"/>
      <c r="K13" s="996"/>
      <c r="L13" s="996"/>
      <c r="M13" s="996"/>
      <c r="N13" s="996"/>
      <c r="O13" s="996"/>
      <c r="P13" s="996"/>
      <c r="Q13" s="996"/>
      <c r="R13" s="996"/>
      <c r="S13" s="996"/>
      <c r="T13" s="998"/>
    </row>
    <row r="14" spans="1:20" ht="23.1" customHeight="1">
      <c r="A14" s="368" t="s">
        <v>689</v>
      </c>
      <c r="B14" s="999" t="s">
        <v>1435</v>
      </c>
      <c r="C14" s="1000"/>
      <c r="D14" s="1007" t="s">
        <v>1436</v>
      </c>
      <c r="E14" s="996">
        <v>1139</v>
      </c>
      <c r="F14" s="996" t="s">
        <v>394</v>
      </c>
      <c r="G14" s="1008">
        <f t="shared" ref="G14" si="3">SUM(E14:F15)</f>
        <v>1139</v>
      </c>
      <c r="H14" s="996">
        <v>11</v>
      </c>
      <c r="I14" s="996">
        <v>3</v>
      </c>
      <c r="J14" s="996">
        <v>4</v>
      </c>
      <c r="K14" s="996">
        <v>4566</v>
      </c>
      <c r="L14" s="996">
        <v>3700</v>
      </c>
      <c r="M14" s="996" t="s">
        <v>394</v>
      </c>
      <c r="N14" s="996">
        <v>100</v>
      </c>
      <c r="O14" s="996">
        <v>3000</v>
      </c>
      <c r="P14" s="996">
        <v>5</v>
      </c>
      <c r="Q14" s="996">
        <v>65000</v>
      </c>
      <c r="R14" s="996">
        <v>13000</v>
      </c>
      <c r="S14" s="996">
        <v>3000</v>
      </c>
      <c r="T14" s="998" t="s">
        <v>394</v>
      </c>
    </row>
    <row r="15" spans="1:20" ht="23.1" customHeight="1">
      <c r="A15" s="369" t="s">
        <v>1437</v>
      </c>
      <c r="B15" s="370"/>
      <c r="C15" s="371" t="s">
        <v>1438</v>
      </c>
      <c r="D15" s="1007"/>
      <c r="E15" s="996"/>
      <c r="F15" s="996"/>
      <c r="G15" s="1008"/>
      <c r="H15" s="996"/>
      <c r="I15" s="996"/>
      <c r="J15" s="996"/>
      <c r="K15" s="996"/>
      <c r="L15" s="996"/>
      <c r="M15" s="996"/>
      <c r="N15" s="996"/>
      <c r="O15" s="996"/>
      <c r="P15" s="996"/>
      <c r="Q15" s="996"/>
      <c r="R15" s="996"/>
      <c r="S15" s="996"/>
      <c r="T15" s="998"/>
    </row>
    <row r="16" spans="1:20" ht="23.1" customHeight="1">
      <c r="A16" s="368" t="s">
        <v>694</v>
      </c>
      <c r="B16" s="999" t="s">
        <v>1439</v>
      </c>
      <c r="C16" s="1000"/>
      <c r="D16" s="1007" t="s">
        <v>1440</v>
      </c>
      <c r="E16" s="996">
        <v>1118</v>
      </c>
      <c r="F16" s="996">
        <v>16</v>
      </c>
      <c r="G16" s="1008">
        <f t="shared" ref="G16" si="4">SUM(E16:F17)</f>
        <v>1134</v>
      </c>
      <c r="H16" s="996">
        <v>10</v>
      </c>
      <c r="I16" s="996">
        <v>3</v>
      </c>
      <c r="J16" s="996">
        <v>1</v>
      </c>
      <c r="K16" s="996">
        <v>13608</v>
      </c>
      <c r="L16" s="996">
        <v>1700</v>
      </c>
      <c r="M16" s="996" t="s">
        <v>394</v>
      </c>
      <c r="N16" s="996">
        <v>10</v>
      </c>
      <c r="O16" s="996" t="s">
        <v>394</v>
      </c>
      <c r="P16" s="996">
        <v>5</v>
      </c>
      <c r="Q16" s="996">
        <v>50000</v>
      </c>
      <c r="R16" s="996">
        <v>25000</v>
      </c>
      <c r="S16" s="996" t="s">
        <v>394</v>
      </c>
      <c r="T16" s="998">
        <v>30</v>
      </c>
    </row>
    <row r="17" spans="1:20" ht="23.1" customHeight="1">
      <c r="A17" s="369" t="s">
        <v>1441</v>
      </c>
      <c r="B17" s="370"/>
      <c r="C17" s="371" t="s">
        <v>1442</v>
      </c>
      <c r="D17" s="1007"/>
      <c r="E17" s="996"/>
      <c r="F17" s="996"/>
      <c r="G17" s="1008"/>
      <c r="H17" s="996"/>
      <c r="I17" s="996"/>
      <c r="J17" s="996"/>
      <c r="K17" s="996"/>
      <c r="L17" s="996"/>
      <c r="M17" s="996"/>
      <c r="N17" s="996"/>
      <c r="O17" s="996"/>
      <c r="P17" s="996"/>
      <c r="Q17" s="996"/>
      <c r="R17" s="996"/>
      <c r="S17" s="996"/>
      <c r="T17" s="998"/>
    </row>
    <row r="18" spans="1:20" ht="23.1" customHeight="1">
      <c r="A18" s="368" t="s">
        <v>676</v>
      </c>
      <c r="B18" s="999" t="s">
        <v>1443</v>
      </c>
      <c r="C18" s="1000"/>
      <c r="D18" s="1007" t="s">
        <v>1444</v>
      </c>
      <c r="E18" s="996">
        <v>1176</v>
      </c>
      <c r="F18" s="996" t="s">
        <v>394</v>
      </c>
      <c r="G18" s="1008">
        <f t="shared" ref="G18" si="5">SUM(E18:F19)</f>
        <v>1176</v>
      </c>
      <c r="H18" s="996">
        <v>19</v>
      </c>
      <c r="I18" s="996">
        <v>3</v>
      </c>
      <c r="J18" s="996">
        <v>1</v>
      </c>
      <c r="K18" s="996">
        <v>75</v>
      </c>
      <c r="L18" s="996">
        <v>330</v>
      </c>
      <c r="M18" s="996">
        <v>700</v>
      </c>
      <c r="N18" s="996">
        <v>160</v>
      </c>
      <c r="O18" s="996">
        <v>10000</v>
      </c>
      <c r="P18" s="996">
        <v>15</v>
      </c>
      <c r="Q18" s="996">
        <v>10000</v>
      </c>
      <c r="R18" s="996">
        <v>22617</v>
      </c>
      <c r="S18" s="996" t="s">
        <v>394</v>
      </c>
      <c r="T18" s="998" t="s">
        <v>394</v>
      </c>
    </row>
    <row r="19" spans="1:20" ht="23.1" customHeight="1">
      <c r="A19" s="369" t="s">
        <v>1445</v>
      </c>
      <c r="B19" s="370"/>
      <c r="C19" s="371" t="s">
        <v>1446</v>
      </c>
      <c r="D19" s="1007"/>
      <c r="E19" s="996"/>
      <c r="F19" s="996"/>
      <c r="G19" s="1008"/>
      <c r="H19" s="996"/>
      <c r="I19" s="996"/>
      <c r="J19" s="996"/>
      <c r="K19" s="996"/>
      <c r="L19" s="996"/>
      <c r="M19" s="996"/>
      <c r="N19" s="996"/>
      <c r="O19" s="996"/>
      <c r="P19" s="996"/>
      <c r="Q19" s="996"/>
      <c r="R19" s="996"/>
      <c r="S19" s="996"/>
      <c r="T19" s="998"/>
    </row>
    <row r="20" spans="1:20" ht="23.1" customHeight="1">
      <c r="A20" s="368" t="s">
        <v>680</v>
      </c>
      <c r="B20" s="999" t="s">
        <v>1447</v>
      </c>
      <c r="C20" s="1000"/>
      <c r="D20" s="1007" t="s">
        <v>1448</v>
      </c>
      <c r="E20" s="996">
        <v>823</v>
      </c>
      <c r="F20" s="996">
        <v>1</v>
      </c>
      <c r="G20" s="1008">
        <f t="shared" ref="G20" si="6">SUM(E20:F21)</f>
        <v>824</v>
      </c>
      <c r="H20" s="996">
        <v>14</v>
      </c>
      <c r="I20" s="996">
        <v>3</v>
      </c>
      <c r="J20" s="996">
        <v>1</v>
      </c>
      <c r="K20" s="996">
        <v>3108</v>
      </c>
      <c r="L20" s="996">
        <v>600</v>
      </c>
      <c r="M20" s="996" t="s">
        <v>394</v>
      </c>
      <c r="N20" s="996">
        <v>100</v>
      </c>
      <c r="O20" s="996">
        <v>3000</v>
      </c>
      <c r="P20" s="996">
        <v>10</v>
      </c>
      <c r="Q20" s="996">
        <v>20000</v>
      </c>
      <c r="R20" s="996">
        <v>20000</v>
      </c>
      <c r="S20" s="996" t="s">
        <v>394</v>
      </c>
      <c r="T20" s="998" t="s">
        <v>394</v>
      </c>
    </row>
    <row r="21" spans="1:20" ht="23.1" customHeight="1">
      <c r="A21" s="369" t="s">
        <v>1449</v>
      </c>
      <c r="B21" s="372"/>
      <c r="C21" s="371" t="s">
        <v>1450</v>
      </c>
      <c r="D21" s="1007"/>
      <c r="E21" s="996"/>
      <c r="F21" s="996"/>
      <c r="G21" s="1008"/>
      <c r="H21" s="996"/>
      <c r="I21" s="996"/>
      <c r="J21" s="996"/>
      <c r="K21" s="996"/>
      <c r="L21" s="996"/>
      <c r="M21" s="996"/>
      <c r="N21" s="996"/>
      <c r="O21" s="996"/>
      <c r="P21" s="996"/>
      <c r="Q21" s="996"/>
      <c r="R21" s="996"/>
      <c r="S21" s="996"/>
      <c r="T21" s="998"/>
    </row>
    <row r="22" spans="1:20" ht="23.1" customHeight="1">
      <c r="A22" s="368" t="s">
        <v>714</v>
      </c>
      <c r="B22" s="999" t="s">
        <v>1451</v>
      </c>
      <c r="C22" s="1000"/>
      <c r="D22" s="1007" t="s">
        <v>714</v>
      </c>
      <c r="E22" s="996">
        <v>218</v>
      </c>
      <c r="F22" s="996" t="s">
        <v>394</v>
      </c>
      <c r="G22" s="1008">
        <f t="shared" ref="G22" si="7">SUM(E22:F23)</f>
        <v>218</v>
      </c>
      <c r="H22" s="996">
        <v>12</v>
      </c>
      <c r="I22" s="996">
        <v>2</v>
      </c>
      <c r="J22" s="1002" t="s">
        <v>394</v>
      </c>
      <c r="K22" s="996">
        <v>110</v>
      </c>
      <c r="L22" s="996">
        <v>900</v>
      </c>
      <c r="M22" s="996" t="s">
        <v>394</v>
      </c>
      <c r="N22" s="996" t="s">
        <v>394</v>
      </c>
      <c r="O22" s="996">
        <v>5000</v>
      </c>
      <c r="P22" s="996">
        <v>10</v>
      </c>
      <c r="Q22" s="996">
        <v>15000</v>
      </c>
      <c r="R22" s="996">
        <v>120000</v>
      </c>
      <c r="S22" s="996" t="s">
        <v>394</v>
      </c>
      <c r="T22" s="998" t="s">
        <v>394</v>
      </c>
    </row>
    <row r="23" spans="1:20" ht="23.1" customHeight="1">
      <c r="A23" s="369" t="s">
        <v>1452</v>
      </c>
      <c r="B23" s="370"/>
      <c r="C23" s="371" t="s">
        <v>1453</v>
      </c>
      <c r="D23" s="1007"/>
      <c r="E23" s="996"/>
      <c r="F23" s="996"/>
      <c r="G23" s="1008"/>
      <c r="H23" s="996"/>
      <c r="I23" s="996"/>
      <c r="J23" s="1009"/>
      <c r="K23" s="996"/>
      <c r="L23" s="996"/>
      <c r="M23" s="996"/>
      <c r="N23" s="996"/>
      <c r="O23" s="996"/>
      <c r="P23" s="996"/>
      <c r="Q23" s="996"/>
      <c r="R23" s="996"/>
      <c r="S23" s="996"/>
      <c r="T23" s="998"/>
    </row>
    <row r="24" spans="1:20" ht="23.1" customHeight="1">
      <c r="A24" s="368" t="s">
        <v>718</v>
      </c>
      <c r="B24" s="999" t="s">
        <v>1454</v>
      </c>
      <c r="C24" s="1000"/>
      <c r="D24" s="1007" t="s">
        <v>1455</v>
      </c>
      <c r="E24" s="996">
        <v>26</v>
      </c>
      <c r="F24" s="996" t="s">
        <v>394</v>
      </c>
      <c r="G24" s="1008">
        <f>SUM(E24:F25)</f>
        <v>26</v>
      </c>
      <c r="H24" s="996">
        <v>5</v>
      </c>
      <c r="I24" s="996">
        <v>2</v>
      </c>
      <c r="J24" s="996" t="s">
        <v>394</v>
      </c>
      <c r="K24" s="996" t="s">
        <v>394</v>
      </c>
      <c r="L24" s="996" t="s">
        <v>394</v>
      </c>
      <c r="M24" s="996">
        <v>510</v>
      </c>
      <c r="N24" s="996">
        <v>255</v>
      </c>
      <c r="O24" s="996" t="s">
        <v>394</v>
      </c>
      <c r="P24" s="996">
        <v>10</v>
      </c>
      <c r="Q24" s="996" t="s">
        <v>394</v>
      </c>
      <c r="R24" s="996" t="s">
        <v>394</v>
      </c>
      <c r="S24" s="996" t="s">
        <v>394</v>
      </c>
      <c r="T24" s="998" t="s">
        <v>394</v>
      </c>
    </row>
    <row r="25" spans="1:20" ht="23.1" customHeight="1">
      <c r="A25" s="369" t="s">
        <v>1456</v>
      </c>
      <c r="B25" s="370"/>
      <c r="C25" s="371" t="s">
        <v>1457</v>
      </c>
      <c r="D25" s="1007"/>
      <c r="E25" s="996"/>
      <c r="F25" s="996"/>
      <c r="G25" s="1008"/>
      <c r="H25" s="996"/>
      <c r="I25" s="996"/>
      <c r="J25" s="996"/>
      <c r="K25" s="996"/>
      <c r="L25" s="996"/>
      <c r="M25" s="996"/>
      <c r="N25" s="996"/>
      <c r="O25" s="996"/>
      <c r="P25" s="996"/>
      <c r="Q25" s="996"/>
      <c r="R25" s="996"/>
      <c r="S25" s="996"/>
      <c r="T25" s="998"/>
    </row>
    <row r="26" spans="1:20" ht="23.1" customHeight="1">
      <c r="A26" s="368" t="s">
        <v>704</v>
      </c>
      <c r="B26" s="999" t="s">
        <v>1458</v>
      </c>
      <c r="C26" s="1000"/>
      <c r="D26" s="1007" t="s">
        <v>1459</v>
      </c>
      <c r="E26" s="996">
        <v>431</v>
      </c>
      <c r="F26" s="996">
        <v>34</v>
      </c>
      <c r="G26" s="1008">
        <f t="shared" ref="G26" si="8">SUM(E26:F27)</f>
        <v>465</v>
      </c>
      <c r="H26" s="996">
        <v>11</v>
      </c>
      <c r="I26" s="996">
        <v>3</v>
      </c>
      <c r="J26" s="996">
        <v>1</v>
      </c>
      <c r="K26" s="996">
        <v>100</v>
      </c>
      <c r="L26" s="996">
        <v>310</v>
      </c>
      <c r="M26" s="996" t="s">
        <v>394</v>
      </c>
      <c r="N26" s="996">
        <v>25</v>
      </c>
      <c r="O26" s="996" t="s">
        <v>394</v>
      </c>
      <c r="P26" s="996" t="s">
        <v>394</v>
      </c>
      <c r="Q26" s="996">
        <v>5000</v>
      </c>
      <c r="R26" s="996">
        <v>5000</v>
      </c>
      <c r="S26" s="996">
        <v>1500</v>
      </c>
      <c r="T26" s="373" t="s">
        <v>1460</v>
      </c>
    </row>
    <row r="27" spans="1:20" ht="23.1" customHeight="1">
      <c r="A27" s="369" t="s">
        <v>1461</v>
      </c>
      <c r="B27" s="370"/>
      <c r="C27" s="371" t="s">
        <v>1462</v>
      </c>
      <c r="D27" s="1007"/>
      <c r="E27" s="996"/>
      <c r="F27" s="996"/>
      <c r="G27" s="1008"/>
      <c r="H27" s="996"/>
      <c r="I27" s="996"/>
      <c r="J27" s="996"/>
      <c r="K27" s="996"/>
      <c r="L27" s="996"/>
      <c r="M27" s="996"/>
      <c r="N27" s="996"/>
      <c r="O27" s="996"/>
      <c r="P27" s="996"/>
      <c r="Q27" s="996"/>
      <c r="R27" s="996"/>
      <c r="S27" s="996"/>
      <c r="T27" s="374">
        <v>3</v>
      </c>
    </row>
    <row r="28" spans="1:20" ht="23.1" customHeight="1">
      <c r="A28" s="368" t="s">
        <v>701</v>
      </c>
      <c r="B28" s="999" t="s">
        <v>1463</v>
      </c>
      <c r="C28" s="1000"/>
      <c r="D28" s="1007" t="s">
        <v>1464</v>
      </c>
      <c r="E28" s="996">
        <v>70</v>
      </c>
      <c r="F28" s="996" t="s">
        <v>394</v>
      </c>
      <c r="G28" s="1008">
        <f t="shared" ref="G28" si="9">SUM(E28:F29)</f>
        <v>70</v>
      </c>
      <c r="H28" s="996">
        <v>7</v>
      </c>
      <c r="I28" s="996">
        <v>2</v>
      </c>
      <c r="J28" s="996" t="s">
        <v>394</v>
      </c>
      <c r="K28" s="996">
        <v>50</v>
      </c>
      <c r="L28" s="996" t="s">
        <v>394</v>
      </c>
      <c r="M28" s="996" t="s">
        <v>394</v>
      </c>
      <c r="N28" s="996">
        <v>30</v>
      </c>
      <c r="O28" s="996" t="s">
        <v>394</v>
      </c>
      <c r="P28" s="996" t="s">
        <v>394</v>
      </c>
      <c r="Q28" s="996">
        <v>12200</v>
      </c>
      <c r="R28" s="996" t="s">
        <v>394</v>
      </c>
      <c r="S28" s="996">
        <v>1000</v>
      </c>
      <c r="T28" s="998" t="s">
        <v>394</v>
      </c>
    </row>
    <row r="29" spans="1:20" ht="23.1" customHeight="1">
      <c r="A29" s="369" t="s">
        <v>1465</v>
      </c>
      <c r="B29" s="370"/>
      <c r="C29" s="371" t="s">
        <v>1466</v>
      </c>
      <c r="D29" s="1007"/>
      <c r="E29" s="996"/>
      <c r="F29" s="996"/>
      <c r="G29" s="1008"/>
      <c r="H29" s="996"/>
      <c r="I29" s="996"/>
      <c r="J29" s="996"/>
      <c r="K29" s="996"/>
      <c r="L29" s="996"/>
      <c r="M29" s="996"/>
      <c r="N29" s="996"/>
      <c r="O29" s="996"/>
      <c r="P29" s="996"/>
      <c r="Q29" s="996"/>
      <c r="R29" s="996"/>
      <c r="S29" s="996"/>
      <c r="T29" s="998"/>
    </row>
    <row r="30" spans="1:20" ht="23.1" customHeight="1">
      <c r="A30" s="368" t="s">
        <v>698</v>
      </c>
      <c r="B30" s="999" t="s">
        <v>1467</v>
      </c>
      <c r="C30" s="1000"/>
      <c r="D30" s="1007" t="s">
        <v>1468</v>
      </c>
      <c r="E30" s="996">
        <v>554</v>
      </c>
      <c r="F30" s="996" t="s">
        <v>394</v>
      </c>
      <c r="G30" s="1008">
        <f t="shared" ref="G30" si="10">SUM(E30:F31)</f>
        <v>554</v>
      </c>
      <c r="H30" s="996">
        <v>9</v>
      </c>
      <c r="I30" s="996">
        <v>3</v>
      </c>
      <c r="J30" s="996">
        <v>1</v>
      </c>
      <c r="K30" s="996">
        <v>831</v>
      </c>
      <c r="L30" s="996">
        <v>250</v>
      </c>
      <c r="M30" s="996">
        <v>20</v>
      </c>
      <c r="N30" s="996">
        <v>5</v>
      </c>
      <c r="O30" s="996" t="s">
        <v>394</v>
      </c>
      <c r="P30" s="996">
        <v>5</v>
      </c>
      <c r="Q30" s="996">
        <v>25000</v>
      </c>
      <c r="R30" s="996">
        <v>10000</v>
      </c>
      <c r="S30" s="996">
        <v>1000</v>
      </c>
      <c r="T30" s="998" t="s">
        <v>394</v>
      </c>
    </row>
    <row r="31" spans="1:20" ht="23.1" customHeight="1">
      <c r="A31" s="369" t="s">
        <v>1469</v>
      </c>
      <c r="B31" s="370"/>
      <c r="C31" s="371" t="s">
        <v>1470</v>
      </c>
      <c r="D31" s="1007"/>
      <c r="E31" s="996"/>
      <c r="F31" s="996"/>
      <c r="G31" s="1008"/>
      <c r="H31" s="996"/>
      <c r="I31" s="996"/>
      <c r="J31" s="996"/>
      <c r="K31" s="996"/>
      <c r="L31" s="996"/>
      <c r="M31" s="996"/>
      <c r="N31" s="996"/>
      <c r="O31" s="996"/>
      <c r="P31" s="996"/>
      <c r="Q31" s="996"/>
      <c r="R31" s="996"/>
      <c r="S31" s="996"/>
      <c r="T31" s="998"/>
    </row>
    <row r="32" spans="1:20" ht="23.1" customHeight="1">
      <c r="A32" s="368" t="s">
        <v>712</v>
      </c>
      <c r="B32" s="999" t="s">
        <v>1471</v>
      </c>
      <c r="C32" s="1000"/>
      <c r="D32" s="1007" t="s">
        <v>1232</v>
      </c>
      <c r="E32" s="996">
        <v>153</v>
      </c>
      <c r="F32" s="996">
        <v>72</v>
      </c>
      <c r="G32" s="1008">
        <f t="shared" ref="G32" si="11">SUM(E32:F33)</f>
        <v>225</v>
      </c>
      <c r="H32" s="996">
        <v>7</v>
      </c>
      <c r="I32" s="996">
        <v>3</v>
      </c>
      <c r="J32" s="996" t="s">
        <v>394</v>
      </c>
      <c r="K32" s="996">
        <v>2.5</v>
      </c>
      <c r="L32" s="996">
        <v>30</v>
      </c>
      <c r="M32" s="996" t="s">
        <v>394</v>
      </c>
      <c r="N32" s="996">
        <v>5</v>
      </c>
      <c r="O32" s="996" t="s">
        <v>394</v>
      </c>
      <c r="P32" s="996" t="s">
        <v>394</v>
      </c>
      <c r="Q32" s="996">
        <v>13000</v>
      </c>
      <c r="R32" s="996">
        <v>13000</v>
      </c>
      <c r="S32" s="996">
        <v>2500</v>
      </c>
      <c r="T32" s="998" t="s">
        <v>394</v>
      </c>
    </row>
    <row r="33" spans="1:20" ht="23.1" customHeight="1">
      <c r="A33" s="369" t="s">
        <v>1472</v>
      </c>
      <c r="B33" s="370"/>
      <c r="C33" s="371" t="s">
        <v>1473</v>
      </c>
      <c r="D33" s="1007"/>
      <c r="E33" s="996"/>
      <c r="F33" s="996"/>
      <c r="G33" s="1008"/>
      <c r="H33" s="996"/>
      <c r="I33" s="996"/>
      <c r="J33" s="996"/>
      <c r="K33" s="996"/>
      <c r="L33" s="996"/>
      <c r="M33" s="996"/>
      <c r="N33" s="996"/>
      <c r="O33" s="996"/>
      <c r="P33" s="996"/>
      <c r="Q33" s="996"/>
      <c r="R33" s="996"/>
      <c r="S33" s="996"/>
      <c r="T33" s="998"/>
    </row>
    <row r="34" spans="1:20" ht="23.1" customHeight="1">
      <c r="A34" s="368" t="s">
        <v>703</v>
      </c>
      <c r="B34" s="999" t="s">
        <v>1474</v>
      </c>
      <c r="C34" s="1000"/>
      <c r="D34" s="1007" t="s">
        <v>1475</v>
      </c>
      <c r="E34" s="996">
        <v>1000</v>
      </c>
      <c r="F34" s="996">
        <v>30</v>
      </c>
      <c r="G34" s="1008">
        <f t="shared" ref="G34" si="12">SUM(E34:F35)</f>
        <v>1030</v>
      </c>
      <c r="H34" s="996">
        <v>22</v>
      </c>
      <c r="I34" s="996">
        <v>3</v>
      </c>
      <c r="J34" s="996">
        <v>1</v>
      </c>
      <c r="K34" s="996">
        <v>103</v>
      </c>
      <c r="L34" s="996">
        <v>450</v>
      </c>
      <c r="M34" s="996" t="s">
        <v>394</v>
      </c>
      <c r="N34" s="996">
        <v>50</v>
      </c>
      <c r="O34" s="996">
        <v>500</v>
      </c>
      <c r="P34" s="996" t="s">
        <v>394</v>
      </c>
      <c r="Q34" s="996">
        <v>85000</v>
      </c>
      <c r="R34" s="996">
        <v>53000</v>
      </c>
      <c r="S34" s="996">
        <v>3500</v>
      </c>
      <c r="T34" s="998" t="s">
        <v>394</v>
      </c>
    </row>
    <row r="35" spans="1:20" ht="23.1" customHeight="1">
      <c r="A35" s="369" t="s">
        <v>1476</v>
      </c>
      <c r="B35" s="370"/>
      <c r="C35" s="371" t="s">
        <v>1477</v>
      </c>
      <c r="D35" s="1007"/>
      <c r="E35" s="996"/>
      <c r="F35" s="996"/>
      <c r="G35" s="1008"/>
      <c r="H35" s="996"/>
      <c r="I35" s="996"/>
      <c r="J35" s="996"/>
      <c r="K35" s="996"/>
      <c r="L35" s="996"/>
      <c r="M35" s="996"/>
      <c r="N35" s="996"/>
      <c r="O35" s="996"/>
      <c r="P35" s="996"/>
      <c r="Q35" s="996"/>
      <c r="R35" s="996"/>
      <c r="S35" s="996"/>
      <c r="T35" s="998"/>
    </row>
    <row r="36" spans="1:20" ht="23.1" customHeight="1">
      <c r="A36" s="368" t="s">
        <v>706</v>
      </c>
      <c r="B36" s="999" t="s">
        <v>1478</v>
      </c>
      <c r="C36" s="1000"/>
      <c r="D36" s="1007" t="s">
        <v>1479</v>
      </c>
      <c r="E36" s="996">
        <v>125</v>
      </c>
      <c r="F36" s="996" t="s">
        <v>394</v>
      </c>
      <c r="G36" s="1008">
        <f t="shared" ref="G36" si="13">SUM(E36:F37)</f>
        <v>125</v>
      </c>
      <c r="H36" s="996">
        <v>9</v>
      </c>
      <c r="I36" s="996">
        <v>3</v>
      </c>
      <c r="J36" s="996">
        <v>1</v>
      </c>
      <c r="K36" s="996">
        <v>412</v>
      </c>
      <c r="L36" s="996">
        <v>170</v>
      </c>
      <c r="M36" s="996" t="s">
        <v>394</v>
      </c>
      <c r="N36" s="996" t="s">
        <v>394</v>
      </c>
      <c r="O36" s="996" t="s">
        <v>394</v>
      </c>
      <c r="P36" s="996" t="s">
        <v>394</v>
      </c>
      <c r="Q36" s="996">
        <v>5000</v>
      </c>
      <c r="R36" s="996" t="s">
        <v>394</v>
      </c>
      <c r="S36" s="996">
        <v>800</v>
      </c>
      <c r="T36" s="998" t="s">
        <v>394</v>
      </c>
    </row>
    <row r="37" spans="1:20" ht="23.1" customHeight="1">
      <c r="A37" s="369" t="s">
        <v>1480</v>
      </c>
      <c r="B37" s="370"/>
      <c r="C37" s="371" t="s">
        <v>1481</v>
      </c>
      <c r="D37" s="1007"/>
      <c r="E37" s="996"/>
      <c r="F37" s="996"/>
      <c r="G37" s="1008"/>
      <c r="H37" s="996"/>
      <c r="I37" s="996"/>
      <c r="J37" s="996"/>
      <c r="K37" s="996"/>
      <c r="L37" s="996"/>
      <c r="M37" s="996"/>
      <c r="N37" s="996"/>
      <c r="O37" s="996"/>
      <c r="P37" s="996"/>
      <c r="Q37" s="996"/>
      <c r="R37" s="996"/>
      <c r="S37" s="996"/>
      <c r="T37" s="998"/>
    </row>
    <row r="38" spans="1:20" ht="23.1" customHeight="1">
      <c r="A38" s="368" t="s">
        <v>1482</v>
      </c>
      <c r="B38" s="999" t="s">
        <v>1483</v>
      </c>
      <c r="C38" s="1000"/>
      <c r="D38" s="1001" t="s">
        <v>1479</v>
      </c>
      <c r="E38" s="997">
        <v>203</v>
      </c>
      <c r="F38" s="1002">
        <v>10</v>
      </c>
      <c r="G38" s="1004">
        <f t="shared" ref="G38" si="14">SUM(E38:F39)</f>
        <v>213</v>
      </c>
      <c r="H38" s="997">
        <v>12</v>
      </c>
      <c r="I38" s="997">
        <v>3</v>
      </c>
      <c r="J38" s="997">
        <v>1</v>
      </c>
      <c r="K38" s="997">
        <v>1103</v>
      </c>
      <c r="L38" s="997">
        <v>250</v>
      </c>
      <c r="M38" s="996" t="s">
        <v>394</v>
      </c>
      <c r="N38" s="996" t="s">
        <v>394</v>
      </c>
      <c r="O38" s="996" t="s">
        <v>394</v>
      </c>
      <c r="P38" s="996" t="s">
        <v>394</v>
      </c>
      <c r="Q38" s="997">
        <v>10000</v>
      </c>
      <c r="R38" s="997">
        <v>10000</v>
      </c>
      <c r="S38" s="996" t="s">
        <v>394</v>
      </c>
      <c r="T38" s="998" t="s">
        <v>394</v>
      </c>
    </row>
    <row r="39" spans="1:20" ht="23.1" customHeight="1">
      <c r="A39" s="375" t="s">
        <v>1484</v>
      </c>
      <c r="B39" s="376"/>
      <c r="C39" s="377" t="s">
        <v>1485</v>
      </c>
      <c r="D39" s="1001"/>
      <c r="E39" s="997"/>
      <c r="F39" s="1003"/>
      <c r="G39" s="1004"/>
      <c r="H39" s="997"/>
      <c r="I39" s="997"/>
      <c r="J39" s="997"/>
      <c r="K39" s="997"/>
      <c r="L39" s="997"/>
      <c r="M39" s="997"/>
      <c r="N39" s="997"/>
      <c r="O39" s="997"/>
      <c r="P39" s="997"/>
      <c r="Q39" s="997"/>
      <c r="R39" s="997"/>
      <c r="S39" s="1005"/>
      <c r="T39" s="1006"/>
    </row>
    <row r="40" spans="1:20" ht="17.2" customHeight="1"/>
    <row r="41" spans="1:20" ht="17.2" customHeight="1"/>
    <row r="42" spans="1:20" ht="17.2" customHeight="1"/>
    <row r="43" spans="1:20" ht="17.2" customHeight="1"/>
    <row r="44" spans="1:20" ht="17.2" customHeight="1"/>
    <row r="45" spans="1:20" ht="17.2" customHeight="1"/>
    <row r="46" spans="1:20" ht="20.95" customHeight="1"/>
    <row r="47" spans="1:20" ht="21.95" customHeight="1"/>
    <row r="48" spans="1:20" ht="21.95" customHeight="1"/>
    <row r="49" ht="21.95" customHeight="1"/>
  </sheetData>
  <sheetProtection selectLockedCells="1" selectUnlockedCells="1"/>
  <mergeCells count="327">
    <mergeCell ref="A1:C1"/>
    <mergeCell ref="P1:T1"/>
    <mergeCell ref="A2:A5"/>
    <mergeCell ref="B2:C5"/>
    <mergeCell ref="D2:D5"/>
    <mergeCell ref="E2:G2"/>
    <mergeCell ref="H2:J2"/>
    <mergeCell ref="K2:K5"/>
    <mergeCell ref="L2:T2"/>
    <mergeCell ref="E3:E5"/>
    <mergeCell ref="M3:M5"/>
    <mergeCell ref="N3:N5"/>
    <mergeCell ref="P3:P5"/>
    <mergeCell ref="R3:R5"/>
    <mergeCell ref="S3:S5"/>
    <mergeCell ref="T3:T5"/>
    <mergeCell ref="F3:F5"/>
    <mergeCell ref="G3:G5"/>
    <mergeCell ref="H3:H5"/>
    <mergeCell ref="I3:I5"/>
    <mergeCell ref="J3:J5"/>
    <mergeCell ref="L3:L5"/>
    <mergeCell ref="R6:R7"/>
    <mergeCell ref="S6:S7"/>
    <mergeCell ref="T6:T7"/>
    <mergeCell ref="I6:I7"/>
    <mergeCell ref="J6:J7"/>
    <mergeCell ref="K6:K7"/>
    <mergeCell ref="L6:L7"/>
    <mergeCell ref="M6:M7"/>
    <mergeCell ref="N6:N7"/>
    <mergeCell ref="B8:C8"/>
    <mergeCell ref="D8:D9"/>
    <mergeCell ref="E8:E9"/>
    <mergeCell ref="F8:F9"/>
    <mergeCell ref="G8:G9"/>
    <mergeCell ref="H8:H9"/>
    <mergeCell ref="O6:O7"/>
    <mergeCell ref="P6:P7"/>
    <mergeCell ref="Q6:Q7"/>
    <mergeCell ref="B6:C6"/>
    <mergeCell ref="D6:D7"/>
    <mergeCell ref="E6:E7"/>
    <mergeCell ref="F6:F7"/>
    <mergeCell ref="G6:G7"/>
    <mergeCell ref="H6:H7"/>
    <mergeCell ref="O8:O9"/>
    <mergeCell ref="P8:P9"/>
    <mergeCell ref="Q8:Q9"/>
    <mergeCell ref="R8:R9"/>
    <mergeCell ref="S8:S9"/>
    <mergeCell ref="T8:T9"/>
    <mergeCell ref="I8:I9"/>
    <mergeCell ref="J8:J9"/>
    <mergeCell ref="K8:K9"/>
    <mergeCell ref="L8:L9"/>
    <mergeCell ref="M8:M9"/>
    <mergeCell ref="N8:N9"/>
    <mergeCell ref="R10:R11"/>
    <mergeCell ref="S10:S11"/>
    <mergeCell ref="T10:T11"/>
    <mergeCell ref="I10:I11"/>
    <mergeCell ref="J10:J11"/>
    <mergeCell ref="K10:K11"/>
    <mergeCell ref="L10:L11"/>
    <mergeCell ref="M10:M11"/>
    <mergeCell ref="N10:N11"/>
    <mergeCell ref="B12:C12"/>
    <mergeCell ref="D12:D13"/>
    <mergeCell ref="E12:E13"/>
    <mergeCell ref="F12:F13"/>
    <mergeCell ref="G12:G13"/>
    <mergeCell ref="H12:H13"/>
    <mergeCell ref="O10:O11"/>
    <mergeCell ref="P10:P11"/>
    <mergeCell ref="Q10:Q11"/>
    <mergeCell ref="B10:C10"/>
    <mergeCell ref="D10:D11"/>
    <mergeCell ref="E10:E11"/>
    <mergeCell ref="F10:F11"/>
    <mergeCell ref="G10:G11"/>
    <mergeCell ref="H10:H11"/>
    <mergeCell ref="O12:O13"/>
    <mergeCell ref="P12:P13"/>
    <mergeCell ref="Q12:Q13"/>
    <mergeCell ref="R12:R13"/>
    <mergeCell ref="S12:S13"/>
    <mergeCell ref="T12:T13"/>
    <mergeCell ref="I12:I13"/>
    <mergeCell ref="J12:J13"/>
    <mergeCell ref="K12:K13"/>
    <mergeCell ref="L12:L13"/>
    <mergeCell ref="M12:M13"/>
    <mergeCell ref="N12:N13"/>
    <mergeCell ref="R14:R15"/>
    <mergeCell ref="S14:S15"/>
    <mergeCell ref="T14:T15"/>
    <mergeCell ref="I14:I15"/>
    <mergeCell ref="J14:J15"/>
    <mergeCell ref="K14:K15"/>
    <mergeCell ref="L14:L15"/>
    <mergeCell ref="M14:M15"/>
    <mergeCell ref="N14:N15"/>
    <mergeCell ref="B16:C16"/>
    <mergeCell ref="D16:D17"/>
    <mergeCell ref="E16:E17"/>
    <mergeCell ref="F16:F17"/>
    <mergeCell ref="G16:G17"/>
    <mergeCell ref="H16:H17"/>
    <mergeCell ref="O14:O15"/>
    <mergeCell ref="P14:P15"/>
    <mergeCell ref="Q14:Q15"/>
    <mergeCell ref="B14:C14"/>
    <mergeCell ref="D14:D15"/>
    <mergeCell ref="E14:E15"/>
    <mergeCell ref="F14:F15"/>
    <mergeCell ref="G14:G15"/>
    <mergeCell ref="H14:H15"/>
    <mergeCell ref="O16:O17"/>
    <mergeCell ref="P16:P17"/>
    <mergeCell ref="Q16:Q17"/>
    <mergeCell ref="R16:R17"/>
    <mergeCell ref="S16:S17"/>
    <mergeCell ref="T16:T17"/>
    <mergeCell ref="I16:I17"/>
    <mergeCell ref="J16:J17"/>
    <mergeCell ref="K16:K17"/>
    <mergeCell ref="L16:L17"/>
    <mergeCell ref="M16:M17"/>
    <mergeCell ref="N16:N17"/>
    <mergeCell ref="R18:R19"/>
    <mergeCell ref="S18:S19"/>
    <mergeCell ref="T18:T19"/>
    <mergeCell ref="I18:I19"/>
    <mergeCell ref="J18:J19"/>
    <mergeCell ref="K18:K19"/>
    <mergeCell ref="L18:L19"/>
    <mergeCell ref="M18:M19"/>
    <mergeCell ref="N18:N19"/>
    <mergeCell ref="B20:C20"/>
    <mergeCell ref="D20:D21"/>
    <mergeCell ref="E20:E21"/>
    <mergeCell ref="F20:F21"/>
    <mergeCell ref="G20:G21"/>
    <mergeCell ref="H20:H21"/>
    <mergeCell ref="O18:O19"/>
    <mergeCell ref="P18:P19"/>
    <mergeCell ref="Q18:Q19"/>
    <mergeCell ref="B18:C18"/>
    <mergeCell ref="D18:D19"/>
    <mergeCell ref="E18:E19"/>
    <mergeCell ref="F18:F19"/>
    <mergeCell ref="G18:G19"/>
    <mergeCell ref="H18:H19"/>
    <mergeCell ref="O20:O21"/>
    <mergeCell ref="P20:P21"/>
    <mergeCell ref="Q20:Q21"/>
    <mergeCell ref="R20:R21"/>
    <mergeCell ref="S20:S21"/>
    <mergeCell ref="T20:T21"/>
    <mergeCell ref="I20:I21"/>
    <mergeCell ref="J20:J21"/>
    <mergeCell ref="K20:K21"/>
    <mergeCell ref="L20:L21"/>
    <mergeCell ref="M20:M21"/>
    <mergeCell ref="N20:N21"/>
    <mergeCell ref="R22:R23"/>
    <mergeCell ref="S22:S23"/>
    <mergeCell ref="T22:T23"/>
    <mergeCell ref="I22:I23"/>
    <mergeCell ref="J22:J23"/>
    <mergeCell ref="K22:K23"/>
    <mergeCell ref="L22:L23"/>
    <mergeCell ref="M22:M23"/>
    <mergeCell ref="N22:N23"/>
    <mergeCell ref="B24:C24"/>
    <mergeCell ref="D24:D25"/>
    <mergeCell ref="E24:E25"/>
    <mergeCell ref="F24:F25"/>
    <mergeCell ref="G24:G25"/>
    <mergeCell ref="H24:H25"/>
    <mergeCell ref="O22:O23"/>
    <mergeCell ref="P22:P23"/>
    <mergeCell ref="Q22:Q23"/>
    <mergeCell ref="B22:C22"/>
    <mergeCell ref="D22:D23"/>
    <mergeCell ref="E22:E23"/>
    <mergeCell ref="F22:F23"/>
    <mergeCell ref="G22:G23"/>
    <mergeCell ref="H22:H23"/>
    <mergeCell ref="O24:O25"/>
    <mergeCell ref="P24:P25"/>
    <mergeCell ref="Q24:Q25"/>
    <mergeCell ref="R24:R25"/>
    <mergeCell ref="S24:S25"/>
    <mergeCell ref="T24:T25"/>
    <mergeCell ref="I24:I25"/>
    <mergeCell ref="J24:J25"/>
    <mergeCell ref="K24:K25"/>
    <mergeCell ref="L24:L25"/>
    <mergeCell ref="M24:M25"/>
    <mergeCell ref="N24:N25"/>
    <mergeCell ref="O26:O27"/>
    <mergeCell ref="P26:P27"/>
    <mergeCell ref="Q26:Q27"/>
    <mergeCell ref="R26:R27"/>
    <mergeCell ref="S26:S27"/>
    <mergeCell ref="B28:C28"/>
    <mergeCell ref="D28:D29"/>
    <mergeCell ref="E28:E29"/>
    <mergeCell ref="F28:F29"/>
    <mergeCell ref="G28:G29"/>
    <mergeCell ref="I26:I27"/>
    <mergeCell ref="J26:J27"/>
    <mergeCell ref="K26:K27"/>
    <mergeCell ref="L26:L27"/>
    <mergeCell ref="M26:M27"/>
    <mergeCell ref="N26:N27"/>
    <mergeCell ref="B26:C26"/>
    <mergeCell ref="D26:D27"/>
    <mergeCell ref="E26:E27"/>
    <mergeCell ref="F26:F27"/>
    <mergeCell ref="G26:G27"/>
    <mergeCell ref="H26:H27"/>
    <mergeCell ref="T28:T29"/>
    <mergeCell ref="B30:C30"/>
    <mergeCell ref="D30:D31"/>
    <mergeCell ref="E30:E31"/>
    <mergeCell ref="F30:F31"/>
    <mergeCell ref="G30:G31"/>
    <mergeCell ref="H30:H31"/>
    <mergeCell ref="I30:I31"/>
    <mergeCell ref="J30:J31"/>
    <mergeCell ref="K30:K31"/>
    <mergeCell ref="N28:N29"/>
    <mergeCell ref="O28:O29"/>
    <mergeCell ref="P28:P29"/>
    <mergeCell ref="Q28:Q29"/>
    <mergeCell ref="R28:R29"/>
    <mergeCell ref="S28:S29"/>
    <mergeCell ref="H28:H29"/>
    <mergeCell ref="I28:I29"/>
    <mergeCell ref="J28:J29"/>
    <mergeCell ref="K28:K29"/>
    <mergeCell ref="L28:L29"/>
    <mergeCell ref="M28:M29"/>
    <mergeCell ref="R30:R31"/>
    <mergeCell ref="S30:S31"/>
    <mergeCell ref="T30:T31"/>
    <mergeCell ref="B32:C32"/>
    <mergeCell ref="D32:D33"/>
    <mergeCell ref="E32:E33"/>
    <mergeCell ref="F32:F33"/>
    <mergeCell ref="G32:G33"/>
    <mergeCell ref="H32:H33"/>
    <mergeCell ref="I32:I33"/>
    <mergeCell ref="L30:L31"/>
    <mergeCell ref="M30:M31"/>
    <mergeCell ref="N30:N31"/>
    <mergeCell ref="O30:O31"/>
    <mergeCell ref="P30:P31"/>
    <mergeCell ref="Q30:Q31"/>
    <mergeCell ref="P32:P33"/>
    <mergeCell ref="Q32:Q33"/>
    <mergeCell ref="R32:R33"/>
    <mergeCell ref="S32:S33"/>
    <mergeCell ref="T32:T33"/>
    <mergeCell ref="N32:N33"/>
    <mergeCell ref="O32:O33"/>
    <mergeCell ref="S36:S37"/>
    <mergeCell ref="B34:C34"/>
    <mergeCell ref="D34:D35"/>
    <mergeCell ref="E34:E35"/>
    <mergeCell ref="F34:F35"/>
    <mergeCell ref="G34:G35"/>
    <mergeCell ref="J32:J33"/>
    <mergeCell ref="K32:K33"/>
    <mergeCell ref="L32:L33"/>
    <mergeCell ref="M32:M33"/>
    <mergeCell ref="N38:N39"/>
    <mergeCell ref="T34:T35"/>
    <mergeCell ref="B36:C36"/>
    <mergeCell ref="D36:D37"/>
    <mergeCell ref="E36:E37"/>
    <mergeCell ref="F36:F37"/>
    <mergeCell ref="G36:G37"/>
    <mergeCell ref="H36:H37"/>
    <mergeCell ref="I36:I37"/>
    <mergeCell ref="J36:J37"/>
    <mergeCell ref="K36:K37"/>
    <mergeCell ref="N34:N35"/>
    <mergeCell ref="O34:O35"/>
    <mergeCell ref="P34:P35"/>
    <mergeCell ref="Q34:Q35"/>
    <mergeCell ref="R34:R35"/>
    <mergeCell ref="S34:S35"/>
    <mergeCell ref="H34:H35"/>
    <mergeCell ref="I34:I35"/>
    <mergeCell ref="J34:J35"/>
    <mergeCell ref="K34:K35"/>
    <mergeCell ref="L34:L35"/>
    <mergeCell ref="M34:M35"/>
    <mergeCell ref="R36:R37"/>
    <mergeCell ref="O38:O39"/>
    <mergeCell ref="T36:T37"/>
    <mergeCell ref="B38:C38"/>
    <mergeCell ref="D38:D39"/>
    <mergeCell ref="E38:E39"/>
    <mergeCell ref="F38:F39"/>
    <mergeCell ref="G38:G39"/>
    <mergeCell ref="H38:H39"/>
    <mergeCell ref="I38:I39"/>
    <mergeCell ref="L36:L37"/>
    <mergeCell ref="M36:M37"/>
    <mergeCell ref="N36:N37"/>
    <mergeCell ref="O36:O37"/>
    <mergeCell ref="P36:P37"/>
    <mergeCell ref="Q36:Q37"/>
    <mergeCell ref="P38:P39"/>
    <mergeCell ref="Q38:Q39"/>
    <mergeCell ref="R38:R39"/>
    <mergeCell ref="S38:S39"/>
    <mergeCell ref="T38:T39"/>
    <mergeCell ref="J38:J39"/>
    <mergeCell ref="K38:K39"/>
    <mergeCell ref="L38:L39"/>
    <mergeCell ref="M38:M39"/>
  </mergeCells>
  <phoneticPr fontId="6"/>
  <pageMargins left="0.78740157480314965" right="0.39370078740157483" top="0.39370078740157483" bottom="0.39370078740157483" header="0" footer="0"/>
  <pageSetup paperSize="9" scale="62" firstPageNumber="0" orientation="landscape" horizontalDpi="300" verticalDpi="300" r:id="rId1"/>
  <headerFooter scaleWithDoc="0" alignWithMargins="0">
    <oddFooter>&amp;C&amp;"ＭＳ 明朝,標準"－３０－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F2A76-EF8F-44BE-94E3-4DEF9C231A97}">
  <sheetPr>
    <pageSetUpPr fitToPage="1"/>
  </sheetPr>
  <dimension ref="A1:AT31"/>
  <sheetViews>
    <sheetView view="pageLayout" topLeftCell="A3" zoomScaleNormal="100" workbookViewId="0">
      <selection activeCell="B5" sqref="B5:B8"/>
    </sheetView>
  </sheetViews>
  <sheetFormatPr defaultColWidth="9" defaultRowHeight="14.4"/>
  <cols>
    <col min="1" max="1" width="1.77734375" style="350" customWidth="1"/>
    <col min="2" max="2" width="19.6640625" style="383" customWidth="1"/>
    <col min="3" max="3" width="1.88671875" style="350" customWidth="1"/>
    <col min="4" max="4" width="5.109375" style="350" customWidth="1"/>
    <col min="5" max="5" width="26" style="350" customWidth="1"/>
    <col min="6" max="25" width="2.6640625" style="350" customWidth="1"/>
    <col min="26" max="30" width="2.109375" style="350" customWidth="1"/>
    <col min="31" max="46" width="2.33203125" style="350" customWidth="1"/>
    <col min="47" max="47" width="2.109375" style="350" customWidth="1"/>
    <col min="48" max="236" width="2.6640625" style="350" customWidth="1"/>
    <col min="237" max="259" width="9" style="350"/>
    <col min="260" max="260" width="24.109375" style="350" customWidth="1"/>
    <col min="261" max="261" width="38.88671875" style="350" customWidth="1"/>
    <col min="262" max="281" width="2.6640625" style="350" customWidth="1"/>
    <col min="282" max="286" width="2.109375" style="350" customWidth="1"/>
    <col min="287" max="302" width="2.33203125" style="350" customWidth="1"/>
    <col min="303" max="303" width="2.109375" style="350" customWidth="1"/>
    <col min="304" max="492" width="2.6640625" style="350" customWidth="1"/>
    <col min="493" max="515" width="9" style="350"/>
    <col min="516" max="516" width="24.109375" style="350" customWidth="1"/>
    <col min="517" max="517" width="38.88671875" style="350" customWidth="1"/>
    <col min="518" max="537" width="2.6640625" style="350" customWidth="1"/>
    <col min="538" max="542" width="2.109375" style="350" customWidth="1"/>
    <col min="543" max="558" width="2.33203125" style="350" customWidth="1"/>
    <col min="559" max="559" width="2.109375" style="350" customWidth="1"/>
    <col min="560" max="748" width="2.6640625" style="350" customWidth="1"/>
    <col min="749" max="771" width="9" style="350"/>
    <col min="772" max="772" width="24.109375" style="350" customWidth="1"/>
    <col min="773" max="773" width="38.88671875" style="350" customWidth="1"/>
    <col min="774" max="793" width="2.6640625" style="350" customWidth="1"/>
    <col min="794" max="798" width="2.109375" style="350" customWidth="1"/>
    <col min="799" max="814" width="2.33203125" style="350" customWidth="1"/>
    <col min="815" max="815" width="2.109375" style="350" customWidth="1"/>
    <col min="816" max="1004" width="2.6640625" style="350" customWidth="1"/>
    <col min="1005" max="1027" width="9" style="350"/>
    <col min="1028" max="1028" width="24.109375" style="350" customWidth="1"/>
    <col min="1029" max="1029" width="38.88671875" style="350" customWidth="1"/>
    <col min="1030" max="1049" width="2.6640625" style="350" customWidth="1"/>
    <col min="1050" max="1054" width="2.109375" style="350" customWidth="1"/>
    <col min="1055" max="1070" width="2.33203125" style="350" customWidth="1"/>
    <col min="1071" max="1071" width="2.109375" style="350" customWidth="1"/>
    <col min="1072" max="1260" width="2.6640625" style="350" customWidth="1"/>
    <col min="1261" max="1283" width="9" style="350"/>
    <col min="1284" max="1284" width="24.109375" style="350" customWidth="1"/>
    <col min="1285" max="1285" width="38.88671875" style="350" customWidth="1"/>
    <col min="1286" max="1305" width="2.6640625" style="350" customWidth="1"/>
    <col min="1306" max="1310" width="2.109375" style="350" customWidth="1"/>
    <col min="1311" max="1326" width="2.33203125" style="350" customWidth="1"/>
    <col min="1327" max="1327" width="2.109375" style="350" customWidth="1"/>
    <col min="1328" max="1516" width="2.6640625" style="350" customWidth="1"/>
    <col min="1517" max="1539" width="9" style="350"/>
    <col min="1540" max="1540" width="24.109375" style="350" customWidth="1"/>
    <col min="1541" max="1541" width="38.88671875" style="350" customWidth="1"/>
    <col min="1542" max="1561" width="2.6640625" style="350" customWidth="1"/>
    <col min="1562" max="1566" width="2.109375" style="350" customWidth="1"/>
    <col min="1567" max="1582" width="2.33203125" style="350" customWidth="1"/>
    <col min="1583" max="1583" width="2.109375" style="350" customWidth="1"/>
    <col min="1584" max="1772" width="2.6640625" style="350" customWidth="1"/>
    <col min="1773" max="1795" width="9" style="350"/>
    <col min="1796" max="1796" width="24.109375" style="350" customWidth="1"/>
    <col min="1797" max="1797" width="38.88671875" style="350" customWidth="1"/>
    <col min="1798" max="1817" width="2.6640625" style="350" customWidth="1"/>
    <col min="1818" max="1822" width="2.109375" style="350" customWidth="1"/>
    <col min="1823" max="1838" width="2.33203125" style="350" customWidth="1"/>
    <col min="1839" max="1839" width="2.109375" style="350" customWidth="1"/>
    <col min="1840" max="2028" width="2.6640625" style="350" customWidth="1"/>
    <col min="2029" max="2051" width="9" style="350"/>
    <col min="2052" max="2052" width="24.109375" style="350" customWidth="1"/>
    <col min="2053" max="2053" width="38.88671875" style="350" customWidth="1"/>
    <col min="2054" max="2073" width="2.6640625" style="350" customWidth="1"/>
    <col min="2074" max="2078" width="2.109375" style="350" customWidth="1"/>
    <col min="2079" max="2094" width="2.33203125" style="350" customWidth="1"/>
    <col min="2095" max="2095" width="2.109375" style="350" customWidth="1"/>
    <col min="2096" max="2284" width="2.6640625" style="350" customWidth="1"/>
    <col min="2285" max="2307" width="9" style="350"/>
    <col min="2308" max="2308" width="24.109375" style="350" customWidth="1"/>
    <col min="2309" max="2309" width="38.88671875" style="350" customWidth="1"/>
    <col min="2310" max="2329" width="2.6640625" style="350" customWidth="1"/>
    <col min="2330" max="2334" width="2.109375" style="350" customWidth="1"/>
    <col min="2335" max="2350" width="2.33203125" style="350" customWidth="1"/>
    <col min="2351" max="2351" width="2.109375" style="350" customWidth="1"/>
    <col min="2352" max="2540" width="2.6640625" style="350" customWidth="1"/>
    <col min="2541" max="2563" width="9" style="350"/>
    <col min="2564" max="2564" width="24.109375" style="350" customWidth="1"/>
    <col min="2565" max="2565" width="38.88671875" style="350" customWidth="1"/>
    <col min="2566" max="2585" width="2.6640625" style="350" customWidth="1"/>
    <col min="2586" max="2590" width="2.109375" style="350" customWidth="1"/>
    <col min="2591" max="2606" width="2.33203125" style="350" customWidth="1"/>
    <col min="2607" max="2607" width="2.109375" style="350" customWidth="1"/>
    <col min="2608" max="2796" width="2.6640625" style="350" customWidth="1"/>
    <col min="2797" max="2819" width="9" style="350"/>
    <col min="2820" max="2820" width="24.109375" style="350" customWidth="1"/>
    <col min="2821" max="2821" width="38.88671875" style="350" customWidth="1"/>
    <col min="2822" max="2841" width="2.6640625" style="350" customWidth="1"/>
    <col min="2842" max="2846" width="2.109375" style="350" customWidth="1"/>
    <col min="2847" max="2862" width="2.33203125" style="350" customWidth="1"/>
    <col min="2863" max="2863" width="2.109375" style="350" customWidth="1"/>
    <col min="2864" max="3052" width="2.6640625" style="350" customWidth="1"/>
    <col min="3053" max="3075" width="9" style="350"/>
    <col min="3076" max="3076" width="24.109375" style="350" customWidth="1"/>
    <col min="3077" max="3077" width="38.88671875" style="350" customWidth="1"/>
    <col min="3078" max="3097" width="2.6640625" style="350" customWidth="1"/>
    <col min="3098" max="3102" width="2.109375" style="350" customWidth="1"/>
    <col min="3103" max="3118" width="2.33203125" style="350" customWidth="1"/>
    <col min="3119" max="3119" width="2.109375" style="350" customWidth="1"/>
    <col min="3120" max="3308" width="2.6640625" style="350" customWidth="1"/>
    <col min="3309" max="3331" width="9" style="350"/>
    <col min="3332" max="3332" width="24.109375" style="350" customWidth="1"/>
    <col min="3333" max="3333" width="38.88671875" style="350" customWidth="1"/>
    <col min="3334" max="3353" width="2.6640625" style="350" customWidth="1"/>
    <col min="3354" max="3358" width="2.109375" style="350" customWidth="1"/>
    <col min="3359" max="3374" width="2.33203125" style="350" customWidth="1"/>
    <col min="3375" max="3375" width="2.109375" style="350" customWidth="1"/>
    <col min="3376" max="3564" width="2.6640625" style="350" customWidth="1"/>
    <col min="3565" max="3587" width="9" style="350"/>
    <col min="3588" max="3588" width="24.109375" style="350" customWidth="1"/>
    <col min="3589" max="3589" width="38.88671875" style="350" customWidth="1"/>
    <col min="3590" max="3609" width="2.6640625" style="350" customWidth="1"/>
    <col min="3610" max="3614" width="2.109375" style="350" customWidth="1"/>
    <col min="3615" max="3630" width="2.33203125" style="350" customWidth="1"/>
    <col min="3631" max="3631" width="2.109375" style="350" customWidth="1"/>
    <col min="3632" max="3820" width="2.6640625" style="350" customWidth="1"/>
    <col min="3821" max="3843" width="9" style="350"/>
    <col min="3844" max="3844" width="24.109375" style="350" customWidth="1"/>
    <col min="3845" max="3845" width="38.88671875" style="350" customWidth="1"/>
    <col min="3846" max="3865" width="2.6640625" style="350" customWidth="1"/>
    <col min="3866" max="3870" width="2.109375" style="350" customWidth="1"/>
    <col min="3871" max="3886" width="2.33203125" style="350" customWidth="1"/>
    <col min="3887" max="3887" width="2.109375" style="350" customWidth="1"/>
    <col min="3888" max="4076" width="2.6640625" style="350" customWidth="1"/>
    <col min="4077" max="4099" width="9" style="350"/>
    <col min="4100" max="4100" width="24.109375" style="350" customWidth="1"/>
    <col min="4101" max="4101" width="38.88671875" style="350" customWidth="1"/>
    <col min="4102" max="4121" width="2.6640625" style="350" customWidth="1"/>
    <col min="4122" max="4126" width="2.109375" style="350" customWidth="1"/>
    <col min="4127" max="4142" width="2.33203125" style="350" customWidth="1"/>
    <col min="4143" max="4143" width="2.109375" style="350" customWidth="1"/>
    <col min="4144" max="4332" width="2.6640625" style="350" customWidth="1"/>
    <col min="4333" max="4355" width="9" style="350"/>
    <col min="4356" max="4356" width="24.109375" style="350" customWidth="1"/>
    <col min="4357" max="4357" width="38.88671875" style="350" customWidth="1"/>
    <col min="4358" max="4377" width="2.6640625" style="350" customWidth="1"/>
    <col min="4378" max="4382" width="2.109375" style="350" customWidth="1"/>
    <col min="4383" max="4398" width="2.33203125" style="350" customWidth="1"/>
    <col min="4399" max="4399" width="2.109375" style="350" customWidth="1"/>
    <col min="4400" max="4588" width="2.6640625" style="350" customWidth="1"/>
    <col min="4589" max="4611" width="9" style="350"/>
    <col min="4612" max="4612" width="24.109375" style="350" customWidth="1"/>
    <col min="4613" max="4613" width="38.88671875" style="350" customWidth="1"/>
    <col min="4614" max="4633" width="2.6640625" style="350" customWidth="1"/>
    <col min="4634" max="4638" width="2.109375" style="350" customWidth="1"/>
    <col min="4639" max="4654" width="2.33203125" style="350" customWidth="1"/>
    <col min="4655" max="4655" width="2.109375" style="350" customWidth="1"/>
    <col min="4656" max="4844" width="2.6640625" style="350" customWidth="1"/>
    <col min="4845" max="4867" width="9" style="350"/>
    <col min="4868" max="4868" width="24.109375" style="350" customWidth="1"/>
    <col min="4869" max="4869" width="38.88671875" style="350" customWidth="1"/>
    <col min="4870" max="4889" width="2.6640625" style="350" customWidth="1"/>
    <col min="4890" max="4894" width="2.109375" style="350" customWidth="1"/>
    <col min="4895" max="4910" width="2.33203125" style="350" customWidth="1"/>
    <col min="4911" max="4911" width="2.109375" style="350" customWidth="1"/>
    <col min="4912" max="5100" width="2.6640625" style="350" customWidth="1"/>
    <col min="5101" max="5123" width="9" style="350"/>
    <col min="5124" max="5124" width="24.109375" style="350" customWidth="1"/>
    <col min="5125" max="5125" width="38.88671875" style="350" customWidth="1"/>
    <col min="5126" max="5145" width="2.6640625" style="350" customWidth="1"/>
    <col min="5146" max="5150" width="2.109375" style="350" customWidth="1"/>
    <col min="5151" max="5166" width="2.33203125" style="350" customWidth="1"/>
    <col min="5167" max="5167" width="2.109375" style="350" customWidth="1"/>
    <col min="5168" max="5356" width="2.6640625" style="350" customWidth="1"/>
    <col min="5357" max="5379" width="9" style="350"/>
    <col min="5380" max="5380" width="24.109375" style="350" customWidth="1"/>
    <col min="5381" max="5381" width="38.88671875" style="350" customWidth="1"/>
    <col min="5382" max="5401" width="2.6640625" style="350" customWidth="1"/>
    <col min="5402" max="5406" width="2.109375" style="350" customWidth="1"/>
    <col min="5407" max="5422" width="2.33203125" style="350" customWidth="1"/>
    <col min="5423" max="5423" width="2.109375" style="350" customWidth="1"/>
    <col min="5424" max="5612" width="2.6640625" style="350" customWidth="1"/>
    <col min="5613" max="5635" width="9" style="350"/>
    <col min="5636" max="5636" width="24.109375" style="350" customWidth="1"/>
    <col min="5637" max="5637" width="38.88671875" style="350" customWidth="1"/>
    <col min="5638" max="5657" width="2.6640625" style="350" customWidth="1"/>
    <col min="5658" max="5662" width="2.109375" style="350" customWidth="1"/>
    <col min="5663" max="5678" width="2.33203125" style="350" customWidth="1"/>
    <col min="5679" max="5679" width="2.109375" style="350" customWidth="1"/>
    <col min="5680" max="5868" width="2.6640625" style="350" customWidth="1"/>
    <col min="5869" max="5891" width="9" style="350"/>
    <col min="5892" max="5892" width="24.109375" style="350" customWidth="1"/>
    <col min="5893" max="5893" width="38.88671875" style="350" customWidth="1"/>
    <col min="5894" max="5913" width="2.6640625" style="350" customWidth="1"/>
    <col min="5914" max="5918" width="2.109375" style="350" customWidth="1"/>
    <col min="5919" max="5934" width="2.33203125" style="350" customWidth="1"/>
    <col min="5935" max="5935" width="2.109375" style="350" customWidth="1"/>
    <col min="5936" max="6124" width="2.6640625" style="350" customWidth="1"/>
    <col min="6125" max="6147" width="9" style="350"/>
    <col min="6148" max="6148" width="24.109375" style="350" customWidth="1"/>
    <col min="6149" max="6149" width="38.88671875" style="350" customWidth="1"/>
    <col min="6150" max="6169" width="2.6640625" style="350" customWidth="1"/>
    <col min="6170" max="6174" width="2.109375" style="350" customWidth="1"/>
    <col min="6175" max="6190" width="2.33203125" style="350" customWidth="1"/>
    <col min="6191" max="6191" width="2.109375" style="350" customWidth="1"/>
    <col min="6192" max="6380" width="2.6640625" style="350" customWidth="1"/>
    <col min="6381" max="6403" width="9" style="350"/>
    <col min="6404" max="6404" width="24.109375" style="350" customWidth="1"/>
    <col min="6405" max="6405" width="38.88671875" style="350" customWidth="1"/>
    <col min="6406" max="6425" width="2.6640625" style="350" customWidth="1"/>
    <col min="6426" max="6430" width="2.109375" style="350" customWidth="1"/>
    <col min="6431" max="6446" width="2.33203125" style="350" customWidth="1"/>
    <col min="6447" max="6447" width="2.109375" style="350" customWidth="1"/>
    <col min="6448" max="6636" width="2.6640625" style="350" customWidth="1"/>
    <col min="6637" max="6659" width="9" style="350"/>
    <col min="6660" max="6660" width="24.109375" style="350" customWidth="1"/>
    <col min="6661" max="6661" width="38.88671875" style="350" customWidth="1"/>
    <col min="6662" max="6681" width="2.6640625" style="350" customWidth="1"/>
    <col min="6682" max="6686" width="2.109375" style="350" customWidth="1"/>
    <col min="6687" max="6702" width="2.33203125" style="350" customWidth="1"/>
    <col min="6703" max="6703" width="2.109375" style="350" customWidth="1"/>
    <col min="6704" max="6892" width="2.6640625" style="350" customWidth="1"/>
    <col min="6893" max="6915" width="9" style="350"/>
    <col min="6916" max="6916" width="24.109375" style="350" customWidth="1"/>
    <col min="6917" max="6917" width="38.88671875" style="350" customWidth="1"/>
    <col min="6918" max="6937" width="2.6640625" style="350" customWidth="1"/>
    <col min="6938" max="6942" width="2.109375" style="350" customWidth="1"/>
    <col min="6943" max="6958" width="2.33203125" style="350" customWidth="1"/>
    <col min="6959" max="6959" width="2.109375" style="350" customWidth="1"/>
    <col min="6960" max="7148" width="2.6640625" style="350" customWidth="1"/>
    <col min="7149" max="7171" width="9" style="350"/>
    <col min="7172" max="7172" width="24.109375" style="350" customWidth="1"/>
    <col min="7173" max="7173" width="38.88671875" style="350" customWidth="1"/>
    <col min="7174" max="7193" width="2.6640625" style="350" customWidth="1"/>
    <col min="7194" max="7198" width="2.109375" style="350" customWidth="1"/>
    <col min="7199" max="7214" width="2.33203125" style="350" customWidth="1"/>
    <col min="7215" max="7215" width="2.109375" style="350" customWidth="1"/>
    <col min="7216" max="7404" width="2.6640625" style="350" customWidth="1"/>
    <col min="7405" max="7427" width="9" style="350"/>
    <col min="7428" max="7428" width="24.109375" style="350" customWidth="1"/>
    <col min="7429" max="7429" width="38.88671875" style="350" customWidth="1"/>
    <col min="7430" max="7449" width="2.6640625" style="350" customWidth="1"/>
    <col min="7450" max="7454" width="2.109375" style="350" customWidth="1"/>
    <col min="7455" max="7470" width="2.33203125" style="350" customWidth="1"/>
    <col min="7471" max="7471" width="2.109375" style="350" customWidth="1"/>
    <col min="7472" max="7660" width="2.6640625" style="350" customWidth="1"/>
    <col min="7661" max="7683" width="9" style="350"/>
    <col min="7684" max="7684" width="24.109375" style="350" customWidth="1"/>
    <col min="7685" max="7685" width="38.88671875" style="350" customWidth="1"/>
    <col min="7686" max="7705" width="2.6640625" style="350" customWidth="1"/>
    <col min="7706" max="7710" width="2.109375" style="350" customWidth="1"/>
    <col min="7711" max="7726" width="2.33203125" style="350" customWidth="1"/>
    <col min="7727" max="7727" width="2.109375" style="350" customWidth="1"/>
    <col min="7728" max="7916" width="2.6640625" style="350" customWidth="1"/>
    <col min="7917" max="7939" width="9" style="350"/>
    <col min="7940" max="7940" width="24.109375" style="350" customWidth="1"/>
    <col min="7941" max="7941" width="38.88671875" style="350" customWidth="1"/>
    <col min="7942" max="7961" width="2.6640625" style="350" customWidth="1"/>
    <col min="7962" max="7966" width="2.109375" style="350" customWidth="1"/>
    <col min="7967" max="7982" width="2.33203125" style="350" customWidth="1"/>
    <col min="7983" max="7983" width="2.109375" style="350" customWidth="1"/>
    <col min="7984" max="8172" width="2.6640625" style="350" customWidth="1"/>
    <col min="8173" max="8195" width="9" style="350"/>
    <col min="8196" max="8196" width="24.109375" style="350" customWidth="1"/>
    <col min="8197" max="8197" width="38.88671875" style="350" customWidth="1"/>
    <col min="8198" max="8217" width="2.6640625" style="350" customWidth="1"/>
    <col min="8218" max="8222" width="2.109375" style="350" customWidth="1"/>
    <col min="8223" max="8238" width="2.33203125" style="350" customWidth="1"/>
    <col min="8239" max="8239" width="2.109375" style="350" customWidth="1"/>
    <col min="8240" max="8428" width="2.6640625" style="350" customWidth="1"/>
    <col min="8429" max="8451" width="9" style="350"/>
    <col min="8452" max="8452" width="24.109375" style="350" customWidth="1"/>
    <col min="8453" max="8453" width="38.88671875" style="350" customWidth="1"/>
    <col min="8454" max="8473" width="2.6640625" style="350" customWidth="1"/>
    <col min="8474" max="8478" width="2.109375" style="350" customWidth="1"/>
    <col min="8479" max="8494" width="2.33203125" style="350" customWidth="1"/>
    <col min="8495" max="8495" width="2.109375" style="350" customWidth="1"/>
    <col min="8496" max="8684" width="2.6640625" style="350" customWidth="1"/>
    <col min="8685" max="8707" width="9" style="350"/>
    <col min="8708" max="8708" width="24.109375" style="350" customWidth="1"/>
    <col min="8709" max="8709" width="38.88671875" style="350" customWidth="1"/>
    <col min="8710" max="8729" width="2.6640625" style="350" customWidth="1"/>
    <col min="8730" max="8734" width="2.109375" style="350" customWidth="1"/>
    <col min="8735" max="8750" width="2.33203125" style="350" customWidth="1"/>
    <col min="8751" max="8751" width="2.109375" style="350" customWidth="1"/>
    <col min="8752" max="8940" width="2.6640625" style="350" customWidth="1"/>
    <col min="8941" max="8963" width="9" style="350"/>
    <col min="8964" max="8964" width="24.109375" style="350" customWidth="1"/>
    <col min="8965" max="8965" width="38.88671875" style="350" customWidth="1"/>
    <col min="8966" max="8985" width="2.6640625" style="350" customWidth="1"/>
    <col min="8986" max="8990" width="2.109375" style="350" customWidth="1"/>
    <col min="8991" max="9006" width="2.33203125" style="350" customWidth="1"/>
    <col min="9007" max="9007" width="2.109375" style="350" customWidth="1"/>
    <col min="9008" max="9196" width="2.6640625" style="350" customWidth="1"/>
    <col min="9197" max="9219" width="9" style="350"/>
    <col min="9220" max="9220" width="24.109375" style="350" customWidth="1"/>
    <col min="9221" max="9221" width="38.88671875" style="350" customWidth="1"/>
    <col min="9222" max="9241" width="2.6640625" style="350" customWidth="1"/>
    <col min="9242" max="9246" width="2.109375" style="350" customWidth="1"/>
    <col min="9247" max="9262" width="2.33203125" style="350" customWidth="1"/>
    <col min="9263" max="9263" width="2.109375" style="350" customWidth="1"/>
    <col min="9264" max="9452" width="2.6640625" style="350" customWidth="1"/>
    <col min="9453" max="9475" width="9" style="350"/>
    <col min="9476" max="9476" width="24.109375" style="350" customWidth="1"/>
    <col min="9477" max="9477" width="38.88671875" style="350" customWidth="1"/>
    <col min="9478" max="9497" width="2.6640625" style="350" customWidth="1"/>
    <col min="9498" max="9502" width="2.109375" style="350" customWidth="1"/>
    <col min="9503" max="9518" width="2.33203125" style="350" customWidth="1"/>
    <col min="9519" max="9519" width="2.109375" style="350" customWidth="1"/>
    <col min="9520" max="9708" width="2.6640625" style="350" customWidth="1"/>
    <col min="9709" max="9731" width="9" style="350"/>
    <col min="9732" max="9732" width="24.109375" style="350" customWidth="1"/>
    <col min="9733" max="9733" width="38.88671875" style="350" customWidth="1"/>
    <col min="9734" max="9753" width="2.6640625" style="350" customWidth="1"/>
    <col min="9754" max="9758" width="2.109375" style="350" customWidth="1"/>
    <col min="9759" max="9774" width="2.33203125" style="350" customWidth="1"/>
    <col min="9775" max="9775" width="2.109375" style="350" customWidth="1"/>
    <col min="9776" max="9964" width="2.6640625" style="350" customWidth="1"/>
    <col min="9965" max="9987" width="9" style="350"/>
    <col min="9988" max="9988" width="24.109375" style="350" customWidth="1"/>
    <col min="9989" max="9989" width="38.88671875" style="350" customWidth="1"/>
    <col min="9990" max="10009" width="2.6640625" style="350" customWidth="1"/>
    <col min="10010" max="10014" width="2.109375" style="350" customWidth="1"/>
    <col min="10015" max="10030" width="2.33203125" style="350" customWidth="1"/>
    <col min="10031" max="10031" width="2.109375" style="350" customWidth="1"/>
    <col min="10032" max="10220" width="2.6640625" style="350" customWidth="1"/>
    <col min="10221" max="10243" width="9" style="350"/>
    <col min="10244" max="10244" width="24.109375" style="350" customWidth="1"/>
    <col min="10245" max="10245" width="38.88671875" style="350" customWidth="1"/>
    <col min="10246" max="10265" width="2.6640625" style="350" customWidth="1"/>
    <col min="10266" max="10270" width="2.109375" style="350" customWidth="1"/>
    <col min="10271" max="10286" width="2.33203125" style="350" customWidth="1"/>
    <col min="10287" max="10287" width="2.109375" style="350" customWidth="1"/>
    <col min="10288" max="10476" width="2.6640625" style="350" customWidth="1"/>
    <col min="10477" max="10499" width="9" style="350"/>
    <col min="10500" max="10500" width="24.109375" style="350" customWidth="1"/>
    <col min="10501" max="10501" width="38.88671875" style="350" customWidth="1"/>
    <col min="10502" max="10521" width="2.6640625" style="350" customWidth="1"/>
    <col min="10522" max="10526" width="2.109375" style="350" customWidth="1"/>
    <col min="10527" max="10542" width="2.33203125" style="350" customWidth="1"/>
    <col min="10543" max="10543" width="2.109375" style="350" customWidth="1"/>
    <col min="10544" max="10732" width="2.6640625" style="350" customWidth="1"/>
    <col min="10733" max="10755" width="9" style="350"/>
    <col min="10756" max="10756" width="24.109375" style="350" customWidth="1"/>
    <col min="10757" max="10757" width="38.88671875" style="350" customWidth="1"/>
    <col min="10758" max="10777" width="2.6640625" style="350" customWidth="1"/>
    <col min="10778" max="10782" width="2.109375" style="350" customWidth="1"/>
    <col min="10783" max="10798" width="2.33203125" style="350" customWidth="1"/>
    <col min="10799" max="10799" width="2.109375" style="350" customWidth="1"/>
    <col min="10800" max="10988" width="2.6640625" style="350" customWidth="1"/>
    <col min="10989" max="11011" width="9" style="350"/>
    <col min="11012" max="11012" width="24.109375" style="350" customWidth="1"/>
    <col min="11013" max="11013" width="38.88671875" style="350" customWidth="1"/>
    <col min="11014" max="11033" width="2.6640625" style="350" customWidth="1"/>
    <col min="11034" max="11038" width="2.109375" style="350" customWidth="1"/>
    <col min="11039" max="11054" width="2.33203125" style="350" customWidth="1"/>
    <col min="11055" max="11055" width="2.109375" style="350" customWidth="1"/>
    <col min="11056" max="11244" width="2.6640625" style="350" customWidth="1"/>
    <col min="11245" max="11267" width="9" style="350"/>
    <col min="11268" max="11268" width="24.109375" style="350" customWidth="1"/>
    <col min="11269" max="11269" width="38.88671875" style="350" customWidth="1"/>
    <col min="11270" max="11289" width="2.6640625" style="350" customWidth="1"/>
    <col min="11290" max="11294" width="2.109375" style="350" customWidth="1"/>
    <col min="11295" max="11310" width="2.33203125" style="350" customWidth="1"/>
    <col min="11311" max="11311" width="2.109375" style="350" customWidth="1"/>
    <col min="11312" max="11500" width="2.6640625" style="350" customWidth="1"/>
    <col min="11501" max="11523" width="9" style="350"/>
    <col min="11524" max="11524" width="24.109375" style="350" customWidth="1"/>
    <col min="11525" max="11525" width="38.88671875" style="350" customWidth="1"/>
    <col min="11526" max="11545" width="2.6640625" style="350" customWidth="1"/>
    <col min="11546" max="11550" width="2.109375" style="350" customWidth="1"/>
    <col min="11551" max="11566" width="2.33203125" style="350" customWidth="1"/>
    <col min="11567" max="11567" width="2.109375" style="350" customWidth="1"/>
    <col min="11568" max="11756" width="2.6640625" style="350" customWidth="1"/>
    <col min="11757" max="11779" width="9" style="350"/>
    <col min="11780" max="11780" width="24.109375" style="350" customWidth="1"/>
    <col min="11781" max="11781" width="38.88671875" style="350" customWidth="1"/>
    <col min="11782" max="11801" width="2.6640625" style="350" customWidth="1"/>
    <col min="11802" max="11806" width="2.109375" style="350" customWidth="1"/>
    <col min="11807" max="11822" width="2.33203125" style="350" customWidth="1"/>
    <col min="11823" max="11823" width="2.109375" style="350" customWidth="1"/>
    <col min="11824" max="12012" width="2.6640625" style="350" customWidth="1"/>
    <col min="12013" max="12035" width="9" style="350"/>
    <col min="12036" max="12036" width="24.109375" style="350" customWidth="1"/>
    <col min="12037" max="12037" width="38.88671875" style="350" customWidth="1"/>
    <col min="12038" max="12057" width="2.6640625" style="350" customWidth="1"/>
    <col min="12058" max="12062" width="2.109375" style="350" customWidth="1"/>
    <col min="12063" max="12078" width="2.33203125" style="350" customWidth="1"/>
    <col min="12079" max="12079" width="2.109375" style="350" customWidth="1"/>
    <col min="12080" max="12268" width="2.6640625" style="350" customWidth="1"/>
    <col min="12269" max="12291" width="9" style="350"/>
    <col min="12292" max="12292" width="24.109375" style="350" customWidth="1"/>
    <col min="12293" max="12293" width="38.88671875" style="350" customWidth="1"/>
    <col min="12294" max="12313" width="2.6640625" style="350" customWidth="1"/>
    <col min="12314" max="12318" width="2.109375" style="350" customWidth="1"/>
    <col min="12319" max="12334" width="2.33203125" style="350" customWidth="1"/>
    <col min="12335" max="12335" width="2.109375" style="350" customWidth="1"/>
    <col min="12336" max="12524" width="2.6640625" style="350" customWidth="1"/>
    <col min="12525" max="12547" width="9" style="350"/>
    <col min="12548" max="12548" width="24.109375" style="350" customWidth="1"/>
    <col min="12549" max="12549" width="38.88671875" style="350" customWidth="1"/>
    <col min="12550" max="12569" width="2.6640625" style="350" customWidth="1"/>
    <col min="12570" max="12574" width="2.109375" style="350" customWidth="1"/>
    <col min="12575" max="12590" width="2.33203125" style="350" customWidth="1"/>
    <col min="12591" max="12591" width="2.109375" style="350" customWidth="1"/>
    <col min="12592" max="12780" width="2.6640625" style="350" customWidth="1"/>
    <col min="12781" max="12803" width="9" style="350"/>
    <col min="12804" max="12804" width="24.109375" style="350" customWidth="1"/>
    <col min="12805" max="12805" width="38.88671875" style="350" customWidth="1"/>
    <col min="12806" max="12825" width="2.6640625" style="350" customWidth="1"/>
    <col min="12826" max="12830" width="2.109375" style="350" customWidth="1"/>
    <col min="12831" max="12846" width="2.33203125" style="350" customWidth="1"/>
    <col min="12847" max="12847" width="2.109375" style="350" customWidth="1"/>
    <col min="12848" max="13036" width="2.6640625" style="350" customWidth="1"/>
    <col min="13037" max="13059" width="9" style="350"/>
    <col min="13060" max="13060" width="24.109375" style="350" customWidth="1"/>
    <col min="13061" max="13061" width="38.88671875" style="350" customWidth="1"/>
    <col min="13062" max="13081" width="2.6640625" style="350" customWidth="1"/>
    <col min="13082" max="13086" width="2.109375" style="350" customWidth="1"/>
    <col min="13087" max="13102" width="2.33203125" style="350" customWidth="1"/>
    <col min="13103" max="13103" width="2.109375" style="350" customWidth="1"/>
    <col min="13104" max="13292" width="2.6640625" style="350" customWidth="1"/>
    <col min="13293" max="13315" width="9" style="350"/>
    <col min="13316" max="13316" width="24.109375" style="350" customWidth="1"/>
    <col min="13317" max="13317" width="38.88671875" style="350" customWidth="1"/>
    <col min="13318" max="13337" width="2.6640625" style="350" customWidth="1"/>
    <col min="13338" max="13342" width="2.109375" style="350" customWidth="1"/>
    <col min="13343" max="13358" width="2.33203125" style="350" customWidth="1"/>
    <col min="13359" max="13359" width="2.109375" style="350" customWidth="1"/>
    <col min="13360" max="13548" width="2.6640625" style="350" customWidth="1"/>
    <col min="13549" max="13571" width="9" style="350"/>
    <col min="13572" max="13572" width="24.109375" style="350" customWidth="1"/>
    <col min="13573" max="13573" width="38.88671875" style="350" customWidth="1"/>
    <col min="13574" max="13593" width="2.6640625" style="350" customWidth="1"/>
    <col min="13594" max="13598" width="2.109375" style="350" customWidth="1"/>
    <col min="13599" max="13614" width="2.33203125" style="350" customWidth="1"/>
    <col min="13615" max="13615" width="2.109375" style="350" customWidth="1"/>
    <col min="13616" max="13804" width="2.6640625" style="350" customWidth="1"/>
    <col min="13805" max="13827" width="9" style="350"/>
    <col min="13828" max="13828" width="24.109375" style="350" customWidth="1"/>
    <col min="13829" max="13829" width="38.88671875" style="350" customWidth="1"/>
    <col min="13830" max="13849" width="2.6640625" style="350" customWidth="1"/>
    <col min="13850" max="13854" width="2.109375" style="350" customWidth="1"/>
    <col min="13855" max="13870" width="2.33203125" style="350" customWidth="1"/>
    <col min="13871" max="13871" width="2.109375" style="350" customWidth="1"/>
    <col min="13872" max="14060" width="2.6640625" style="350" customWidth="1"/>
    <col min="14061" max="14083" width="9" style="350"/>
    <col min="14084" max="14084" width="24.109375" style="350" customWidth="1"/>
    <col min="14085" max="14085" width="38.88671875" style="350" customWidth="1"/>
    <col min="14086" max="14105" width="2.6640625" style="350" customWidth="1"/>
    <col min="14106" max="14110" width="2.109375" style="350" customWidth="1"/>
    <col min="14111" max="14126" width="2.33203125" style="350" customWidth="1"/>
    <col min="14127" max="14127" width="2.109375" style="350" customWidth="1"/>
    <col min="14128" max="14316" width="2.6640625" style="350" customWidth="1"/>
    <col min="14317" max="14339" width="9" style="350"/>
    <col min="14340" max="14340" width="24.109375" style="350" customWidth="1"/>
    <col min="14341" max="14341" width="38.88671875" style="350" customWidth="1"/>
    <col min="14342" max="14361" width="2.6640625" style="350" customWidth="1"/>
    <col min="14362" max="14366" width="2.109375" style="350" customWidth="1"/>
    <col min="14367" max="14382" width="2.33203125" style="350" customWidth="1"/>
    <col min="14383" max="14383" width="2.109375" style="350" customWidth="1"/>
    <col min="14384" max="14572" width="2.6640625" style="350" customWidth="1"/>
    <col min="14573" max="14595" width="9" style="350"/>
    <col min="14596" max="14596" width="24.109375" style="350" customWidth="1"/>
    <col min="14597" max="14597" width="38.88671875" style="350" customWidth="1"/>
    <col min="14598" max="14617" width="2.6640625" style="350" customWidth="1"/>
    <col min="14618" max="14622" width="2.109375" style="350" customWidth="1"/>
    <col min="14623" max="14638" width="2.33203125" style="350" customWidth="1"/>
    <col min="14639" max="14639" width="2.109375" style="350" customWidth="1"/>
    <col min="14640" max="14828" width="2.6640625" style="350" customWidth="1"/>
    <col min="14829" max="14851" width="9" style="350"/>
    <col min="14852" max="14852" width="24.109375" style="350" customWidth="1"/>
    <col min="14853" max="14853" width="38.88671875" style="350" customWidth="1"/>
    <col min="14854" max="14873" width="2.6640625" style="350" customWidth="1"/>
    <col min="14874" max="14878" width="2.109375" style="350" customWidth="1"/>
    <col min="14879" max="14894" width="2.33203125" style="350" customWidth="1"/>
    <col min="14895" max="14895" width="2.109375" style="350" customWidth="1"/>
    <col min="14896" max="15084" width="2.6640625" style="350" customWidth="1"/>
    <col min="15085" max="15107" width="9" style="350"/>
    <col min="15108" max="15108" width="24.109375" style="350" customWidth="1"/>
    <col min="15109" max="15109" width="38.88671875" style="350" customWidth="1"/>
    <col min="15110" max="15129" width="2.6640625" style="350" customWidth="1"/>
    <col min="15130" max="15134" width="2.109375" style="350" customWidth="1"/>
    <col min="15135" max="15150" width="2.33203125" style="350" customWidth="1"/>
    <col min="15151" max="15151" width="2.109375" style="350" customWidth="1"/>
    <col min="15152" max="15340" width="2.6640625" style="350" customWidth="1"/>
    <col min="15341" max="15363" width="9" style="350"/>
    <col min="15364" max="15364" width="24.109375" style="350" customWidth="1"/>
    <col min="15365" max="15365" width="38.88671875" style="350" customWidth="1"/>
    <col min="15366" max="15385" width="2.6640625" style="350" customWidth="1"/>
    <col min="15386" max="15390" width="2.109375" style="350" customWidth="1"/>
    <col min="15391" max="15406" width="2.33203125" style="350" customWidth="1"/>
    <col min="15407" max="15407" width="2.109375" style="350" customWidth="1"/>
    <col min="15408" max="15596" width="2.6640625" style="350" customWidth="1"/>
    <col min="15597" max="15619" width="9" style="350"/>
    <col min="15620" max="15620" width="24.109375" style="350" customWidth="1"/>
    <col min="15621" max="15621" width="38.88671875" style="350" customWidth="1"/>
    <col min="15622" max="15641" width="2.6640625" style="350" customWidth="1"/>
    <col min="15642" max="15646" width="2.109375" style="350" customWidth="1"/>
    <col min="15647" max="15662" width="2.33203125" style="350" customWidth="1"/>
    <col min="15663" max="15663" width="2.109375" style="350" customWidth="1"/>
    <col min="15664" max="15852" width="2.6640625" style="350" customWidth="1"/>
    <col min="15853" max="15875" width="9" style="350"/>
    <col min="15876" max="15876" width="24.109375" style="350" customWidth="1"/>
    <col min="15877" max="15877" width="38.88671875" style="350" customWidth="1"/>
    <col min="15878" max="15897" width="2.6640625" style="350" customWidth="1"/>
    <col min="15898" max="15902" width="2.109375" style="350" customWidth="1"/>
    <col min="15903" max="15918" width="2.33203125" style="350" customWidth="1"/>
    <col min="15919" max="15919" width="2.109375" style="350" customWidth="1"/>
    <col min="15920" max="16108" width="2.6640625" style="350" customWidth="1"/>
    <col min="16109" max="16131" width="9" style="350"/>
    <col min="16132" max="16132" width="24.109375" style="350" customWidth="1"/>
    <col min="16133" max="16133" width="38.88671875" style="350" customWidth="1"/>
    <col min="16134" max="16153" width="2.6640625" style="350" customWidth="1"/>
    <col min="16154" max="16158" width="2.109375" style="350" customWidth="1"/>
    <col min="16159" max="16174" width="2.33203125" style="350" customWidth="1"/>
    <col min="16175" max="16175" width="2.109375" style="350" customWidth="1"/>
    <col min="16176" max="16364" width="2.6640625" style="350" customWidth="1"/>
    <col min="16365" max="16384" width="9" style="350"/>
  </cols>
  <sheetData>
    <row r="1" spans="1:46" ht="19.350000000000001" customHeight="1">
      <c r="A1" s="1011" t="s">
        <v>1905</v>
      </c>
      <c r="B1" s="1011"/>
      <c r="C1" s="1011"/>
      <c r="D1" s="1011"/>
      <c r="E1" s="1011"/>
      <c r="F1" s="1011"/>
      <c r="G1" s="1011"/>
      <c r="H1" s="1011"/>
      <c r="I1" s="1011"/>
      <c r="J1" s="1011"/>
      <c r="K1" s="1011"/>
      <c r="L1" s="1011"/>
      <c r="M1" s="1011"/>
      <c r="N1" s="1011"/>
      <c r="O1" s="1011"/>
    </row>
    <row r="2" spans="1:46" ht="18.649999999999999" customHeight="1">
      <c r="AD2" s="1012" t="s">
        <v>1486</v>
      </c>
      <c r="AE2" s="1012"/>
      <c r="AF2" s="1012"/>
      <c r="AG2" s="1012"/>
      <c r="AH2" s="1012"/>
      <c r="AI2" s="1012"/>
      <c r="AJ2" s="1012"/>
      <c r="AK2" s="1012"/>
      <c r="AL2" s="1012"/>
      <c r="AM2" s="1012"/>
      <c r="AN2" s="1012"/>
      <c r="AO2" s="1012"/>
      <c r="AP2" s="1012"/>
      <c r="AQ2" s="1012"/>
      <c r="AR2" s="1012"/>
      <c r="AS2" s="1012"/>
      <c r="AT2" s="1012"/>
    </row>
    <row r="3" spans="1:46" ht="22.25" customHeight="1">
      <c r="A3" s="1025" t="s">
        <v>1907</v>
      </c>
      <c r="B3" s="1026"/>
      <c r="C3" s="1027"/>
      <c r="D3" s="973" t="s">
        <v>1404</v>
      </c>
      <c r="E3" s="973"/>
      <c r="F3" s="973"/>
      <c r="G3" s="974"/>
      <c r="H3" s="1033" t="s">
        <v>1345</v>
      </c>
      <c r="I3" s="973"/>
      <c r="J3" s="973"/>
      <c r="K3" s="973"/>
      <c r="L3" s="973"/>
      <c r="M3" s="974"/>
      <c r="N3" s="951" t="s">
        <v>1908</v>
      </c>
      <c r="O3" s="951"/>
      <c r="P3" s="951"/>
      <c r="Q3" s="951"/>
      <c r="R3" s="951"/>
      <c r="S3" s="951"/>
      <c r="T3" s="951" t="s">
        <v>1909</v>
      </c>
      <c r="U3" s="951"/>
      <c r="V3" s="951"/>
      <c r="W3" s="951"/>
      <c r="X3" s="951"/>
      <c r="Y3" s="951"/>
      <c r="Z3" s="950" t="s">
        <v>1487</v>
      </c>
      <c r="AA3" s="950"/>
      <c r="AB3" s="950"/>
      <c r="AC3" s="950"/>
      <c r="AD3" s="950"/>
      <c r="AE3" s="952" t="s">
        <v>1350</v>
      </c>
      <c r="AF3" s="952"/>
      <c r="AG3" s="952"/>
      <c r="AH3" s="952"/>
      <c r="AI3" s="952"/>
      <c r="AJ3" s="952"/>
      <c r="AK3" s="952"/>
      <c r="AL3" s="952"/>
      <c r="AM3" s="952"/>
      <c r="AN3" s="952"/>
      <c r="AO3" s="952"/>
      <c r="AP3" s="952"/>
      <c r="AQ3" s="952"/>
      <c r="AR3" s="952"/>
      <c r="AS3" s="952"/>
      <c r="AT3" s="952"/>
    </row>
    <row r="4" spans="1:46" ht="22.25" customHeight="1">
      <c r="A4" s="1028"/>
      <c r="B4" s="1029"/>
      <c r="C4" s="1030"/>
      <c r="D4" s="1031"/>
      <c r="E4" s="1031"/>
      <c r="F4" s="1031"/>
      <c r="G4" s="1032"/>
      <c r="H4" s="1034"/>
      <c r="I4" s="1031"/>
      <c r="J4" s="1031"/>
      <c r="K4" s="1031"/>
      <c r="L4" s="1031"/>
      <c r="M4" s="1032"/>
      <c r="N4" s="1036" t="s">
        <v>1351</v>
      </c>
      <c r="O4" s="1036"/>
      <c r="P4" s="1036" t="s">
        <v>1352</v>
      </c>
      <c r="Q4" s="1036"/>
      <c r="R4" s="1036" t="s">
        <v>444</v>
      </c>
      <c r="S4" s="1036"/>
      <c r="T4" s="1036" t="s">
        <v>1353</v>
      </c>
      <c r="U4" s="1036"/>
      <c r="V4" s="1036" t="s">
        <v>1354</v>
      </c>
      <c r="W4" s="1036"/>
      <c r="X4" s="1036" t="s">
        <v>1409</v>
      </c>
      <c r="Y4" s="1036"/>
      <c r="Z4" s="1035"/>
      <c r="AA4" s="1035"/>
      <c r="AB4" s="1035"/>
      <c r="AC4" s="1035"/>
      <c r="AD4" s="1035"/>
      <c r="AE4" s="1036" t="s">
        <v>1357</v>
      </c>
      <c r="AF4" s="1036"/>
      <c r="AG4" s="1036"/>
      <c r="AH4" s="1037" t="s">
        <v>1358</v>
      </c>
      <c r="AI4" s="1037"/>
      <c r="AJ4" s="1037"/>
      <c r="AK4" s="1036" t="s">
        <v>1359</v>
      </c>
      <c r="AL4" s="1036"/>
      <c r="AM4" s="1036"/>
      <c r="AN4" s="1036"/>
      <c r="AO4" s="1036" t="s">
        <v>1361</v>
      </c>
      <c r="AP4" s="1036"/>
      <c r="AQ4" s="1036"/>
      <c r="AR4" s="1038" t="s">
        <v>672</v>
      </c>
      <c r="AS4" s="1038"/>
      <c r="AT4" s="1038"/>
    </row>
    <row r="5" spans="1:46" ht="22.25" customHeight="1">
      <c r="A5" s="1039"/>
      <c r="B5" s="386" t="s">
        <v>1488</v>
      </c>
      <c r="C5" s="1041"/>
      <c r="D5" s="1043" t="s">
        <v>1489</v>
      </c>
      <c r="E5" s="1043"/>
      <c r="F5" s="1043"/>
      <c r="G5" s="1044"/>
      <c r="H5" s="1045" t="s">
        <v>1490</v>
      </c>
      <c r="I5" s="1043"/>
      <c r="J5" s="1043"/>
      <c r="K5" s="1043"/>
      <c r="L5" s="1043"/>
      <c r="M5" s="1044"/>
      <c r="N5" s="1049">
        <v>29</v>
      </c>
      <c r="O5" s="1049"/>
      <c r="P5" s="1049">
        <v>1</v>
      </c>
      <c r="Q5" s="1049"/>
      <c r="R5" s="1049">
        <f>N5+P5</f>
        <v>30</v>
      </c>
      <c r="S5" s="1049"/>
      <c r="T5" s="1049">
        <v>7</v>
      </c>
      <c r="U5" s="1049"/>
      <c r="V5" s="1049">
        <v>2</v>
      </c>
      <c r="W5" s="1049"/>
      <c r="X5" s="1049">
        <v>1</v>
      </c>
      <c r="Y5" s="1049"/>
      <c r="Z5" s="1049">
        <v>9740</v>
      </c>
      <c r="AA5" s="1049"/>
      <c r="AB5" s="1049"/>
      <c r="AC5" s="1049"/>
      <c r="AD5" s="1049"/>
      <c r="AE5" s="1051">
        <v>1546</v>
      </c>
      <c r="AF5" s="1051"/>
      <c r="AG5" s="1051"/>
      <c r="AH5" s="1051">
        <v>443</v>
      </c>
      <c r="AI5" s="1051"/>
      <c r="AJ5" s="1051"/>
      <c r="AK5" s="1049">
        <v>43802</v>
      </c>
      <c r="AL5" s="1049"/>
      <c r="AM5" s="1049"/>
      <c r="AN5" s="1049"/>
      <c r="AO5" s="1049">
        <v>160</v>
      </c>
      <c r="AP5" s="1049"/>
      <c r="AQ5" s="1049"/>
      <c r="AR5" s="1053">
        <v>6695</v>
      </c>
      <c r="AS5" s="1053"/>
      <c r="AT5" s="1053"/>
    </row>
    <row r="6" spans="1:46" ht="22.25" customHeight="1">
      <c r="A6" s="1040"/>
      <c r="B6" s="1345" t="s">
        <v>1910</v>
      </c>
      <c r="C6" s="1042"/>
      <c r="D6" s="1047" t="s">
        <v>1491</v>
      </c>
      <c r="E6" s="1047"/>
      <c r="F6" s="1047"/>
      <c r="G6" s="1048"/>
      <c r="H6" s="1046"/>
      <c r="I6" s="1047"/>
      <c r="J6" s="1047"/>
      <c r="K6" s="1047"/>
      <c r="L6" s="1047"/>
      <c r="M6" s="1048"/>
      <c r="N6" s="1050"/>
      <c r="O6" s="1050"/>
      <c r="P6" s="1050"/>
      <c r="Q6" s="1050"/>
      <c r="R6" s="1050"/>
      <c r="S6" s="1050"/>
      <c r="T6" s="1050"/>
      <c r="U6" s="1050"/>
      <c r="V6" s="1050"/>
      <c r="W6" s="1050"/>
      <c r="X6" s="1050"/>
      <c r="Y6" s="1050"/>
      <c r="Z6" s="1050"/>
      <c r="AA6" s="1050"/>
      <c r="AB6" s="1050"/>
      <c r="AC6" s="1050"/>
      <c r="AD6" s="1050"/>
      <c r="AE6" s="1052"/>
      <c r="AF6" s="1052"/>
      <c r="AG6" s="1052"/>
      <c r="AH6" s="1052"/>
      <c r="AI6" s="1052"/>
      <c r="AJ6" s="1052"/>
      <c r="AK6" s="1050"/>
      <c r="AL6" s="1050"/>
      <c r="AM6" s="1050"/>
      <c r="AN6" s="1050"/>
      <c r="AO6" s="1050"/>
      <c r="AP6" s="1050"/>
      <c r="AQ6" s="1050"/>
      <c r="AR6" s="1054"/>
      <c r="AS6" s="1054"/>
      <c r="AT6" s="1054"/>
    </row>
    <row r="7" spans="1:46" ht="22.25" customHeight="1">
      <c r="A7" s="1055"/>
      <c r="B7" s="383" t="s">
        <v>1492</v>
      </c>
      <c r="C7" s="1057"/>
      <c r="D7" s="1011" t="s">
        <v>1493</v>
      </c>
      <c r="E7" s="1011"/>
      <c r="F7" s="1011"/>
      <c r="G7" s="1059"/>
      <c r="H7" s="1060" t="s">
        <v>1494</v>
      </c>
      <c r="I7" s="1011"/>
      <c r="J7" s="1011"/>
      <c r="K7" s="1011"/>
      <c r="L7" s="1011"/>
      <c r="M7" s="1059"/>
      <c r="N7" s="1064">
        <v>14</v>
      </c>
      <c r="O7" s="1064"/>
      <c r="P7" s="1064">
        <v>2</v>
      </c>
      <c r="Q7" s="1064"/>
      <c r="R7" s="1064">
        <f>N7+P7</f>
        <v>16</v>
      </c>
      <c r="S7" s="1064"/>
      <c r="T7" s="1064">
        <v>2</v>
      </c>
      <c r="U7" s="1064"/>
      <c r="V7" s="1064">
        <v>1</v>
      </c>
      <c r="W7" s="1064"/>
      <c r="X7" s="1064" t="s">
        <v>1495</v>
      </c>
      <c r="Y7" s="1064"/>
      <c r="Z7" s="1064">
        <v>3720</v>
      </c>
      <c r="AA7" s="1064"/>
      <c r="AB7" s="1064"/>
      <c r="AC7" s="1064"/>
      <c r="AD7" s="1064"/>
      <c r="AE7" s="1066">
        <v>5800</v>
      </c>
      <c r="AF7" s="1066"/>
      <c r="AG7" s="1066"/>
      <c r="AH7" s="1066">
        <v>13000</v>
      </c>
      <c r="AI7" s="1066"/>
      <c r="AJ7" s="1066"/>
      <c r="AK7" s="1064">
        <v>10660</v>
      </c>
      <c r="AL7" s="1064"/>
      <c r="AM7" s="1064"/>
      <c r="AN7" s="1064"/>
      <c r="AO7" s="1064">
        <v>120</v>
      </c>
      <c r="AP7" s="1064"/>
      <c r="AQ7" s="1064"/>
      <c r="AR7" s="1068" t="s">
        <v>1495</v>
      </c>
      <c r="AS7" s="1068"/>
      <c r="AT7" s="1068"/>
    </row>
    <row r="8" spans="1:46" ht="22.25" customHeight="1">
      <c r="A8" s="1056"/>
      <c r="B8" s="485" t="s">
        <v>1911</v>
      </c>
      <c r="C8" s="1058"/>
      <c r="D8" s="1062" t="s">
        <v>1496</v>
      </c>
      <c r="E8" s="1062"/>
      <c r="F8" s="1062"/>
      <c r="G8" s="1063"/>
      <c r="H8" s="1061"/>
      <c r="I8" s="1062"/>
      <c r="J8" s="1062"/>
      <c r="K8" s="1062"/>
      <c r="L8" s="1062"/>
      <c r="M8" s="1063"/>
      <c r="N8" s="1065"/>
      <c r="O8" s="1065"/>
      <c r="P8" s="1065"/>
      <c r="Q8" s="1065"/>
      <c r="R8" s="1065"/>
      <c r="S8" s="1065"/>
      <c r="T8" s="1065"/>
      <c r="U8" s="1065"/>
      <c r="V8" s="1065"/>
      <c r="W8" s="1065"/>
      <c r="X8" s="1065"/>
      <c r="Y8" s="1065"/>
      <c r="Z8" s="1065"/>
      <c r="AA8" s="1065"/>
      <c r="AB8" s="1065"/>
      <c r="AC8" s="1065"/>
      <c r="AD8" s="1065"/>
      <c r="AE8" s="1067"/>
      <c r="AF8" s="1067"/>
      <c r="AG8" s="1067"/>
      <c r="AH8" s="1067"/>
      <c r="AI8" s="1067"/>
      <c r="AJ8" s="1067"/>
      <c r="AK8" s="1065"/>
      <c r="AL8" s="1065"/>
      <c r="AM8" s="1065"/>
      <c r="AN8" s="1065"/>
      <c r="AO8" s="1065"/>
      <c r="AP8" s="1065"/>
      <c r="AQ8" s="1065"/>
      <c r="AR8" s="1069"/>
      <c r="AS8" s="1069"/>
      <c r="AT8" s="1069"/>
    </row>
    <row r="9" spans="1:46" ht="22.25" customHeight="1"/>
    <row r="10" spans="1:46" ht="22.25" customHeight="1">
      <c r="A10" s="1011" t="s">
        <v>1906</v>
      </c>
      <c r="B10" s="1011"/>
      <c r="C10" s="1011"/>
      <c r="D10" s="1011"/>
      <c r="E10" s="1011"/>
      <c r="F10" s="1011"/>
      <c r="G10" s="1011"/>
      <c r="H10" s="1011"/>
      <c r="I10" s="1011"/>
      <c r="J10" s="1011"/>
      <c r="K10" s="1011"/>
      <c r="L10" s="1011"/>
      <c r="M10" s="1011"/>
      <c r="N10" s="1011"/>
      <c r="O10" s="1011"/>
      <c r="AC10" s="1012" t="s">
        <v>1497</v>
      </c>
      <c r="AD10" s="1012"/>
      <c r="AE10" s="1012"/>
      <c r="AF10" s="1012"/>
      <c r="AG10" s="1012"/>
      <c r="AH10" s="1012"/>
      <c r="AI10" s="1012"/>
      <c r="AJ10" s="1012"/>
      <c r="AK10" s="1012"/>
      <c r="AL10" s="1012"/>
      <c r="AM10" s="1012"/>
      <c r="AN10" s="1012"/>
      <c r="AO10" s="1012"/>
      <c r="AP10" s="1012"/>
      <c r="AQ10" s="1012"/>
      <c r="AR10" s="1012"/>
      <c r="AS10" s="1012"/>
    </row>
    <row r="11" spans="1:46" ht="22.25" customHeight="1">
      <c r="A11" s="1070"/>
      <c r="B11" s="1071" t="s">
        <v>1907</v>
      </c>
      <c r="C11" s="1072"/>
      <c r="D11" s="1033" t="s">
        <v>1404</v>
      </c>
      <c r="E11" s="974"/>
      <c r="F11" s="951" t="s">
        <v>1908</v>
      </c>
      <c r="G11" s="951"/>
      <c r="H11" s="951"/>
      <c r="I11" s="951"/>
      <c r="J11" s="951"/>
      <c r="K11" s="951"/>
      <c r="L11" s="951" t="s">
        <v>1909</v>
      </c>
      <c r="M11" s="951"/>
      <c r="N11" s="951"/>
      <c r="O11" s="951"/>
      <c r="P11" s="951"/>
      <c r="Q11" s="951"/>
      <c r="R11" s="950" t="s">
        <v>1487</v>
      </c>
      <c r="S11" s="950"/>
      <c r="T11" s="950"/>
      <c r="U11" s="950"/>
      <c r="V11" s="950" t="s">
        <v>1349</v>
      </c>
      <c r="W11" s="950"/>
      <c r="X11" s="950"/>
      <c r="Y11" s="950"/>
      <c r="Z11" s="952" t="s">
        <v>1350</v>
      </c>
      <c r="AA11" s="952"/>
      <c r="AB11" s="952"/>
      <c r="AC11" s="952"/>
      <c r="AD11" s="952"/>
      <c r="AE11" s="952"/>
      <c r="AF11" s="952"/>
      <c r="AG11" s="952"/>
      <c r="AH11" s="952"/>
      <c r="AI11" s="952"/>
      <c r="AJ11" s="952"/>
      <c r="AK11" s="952"/>
      <c r="AL11" s="952"/>
      <c r="AM11" s="952"/>
      <c r="AN11" s="952"/>
      <c r="AO11" s="952"/>
      <c r="AP11" s="952"/>
      <c r="AQ11" s="952"/>
      <c r="AR11" s="952"/>
      <c r="AS11" s="952"/>
    </row>
    <row r="12" spans="1:46" ht="22.25" customHeight="1">
      <c r="A12" s="1070"/>
      <c r="B12" s="1071"/>
      <c r="C12" s="1073"/>
      <c r="D12" s="1074"/>
      <c r="E12" s="1075"/>
      <c r="F12" s="953" t="s">
        <v>1351</v>
      </c>
      <c r="G12" s="953"/>
      <c r="H12" s="953" t="s">
        <v>1352</v>
      </c>
      <c r="I12" s="953"/>
      <c r="J12" s="953" t="s">
        <v>444</v>
      </c>
      <c r="K12" s="953"/>
      <c r="L12" s="953" t="s">
        <v>1353</v>
      </c>
      <c r="M12" s="953"/>
      <c r="N12" s="953" t="s">
        <v>1354</v>
      </c>
      <c r="O12" s="953"/>
      <c r="P12" s="953" t="s">
        <v>1409</v>
      </c>
      <c r="Q12" s="953"/>
      <c r="R12" s="950"/>
      <c r="S12" s="950"/>
      <c r="T12" s="950"/>
      <c r="U12" s="950"/>
      <c r="V12" s="950"/>
      <c r="W12" s="950"/>
      <c r="X12" s="950"/>
      <c r="Y12" s="950"/>
      <c r="Z12" s="953" t="s">
        <v>1498</v>
      </c>
      <c r="AA12" s="953"/>
      <c r="AB12" s="953"/>
      <c r="AC12" s="953"/>
      <c r="AD12" s="953"/>
      <c r="AE12" s="953" t="s">
        <v>1499</v>
      </c>
      <c r="AF12" s="953"/>
      <c r="AG12" s="953"/>
      <c r="AH12" s="953"/>
      <c r="AI12" s="953"/>
      <c r="AJ12" s="953" t="s">
        <v>1500</v>
      </c>
      <c r="AK12" s="953"/>
      <c r="AL12" s="953"/>
      <c r="AM12" s="953"/>
      <c r="AN12" s="953"/>
      <c r="AO12" s="962" t="s">
        <v>672</v>
      </c>
      <c r="AP12" s="962"/>
      <c r="AQ12" s="962"/>
      <c r="AR12" s="962"/>
      <c r="AS12" s="962"/>
    </row>
    <row r="13" spans="1:46" ht="22.25" customHeight="1">
      <c r="A13" s="1076"/>
      <c r="B13" s="390" t="s">
        <v>1501</v>
      </c>
      <c r="C13" s="1078"/>
      <c r="D13" s="999" t="s">
        <v>1502</v>
      </c>
      <c r="E13" s="1000"/>
      <c r="F13" s="1079">
        <v>7</v>
      </c>
      <c r="G13" s="1079"/>
      <c r="H13" s="1079" t="s">
        <v>394</v>
      </c>
      <c r="I13" s="1079"/>
      <c r="J13" s="1079">
        <f>SUM(F13:H13)</f>
        <v>7</v>
      </c>
      <c r="K13" s="1079"/>
      <c r="L13" s="1079">
        <v>3</v>
      </c>
      <c r="M13" s="1079"/>
      <c r="N13" s="1079">
        <v>2</v>
      </c>
      <c r="O13" s="1079"/>
      <c r="P13" s="1079" t="s">
        <v>394</v>
      </c>
      <c r="Q13" s="1079"/>
      <c r="R13" s="1079">
        <v>345</v>
      </c>
      <c r="S13" s="1079"/>
      <c r="T13" s="1079"/>
      <c r="U13" s="1079"/>
      <c r="V13" s="1079">
        <v>1047</v>
      </c>
      <c r="W13" s="1079"/>
      <c r="X13" s="1079"/>
      <c r="Y13" s="1079"/>
      <c r="Z13" s="1079">
        <v>745</v>
      </c>
      <c r="AA13" s="1079"/>
      <c r="AB13" s="1079"/>
      <c r="AC13" s="1079"/>
      <c r="AD13" s="1079"/>
      <c r="AE13" s="1079" t="s">
        <v>394</v>
      </c>
      <c r="AF13" s="1079"/>
      <c r="AG13" s="1079"/>
      <c r="AH13" s="1079"/>
      <c r="AI13" s="1079"/>
      <c r="AJ13" s="1079" t="s">
        <v>394</v>
      </c>
      <c r="AK13" s="1079"/>
      <c r="AL13" s="1079"/>
      <c r="AM13" s="1079"/>
      <c r="AN13" s="1079"/>
      <c r="AO13" s="1080" t="s">
        <v>394</v>
      </c>
      <c r="AP13" s="1080"/>
      <c r="AQ13" s="1080"/>
      <c r="AR13" s="1080"/>
      <c r="AS13" s="1080"/>
    </row>
    <row r="14" spans="1:46" ht="22.25" customHeight="1">
      <c r="A14" s="1077"/>
      <c r="B14" s="486" t="s">
        <v>1912</v>
      </c>
      <c r="C14" s="1075"/>
      <c r="D14" s="387"/>
      <c r="E14" s="391" t="s">
        <v>1470</v>
      </c>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1079"/>
      <c r="AK14" s="1079"/>
      <c r="AL14" s="1079"/>
      <c r="AM14" s="1079"/>
      <c r="AN14" s="1079"/>
      <c r="AO14" s="1080"/>
      <c r="AP14" s="1080"/>
      <c r="AQ14" s="1080"/>
      <c r="AR14" s="1080"/>
      <c r="AS14" s="1080"/>
    </row>
    <row r="15" spans="1:46" ht="22.25" customHeight="1">
      <c r="A15" s="1076"/>
      <c r="B15" s="390" t="s">
        <v>1503</v>
      </c>
      <c r="C15" s="1078"/>
      <c r="D15" s="999" t="s">
        <v>1504</v>
      </c>
      <c r="E15" s="1000"/>
      <c r="F15" s="1079">
        <v>88</v>
      </c>
      <c r="G15" s="1079"/>
      <c r="H15" s="1079" t="s">
        <v>394</v>
      </c>
      <c r="I15" s="1079"/>
      <c r="J15" s="1079">
        <f>SUM(F15:H15)</f>
        <v>88</v>
      </c>
      <c r="K15" s="1079"/>
      <c r="L15" s="1079">
        <v>7</v>
      </c>
      <c r="M15" s="1079"/>
      <c r="N15" s="1079">
        <v>3</v>
      </c>
      <c r="O15" s="1079"/>
      <c r="P15" s="1079">
        <v>1</v>
      </c>
      <c r="Q15" s="1079"/>
      <c r="R15" s="1079">
        <v>480</v>
      </c>
      <c r="S15" s="1079"/>
      <c r="T15" s="1079"/>
      <c r="U15" s="1079"/>
      <c r="V15" s="1079">
        <v>2556</v>
      </c>
      <c r="W15" s="1079"/>
      <c r="X15" s="1079"/>
      <c r="Y15" s="1079"/>
      <c r="Z15" s="1079">
        <v>3589</v>
      </c>
      <c r="AA15" s="1079"/>
      <c r="AB15" s="1079"/>
      <c r="AC15" s="1079"/>
      <c r="AD15" s="1079"/>
      <c r="AE15" s="1079" t="s">
        <v>394</v>
      </c>
      <c r="AF15" s="1079"/>
      <c r="AG15" s="1079"/>
      <c r="AH15" s="1079"/>
      <c r="AI15" s="1079"/>
      <c r="AJ15" s="1079" t="s">
        <v>394</v>
      </c>
      <c r="AK15" s="1079"/>
      <c r="AL15" s="1079"/>
      <c r="AM15" s="1079"/>
      <c r="AN15" s="1079"/>
      <c r="AO15" s="1080" t="s">
        <v>394</v>
      </c>
      <c r="AP15" s="1080"/>
      <c r="AQ15" s="1080"/>
      <c r="AR15" s="1080"/>
      <c r="AS15" s="1080"/>
    </row>
    <row r="16" spans="1:46" ht="22.25" customHeight="1">
      <c r="A16" s="1077"/>
      <c r="B16" s="486" t="s">
        <v>1913</v>
      </c>
      <c r="C16" s="1075"/>
      <c r="D16" s="387"/>
      <c r="E16" s="391" t="s">
        <v>1505</v>
      </c>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80"/>
      <c r="AP16" s="1080"/>
      <c r="AQ16" s="1080"/>
      <c r="AR16" s="1080"/>
      <c r="AS16" s="1080"/>
    </row>
    <row r="17" spans="1:45" ht="22.25" customHeight="1">
      <c r="A17" s="1076"/>
      <c r="B17" s="390" t="s">
        <v>1506</v>
      </c>
      <c r="C17" s="1078"/>
      <c r="D17" s="999" t="s">
        <v>1507</v>
      </c>
      <c r="E17" s="1000"/>
      <c r="F17" s="1079">
        <v>12</v>
      </c>
      <c r="G17" s="1079"/>
      <c r="H17" s="1079" t="s">
        <v>394</v>
      </c>
      <c r="I17" s="1079"/>
      <c r="J17" s="1081">
        <f>SUM(F17:H17)</f>
        <v>12</v>
      </c>
      <c r="K17" s="1082"/>
      <c r="L17" s="1079">
        <v>3</v>
      </c>
      <c r="M17" s="1079"/>
      <c r="N17" s="1079">
        <v>2</v>
      </c>
      <c r="O17" s="1079"/>
      <c r="P17" s="1079" t="s">
        <v>394</v>
      </c>
      <c r="Q17" s="1079"/>
      <c r="R17" s="1079">
        <v>4416</v>
      </c>
      <c r="S17" s="1079"/>
      <c r="T17" s="1079"/>
      <c r="U17" s="1079"/>
      <c r="V17" s="1079">
        <v>4943</v>
      </c>
      <c r="W17" s="1079"/>
      <c r="X17" s="1079"/>
      <c r="Y17" s="1079"/>
      <c r="Z17" s="1079">
        <v>21085</v>
      </c>
      <c r="AA17" s="1079"/>
      <c r="AB17" s="1079"/>
      <c r="AC17" s="1079"/>
      <c r="AD17" s="1079"/>
      <c r="AE17" s="1079" t="s">
        <v>394</v>
      </c>
      <c r="AF17" s="1079"/>
      <c r="AG17" s="1079"/>
      <c r="AH17" s="1079"/>
      <c r="AI17" s="1079"/>
      <c r="AJ17" s="1079" t="s">
        <v>394</v>
      </c>
      <c r="AK17" s="1079"/>
      <c r="AL17" s="1079"/>
      <c r="AM17" s="1079"/>
      <c r="AN17" s="1079"/>
      <c r="AO17" s="1080" t="s">
        <v>394</v>
      </c>
      <c r="AP17" s="1080"/>
      <c r="AQ17" s="1080"/>
      <c r="AR17" s="1080"/>
      <c r="AS17" s="1080"/>
    </row>
    <row r="18" spans="1:45" ht="22.25" customHeight="1">
      <c r="A18" s="1077"/>
      <c r="B18" s="486" t="s">
        <v>1914</v>
      </c>
      <c r="C18" s="1075"/>
      <c r="D18" s="387"/>
      <c r="E18" s="391" t="s">
        <v>1508</v>
      </c>
      <c r="F18" s="1079"/>
      <c r="G18" s="1079"/>
      <c r="H18" s="1079"/>
      <c r="I18" s="1079"/>
      <c r="J18" s="1083"/>
      <c r="K18" s="1084"/>
      <c r="L18" s="1079"/>
      <c r="M18" s="1079"/>
      <c r="N18" s="1079"/>
      <c r="O18" s="1079"/>
      <c r="P18" s="1079"/>
      <c r="Q18" s="1079"/>
      <c r="R18" s="1079"/>
      <c r="S18" s="1079"/>
      <c r="T18" s="1079"/>
      <c r="U18" s="1079"/>
      <c r="V18" s="1079"/>
      <c r="W18" s="1079"/>
      <c r="X18" s="1079"/>
      <c r="Y18" s="1079"/>
      <c r="Z18" s="1079"/>
      <c r="AA18" s="1079"/>
      <c r="AB18" s="1079"/>
      <c r="AC18" s="1079"/>
      <c r="AD18" s="1079"/>
      <c r="AE18" s="1079"/>
      <c r="AF18" s="1079"/>
      <c r="AG18" s="1079"/>
      <c r="AH18" s="1079"/>
      <c r="AI18" s="1079"/>
      <c r="AJ18" s="1079"/>
      <c r="AK18" s="1079"/>
      <c r="AL18" s="1079"/>
      <c r="AM18" s="1079"/>
      <c r="AN18" s="1079"/>
      <c r="AO18" s="1080"/>
      <c r="AP18" s="1080"/>
      <c r="AQ18" s="1080"/>
      <c r="AR18" s="1080"/>
      <c r="AS18" s="1080"/>
    </row>
    <row r="19" spans="1:45" ht="22.25" customHeight="1">
      <c r="A19" s="1076"/>
      <c r="B19" s="390" t="s">
        <v>1509</v>
      </c>
      <c r="C19" s="1078"/>
      <c r="D19" s="999" t="s">
        <v>1510</v>
      </c>
      <c r="E19" s="1000"/>
      <c r="F19" s="1079">
        <v>6</v>
      </c>
      <c r="G19" s="1079"/>
      <c r="H19" s="1079" t="s">
        <v>394</v>
      </c>
      <c r="I19" s="1079"/>
      <c r="J19" s="1079">
        <f>SUM(F19:H19)</f>
        <v>6</v>
      </c>
      <c r="K19" s="1079"/>
      <c r="L19" s="1079">
        <v>5</v>
      </c>
      <c r="M19" s="1079"/>
      <c r="N19" s="1079">
        <v>1</v>
      </c>
      <c r="O19" s="1079"/>
      <c r="P19" s="1079" t="s">
        <v>394</v>
      </c>
      <c r="Q19" s="1079"/>
      <c r="R19" s="1079">
        <v>70</v>
      </c>
      <c r="S19" s="1079"/>
      <c r="T19" s="1079"/>
      <c r="U19" s="1079"/>
      <c r="V19" s="1079" t="s">
        <v>1511</v>
      </c>
      <c r="W19" s="1079"/>
      <c r="X19" s="1079"/>
      <c r="Y19" s="1079"/>
      <c r="Z19" s="1079">
        <v>406</v>
      </c>
      <c r="AA19" s="1079"/>
      <c r="AB19" s="1079"/>
      <c r="AC19" s="1079"/>
      <c r="AD19" s="1079"/>
      <c r="AE19" s="1079" t="s">
        <v>394</v>
      </c>
      <c r="AF19" s="1079"/>
      <c r="AG19" s="1079"/>
      <c r="AH19" s="1079"/>
      <c r="AI19" s="1079"/>
      <c r="AJ19" s="1079" t="s">
        <v>394</v>
      </c>
      <c r="AK19" s="1079"/>
      <c r="AL19" s="1079"/>
      <c r="AM19" s="1079"/>
      <c r="AN19" s="1079"/>
      <c r="AO19" s="1080" t="s">
        <v>394</v>
      </c>
      <c r="AP19" s="1080"/>
      <c r="AQ19" s="1080"/>
      <c r="AR19" s="1080"/>
      <c r="AS19" s="1080"/>
    </row>
    <row r="20" spans="1:45" ht="22.25" customHeight="1">
      <c r="A20" s="1077"/>
      <c r="B20" s="486" t="s">
        <v>1914</v>
      </c>
      <c r="C20" s="1075"/>
      <c r="D20" s="387"/>
      <c r="E20" s="391" t="s">
        <v>1512</v>
      </c>
      <c r="F20" s="1079"/>
      <c r="G20" s="1079"/>
      <c r="H20" s="1079"/>
      <c r="I20" s="1079"/>
      <c r="J20" s="1079"/>
      <c r="K20" s="1079"/>
      <c r="L20" s="1079"/>
      <c r="M20" s="1079"/>
      <c r="N20" s="1079"/>
      <c r="O20" s="1079"/>
      <c r="P20" s="1079"/>
      <c r="Q20" s="1079"/>
      <c r="R20" s="1079"/>
      <c r="S20" s="1079"/>
      <c r="T20" s="1079"/>
      <c r="U20" s="1079"/>
      <c r="V20" s="1079"/>
      <c r="W20" s="1079"/>
      <c r="X20" s="1079"/>
      <c r="Y20" s="1079"/>
      <c r="Z20" s="1079"/>
      <c r="AA20" s="1079"/>
      <c r="AB20" s="1079"/>
      <c r="AC20" s="1079"/>
      <c r="AD20" s="1079"/>
      <c r="AE20" s="1079"/>
      <c r="AF20" s="1079"/>
      <c r="AG20" s="1079"/>
      <c r="AH20" s="1079"/>
      <c r="AI20" s="1079"/>
      <c r="AJ20" s="1079"/>
      <c r="AK20" s="1079"/>
      <c r="AL20" s="1079"/>
      <c r="AM20" s="1079"/>
      <c r="AN20" s="1079"/>
      <c r="AO20" s="1080"/>
      <c r="AP20" s="1080"/>
      <c r="AQ20" s="1080"/>
      <c r="AR20" s="1080"/>
      <c r="AS20" s="1080"/>
    </row>
    <row r="21" spans="1:45" ht="22.25" customHeight="1">
      <c r="A21" s="1076"/>
      <c r="B21" s="390" t="s">
        <v>1513</v>
      </c>
      <c r="C21" s="1078"/>
      <c r="D21" s="999" t="s">
        <v>1514</v>
      </c>
      <c r="E21" s="1000"/>
      <c r="F21" s="1079">
        <v>11</v>
      </c>
      <c r="G21" s="1079"/>
      <c r="H21" s="1079" t="s">
        <v>394</v>
      </c>
      <c r="I21" s="1079"/>
      <c r="J21" s="1079">
        <f>SUM(F21:H21)</f>
        <v>11</v>
      </c>
      <c r="K21" s="1079"/>
      <c r="L21" s="1079">
        <v>3</v>
      </c>
      <c r="M21" s="1079"/>
      <c r="N21" s="1079">
        <v>2</v>
      </c>
      <c r="O21" s="1079"/>
      <c r="P21" s="1079" t="s">
        <v>394</v>
      </c>
      <c r="Q21" s="1079"/>
      <c r="R21" s="1079">
        <v>5600</v>
      </c>
      <c r="S21" s="1079"/>
      <c r="T21" s="1079"/>
      <c r="U21" s="1079"/>
      <c r="V21" s="1079">
        <v>35704</v>
      </c>
      <c r="W21" s="1079"/>
      <c r="X21" s="1079"/>
      <c r="Y21" s="1079"/>
      <c r="Z21" s="1079">
        <v>24937</v>
      </c>
      <c r="AA21" s="1079"/>
      <c r="AB21" s="1079"/>
      <c r="AC21" s="1079"/>
      <c r="AD21" s="1079"/>
      <c r="AE21" s="1079" t="s">
        <v>394</v>
      </c>
      <c r="AF21" s="1079"/>
      <c r="AG21" s="1079"/>
      <c r="AH21" s="1079"/>
      <c r="AI21" s="1079"/>
      <c r="AJ21" s="1079" t="s">
        <v>394</v>
      </c>
      <c r="AK21" s="1079"/>
      <c r="AL21" s="1079"/>
      <c r="AM21" s="1079"/>
      <c r="AN21" s="1079"/>
      <c r="AO21" s="1080" t="s">
        <v>394</v>
      </c>
      <c r="AP21" s="1080"/>
      <c r="AQ21" s="1080"/>
      <c r="AR21" s="1080"/>
      <c r="AS21" s="1080"/>
    </row>
    <row r="22" spans="1:45" ht="22.25" customHeight="1">
      <c r="A22" s="1077"/>
      <c r="B22" s="486" t="s">
        <v>1914</v>
      </c>
      <c r="C22" s="1075"/>
      <c r="D22" s="387"/>
      <c r="E22" s="391" t="s">
        <v>1515</v>
      </c>
      <c r="F22" s="1079"/>
      <c r="G22" s="1079"/>
      <c r="H22" s="1079"/>
      <c r="I22" s="1079"/>
      <c r="J22" s="1079"/>
      <c r="K22" s="1079"/>
      <c r="L22" s="1079"/>
      <c r="M22" s="1079"/>
      <c r="N22" s="1079"/>
      <c r="O22" s="1079"/>
      <c r="P22" s="1079"/>
      <c r="Q22" s="1079"/>
      <c r="R22" s="1079"/>
      <c r="S22" s="1079"/>
      <c r="T22" s="1079"/>
      <c r="U22" s="1079"/>
      <c r="V22" s="1079"/>
      <c r="W22" s="1079"/>
      <c r="X22" s="1079"/>
      <c r="Y22" s="1079"/>
      <c r="Z22" s="1079"/>
      <c r="AA22" s="1079"/>
      <c r="AB22" s="1079"/>
      <c r="AC22" s="1079"/>
      <c r="AD22" s="1079"/>
      <c r="AE22" s="1079"/>
      <c r="AF22" s="1079"/>
      <c r="AG22" s="1079"/>
      <c r="AH22" s="1079"/>
      <c r="AI22" s="1079"/>
      <c r="AJ22" s="1079"/>
      <c r="AK22" s="1079"/>
      <c r="AL22" s="1079"/>
      <c r="AM22" s="1079"/>
      <c r="AN22" s="1079"/>
      <c r="AO22" s="1080"/>
      <c r="AP22" s="1080"/>
      <c r="AQ22" s="1080"/>
      <c r="AR22" s="1080"/>
      <c r="AS22" s="1080"/>
    </row>
    <row r="23" spans="1:45" ht="22.25" customHeight="1">
      <c r="A23" s="1076"/>
      <c r="B23" s="390" t="s">
        <v>1516</v>
      </c>
      <c r="C23" s="1078"/>
      <c r="D23" s="999" t="s">
        <v>1517</v>
      </c>
      <c r="E23" s="1000"/>
      <c r="F23" s="1079">
        <v>9</v>
      </c>
      <c r="G23" s="1079"/>
      <c r="H23" s="1079" t="s">
        <v>394</v>
      </c>
      <c r="I23" s="1079"/>
      <c r="J23" s="1079">
        <f>SUM(F23:H23)</f>
        <v>9</v>
      </c>
      <c r="K23" s="1079"/>
      <c r="L23" s="1079">
        <v>3</v>
      </c>
      <c r="M23" s="1079"/>
      <c r="N23" s="1079">
        <v>2</v>
      </c>
      <c r="O23" s="1079"/>
      <c r="P23" s="1079" t="s">
        <v>394</v>
      </c>
      <c r="Q23" s="1079"/>
      <c r="R23" s="1079">
        <v>2572</v>
      </c>
      <c r="S23" s="1079"/>
      <c r="T23" s="1079"/>
      <c r="U23" s="1079"/>
      <c r="V23" s="1079">
        <v>7953</v>
      </c>
      <c r="W23" s="1079"/>
      <c r="X23" s="1079"/>
      <c r="Y23" s="1079"/>
      <c r="Z23" s="1079">
        <v>59146</v>
      </c>
      <c r="AA23" s="1079"/>
      <c r="AB23" s="1079"/>
      <c r="AC23" s="1079"/>
      <c r="AD23" s="1079"/>
      <c r="AE23" s="1079" t="s">
        <v>394</v>
      </c>
      <c r="AF23" s="1079"/>
      <c r="AG23" s="1079"/>
      <c r="AH23" s="1079"/>
      <c r="AI23" s="1079"/>
      <c r="AJ23" s="1079" t="s">
        <v>394</v>
      </c>
      <c r="AK23" s="1079"/>
      <c r="AL23" s="1079"/>
      <c r="AM23" s="1079"/>
      <c r="AN23" s="1079"/>
      <c r="AO23" s="1080" t="s">
        <v>394</v>
      </c>
      <c r="AP23" s="1080"/>
      <c r="AQ23" s="1080"/>
      <c r="AR23" s="1080"/>
      <c r="AS23" s="1080"/>
    </row>
    <row r="24" spans="1:45" ht="22.25" customHeight="1">
      <c r="A24" s="1077"/>
      <c r="B24" s="486" t="s">
        <v>1914</v>
      </c>
      <c r="C24" s="1075"/>
      <c r="D24" s="387"/>
      <c r="E24" s="391" t="s">
        <v>1518</v>
      </c>
      <c r="F24" s="1079"/>
      <c r="G24" s="1079"/>
      <c r="H24" s="1079"/>
      <c r="I24" s="1079"/>
      <c r="J24" s="1079"/>
      <c r="K24" s="1079"/>
      <c r="L24" s="1079"/>
      <c r="M24" s="1079"/>
      <c r="N24" s="1079"/>
      <c r="O24" s="1079"/>
      <c r="P24" s="1079"/>
      <c r="Q24" s="1079"/>
      <c r="R24" s="1079"/>
      <c r="S24" s="1079"/>
      <c r="T24" s="1079"/>
      <c r="U24" s="1079"/>
      <c r="V24" s="1079"/>
      <c r="W24" s="1079"/>
      <c r="X24" s="1079"/>
      <c r="Y24" s="1079"/>
      <c r="Z24" s="1079"/>
      <c r="AA24" s="1079"/>
      <c r="AB24" s="1079"/>
      <c r="AC24" s="1079"/>
      <c r="AD24" s="1079"/>
      <c r="AE24" s="1079"/>
      <c r="AF24" s="1079"/>
      <c r="AG24" s="1079"/>
      <c r="AH24" s="1079"/>
      <c r="AI24" s="1079"/>
      <c r="AJ24" s="1079"/>
      <c r="AK24" s="1079"/>
      <c r="AL24" s="1079"/>
      <c r="AM24" s="1079"/>
      <c r="AN24" s="1079"/>
      <c r="AO24" s="1080"/>
      <c r="AP24" s="1080"/>
      <c r="AQ24" s="1080"/>
      <c r="AR24" s="1080"/>
      <c r="AS24" s="1080"/>
    </row>
    <row r="25" spans="1:45" ht="22.25" customHeight="1">
      <c r="A25" s="1076"/>
      <c r="B25" s="390" t="s">
        <v>1519</v>
      </c>
      <c r="C25" s="1078"/>
      <c r="D25" s="999" t="s">
        <v>1520</v>
      </c>
      <c r="E25" s="1000"/>
      <c r="F25" s="1079">
        <v>39</v>
      </c>
      <c r="G25" s="1079"/>
      <c r="H25" s="1079" t="s">
        <v>394</v>
      </c>
      <c r="I25" s="1079"/>
      <c r="J25" s="1079">
        <f>SUM(F25:H25)</f>
        <v>39</v>
      </c>
      <c r="K25" s="1079"/>
      <c r="L25" s="1079">
        <v>6</v>
      </c>
      <c r="M25" s="1079"/>
      <c r="N25" s="1079">
        <v>2</v>
      </c>
      <c r="O25" s="1079"/>
      <c r="P25" s="1079">
        <v>1</v>
      </c>
      <c r="Q25" s="1079"/>
      <c r="R25" s="1079">
        <v>2940</v>
      </c>
      <c r="S25" s="1079"/>
      <c r="T25" s="1079"/>
      <c r="U25" s="1079"/>
      <c r="V25" s="1079">
        <v>9401</v>
      </c>
      <c r="W25" s="1079"/>
      <c r="X25" s="1079"/>
      <c r="Y25" s="1079"/>
      <c r="Z25" s="1079">
        <v>8702</v>
      </c>
      <c r="AA25" s="1079"/>
      <c r="AB25" s="1079"/>
      <c r="AC25" s="1079"/>
      <c r="AD25" s="1079"/>
      <c r="AE25" s="1079" t="s">
        <v>394</v>
      </c>
      <c r="AF25" s="1079"/>
      <c r="AG25" s="1079"/>
      <c r="AH25" s="1079"/>
      <c r="AI25" s="1079"/>
      <c r="AJ25" s="1079" t="s">
        <v>394</v>
      </c>
      <c r="AK25" s="1079"/>
      <c r="AL25" s="1079"/>
      <c r="AM25" s="1079"/>
      <c r="AN25" s="1079"/>
      <c r="AO25" s="1080" t="s">
        <v>394</v>
      </c>
      <c r="AP25" s="1080"/>
      <c r="AQ25" s="1080"/>
      <c r="AR25" s="1080"/>
      <c r="AS25" s="1080"/>
    </row>
    <row r="26" spans="1:45" ht="22.25" customHeight="1">
      <c r="A26" s="1077"/>
      <c r="B26" s="486" t="s">
        <v>1915</v>
      </c>
      <c r="C26" s="1075"/>
      <c r="D26" s="387"/>
      <c r="E26" s="391" t="s">
        <v>1521</v>
      </c>
      <c r="F26" s="1079"/>
      <c r="G26" s="1079"/>
      <c r="H26" s="1079"/>
      <c r="I26" s="1079"/>
      <c r="J26" s="1079"/>
      <c r="K26" s="1079"/>
      <c r="L26" s="1079"/>
      <c r="M26" s="1079"/>
      <c r="N26" s="1079"/>
      <c r="O26" s="1079"/>
      <c r="P26" s="1079"/>
      <c r="Q26" s="1079"/>
      <c r="R26" s="1079"/>
      <c r="S26" s="1079"/>
      <c r="T26" s="1079"/>
      <c r="U26" s="1079"/>
      <c r="V26" s="1079"/>
      <c r="W26" s="1079"/>
      <c r="X26" s="1079"/>
      <c r="Y26" s="1079"/>
      <c r="Z26" s="1079"/>
      <c r="AA26" s="1079"/>
      <c r="AB26" s="1079"/>
      <c r="AC26" s="1079"/>
      <c r="AD26" s="1079"/>
      <c r="AE26" s="1079"/>
      <c r="AF26" s="1079"/>
      <c r="AG26" s="1079"/>
      <c r="AH26" s="1079"/>
      <c r="AI26" s="1079"/>
      <c r="AJ26" s="1079"/>
      <c r="AK26" s="1079"/>
      <c r="AL26" s="1079"/>
      <c r="AM26" s="1079"/>
      <c r="AN26" s="1079"/>
      <c r="AO26" s="1080"/>
      <c r="AP26" s="1080"/>
      <c r="AQ26" s="1080"/>
      <c r="AR26" s="1080"/>
      <c r="AS26" s="1080"/>
    </row>
    <row r="27" spans="1:45" ht="22.25" customHeight="1">
      <c r="A27" s="1076"/>
      <c r="B27" s="390" t="s">
        <v>710</v>
      </c>
      <c r="C27" s="1078"/>
      <c r="D27" s="999" t="s">
        <v>1522</v>
      </c>
      <c r="E27" s="1000"/>
      <c r="F27" s="1086">
        <v>12</v>
      </c>
      <c r="G27" s="1086"/>
      <c r="H27" s="1086" t="s">
        <v>394</v>
      </c>
      <c r="I27" s="1086"/>
      <c r="J27" s="1086">
        <f>SUM(F27:H27)</f>
        <v>12</v>
      </c>
      <c r="K27" s="1086"/>
      <c r="L27" s="1086">
        <v>3</v>
      </c>
      <c r="M27" s="1086"/>
      <c r="N27" s="1086">
        <v>2</v>
      </c>
      <c r="O27" s="1086"/>
      <c r="P27" s="1086">
        <v>1</v>
      </c>
      <c r="Q27" s="1086"/>
      <c r="R27" s="1086">
        <v>1740</v>
      </c>
      <c r="S27" s="1086"/>
      <c r="T27" s="1086"/>
      <c r="U27" s="1086"/>
      <c r="V27" s="1086">
        <v>6780</v>
      </c>
      <c r="W27" s="1086"/>
      <c r="X27" s="1086"/>
      <c r="Y27" s="1086"/>
      <c r="Z27" s="1086">
        <v>144</v>
      </c>
      <c r="AA27" s="1086"/>
      <c r="AB27" s="1086"/>
      <c r="AC27" s="1086"/>
      <c r="AD27" s="1086"/>
      <c r="AE27" s="1086" t="s">
        <v>394</v>
      </c>
      <c r="AF27" s="1086"/>
      <c r="AG27" s="1086"/>
      <c r="AH27" s="1086"/>
      <c r="AI27" s="1086"/>
      <c r="AJ27" s="1086" t="s">
        <v>394</v>
      </c>
      <c r="AK27" s="1086"/>
      <c r="AL27" s="1086"/>
      <c r="AM27" s="1086"/>
      <c r="AN27" s="1086"/>
      <c r="AO27" s="1087" t="s">
        <v>394</v>
      </c>
      <c r="AP27" s="1087"/>
      <c r="AQ27" s="1087"/>
      <c r="AR27" s="1087"/>
      <c r="AS27" s="1087"/>
    </row>
    <row r="28" spans="1:45" ht="22.25" customHeight="1">
      <c r="A28" s="1085"/>
      <c r="B28" s="485" t="s">
        <v>1916</v>
      </c>
      <c r="C28" s="1032"/>
      <c r="D28" s="389"/>
      <c r="E28" s="392" t="s">
        <v>1523</v>
      </c>
      <c r="F28" s="1086"/>
      <c r="G28" s="1086"/>
      <c r="H28" s="1086"/>
      <c r="I28" s="1086"/>
      <c r="J28" s="1086"/>
      <c r="K28" s="1086"/>
      <c r="L28" s="1086"/>
      <c r="M28" s="1086"/>
      <c r="N28" s="1086"/>
      <c r="O28" s="1086"/>
      <c r="P28" s="1086"/>
      <c r="Q28" s="1086"/>
      <c r="R28" s="1086"/>
      <c r="S28" s="1086"/>
      <c r="T28" s="1086"/>
      <c r="U28" s="1086"/>
      <c r="V28" s="1086"/>
      <c r="W28" s="1086"/>
      <c r="X28" s="1086"/>
      <c r="Y28" s="1086"/>
      <c r="Z28" s="1086"/>
      <c r="AA28" s="1086"/>
      <c r="AB28" s="1086"/>
      <c r="AC28" s="1086"/>
      <c r="AD28" s="1086"/>
      <c r="AE28" s="1086"/>
      <c r="AF28" s="1086"/>
      <c r="AG28" s="1086"/>
      <c r="AH28" s="1086"/>
      <c r="AI28" s="1086"/>
      <c r="AJ28" s="1086"/>
      <c r="AK28" s="1086"/>
      <c r="AL28" s="1086"/>
      <c r="AM28" s="1086"/>
      <c r="AN28" s="1086"/>
      <c r="AO28" s="1087"/>
      <c r="AP28" s="1087"/>
      <c r="AQ28" s="1087"/>
      <c r="AR28" s="1087"/>
      <c r="AS28" s="1087"/>
    </row>
    <row r="29" spans="1:45" ht="24.05" customHeight="1">
      <c r="J29" s="1011"/>
      <c r="K29" s="1011"/>
      <c r="AG29" s="1011" t="s">
        <v>1524</v>
      </c>
      <c r="AH29" s="1011"/>
      <c r="AI29" s="1011"/>
      <c r="AJ29" s="1011"/>
      <c r="AK29" s="1011"/>
      <c r="AL29" s="1011"/>
      <c r="AM29" s="1011"/>
      <c r="AN29" s="1011"/>
      <c r="AO29" s="1011"/>
      <c r="AP29" s="1011"/>
      <c r="AQ29" s="1011"/>
      <c r="AR29" s="1011"/>
      <c r="AS29" s="1011"/>
    </row>
    <row r="30" spans="1:45" ht="20.95" customHeight="1"/>
    <row r="31" spans="1:45" ht="20.95" customHeight="1"/>
  </sheetData>
  <sheetProtection selectLockedCells="1" selectUnlockedCells="1"/>
  <mergeCells count="197">
    <mergeCell ref="J29:K29"/>
    <mergeCell ref="AG29:AS29"/>
    <mergeCell ref="P27:Q28"/>
    <mergeCell ref="R27:U28"/>
    <mergeCell ref="V27:Y28"/>
    <mergeCell ref="Z27:AD28"/>
    <mergeCell ref="AE27:AI28"/>
    <mergeCell ref="AJ27:AN28"/>
    <mergeCell ref="H23:I24"/>
    <mergeCell ref="J23:K24"/>
    <mergeCell ref="AJ25:AN26"/>
    <mergeCell ref="AO25:AS26"/>
    <mergeCell ref="A27:A28"/>
    <mergeCell ref="C27:C28"/>
    <mergeCell ref="D27:E27"/>
    <mergeCell ref="F27:G28"/>
    <mergeCell ref="H27:I28"/>
    <mergeCell ref="J27:K28"/>
    <mergeCell ref="L27:M28"/>
    <mergeCell ref="N27:O28"/>
    <mergeCell ref="N25:O26"/>
    <mergeCell ref="P25:Q26"/>
    <mergeCell ref="R25:U26"/>
    <mergeCell ref="V25:Y26"/>
    <mergeCell ref="Z25:AD26"/>
    <mergeCell ref="AE25:AI26"/>
    <mergeCell ref="AO27:AS28"/>
    <mergeCell ref="D19:E19"/>
    <mergeCell ref="F19:G20"/>
    <mergeCell ref="H19:I20"/>
    <mergeCell ref="J19:K20"/>
    <mergeCell ref="AE23:AI24"/>
    <mergeCell ref="AJ23:AN24"/>
    <mergeCell ref="AO23:AS24"/>
    <mergeCell ref="A25:A26"/>
    <mergeCell ref="C25:C26"/>
    <mergeCell ref="D25:E25"/>
    <mergeCell ref="F25:G26"/>
    <mergeCell ref="H25:I26"/>
    <mergeCell ref="J25:K26"/>
    <mergeCell ref="L25:M26"/>
    <mergeCell ref="L23:M24"/>
    <mergeCell ref="N23:O24"/>
    <mergeCell ref="P23:Q24"/>
    <mergeCell ref="R23:U24"/>
    <mergeCell ref="V23:Y24"/>
    <mergeCell ref="Z23:AD24"/>
    <mergeCell ref="A23:A24"/>
    <mergeCell ref="C23:C24"/>
    <mergeCell ref="D23:E23"/>
    <mergeCell ref="F23:G24"/>
    <mergeCell ref="R21:U22"/>
    <mergeCell ref="V21:Y22"/>
    <mergeCell ref="Z21:AD22"/>
    <mergeCell ref="AE21:AI22"/>
    <mergeCell ref="AJ21:AN22"/>
    <mergeCell ref="AO21:AS22"/>
    <mergeCell ref="AO19:AS20"/>
    <mergeCell ref="A21:A22"/>
    <mergeCell ref="C21:C22"/>
    <mergeCell ref="D21:E21"/>
    <mergeCell ref="F21:G22"/>
    <mergeCell ref="H21:I22"/>
    <mergeCell ref="J21:K22"/>
    <mergeCell ref="L21:M22"/>
    <mergeCell ref="N21:O22"/>
    <mergeCell ref="P21:Q22"/>
    <mergeCell ref="P19:Q20"/>
    <mergeCell ref="R19:U20"/>
    <mergeCell ref="V19:Y20"/>
    <mergeCell ref="Z19:AD20"/>
    <mergeCell ref="AE19:AI20"/>
    <mergeCell ref="AJ19:AN20"/>
    <mergeCell ref="A19:A20"/>
    <mergeCell ref="C19:C20"/>
    <mergeCell ref="L19:M20"/>
    <mergeCell ref="N19:O20"/>
    <mergeCell ref="N17:O18"/>
    <mergeCell ref="AE15:AI16"/>
    <mergeCell ref="AJ15:AN16"/>
    <mergeCell ref="AO15:AS16"/>
    <mergeCell ref="A17:A18"/>
    <mergeCell ref="C17:C18"/>
    <mergeCell ref="D17:E17"/>
    <mergeCell ref="F17:G18"/>
    <mergeCell ref="H17:I18"/>
    <mergeCell ref="J17:K18"/>
    <mergeCell ref="L17:M18"/>
    <mergeCell ref="L15:M16"/>
    <mergeCell ref="N15:O16"/>
    <mergeCell ref="P15:Q16"/>
    <mergeCell ref="R15:U16"/>
    <mergeCell ref="V15:Y16"/>
    <mergeCell ref="Z15:AD16"/>
    <mergeCell ref="A15:A16"/>
    <mergeCell ref="C15:C16"/>
    <mergeCell ref="D15:E15"/>
    <mergeCell ref="F15:G16"/>
    <mergeCell ref="H15:I16"/>
    <mergeCell ref="J15:K16"/>
    <mergeCell ref="AJ17:AN18"/>
    <mergeCell ref="AO17:AS18"/>
    <mergeCell ref="R13:U14"/>
    <mergeCell ref="V13:Y14"/>
    <mergeCell ref="Z13:AD14"/>
    <mergeCell ref="AE13:AI14"/>
    <mergeCell ref="AJ13:AN14"/>
    <mergeCell ref="AO13:AS14"/>
    <mergeCell ref="P17:Q18"/>
    <mergeCell ref="R17:U18"/>
    <mergeCell ref="V17:Y18"/>
    <mergeCell ref="Z17:AD18"/>
    <mergeCell ref="AE17:AI18"/>
    <mergeCell ref="AO12:AS12"/>
    <mergeCell ref="A13:A14"/>
    <mergeCell ref="C13:C14"/>
    <mergeCell ref="D13:E13"/>
    <mergeCell ref="F13:G14"/>
    <mergeCell ref="H13:I14"/>
    <mergeCell ref="J13:K14"/>
    <mergeCell ref="L13:M14"/>
    <mergeCell ref="N13:O14"/>
    <mergeCell ref="P13:Q14"/>
    <mergeCell ref="T7:U8"/>
    <mergeCell ref="V7:W8"/>
    <mergeCell ref="X7:Y8"/>
    <mergeCell ref="Z7:AD8"/>
    <mergeCell ref="A10:O10"/>
    <mergeCell ref="AC10:AS10"/>
    <mergeCell ref="A11:A12"/>
    <mergeCell ref="B11:B12"/>
    <mergeCell ref="C11:C12"/>
    <mergeCell ref="D11:E12"/>
    <mergeCell ref="F11:K11"/>
    <mergeCell ref="L11:Q11"/>
    <mergeCell ref="R11:U12"/>
    <mergeCell ref="V11:Y12"/>
    <mergeCell ref="Z11:AS11"/>
    <mergeCell ref="F12:G12"/>
    <mergeCell ref="H12:I12"/>
    <mergeCell ref="J12:K12"/>
    <mergeCell ref="L12:M12"/>
    <mergeCell ref="N12:O12"/>
    <mergeCell ref="P12:Q12"/>
    <mergeCell ref="Z12:AD12"/>
    <mergeCell ref="AE12:AI12"/>
    <mergeCell ref="AJ12:AN12"/>
    <mergeCell ref="AH5:AJ6"/>
    <mergeCell ref="AK5:AN6"/>
    <mergeCell ref="AO5:AQ6"/>
    <mergeCell ref="AR5:AT6"/>
    <mergeCell ref="D6:G6"/>
    <mergeCell ref="A7:A8"/>
    <mergeCell ref="C7:C8"/>
    <mergeCell ref="D7:G7"/>
    <mergeCell ref="H7:M8"/>
    <mergeCell ref="N7:O8"/>
    <mergeCell ref="R5:S6"/>
    <mergeCell ref="T5:U6"/>
    <mergeCell ref="V5:W6"/>
    <mergeCell ref="X5:Y6"/>
    <mergeCell ref="Z5:AD6"/>
    <mergeCell ref="AE5:AG6"/>
    <mergeCell ref="AE7:AG8"/>
    <mergeCell ref="AH7:AJ8"/>
    <mergeCell ref="AK7:AN8"/>
    <mergeCell ref="AO7:AQ8"/>
    <mergeCell ref="AR7:AT8"/>
    <mergeCell ref="D8:G8"/>
    <mergeCell ref="P7:Q8"/>
    <mergeCell ref="R7:S8"/>
    <mergeCell ref="A5:A6"/>
    <mergeCell ref="C5:C6"/>
    <mergeCell ref="D5:G5"/>
    <mergeCell ref="H5:M6"/>
    <mergeCell ref="N5:O6"/>
    <mergeCell ref="P5:Q6"/>
    <mergeCell ref="P4:Q4"/>
    <mergeCell ref="R4:S4"/>
    <mergeCell ref="T4:U4"/>
    <mergeCell ref="A1:O1"/>
    <mergeCell ref="AD2:AT2"/>
    <mergeCell ref="A3:C4"/>
    <mergeCell ref="D3:G4"/>
    <mergeCell ref="H3:M4"/>
    <mergeCell ref="N3:S3"/>
    <mergeCell ref="T3:Y3"/>
    <mergeCell ref="Z3:AD4"/>
    <mergeCell ref="AE3:AT3"/>
    <mergeCell ref="N4:O4"/>
    <mergeCell ref="AH4:AJ4"/>
    <mergeCell ref="AK4:AN4"/>
    <mergeCell ref="AO4:AQ4"/>
    <mergeCell ref="AR4:AT4"/>
    <mergeCell ref="V4:W4"/>
    <mergeCell ref="X4:Y4"/>
    <mergeCell ref="AE4:AG4"/>
  </mergeCells>
  <phoneticPr fontId="6"/>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EED83-03F7-49E4-97DA-2657071B269B}">
  <sheetPr>
    <pageSetUpPr fitToPage="1"/>
  </sheetPr>
  <dimension ref="A1:BG42"/>
  <sheetViews>
    <sheetView view="pageLayout" topLeftCell="A4" zoomScaleNormal="100" workbookViewId="0">
      <selection sqref="A1:R1"/>
    </sheetView>
  </sheetViews>
  <sheetFormatPr defaultColWidth="9" defaultRowHeight="14.4"/>
  <cols>
    <col min="1" max="1" width="1.6640625" style="350" customWidth="1"/>
    <col min="2" max="3" width="2.6640625" style="350" customWidth="1"/>
    <col min="4" max="4" width="1.6640625" style="350" customWidth="1"/>
    <col min="5" max="24" width="2.6640625" style="350" customWidth="1"/>
    <col min="25" max="25" width="3.6640625" style="350" customWidth="1"/>
    <col min="26" max="29" width="2.6640625" style="350" customWidth="1"/>
    <col min="30" max="32" width="3.109375" style="350" customWidth="1"/>
    <col min="33" max="33" width="2.77734375" style="350" customWidth="1"/>
    <col min="34" max="35" width="3.109375" style="350" customWidth="1"/>
    <col min="36" max="60" width="2.6640625" style="350" customWidth="1"/>
    <col min="61" max="61" width="2.5546875" style="350" customWidth="1"/>
    <col min="62" max="173" width="2.6640625" style="350" customWidth="1"/>
    <col min="174" max="255" width="9" style="350"/>
    <col min="256" max="256" width="1.6640625" style="350" customWidth="1"/>
    <col min="257" max="258" width="2.6640625" style="350" customWidth="1"/>
    <col min="259" max="259" width="1.6640625" style="350" customWidth="1"/>
    <col min="260" max="279" width="2.6640625" style="350" customWidth="1"/>
    <col min="280" max="280" width="3.6640625" style="350" customWidth="1"/>
    <col min="281" max="284" width="2.6640625" style="350" customWidth="1"/>
    <col min="285" max="287" width="3.109375" style="350" customWidth="1"/>
    <col min="288" max="288" width="2.77734375" style="350" customWidth="1"/>
    <col min="289" max="290" width="3.109375" style="350" customWidth="1"/>
    <col min="291" max="429" width="2.6640625" style="350" customWidth="1"/>
    <col min="430" max="511" width="9" style="350"/>
    <col min="512" max="512" width="1.6640625" style="350" customWidth="1"/>
    <col min="513" max="514" width="2.6640625" style="350" customWidth="1"/>
    <col min="515" max="515" width="1.6640625" style="350" customWidth="1"/>
    <col min="516" max="535" width="2.6640625" style="350" customWidth="1"/>
    <col min="536" max="536" width="3.6640625" style="350" customWidth="1"/>
    <col min="537" max="540" width="2.6640625" style="350" customWidth="1"/>
    <col min="541" max="543" width="3.109375" style="350" customWidth="1"/>
    <col min="544" max="544" width="2.77734375" style="350" customWidth="1"/>
    <col min="545" max="546" width="3.109375" style="350" customWidth="1"/>
    <col min="547" max="685" width="2.6640625" style="350" customWidth="1"/>
    <col min="686" max="767" width="9" style="350"/>
    <col min="768" max="768" width="1.6640625" style="350" customWidth="1"/>
    <col min="769" max="770" width="2.6640625" style="350" customWidth="1"/>
    <col min="771" max="771" width="1.6640625" style="350" customWidth="1"/>
    <col min="772" max="791" width="2.6640625" style="350" customWidth="1"/>
    <col min="792" max="792" width="3.6640625" style="350" customWidth="1"/>
    <col min="793" max="796" width="2.6640625" style="350" customWidth="1"/>
    <col min="797" max="799" width="3.109375" style="350" customWidth="1"/>
    <col min="800" max="800" width="2.77734375" style="350" customWidth="1"/>
    <col min="801" max="802" width="3.109375" style="350" customWidth="1"/>
    <col min="803" max="941" width="2.6640625" style="350" customWidth="1"/>
    <col min="942" max="1023" width="9" style="350"/>
    <col min="1024" max="1024" width="1.6640625" style="350" customWidth="1"/>
    <col min="1025" max="1026" width="2.6640625" style="350" customWidth="1"/>
    <col min="1027" max="1027" width="1.6640625" style="350" customWidth="1"/>
    <col min="1028" max="1047" width="2.6640625" style="350" customWidth="1"/>
    <col min="1048" max="1048" width="3.6640625" style="350" customWidth="1"/>
    <col min="1049" max="1052" width="2.6640625" style="350" customWidth="1"/>
    <col min="1053" max="1055" width="3.109375" style="350" customWidth="1"/>
    <col min="1056" max="1056" width="2.77734375" style="350" customWidth="1"/>
    <col min="1057" max="1058" width="3.109375" style="350" customWidth="1"/>
    <col min="1059" max="1197" width="2.6640625" style="350" customWidth="1"/>
    <col min="1198" max="1279" width="9" style="350"/>
    <col min="1280" max="1280" width="1.6640625" style="350" customWidth="1"/>
    <col min="1281" max="1282" width="2.6640625" style="350" customWidth="1"/>
    <col min="1283" max="1283" width="1.6640625" style="350" customWidth="1"/>
    <col min="1284" max="1303" width="2.6640625" style="350" customWidth="1"/>
    <col min="1304" max="1304" width="3.6640625" style="350" customWidth="1"/>
    <col min="1305" max="1308" width="2.6640625" style="350" customWidth="1"/>
    <col min="1309" max="1311" width="3.109375" style="350" customWidth="1"/>
    <col min="1312" max="1312" width="2.77734375" style="350" customWidth="1"/>
    <col min="1313" max="1314" width="3.109375" style="350" customWidth="1"/>
    <col min="1315" max="1453" width="2.6640625" style="350" customWidth="1"/>
    <col min="1454" max="1535" width="9" style="350"/>
    <col min="1536" max="1536" width="1.6640625" style="350" customWidth="1"/>
    <col min="1537" max="1538" width="2.6640625" style="350" customWidth="1"/>
    <col min="1539" max="1539" width="1.6640625" style="350" customWidth="1"/>
    <col min="1540" max="1559" width="2.6640625" style="350" customWidth="1"/>
    <col min="1560" max="1560" width="3.6640625" style="350" customWidth="1"/>
    <col min="1561" max="1564" width="2.6640625" style="350" customWidth="1"/>
    <col min="1565" max="1567" width="3.109375" style="350" customWidth="1"/>
    <col min="1568" max="1568" width="2.77734375" style="350" customWidth="1"/>
    <col min="1569" max="1570" width="3.109375" style="350" customWidth="1"/>
    <col min="1571" max="1709" width="2.6640625" style="350" customWidth="1"/>
    <col min="1710" max="1791" width="9" style="350"/>
    <col min="1792" max="1792" width="1.6640625" style="350" customWidth="1"/>
    <col min="1793" max="1794" width="2.6640625" style="350" customWidth="1"/>
    <col min="1795" max="1795" width="1.6640625" style="350" customWidth="1"/>
    <col min="1796" max="1815" width="2.6640625" style="350" customWidth="1"/>
    <col min="1816" max="1816" width="3.6640625" style="350" customWidth="1"/>
    <col min="1817" max="1820" width="2.6640625" style="350" customWidth="1"/>
    <col min="1821" max="1823" width="3.109375" style="350" customWidth="1"/>
    <col min="1824" max="1824" width="2.77734375" style="350" customWidth="1"/>
    <col min="1825" max="1826" width="3.109375" style="350" customWidth="1"/>
    <col min="1827" max="1965" width="2.6640625" style="350" customWidth="1"/>
    <col min="1966" max="2047" width="9" style="350"/>
    <col min="2048" max="2048" width="1.6640625" style="350" customWidth="1"/>
    <col min="2049" max="2050" width="2.6640625" style="350" customWidth="1"/>
    <col min="2051" max="2051" width="1.6640625" style="350" customWidth="1"/>
    <col min="2052" max="2071" width="2.6640625" style="350" customWidth="1"/>
    <col min="2072" max="2072" width="3.6640625" style="350" customWidth="1"/>
    <col min="2073" max="2076" width="2.6640625" style="350" customWidth="1"/>
    <col min="2077" max="2079" width="3.109375" style="350" customWidth="1"/>
    <col min="2080" max="2080" width="2.77734375" style="350" customWidth="1"/>
    <col min="2081" max="2082" width="3.109375" style="350" customWidth="1"/>
    <col min="2083" max="2221" width="2.6640625" style="350" customWidth="1"/>
    <col min="2222" max="2303" width="9" style="350"/>
    <col min="2304" max="2304" width="1.6640625" style="350" customWidth="1"/>
    <col min="2305" max="2306" width="2.6640625" style="350" customWidth="1"/>
    <col min="2307" max="2307" width="1.6640625" style="350" customWidth="1"/>
    <col min="2308" max="2327" width="2.6640625" style="350" customWidth="1"/>
    <col min="2328" max="2328" width="3.6640625" style="350" customWidth="1"/>
    <col min="2329" max="2332" width="2.6640625" style="350" customWidth="1"/>
    <col min="2333" max="2335" width="3.109375" style="350" customWidth="1"/>
    <col min="2336" max="2336" width="2.77734375" style="350" customWidth="1"/>
    <col min="2337" max="2338" width="3.109375" style="350" customWidth="1"/>
    <col min="2339" max="2477" width="2.6640625" style="350" customWidth="1"/>
    <col min="2478" max="2559" width="9" style="350"/>
    <col min="2560" max="2560" width="1.6640625" style="350" customWidth="1"/>
    <col min="2561" max="2562" width="2.6640625" style="350" customWidth="1"/>
    <col min="2563" max="2563" width="1.6640625" style="350" customWidth="1"/>
    <col min="2564" max="2583" width="2.6640625" style="350" customWidth="1"/>
    <col min="2584" max="2584" width="3.6640625" style="350" customWidth="1"/>
    <col min="2585" max="2588" width="2.6640625" style="350" customWidth="1"/>
    <col min="2589" max="2591" width="3.109375" style="350" customWidth="1"/>
    <col min="2592" max="2592" width="2.77734375" style="350" customWidth="1"/>
    <col min="2593" max="2594" width="3.109375" style="350" customWidth="1"/>
    <col min="2595" max="2733" width="2.6640625" style="350" customWidth="1"/>
    <col min="2734" max="2815" width="9" style="350"/>
    <col min="2816" max="2816" width="1.6640625" style="350" customWidth="1"/>
    <col min="2817" max="2818" width="2.6640625" style="350" customWidth="1"/>
    <col min="2819" max="2819" width="1.6640625" style="350" customWidth="1"/>
    <col min="2820" max="2839" width="2.6640625" style="350" customWidth="1"/>
    <col min="2840" max="2840" width="3.6640625" style="350" customWidth="1"/>
    <col min="2841" max="2844" width="2.6640625" style="350" customWidth="1"/>
    <col min="2845" max="2847" width="3.109375" style="350" customWidth="1"/>
    <col min="2848" max="2848" width="2.77734375" style="350" customWidth="1"/>
    <col min="2849" max="2850" width="3.109375" style="350" customWidth="1"/>
    <col min="2851" max="2989" width="2.6640625" style="350" customWidth="1"/>
    <col min="2990" max="3071" width="9" style="350"/>
    <col min="3072" max="3072" width="1.6640625" style="350" customWidth="1"/>
    <col min="3073" max="3074" width="2.6640625" style="350" customWidth="1"/>
    <col min="3075" max="3075" width="1.6640625" style="350" customWidth="1"/>
    <col min="3076" max="3095" width="2.6640625" style="350" customWidth="1"/>
    <col min="3096" max="3096" width="3.6640625" style="350" customWidth="1"/>
    <col min="3097" max="3100" width="2.6640625" style="350" customWidth="1"/>
    <col min="3101" max="3103" width="3.109375" style="350" customWidth="1"/>
    <col min="3104" max="3104" width="2.77734375" style="350" customWidth="1"/>
    <col min="3105" max="3106" width="3.109375" style="350" customWidth="1"/>
    <col min="3107" max="3245" width="2.6640625" style="350" customWidth="1"/>
    <col min="3246" max="3327" width="9" style="350"/>
    <col min="3328" max="3328" width="1.6640625" style="350" customWidth="1"/>
    <col min="3329" max="3330" width="2.6640625" style="350" customWidth="1"/>
    <col min="3331" max="3331" width="1.6640625" style="350" customWidth="1"/>
    <col min="3332" max="3351" width="2.6640625" style="350" customWidth="1"/>
    <col min="3352" max="3352" width="3.6640625" style="350" customWidth="1"/>
    <col min="3353" max="3356" width="2.6640625" style="350" customWidth="1"/>
    <col min="3357" max="3359" width="3.109375" style="350" customWidth="1"/>
    <col min="3360" max="3360" width="2.77734375" style="350" customWidth="1"/>
    <col min="3361" max="3362" width="3.109375" style="350" customWidth="1"/>
    <col min="3363" max="3501" width="2.6640625" style="350" customWidth="1"/>
    <col min="3502" max="3583" width="9" style="350"/>
    <col min="3584" max="3584" width="1.6640625" style="350" customWidth="1"/>
    <col min="3585" max="3586" width="2.6640625" style="350" customWidth="1"/>
    <col min="3587" max="3587" width="1.6640625" style="350" customWidth="1"/>
    <col min="3588" max="3607" width="2.6640625" style="350" customWidth="1"/>
    <col min="3608" max="3608" width="3.6640625" style="350" customWidth="1"/>
    <col min="3609" max="3612" width="2.6640625" style="350" customWidth="1"/>
    <col min="3613" max="3615" width="3.109375" style="350" customWidth="1"/>
    <col min="3616" max="3616" width="2.77734375" style="350" customWidth="1"/>
    <col min="3617" max="3618" width="3.109375" style="350" customWidth="1"/>
    <col min="3619" max="3757" width="2.6640625" style="350" customWidth="1"/>
    <col min="3758" max="3839" width="9" style="350"/>
    <col min="3840" max="3840" width="1.6640625" style="350" customWidth="1"/>
    <col min="3841" max="3842" width="2.6640625" style="350" customWidth="1"/>
    <col min="3843" max="3843" width="1.6640625" style="350" customWidth="1"/>
    <col min="3844" max="3863" width="2.6640625" style="350" customWidth="1"/>
    <col min="3864" max="3864" width="3.6640625" style="350" customWidth="1"/>
    <col min="3865" max="3868" width="2.6640625" style="350" customWidth="1"/>
    <col min="3869" max="3871" width="3.109375" style="350" customWidth="1"/>
    <col min="3872" max="3872" width="2.77734375" style="350" customWidth="1"/>
    <col min="3873" max="3874" width="3.109375" style="350" customWidth="1"/>
    <col min="3875" max="4013" width="2.6640625" style="350" customWidth="1"/>
    <col min="4014" max="4095" width="9" style="350"/>
    <col min="4096" max="4096" width="1.6640625" style="350" customWidth="1"/>
    <col min="4097" max="4098" width="2.6640625" style="350" customWidth="1"/>
    <col min="4099" max="4099" width="1.6640625" style="350" customWidth="1"/>
    <col min="4100" max="4119" width="2.6640625" style="350" customWidth="1"/>
    <col min="4120" max="4120" width="3.6640625" style="350" customWidth="1"/>
    <col min="4121" max="4124" width="2.6640625" style="350" customWidth="1"/>
    <col min="4125" max="4127" width="3.109375" style="350" customWidth="1"/>
    <col min="4128" max="4128" width="2.77734375" style="350" customWidth="1"/>
    <col min="4129" max="4130" width="3.109375" style="350" customWidth="1"/>
    <col min="4131" max="4269" width="2.6640625" style="350" customWidth="1"/>
    <col min="4270" max="4351" width="9" style="350"/>
    <col min="4352" max="4352" width="1.6640625" style="350" customWidth="1"/>
    <col min="4353" max="4354" width="2.6640625" style="350" customWidth="1"/>
    <col min="4355" max="4355" width="1.6640625" style="350" customWidth="1"/>
    <col min="4356" max="4375" width="2.6640625" style="350" customWidth="1"/>
    <col min="4376" max="4376" width="3.6640625" style="350" customWidth="1"/>
    <col min="4377" max="4380" width="2.6640625" style="350" customWidth="1"/>
    <col min="4381" max="4383" width="3.109375" style="350" customWidth="1"/>
    <col min="4384" max="4384" width="2.77734375" style="350" customWidth="1"/>
    <col min="4385" max="4386" width="3.109375" style="350" customWidth="1"/>
    <col min="4387" max="4525" width="2.6640625" style="350" customWidth="1"/>
    <col min="4526" max="4607" width="9" style="350"/>
    <col min="4608" max="4608" width="1.6640625" style="350" customWidth="1"/>
    <col min="4609" max="4610" width="2.6640625" style="350" customWidth="1"/>
    <col min="4611" max="4611" width="1.6640625" style="350" customWidth="1"/>
    <col min="4612" max="4631" width="2.6640625" style="350" customWidth="1"/>
    <col min="4632" max="4632" width="3.6640625" style="350" customWidth="1"/>
    <col min="4633" max="4636" width="2.6640625" style="350" customWidth="1"/>
    <col min="4637" max="4639" width="3.109375" style="350" customWidth="1"/>
    <col min="4640" max="4640" width="2.77734375" style="350" customWidth="1"/>
    <col min="4641" max="4642" width="3.109375" style="350" customWidth="1"/>
    <col min="4643" max="4781" width="2.6640625" style="350" customWidth="1"/>
    <col min="4782" max="4863" width="9" style="350"/>
    <col min="4864" max="4864" width="1.6640625" style="350" customWidth="1"/>
    <col min="4865" max="4866" width="2.6640625" style="350" customWidth="1"/>
    <col min="4867" max="4867" width="1.6640625" style="350" customWidth="1"/>
    <col min="4868" max="4887" width="2.6640625" style="350" customWidth="1"/>
    <col min="4888" max="4888" width="3.6640625" style="350" customWidth="1"/>
    <col min="4889" max="4892" width="2.6640625" style="350" customWidth="1"/>
    <col min="4893" max="4895" width="3.109375" style="350" customWidth="1"/>
    <col min="4896" max="4896" width="2.77734375" style="350" customWidth="1"/>
    <col min="4897" max="4898" width="3.109375" style="350" customWidth="1"/>
    <col min="4899" max="5037" width="2.6640625" style="350" customWidth="1"/>
    <col min="5038" max="5119" width="9" style="350"/>
    <col min="5120" max="5120" width="1.6640625" style="350" customWidth="1"/>
    <col min="5121" max="5122" width="2.6640625" style="350" customWidth="1"/>
    <col min="5123" max="5123" width="1.6640625" style="350" customWidth="1"/>
    <col min="5124" max="5143" width="2.6640625" style="350" customWidth="1"/>
    <col min="5144" max="5144" width="3.6640625" style="350" customWidth="1"/>
    <col min="5145" max="5148" width="2.6640625" style="350" customWidth="1"/>
    <col min="5149" max="5151" width="3.109375" style="350" customWidth="1"/>
    <col min="5152" max="5152" width="2.77734375" style="350" customWidth="1"/>
    <col min="5153" max="5154" width="3.109375" style="350" customWidth="1"/>
    <col min="5155" max="5293" width="2.6640625" style="350" customWidth="1"/>
    <col min="5294" max="5375" width="9" style="350"/>
    <col min="5376" max="5376" width="1.6640625" style="350" customWidth="1"/>
    <col min="5377" max="5378" width="2.6640625" style="350" customWidth="1"/>
    <col min="5379" max="5379" width="1.6640625" style="350" customWidth="1"/>
    <col min="5380" max="5399" width="2.6640625" style="350" customWidth="1"/>
    <col min="5400" max="5400" width="3.6640625" style="350" customWidth="1"/>
    <col min="5401" max="5404" width="2.6640625" style="350" customWidth="1"/>
    <col min="5405" max="5407" width="3.109375" style="350" customWidth="1"/>
    <col min="5408" max="5408" width="2.77734375" style="350" customWidth="1"/>
    <col min="5409" max="5410" width="3.109375" style="350" customWidth="1"/>
    <col min="5411" max="5549" width="2.6640625" style="350" customWidth="1"/>
    <col min="5550" max="5631" width="9" style="350"/>
    <col min="5632" max="5632" width="1.6640625" style="350" customWidth="1"/>
    <col min="5633" max="5634" width="2.6640625" style="350" customWidth="1"/>
    <col min="5635" max="5635" width="1.6640625" style="350" customWidth="1"/>
    <col min="5636" max="5655" width="2.6640625" style="350" customWidth="1"/>
    <col min="5656" max="5656" width="3.6640625" style="350" customWidth="1"/>
    <col min="5657" max="5660" width="2.6640625" style="350" customWidth="1"/>
    <col min="5661" max="5663" width="3.109375" style="350" customWidth="1"/>
    <col min="5664" max="5664" width="2.77734375" style="350" customWidth="1"/>
    <col min="5665" max="5666" width="3.109375" style="350" customWidth="1"/>
    <col min="5667" max="5805" width="2.6640625" style="350" customWidth="1"/>
    <col min="5806" max="5887" width="9" style="350"/>
    <col min="5888" max="5888" width="1.6640625" style="350" customWidth="1"/>
    <col min="5889" max="5890" width="2.6640625" style="350" customWidth="1"/>
    <col min="5891" max="5891" width="1.6640625" style="350" customWidth="1"/>
    <col min="5892" max="5911" width="2.6640625" style="350" customWidth="1"/>
    <col min="5912" max="5912" width="3.6640625" style="350" customWidth="1"/>
    <col min="5913" max="5916" width="2.6640625" style="350" customWidth="1"/>
    <col min="5917" max="5919" width="3.109375" style="350" customWidth="1"/>
    <col min="5920" max="5920" width="2.77734375" style="350" customWidth="1"/>
    <col min="5921" max="5922" width="3.109375" style="350" customWidth="1"/>
    <col min="5923" max="6061" width="2.6640625" style="350" customWidth="1"/>
    <col min="6062" max="6143" width="9" style="350"/>
    <col min="6144" max="6144" width="1.6640625" style="350" customWidth="1"/>
    <col min="6145" max="6146" width="2.6640625" style="350" customWidth="1"/>
    <col min="6147" max="6147" width="1.6640625" style="350" customWidth="1"/>
    <col min="6148" max="6167" width="2.6640625" style="350" customWidth="1"/>
    <col min="6168" max="6168" width="3.6640625" style="350" customWidth="1"/>
    <col min="6169" max="6172" width="2.6640625" style="350" customWidth="1"/>
    <col min="6173" max="6175" width="3.109375" style="350" customWidth="1"/>
    <col min="6176" max="6176" width="2.77734375" style="350" customWidth="1"/>
    <col min="6177" max="6178" width="3.109375" style="350" customWidth="1"/>
    <col min="6179" max="6317" width="2.6640625" style="350" customWidth="1"/>
    <col min="6318" max="6399" width="9" style="350"/>
    <col min="6400" max="6400" width="1.6640625" style="350" customWidth="1"/>
    <col min="6401" max="6402" width="2.6640625" style="350" customWidth="1"/>
    <col min="6403" max="6403" width="1.6640625" style="350" customWidth="1"/>
    <col min="6404" max="6423" width="2.6640625" style="350" customWidth="1"/>
    <col min="6424" max="6424" width="3.6640625" style="350" customWidth="1"/>
    <col min="6425" max="6428" width="2.6640625" style="350" customWidth="1"/>
    <col min="6429" max="6431" width="3.109375" style="350" customWidth="1"/>
    <col min="6432" max="6432" width="2.77734375" style="350" customWidth="1"/>
    <col min="6433" max="6434" width="3.109375" style="350" customWidth="1"/>
    <col min="6435" max="6573" width="2.6640625" style="350" customWidth="1"/>
    <col min="6574" max="6655" width="9" style="350"/>
    <col min="6656" max="6656" width="1.6640625" style="350" customWidth="1"/>
    <col min="6657" max="6658" width="2.6640625" style="350" customWidth="1"/>
    <col min="6659" max="6659" width="1.6640625" style="350" customWidth="1"/>
    <col min="6660" max="6679" width="2.6640625" style="350" customWidth="1"/>
    <col min="6680" max="6680" width="3.6640625" style="350" customWidth="1"/>
    <col min="6681" max="6684" width="2.6640625" style="350" customWidth="1"/>
    <col min="6685" max="6687" width="3.109375" style="350" customWidth="1"/>
    <col min="6688" max="6688" width="2.77734375" style="350" customWidth="1"/>
    <col min="6689" max="6690" width="3.109375" style="350" customWidth="1"/>
    <col min="6691" max="6829" width="2.6640625" style="350" customWidth="1"/>
    <col min="6830" max="6911" width="9" style="350"/>
    <col min="6912" max="6912" width="1.6640625" style="350" customWidth="1"/>
    <col min="6913" max="6914" width="2.6640625" style="350" customWidth="1"/>
    <col min="6915" max="6915" width="1.6640625" style="350" customWidth="1"/>
    <col min="6916" max="6935" width="2.6640625" style="350" customWidth="1"/>
    <col min="6936" max="6936" width="3.6640625" style="350" customWidth="1"/>
    <col min="6937" max="6940" width="2.6640625" style="350" customWidth="1"/>
    <col min="6941" max="6943" width="3.109375" style="350" customWidth="1"/>
    <col min="6944" max="6944" width="2.77734375" style="350" customWidth="1"/>
    <col min="6945" max="6946" width="3.109375" style="350" customWidth="1"/>
    <col min="6947" max="7085" width="2.6640625" style="350" customWidth="1"/>
    <col min="7086" max="7167" width="9" style="350"/>
    <col min="7168" max="7168" width="1.6640625" style="350" customWidth="1"/>
    <col min="7169" max="7170" width="2.6640625" style="350" customWidth="1"/>
    <col min="7171" max="7171" width="1.6640625" style="350" customWidth="1"/>
    <col min="7172" max="7191" width="2.6640625" style="350" customWidth="1"/>
    <col min="7192" max="7192" width="3.6640625" style="350" customWidth="1"/>
    <col min="7193" max="7196" width="2.6640625" style="350" customWidth="1"/>
    <col min="7197" max="7199" width="3.109375" style="350" customWidth="1"/>
    <col min="7200" max="7200" width="2.77734375" style="350" customWidth="1"/>
    <col min="7201" max="7202" width="3.109375" style="350" customWidth="1"/>
    <col min="7203" max="7341" width="2.6640625" style="350" customWidth="1"/>
    <col min="7342" max="7423" width="9" style="350"/>
    <col min="7424" max="7424" width="1.6640625" style="350" customWidth="1"/>
    <col min="7425" max="7426" width="2.6640625" style="350" customWidth="1"/>
    <col min="7427" max="7427" width="1.6640625" style="350" customWidth="1"/>
    <col min="7428" max="7447" width="2.6640625" style="350" customWidth="1"/>
    <col min="7448" max="7448" width="3.6640625" style="350" customWidth="1"/>
    <col min="7449" max="7452" width="2.6640625" style="350" customWidth="1"/>
    <col min="7453" max="7455" width="3.109375" style="350" customWidth="1"/>
    <col min="7456" max="7456" width="2.77734375" style="350" customWidth="1"/>
    <col min="7457" max="7458" width="3.109375" style="350" customWidth="1"/>
    <col min="7459" max="7597" width="2.6640625" style="350" customWidth="1"/>
    <col min="7598" max="7679" width="9" style="350"/>
    <col min="7680" max="7680" width="1.6640625" style="350" customWidth="1"/>
    <col min="7681" max="7682" width="2.6640625" style="350" customWidth="1"/>
    <col min="7683" max="7683" width="1.6640625" style="350" customWidth="1"/>
    <col min="7684" max="7703" width="2.6640625" style="350" customWidth="1"/>
    <col min="7704" max="7704" width="3.6640625" style="350" customWidth="1"/>
    <col min="7705" max="7708" width="2.6640625" style="350" customWidth="1"/>
    <col min="7709" max="7711" width="3.109375" style="350" customWidth="1"/>
    <col min="7712" max="7712" width="2.77734375" style="350" customWidth="1"/>
    <col min="7713" max="7714" width="3.109375" style="350" customWidth="1"/>
    <col min="7715" max="7853" width="2.6640625" style="350" customWidth="1"/>
    <col min="7854" max="7935" width="9" style="350"/>
    <col min="7936" max="7936" width="1.6640625" style="350" customWidth="1"/>
    <col min="7937" max="7938" width="2.6640625" style="350" customWidth="1"/>
    <col min="7939" max="7939" width="1.6640625" style="350" customWidth="1"/>
    <col min="7940" max="7959" width="2.6640625" style="350" customWidth="1"/>
    <col min="7960" max="7960" width="3.6640625" style="350" customWidth="1"/>
    <col min="7961" max="7964" width="2.6640625" style="350" customWidth="1"/>
    <col min="7965" max="7967" width="3.109375" style="350" customWidth="1"/>
    <col min="7968" max="7968" width="2.77734375" style="350" customWidth="1"/>
    <col min="7969" max="7970" width="3.109375" style="350" customWidth="1"/>
    <col min="7971" max="8109" width="2.6640625" style="350" customWidth="1"/>
    <col min="8110" max="8191" width="9" style="350"/>
    <col min="8192" max="8192" width="1.6640625" style="350" customWidth="1"/>
    <col min="8193" max="8194" width="2.6640625" style="350" customWidth="1"/>
    <col min="8195" max="8195" width="1.6640625" style="350" customWidth="1"/>
    <col min="8196" max="8215" width="2.6640625" style="350" customWidth="1"/>
    <col min="8216" max="8216" width="3.6640625" style="350" customWidth="1"/>
    <col min="8217" max="8220" width="2.6640625" style="350" customWidth="1"/>
    <col min="8221" max="8223" width="3.109375" style="350" customWidth="1"/>
    <col min="8224" max="8224" width="2.77734375" style="350" customWidth="1"/>
    <col min="8225" max="8226" width="3.109375" style="350" customWidth="1"/>
    <col min="8227" max="8365" width="2.6640625" style="350" customWidth="1"/>
    <col min="8366" max="8447" width="9" style="350"/>
    <col min="8448" max="8448" width="1.6640625" style="350" customWidth="1"/>
    <col min="8449" max="8450" width="2.6640625" style="350" customWidth="1"/>
    <col min="8451" max="8451" width="1.6640625" style="350" customWidth="1"/>
    <col min="8452" max="8471" width="2.6640625" style="350" customWidth="1"/>
    <col min="8472" max="8472" width="3.6640625" style="350" customWidth="1"/>
    <col min="8473" max="8476" width="2.6640625" style="350" customWidth="1"/>
    <col min="8477" max="8479" width="3.109375" style="350" customWidth="1"/>
    <col min="8480" max="8480" width="2.77734375" style="350" customWidth="1"/>
    <col min="8481" max="8482" width="3.109375" style="350" customWidth="1"/>
    <col min="8483" max="8621" width="2.6640625" style="350" customWidth="1"/>
    <col min="8622" max="8703" width="9" style="350"/>
    <col min="8704" max="8704" width="1.6640625" style="350" customWidth="1"/>
    <col min="8705" max="8706" width="2.6640625" style="350" customWidth="1"/>
    <col min="8707" max="8707" width="1.6640625" style="350" customWidth="1"/>
    <col min="8708" max="8727" width="2.6640625" style="350" customWidth="1"/>
    <col min="8728" max="8728" width="3.6640625" style="350" customWidth="1"/>
    <col min="8729" max="8732" width="2.6640625" style="350" customWidth="1"/>
    <col min="8733" max="8735" width="3.109375" style="350" customWidth="1"/>
    <col min="8736" max="8736" width="2.77734375" style="350" customWidth="1"/>
    <col min="8737" max="8738" width="3.109375" style="350" customWidth="1"/>
    <col min="8739" max="8877" width="2.6640625" style="350" customWidth="1"/>
    <col min="8878" max="8959" width="9" style="350"/>
    <col min="8960" max="8960" width="1.6640625" style="350" customWidth="1"/>
    <col min="8961" max="8962" width="2.6640625" style="350" customWidth="1"/>
    <col min="8963" max="8963" width="1.6640625" style="350" customWidth="1"/>
    <col min="8964" max="8983" width="2.6640625" style="350" customWidth="1"/>
    <col min="8984" max="8984" width="3.6640625" style="350" customWidth="1"/>
    <col min="8985" max="8988" width="2.6640625" style="350" customWidth="1"/>
    <col min="8989" max="8991" width="3.109375" style="350" customWidth="1"/>
    <col min="8992" max="8992" width="2.77734375" style="350" customWidth="1"/>
    <col min="8993" max="8994" width="3.109375" style="350" customWidth="1"/>
    <col min="8995" max="9133" width="2.6640625" style="350" customWidth="1"/>
    <col min="9134" max="9215" width="9" style="350"/>
    <col min="9216" max="9216" width="1.6640625" style="350" customWidth="1"/>
    <col min="9217" max="9218" width="2.6640625" style="350" customWidth="1"/>
    <col min="9219" max="9219" width="1.6640625" style="350" customWidth="1"/>
    <col min="9220" max="9239" width="2.6640625" style="350" customWidth="1"/>
    <col min="9240" max="9240" width="3.6640625" style="350" customWidth="1"/>
    <col min="9241" max="9244" width="2.6640625" style="350" customWidth="1"/>
    <col min="9245" max="9247" width="3.109375" style="350" customWidth="1"/>
    <col min="9248" max="9248" width="2.77734375" style="350" customWidth="1"/>
    <col min="9249" max="9250" width="3.109375" style="350" customWidth="1"/>
    <col min="9251" max="9389" width="2.6640625" style="350" customWidth="1"/>
    <col min="9390" max="9471" width="9" style="350"/>
    <col min="9472" max="9472" width="1.6640625" style="350" customWidth="1"/>
    <col min="9473" max="9474" width="2.6640625" style="350" customWidth="1"/>
    <col min="9475" max="9475" width="1.6640625" style="350" customWidth="1"/>
    <col min="9476" max="9495" width="2.6640625" style="350" customWidth="1"/>
    <col min="9496" max="9496" width="3.6640625" style="350" customWidth="1"/>
    <col min="9497" max="9500" width="2.6640625" style="350" customWidth="1"/>
    <col min="9501" max="9503" width="3.109375" style="350" customWidth="1"/>
    <col min="9504" max="9504" width="2.77734375" style="350" customWidth="1"/>
    <col min="9505" max="9506" width="3.109375" style="350" customWidth="1"/>
    <col min="9507" max="9645" width="2.6640625" style="350" customWidth="1"/>
    <col min="9646" max="9727" width="9" style="350"/>
    <col min="9728" max="9728" width="1.6640625" style="350" customWidth="1"/>
    <col min="9729" max="9730" width="2.6640625" style="350" customWidth="1"/>
    <col min="9731" max="9731" width="1.6640625" style="350" customWidth="1"/>
    <col min="9732" max="9751" width="2.6640625" style="350" customWidth="1"/>
    <col min="9752" max="9752" width="3.6640625" style="350" customWidth="1"/>
    <col min="9753" max="9756" width="2.6640625" style="350" customWidth="1"/>
    <col min="9757" max="9759" width="3.109375" style="350" customWidth="1"/>
    <col min="9760" max="9760" width="2.77734375" style="350" customWidth="1"/>
    <col min="9761" max="9762" width="3.109375" style="350" customWidth="1"/>
    <col min="9763" max="9901" width="2.6640625" style="350" customWidth="1"/>
    <col min="9902" max="9983" width="9" style="350"/>
    <col min="9984" max="9984" width="1.6640625" style="350" customWidth="1"/>
    <col min="9985" max="9986" width="2.6640625" style="350" customWidth="1"/>
    <col min="9987" max="9987" width="1.6640625" style="350" customWidth="1"/>
    <col min="9988" max="10007" width="2.6640625" style="350" customWidth="1"/>
    <col min="10008" max="10008" width="3.6640625" style="350" customWidth="1"/>
    <col min="10009" max="10012" width="2.6640625" style="350" customWidth="1"/>
    <col min="10013" max="10015" width="3.109375" style="350" customWidth="1"/>
    <col min="10016" max="10016" width="2.77734375" style="350" customWidth="1"/>
    <col min="10017" max="10018" width="3.109375" style="350" customWidth="1"/>
    <col min="10019" max="10157" width="2.6640625" style="350" customWidth="1"/>
    <col min="10158" max="10239" width="9" style="350"/>
    <col min="10240" max="10240" width="1.6640625" style="350" customWidth="1"/>
    <col min="10241" max="10242" width="2.6640625" style="350" customWidth="1"/>
    <col min="10243" max="10243" width="1.6640625" style="350" customWidth="1"/>
    <col min="10244" max="10263" width="2.6640625" style="350" customWidth="1"/>
    <col min="10264" max="10264" width="3.6640625" style="350" customWidth="1"/>
    <col min="10265" max="10268" width="2.6640625" style="350" customWidth="1"/>
    <col min="10269" max="10271" width="3.109375" style="350" customWidth="1"/>
    <col min="10272" max="10272" width="2.77734375" style="350" customWidth="1"/>
    <col min="10273" max="10274" width="3.109375" style="350" customWidth="1"/>
    <col min="10275" max="10413" width="2.6640625" style="350" customWidth="1"/>
    <col min="10414" max="10495" width="9" style="350"/>
    <col min="10496" max="10496" width="1.6640625" style="350" customWidth="1"/>
    <col min="10497" max="10498" width="2.6640625" style="350" customWidth="1"/>
    <col min="10499" max="10499" width="1.6640625" style="350" customWidth="1"/>
    <col min="10500" max="10519" width="2.6640625" style="350" customWidth="1"/>
    <col min="10520" max="10520" width="3.6640625" style="350" customWidth="1"/>
    <col min="10521" max="10524" width="2.6640625" style="350" customWidth="1"/>
    <col min="10525" max="10527" width="3.109375" style="350" customWidth="1"/>
    <col min="10528" max="10528" width="2.77734375" style="350" customWidth="1"/>
    <col min="10529" max="10530" width="3.109375" style="350" customWidth="1"/>
    <col min="10531" max="10669" width="2.6640625" style="350" customWidth="1"/>
    <col min="10670" max="10751" width="9" style="350"/>
    <col min="10752" max="10752" width="1.6640625" style="350" customWidth="1"/>
    <col min="10753" max="10754" width="2.6640625" style="350" customWidth="1"/>
    <col min="10755" max="10755" width="1.6640625" style="350" customWidth="1"/>
    <col min="10756" max="10775" width="2.6640625" style="350" customWidth="1"/>
    <col min="10776" max="10776" width="3.6640625" style="350" customWidth="1"/>
    <col min="10777" max="10780" width="2.6640625" style="350" customWidth="1"/>
    <col min="10781" max="10783" width="3.109375" style="350" customWidth="1"/>
    <col min="10784" max="10784" width="2.77734375" style="350" customWidth="1"/>
    <col min="10785" max="10786" width="3.109375" style="350" customWidth="1"/>
    <col min="10787" max="10925" width="2.6640625" style="350" customWidth="1"/>
    <col min="10926" max="11007" width="9" style="350"/>
    <col min="11008" max="11008" width="1.6640625" style="350" customWidth="1"/>
    <col min="11009" max="11010" width="2.6640625" style="350" customWidth="1"/>
    <col min="11011" max="11011" width="1.6640625" style="350" customWidth="1"/>
    <col min="11012" max="11031" width="2.6640625" style="350" customWidth="1"/>
    <col min="11032" max="11032" width="3.6640625" style="350" customWidth="1"/>
    <col min="11033" max="11036" width="2.6640625" style="350" customWidth="1"/>
    <col min="11037" max="11039" width="3.109375" style="350" customWidth="1"/>
    <col min="11040" max="11040" width="2.77734375" style="350" customWidth="1"/>
    <col min="11041" max="11042" width="3.109375" style="350" customWidth="1"/>
    <col min="11043" max="11181" width="2.6640625" style="350" customWidth="1"/>
    <col min="11182" max="11263" width="9" style="350"/>
    <col min="11264" max="11264" width="1.6640625" style="350" customWidth="1"/>
    <col min="11265" max="11266" width="2.6640625" style="350" customWidth="1"/>
    <col min="11267" max="11267" width="1.6640625" style="350" customWidth="1"/>
    <col min="11268" max="11287" width="2.6640625" style="350" customWidth="1"/>
    <col min="11288" max="11288" width="3.6640625" style="350" customWidth="1"/>
    <col min="11289" max="11292" width="2.6640625" style="350" customWidth="1"/>
    <col min="11293" max="11295" width="3.109375" style="350" customWidth="1"/>
    <col min="11296" max="11296" width="2.77734375" style="350" customWidth="1"/>
    <col min="11297" max="11298" width="3.109375" style="350" customWidth="1"/>
    <col min="11299" max="11437" width="2.6640625" style="350" customWidth="1"/>
    <col min="11438" max="11519" width="9" style="350"/>
    <col min="11520" max="11520" width="1.6640625" style="350" customWidth="1"/>
    <col min="11521" max="11522" width="2.6640625" style="350" customWidth="1"/>
    <col min="11523" max="11523" width="1.6640625" style="350" customWidth="1"/>
    <col min="11524" max="11543" width="2.6640625" style="350" customWidth="1"/>
    <col min="11544" max="11544" width="3.6640625" style="350" customWidth="1"/>
    <col min="11545" max="11548" width="2.6640625" style="350" customWidth="1"/>
    <col min="11549" max="11551" width="3.109375" style="350" customWidth="1"/>
    <col min="11552" max="11552" width="2.77734375" style="350" customWidth="1"/>
    <col min="11553" max="11554" width="3.109375" style="350" customWidth="1"/>
    <col min="11555" max="11693" width="2.6640625" style="350" customWidth="1"/>
    <col min="11694" max="11775" width="9" style="350"/>
    <col min="11776" max="11776" width="1.6640625" style="350" customWidth="1"/>
    <col min="11777" max="11778" width="2.6640625" style="350" customWidth="1"/>
    <col min="11779" max="11779" width="1.6640625" style="350" customWidth="1"/>
    <col min="11780" max="11799" width="2.6640625" style="350" customWidth="1"/>
    <col min="11800" max="11800" width="3.6640625" style="350" customWidth="1"/>
    <col min="11801" max="11804" width="2.6640625" style="350" customWidth="1"/>
    <col min="11805" max="11807" width="3.109375" style="350" customWidth="1"/>
    <col min="11808" max="11808" width="2.77734375" style="350" customWidth="1"/>
    <col min="11809" max="11810" width="3.109375" style="350" customWidth="1"/>
    <col min="11811" max="11949" width="2.6640625" style="350" customWidth="1"/>
    <col min="11950" max="12031" width="9" style="350"/>
    <col min="12032" max="12032" width="1.6640625" style="350" customWidth="1"/>
    <col min="12033" max="12034" width="2.6640625" style="350" customWidth="1"/>
    <col min="12035" max="12035" width="1.6640625" style="350" customWidth="1"/>
    <col min="12036" max="12055" width="2.6640625" style="350" customWidth="1"/>
    <col min="12056" max="12056" width="3.6640625" style="350" customWidth="1"/>
    <col min="12057" max="12060" width="2.6640625" style="350" customWidth="1"/>
    <col min="12061" max="12063" width="3.109375" style="350" customWidth="1"/>
    <col min="12064" max="12064" width="2.77734375" style="350" customWidth="1"/>
    <col min="12065" max="12066" width="3.109375" style="350" customWidth="1"/>
    <col min="12067" max="12205" width="2.6640625" style="350" customWidth="1"/>
    <col min="12206" max="12287" width="9" style="350"/>
    <col min="12288" max="12288" width="1.6640625" style="350" customWidth="1"/>
    <col min="12289" max="12290" width="2.6640625" style="350" customWidth="1"/>
    <col min="12291" max="12291" width="1.6640625" style="350" customWidth="1"/>
    <col min="12292" max="12311" width="2.6640625" style="350" customWidth="1"/>
    <col min="12312" max="12312" width="3.6640625" style="350" customWidth="1"/>
    <col min="12313" max="12316" width="2.6640625" style="350" customWidth="1"/>
    <col min="12317" max="12319" width="3.109375" style="350" customWidth="1"/>
    <col min="12320" max="12320" width="2.77734375" style="350" customWidth="1"/>
    <col min="12321" max="12322" width="3.109375" style="350" customWidth="1"/>
    <col min="12323" max="12461" width="2.6640625" style="350" customWidth="1"/>
    <col min="12462" max="12543" width="9" style="350"/>
    <col min="12544" max="12544" width="1.6640625" style="350" customWidth="1"/>
    <col min="12545" max="12546" width="2.6640625" style="350" customWidth="1"/>
    <col min="12547" max="12547" width="1.6640625" style="350" customWidth="1"/>
    <col min="12548" max="12567" width="2.6640625" style="350" customWidth="1"/>
    <col min="12568" max="12568" width="3.6640625" style="350" customWidth="1"/>
    <col min="12569" max="12572" width="2.6640625" style="350" customWidth="1"/>
    <col min="12573" max="12575" width="3.109375" style="350" customWidth="1"/>
    <col min="12576" max="12576" width="2.77734375" style="350" customWidth="1"/>
    <col min="12577" max="12578" width="3.109375" style="350" customWidth="1"/>
    <col min="12579" max="12717" width="2.6640625" style="350" customWidth="1"/>
    <col min="12718" max="12799" width="9" style="350"/>
    <col min="12800" max="12800" width="1.6640625" style="350" customWidth="1"/>
    <col min="12801" max="12802" width="2.6640625" style="350" customWidth="1"/>
    <col min="12803" max="12803" width="1.6640625" style="350" customWidth="1"/>
    <col min="12804" max="12823" width="2.6640625" style="350" customWidth="1"/>
    <col min="12824" max="12824" width="3.6640625" style="350" customWidth="1"/>
    <col min="12825" max="12828" width="2.6640625" style="350" customWidth="1"/>
    <col min="12829" max="12831" width="3.109375" style="350" customWidth="1"/>
    <col min="12832" max="12832" width="2.77734375" style="350" customWidth="1"/>
    <col min="12833" max="12834" width="3.109375" style="350" customWidth="1"/>
    <col min="12835" max="12973" width="2.6640625" style="350" customWidth="1"/>
    <col min="12974" max="13055" width="9" style="350"/>
    <col min="13056" max="13056" width="1.6640625" style="350" customWidth="1"/>
    <col min="13057" max="13058" width="2.6640625" style="350" customWidth="1"/>
    <col min="13059" max="13059" width="1.6640625" style="350" customWidth="1"/>
    <col min="13060" max="13079" width="2.6640625" style="350" customWidth="1"/>
    <col min="13080" max="13080" width="3.6640625" style="350" customWidth="1"/>
    <col min="13081" max="13084" width="2.6640625" style="350" customWidth="1"/>
    <col min="13085" max="13087" width="3.109375" style="350" customWidth="1"/>
    <col min="13088" max="13088" width="2.77734375" style="350" customWidth="1"/>
    <col min="13089" max="13090" width="3.109375" style="350" customWidth="1"/>
    <col min="13091" max="13229" width="2.6640625" style="350" customWidth="1"/>
    <col min="13230" max="13311" width="9" style="350"/>
    <col min="13312" max="13312" width="1.6640625" style="350" customWidth="1"/>
    <col min="13313" max="13314" width="2.6640625" style="350" customWidth="1"/>
    <col min="13315" max="13315" width="1.6640625" style="350" customWidth="1"/>
    <col min="13316" max="13335" width="2.6640625" style="350" customWidth="1"/>
    <col min="13336" max="13336" width="3.6640625" style="350" customWidth="1"/>
    <col min="13337" max="13340" width="2.6640625" style="350" customWidth="1"/>
    <col min="13341" max="13343" width="3.109375" style="350" customWidth="1"/>
    <col min="13344" max="13344" width="2.77734375" style="350" customWidth="1"/>
    <col min="13345" max="13346" width="3.109375" style="350" customWidth="1"/>
    <col min="13347" max="13485" width="2.6640625" style="350" customWidth="1"/>
    <col min="13486" max="13567" width="9" style="350"/>
    <col min="13568" max="13568" width="1.6640625" style="350" customWidth="1"/>
    <col min="13569" max="13570" width="2.6640625" style="350" customWidth="1"/>
    <col min="13571" max="13571" width="1.6640625" style="350" customWidth="1"/>
    <col min="13572" max="13591" width="2.6640625" style="350" customWidth="1"/>
    <col min="13592" max="13592" width="3.6640625" style="350" customWidth="1"/>
    <col min="13593" max="13596" width="2.6640625" style="350" customWidth="1"/>
    <col min="13597" max="13599" width="3.109375" style="350" customWidth="1"/>
    <col min="13600" max="13600" width="2.77734375" style="350" customWidth="1"/>
    <col min="13601" max="13602" width="3.109375" style="350" customWidth="1"/>
    <col min="13603" max="13741" width="2.6640625" style="350" customWidth="1"/>
    <col min="13742" max="13823" width="9" style="350"/>
    <col min="13824" max="13824" width="1.6640625" style="350" customWidth="1"/>
    <col min="13825" max="13826" width="2.6640625" style="350" customWidth="1"/>
    <col min="13827" max="13827" width="1.6640625" style="350" customWidth="1"/>
    <col min="13828" max="13847" width="2.6640625" style="350" customWidth="1"/>
    <col min="13848" max="13848" width="3.6640625" style="350" customWidth="1"/>
    <col min="13849" max="13852" width="2.6640625" style="350" customWidth="1"/>
    <col min="13853" max="13855" width="3.109375" style="350" customWidth="1"/>
    <col min="13856" max="13856" width="2.77734375" style="350" customWidth="1"/>
    <col min="13857" max="13858" width="3.109375" style="350" customWidth="1"/>
    <col min="13859" max="13997" width="2.6640625" style="350" customWidth="1"/>
    <col min="13998" max="14079" width="9" style="350"/>
    <col min="14080" max="14080" width="1.6640625" style="350" customWidth="1"/>
    <col min="14081" max="14082" width="2.6640625" style="350" customWidth="1"/>
    <col min="14083" max="14083" width="1.6640625" style="350" customWidth="1"/>
    <col min="14084" max="14103" width="2.6640625" style="350" customWidth="1"/>
    <col min="14104" max="14104" width="3.6640625" style="350" customWidth="1"/>
    <col min="14105" max="14108" width="2.6640625" style="350" customWidth="1"/>
    <col min="14109" max="14111" width="3.109375" style="350" customWidth="1"/>
    <col min="14112" max="14112" width="2.77734375" style="350" customWidth="1"/>
    <col min="14113" max="14114" width="3.109375" style="350" customWidth="1"/>
    <col min="14115" max="14253" width="2.6640625" style="350" customWidth="1"/>
    <col min="14254" max="14335" width="9" style="350"/>
    <col min="14336" max="14336" width="1.6640625" style="350" customWidth="1"/>
    <col min="14337" max="14338" width="2.6640625" style="350" customWidth="1"/>
    <col min="14339" max="14339" width="1.6640625" style="350" customWidth="1"/>
    <col min="14340" max="14359" width="2.6640625" style="350" customWidth="1"/>
    <col min="14360" max="14360" width="3.6640625" style="350" customWidth="1"/>
    <col min="14361" max="14364" width="2.6640625" style="350" customWidth="1"/>
    <col min="14365" max="14367" width="3.109375" style="350" customWidth="1"/>
    <col min="14368" max="14368" width="2.77734375" style="350" customWidth="1"/>
    <col min="14369" max="14370" width="3.109375" style="350" customWidth="1"/>
    <col min="14371" max="14509" width="2.6640625" style="350" customWidth="1"/>
    <col min="14510" max="14591" width="9" style="350"/>
    <col min="14592" max="14592" width="1.6640625" style="350" customWidth="1"/>
    <col min="14593" max="14594" width="2.6640625" style="350" customWidth="1"/>
    <col min="14595" max="14595" width="1.6640625" style="350" customWidth="1"/>
    <col min="14596" max="14615" width="2.6640625" style="350" customWidth="1"/>
    <col min="14616" max="14616" width="3.6640625" style="350" customWidth="1"/>
    <col min="14617" max="14620" width="2.6640625" style="350" customWidth="1"/>
    <col min="14621" max="14623" width="3.109375" style="350" customWidth="1"/>
    <col min="14624" max="14624" width="2.77734375" style="350" customWidth="1"/>
    <col min="14625" max="14626" width="3.109375" style="350" customWidth="1"/>
    <col min="14627" max="14765" width="2.6640625" style="350" customWidth="1"/>
    <col min="14766" max="14847" width="9" style="350"/>
    <col min="14848" max="14848" width="1.6640625" style="350" customWidth="1"/>
    <col min="14849" max="14850" width="2.6640625" style="350" customWidth="1"/>
    <col min="14851" max="14851" width="1.6640625" style="350" customWidth="1"/>
    <col min="14852" max="14871" width="2.6640625" style="350" customWidth="1"/>
    <col min="14872" max="14872" width="3.6640625" style="350" customWidth="1"/>
    <col min="14873" max="14876" width="2.6640625" style="350" customWidth="1"/>
    <col min="14877" max="14879" width="3.109375" style="350" customWidth="1"/>
    <col min="14880" max="14880" width="2.77734375" style="350" customWidth="1"/>
    <col min="14881" max="14882" width="3.109375" style="350" customWidth="1"/>
    <col min="14883" max="15021" width="2.6640625" style="350" customWidth="1"/>
    <col min="15022" max="15103" width="9" style="350"/>
    <col min="15104" max="15104" width="1.6640625" style="350" customWidth="1"/>
    <col min="15105" max="15106" width="2.6640625" style="350" customWidth="1"/>
    <col min="15107" max="15107" width="1.6640625" style="350" customWidth="1"/>
    <col min="15108" max="15127" width="2.6640625" style="350" customWidth="1"/>
    <col min="15128" max="15128" width="3.6640625" style="350" customWidth="1"/>
    <col min="15129" max="15132" width="2.6640625" style="350" customWidth="1"/>
    <col min="15133" max="15135" width="3.109375" style="350" customWidth="1"/>
    <col min="15136" max="15136" width="2.77734375" style="350" customWidth="1"/>
    <col min="15137" max="15138" width="3.109375" style="350" customWidth="1"/>
    <col min="15139" max="15277" width="2.6640625" style="350" customWidth="1"/>
    <col min="15278" max="15359" width="9" style="350"/>
    <col min="15360" max="15360" width="1.6640625" style="350" customWidth="1"/>
    <col min="15361" max="15362" width="2.6640625" style="350" customWidth="1"/>
    <col min="15363" max="15363" width="1.6640625" style="350" customWidth="1"/>
    <col min="15364" max="15383" width="2.6640625" style="350" customWidth="1"/>
    <col min="15384" max="15384" width="3.6640625" style="350" customWidth="1"/>
    <col min="15385" max="15388" width="2.6640625" style="350" customWidth="1"/>
    <col min="15389" max="15391" width="3.109375" style="350" customWidth="1"/>
    <col min="15392" max="15392" width="2.77734375" style="350" customWidth="1"/>
    <col min="15393" max="15394" width="3.109375" style="350" customWidth="1"/>
    <col min="15395" max="15533" width="2.6640625" style="350" customWidth="1"/>
    <col min="15534" max="15615" width="9" style="350"/>
    <col min="15616" max="15616" width="1.6640625" style="350" customWidth="1"/>
    <col min="15617" max="15618" width="2.6640625" style="350" customWidth="1"/>
    <col min="15619" max="15619" width="1.6640625" style="350" customWidth="1"/>
    <col min="15620" max="15639" width="2.6640625" style="350" customWidth="1"/>
    <col min="15640" max="15640" width="3.6640625" style="350" customWidth="1"/>
    <col min="15641" max="15644" width="2.6640625" style="350" customWidth="1"/>
    <col min="15645" max="15647" width="3.109375" style="350" customWidth="1"/>
    <col min="15648" max="15648" width="2.77734375" style="350" customWidth="1"/>
    <col min="15649" max="15650" width="3.109375" style="350" customWidth="1"/>
    <col min="15651" max="15789" width="2.6640625" style="350" customWidth="1"/>
    <col min="15790" max="15871" width="9" style="350"/>
    <col min="15872" max="15872" width="1.6640625" style="350" customWidth="1"/>
    <col min="15873" max="15874" width="2.6640625" style="350" customWidth="1"/>
    <col min="15875" max="15875" width="1.6640625" style="350" customWidth="1"/>
    <col min="15876" max="15895" width="2.6640625" style="350" customWidth="1"/>
    <col min="15896" max="15896" width="3.6640625" style="350" customWidth="1"/>
    <col min="15897" max="15900" width="2.6640625" style="350" customWidth="1"/>
    <col min="15901" max="15903" width="3.109375" style="350" customWidth="1"/>
    <col min="15904" max="15904" width="2.77734375" style="350" customWidth="1"/>
    <col min="15905" max="15906" width="3.109375" style="350" customWidth="1"/>
    <col min="15907" max="16045" width="2.6640625" style="350" customWidth="1"/>
    <col min="16046" max="16127" width="9" style="350"/>
    <col min="16128" max="16128" width="1.6640625" style="350" customWidth="1"/>
    <col min="16129" max="16130" width="2.6640625" style="350" customWidth="1"/>
    <col min="16131" max="16131" width="1.6640625" style="350" customWidth="1"/>
    <col min="16132" max="16151" width="2.6640625" style="350" customWidth="1"/>
    <col min="16152" max="16152" width="3.6640625" style="350" customWidth="1"/>
    <col min="16153" max="16156" width="2.6640625" style="350" customWidth="1"/>
    <col min="16157" max="16159" width="3.109375" style="350" customWidth="1"/>
    <col min="16160" max="16160" width="2.77734375" style="350" customWidth="1"/>
    <col min="16161" max="16162" width="3.109375" style="350" customWidth="1"/>
    <col min="16163" max="16301" width="2.6640625" style="350" customWidth="1"/>
    <col min="16302" max="16384" width="9" style="350"/>
  </cols>
  <sheetData>
    <row r="1" spans="1:59" ht="20.95" customHeight="1">
      <c r="A1" s="1011" t="s">
        <v>1525</v>
      </c>
      <c r="B1" s="1011"/>
      <c r="C1" s="1011"/>
      <c r="D1" s="1011"/>
      <c r="E1" s="1011"/>
      <c r="F1" s="1011"/>
      <c r="G1" s="1011"/>
      <c r="H1" s="1011"/>
      <c r="I1" s="1011"/>
      <c r="J1" s="1011"/>
      <c r="K1" s="1011"/>
      <c r="L1" s="1011"/>
      <c r="M1" s="1011"/>
      <c r="N1" s="1011"/>
      <c r="O1" s="1011"/>
      <c r="P1" s="1011"/>
      <c r="Q1" s="1011"/>
      <c r="R1" s="1011"/>
      <c r="BG1" s="351" t="s">
        <v>1526</v>
      </c>
    </row>
    <row r="2" spans="1:59" ht="15.9" customHeight="1">
      <c r="A2" s="1088" t="s">
        <v>1527</v>
      </c>
      <c r="B2" s="1088"/>
      <c r="C2" s="1088"/>
      <c r="D2" s="1088"/>
      <c r="E2" s="1088"/>
      <c r="F2" s="1088"/>
      <c r="G2" s="1088"/>
      <c r="H2" s="1088"/>
      <c r="I2" s="1088"/>
      <c r="J2" s="1089" t="s">
        <v>1528</v>
      </c>
      <c r="K2" s="1089"/>
      <c r="L2" s="1089"/>
      <c r="M2" s="1089"/>
      <c r="N2" s="1089"/>
      <c r="O2" s="1089"/>
      <c r="P2" s="1089"/>
      <c r="Q2" s="1089"/>
      <c r="R2" s="1089"/>
      <c r="S2" s="1089"/>
      <c r="T2" s="1089"/>
      <c r="U2" s="1089"/>
      <c r="V2" s="1089"/>
      <c r="W2" s="1089"/>
      <c r="X2" s="1089"/>
      <c r="Y2" s="1089"/>
      <c r="Z2" s="951" t="s">
        <v>1345</v>
      </c>
      <c r="AA2" s="951"/>
      <c r="AB2" s="951"/>
      <c r="AC2" s="951"/>
      <c r="AD2" s="951"/>
      <c r="AE2" s="951"/>
      <c r="AF2" s="951"/>
      <c r="AG2" s="951"/>
      <c r="AH2" s="951"/>
      <c r="AI2" s="951"/>
      <c r="AJ2" s="951" t="s">
        <v>1529</v>
      </c>
      <c r="AK2" s="951"/>
      <c r="AL2" s="951"/>
      <c r="AM2" s="951"/>
      <c r="AN2" s="951"/>
      <c r="AO2" s="951"/>
      <c r="AP2" s="951"/>
      <c r="AQ2" s="951"/>
      <c r="AR2" s="951"/>
      <c r="AS2" s="951" t="s">
        <v>1530</v>
      </c>
      <c r="AT2" s="951"/>
      <c r="AU2" s="951"/>
      <c r="AV2" s="951"/>
      <c r="AW2" s="951"/>
      <c r="AX2" s="951"/>
      <c r="AY2" s="951"/>
      <c r="AZ2" s="951"/>
      <c r="BA2" s="951"/>
      <c r="BB2" s="952" t="s">
        <v>1531</v>
      </c>
      <c r="BC2" s="952"/>
      <c r="BD2" s="952"/>
      <c r="BE2" s="952"/>
      <c r="BF2" s="952"/>
      <c r="BG2" s="952"/>
    </row>
    <row r="3" spans="1:59" ht="15.9" customHeight="1">
      <c r="A3" s="1090" t="s">
        <v>1532</v>
      </c>
      <c r="B3" s="1090"/>
      <c r="C3" s="1090"/>
      <c r="D3" s="1090"/>
      <c r="E3" s="1090"/>
      <c r="F3" s="1090"/>
      <c r="G3" s="1090"/>
      <c r="H3" s="1090"/>
      <c r="I3" s="1090"/>
      <c r="J3" s="1091" t="s">
        <v>1533</v>
      </c>
      <c r="K3" s="1091"/>
      <c r="L3" s="1091"/>
      <c r="M3" s="1091"/>
      <c r="N3" s="1091"/>
      <c r="O3" s="1091"/>
      <c r="P3" s="1091"/>
      <c r="Q3" s="1091"/>
      <c r="R3" s="1091"/>
      <c r="S3" s="1091"/>
      <c r="T3" s="1091"/>
      <c r="U3" s="1091"/>
      <c r="V3" s="1091"/>
      <c r="W3" s="1091"/>
      <c r="X3" s="1091"/>
      <c r="Y3" s="1091"/>
      <c r="Z3" s="951"/>
      <c r="AA3" s="951"/>
      <c r="AB3" s="951"/>
      <c r="AC3" s="951"/>
      <c r="AD3" s="951"/>
      <c r="AE3" s="951"/>
      <c r="AF3" s="951"/>
      <c r="AG3" s="951"/>
      <c r="AH3" s="951"/>
      <c r="AI3" s="951"/>
      <c r="AJ3" s="953" t="s">
        <v>1351</v>
      </c>
      <c r="AK3" s="953"/>
      <c r="AL3" s="953"/>
      <c r="AM3" s="953" t="s">
        <v>1352</v>
      </c>
      <c r="AN3" s="953"/>
      <c r="AO3" s="953"/>
      <c r="AP3" s="953" t="s">
        <v>444</v>
      </c>
      <c r="AQ3" s="953"/>
      <c r="AR3" s="953"/>
      <c r="AS3" s="953" t="s">
        <v>1353</v>
      </c>
      <c r="AT3" s="953"/>
      <c r="AU3" s="953"/>
      <c r="AV3" s="953" t="s">
        <v>1354</v>
      </c>
      <c r="AW3" s="953"/>
      <c r="AX3" s="953"/>
      <c r="AY3" s="953" t="s">
        <v>1409</v>
      </c>
      <c r="AZ3" s="953"/>
      <c r="BA3" s="953"/>
      <c r="BB3" s="952"/>
      <c r="BC3" s="952"/>
      <c r="BD3" s="952"/>
      <c r="BE3" s="952"/>
      <c r="BF3" s="952"/>
      <c r="BG3" s="952"/>
    </row>
    <row r="4" spans="1:59" ht="15.9" customHeight="1">
      <c r="A4" s="1096" t="s">
        <v>1534</v>
      </c>
      <c r="B4" s="1096"/>
      <c r="C4" s="1096"/>
      <c r="D4" s="1096"/>
      <c r="E4" s="1096"/>
      <c r="F4" s="1096"/>
      <c r="G4" s="1096"/>
      <c r="H4" s="1096"/>
      <c r="I4" s="1096"/>
      <c r="J4" s="1097" t="s">
        <v>1535</v>
      </c>
      <c r="K4" s="1097"/>
      <c r="L4" s="1097"/>
      <c r="M4" s="1097"/>
      <c r="N4" s="1097"/>
      <c r="O4" s="1097"/>
      <c r="P4" s="1097"/>
      <c r="Q4" s="1097"/>
      <c r="R4" s="1097"/>
      <c r="S4" s="1097"/>
      <c r="T4" s="1097"/>
      <c r="U4" s="1097"/>
      <c r="V4" s="1097"/>
      <c r="W4" s="1097"/>
      <c r="X4" s="1097"/>
      <c r="Y4" s="1097"/>
      <c r="Z4" s="1098" t="s">
        <v>1490</v>
      </c>
      <c r="AA4" s="1098"/>
      <c r="AB4" s="1098"/>
      <c r="AC4" s="1098"/>
      <c r="AD4" s="1098"/>
      <c r="AE4" s="1098"/>
      <c r="AF4" s="1098"/>
      <c r="AG4" s="1098"/>
      <c r="AH4" s="1098"/>
      <c r="AI4" s="1098"/>
      <c r="AJ4" s="1092">
        <v>18</v>
      </c>
      <c r="AK4" s="1092"/>
      <c r="AL4" s="1092"/>
      <c r="AM4" s="1099" t="s">
        <v>1536</v>
      </c>
      <c r="AN4" s="1100"/>
      <c r="AO4" s="1101"/>
      <c r="AP4" s="1092">
        <f>SUM(AJ4:AO5)</f>
        <v>18</v>
      </c>
      <c r="AQ4" s="1092"/>
      <c r="AR4" s="1092"/>
      <c r="AS4" s="1092">
        <v>7</v>
      </c>
      <c r="AT4" s="1092"/>
      <c r="AU4" s="1092"/>
      <c r="AV4" s="1092">
        <v>3</v>
      </c>
      <c r="AW4" s="1092"/>
      <c r="AX4" s="1092"/>
      <c r="AY4" s="1092">
        <v>2</v>
      </c>
      <c r="AZ4" s="1092"/>
      <c r="BA4" s="1092"/>
      <c r="BB4" s="1093">
        <v>2190</v>
      </c>
      <c r="BC4" s="1093"/>
      <c r="BD4" s="1093"/>
      <c r="BE4" s="1093"/>
      <c r="BF4" s="1093"/>
      <c r="BG4" s="1093"/>
    </row>
    <row r="5" spans="1:59" ht="15.9" customHeight="1">
      <c r="A5" s="1094" t="s">
        <v>1537</v>
      </c>
      <c r="B5" s="1094"/>
      <c r="C5" s="1094"/>
      <c r="D5" s="1094"/>
      <c r="E5" s="1094"/>
      <c r="F5" s="1094"/>
      <c r="G5" s="1094"/>
      <c r="H5" s="1094"/>
      <c r="I5" s="1094"/>
      <c r="J5" s="1095" t="s">
        <v>1538</v>
      </c>
      <c r="K5" s="1095"/>
      <c r="L5" s="1095"/>
      <c r="M5" s="1095"/>
      <c r="N5" s="1095"/>
      <c r="O5" s="1095"/>
      <c r="P5" s="1095"/>
      <c r="Q5" s="1095"/>
      <c r="R5" s="1095"/>
      <c r="S5" s="1095"/>
      <c r="T5" s="1095"/>
      <c r="U5" s="1095"/>
      <c r="V5" s="1095"/>
      <c r="W5" s="1095"/>
      <c r="X5" s="1095"/>
      <c r="Y5" s="1095"/>
      <c r="Z5" s="1098"/>
      <c r="AA5" s="1098"/>
      <c r="AB5" s="1098"/>
      <c r="AC5" s="1098"/>
      <c r="AD5" s="1098"/>
      <c r="AE5" s="1098"/>
      <c r="AF5" s="1098"/>
      <c r="AG5" s="1098"/>
      <c r="AH5" s="1098"/>
      <c r="AI5" s="1098"/>
      <c r="AJ5" s="1092"/>
      <c r="AK5" s="1092"/>
      <c r="AL5" s="1092"/>
      <c r="AM5" s="1102"/>
      <c r="AN5" s="1103"/>
      <c r="AO5" s="1104"/>
      <c r="AP5" s="1092"/>
      <c r="AQ5" s="1092"/>
      <c r="AR5" s="1092"/>
      <c r="AS5" s="1092"/>
      <c r="AT5" s="1092"/>
      <c r="AU5" s="1092"/>
      <c r="AV5" s="1092"/>
      <c r="AW5" s="1092"/>
      <c r="AX5" s="1092"/>
      <c r="AY5" s="1092"/>
      <c r="AZ5" s="1092"/>
      <c r="BA5" s="1092"/>
      <c r="BB5" s="1093"/>
      <c r="BC5" s="1093"/>
      <c r="BD5" s="1093"/>
      <c r="BE5" s="1093"/>
      <c r="BF5" s="1093"/>
      <c r="BG5" s="1093"/>
    </row>
    <row r="6" spans="1:59" ht="14.1" customHeight="1">
      <c r="A6" s="1105"/>
      <c r="B6" s="1105"/>
      <c r="C6" s="1105"/>
      <c r="D6" s="1105"/>
      <c r="E6" s="1105"/>
      <c r="F6" s="1105"/>
      <c r="G6" s="1105"/>
      <c r="H6" s="1105"/>
      <c r="I6" s="1105"/>
      <c r="J6" s="1106"/>
      <c r="K6" s="1106"/>
      <c r="L6" s="1106"/>
      <c r="M6" s="1106"/>
      <c r="N6" s="1106"/>
      <c r="O6" s="1106"/>
      <c r="P6" s="1106"/>
      <c r="Q6" s="1106"/>
      <c r="R6" s="1106"/>
      <c r="S6" s="1106"/>
      <c r="T6" s="1106"/>
      <c r="U6" s="1106"/>
      <c r="V6" s="1106"/>
      <c r="W6" s="1106"/>
      <c r="X6" s="1106"/>
      <c r="Y6" s="1106"/>
      <c r="Z6" s="1107"/>
      <c r="AA6" s="1107"/>
      <c r="AB6" s="1107"/>
      <c r="AC6" s="1107"/>
      <c r="AD6" s="1107"/>
      <c r="AE6" s="1107"/>
      <c r="AF6" s="1107"/>
      <c r="AG6" s="1107"/>
      <c r="AH6" s="1107"/>
      <c r="AI6" s="1107"/>
      <c r="AJ6" s="1012"/>
      <c r="AK6" s="1012"/>
      <c r="AL6" s="1012"/>
      <c r="AM6" s="1012"/>
      <c r="AN6" s="1012"/>
      <c r="AO6" s="1012"/>
      <c r="AP6" s="1012"/>
      <c r="AQ6" s="1012"/>
      <c r="AR6" s="1012"/>
      <c r="AS6" s="1012"/>
      <c r="AT6" s="1012"/>
      <c r="AU6" s="1012"/>
      <c r="AV6" s="1012"/>
      <c r="AW6" s="1012"/>
      <c r="AX6" s="1012"/>
      <c r="AY6" s="1012"/>
      <c r="AZ6" s="1012"/>
      <c r="BA6" s="1012"/>
      <c r="BB6" s="1012"/>
      <c r="BC6" s="1012"/>
      <c r="BD6" s="1012"/>
      <c r="BE6" s="1012"/>
      <c r="BF6" s="1012"/>
      <c r="BG6" s="1012"/>
    </row>
    <row r="7" spans="1:59" ht="20.95" customHeight="1">
      <c r="A7" s="1011" t="s">
        <v>1539</v>
      </c>
      <c r="B7" s="1011"/>
      <c r="C7" s="1011"/>
      <c r="D7" s="1011"/>
      <c r="E7" s="1011"/>
      <c r="F7" s="1011"/>
      <c r="G7" s="1011"/>
      <c r="H7" s="1011"/>
      <c r="I7" s="1011"/>
      <c r="J7" s="1011"/>
      <c r="K7" s="1011"/>
      <c r="L7" s="1011"/>
      <c r="M7" s="1011"/>
      <c r="N7" s="1011"/>
      <c r="O7" s="1011"/>
      <c r="P7" s="1011"/>
      <c r="Q7" s="1011"/>
      <c r="R7" s="1011"/>
      <c r="S7" s="1011"/>
      <c r="T7" s="1011"/>
      <c r="U7" s="1011"/>
      <c r="V7" s="1011"/>
      <c r="W7" s="1011"/>
      <c r="X7" s="1011"/>
      <c r="Y7" s="1011"/>
      <c r="Z7" s="1011"/>
      <c r="AA7" s="1011"/>
      <c r="AB7" s="1011"/>
      <c r="AC7" s="1011"/>
    </row>
    <row r="8" spans="1:59" ht="15.9" customHeight="1">
      <c r="E8" s="1011" t="s">
        <v>1540</v>
      </c>
      <c r="F8" s="1011"/>
      <c r="G8" s="1011"/>
      <c r="H8" s="1011"/>
      <c r="I8" s="1011"/>
      <c r="J8" s="1011"/>
      <c r="L8" s="1011" t="s">
        <v>1541</v>
      </c>
      <c r="M8" s="1011"/>
      <c r="N8" s="1011"/>
      <c r="O8" s="1011"/>
      <c r="P8" s="1011"/>
      <c r="Q8" s="1011"/>
      <c r="R8" s="1011"/>
      <c r="S8" s="1011"/>
      <c r="T8" s="1011"/>
      <c r="U8" s="1011"/>
      <c r="V8" s="1011"/>
      <c r="W8" s="1011"/>
      <c r="X8" s="1011"/>
      <c r="Y8" s="1011"/>
      <c r="Z8" s="1011"/>
      <c r="AA8" s="1011"/>
      <c r="AB8" s="1011"/>
    </row>
    <row r="9" spans="1:59" ht="15.9" customHeight="1">
      <c r="E9" s="1011" t="s">
        <v>1528</v>
      </c>
      <c r="F9" s="1011"/>
      <c r="G9" s="1011"/>
      <c r="H9" s="1011"/>
      <c r="I9" s="1011"/>
      <c r="J9" s="1011"/>
      <c r="L9" s="1011" t="s">
        <v>1378</v>
      </c>
      <c r="M9" s="1011"/>
      <c r="N9" s="1011"/>
      <c r="O9" s="1011"/>
      <c r="P9" s="1011"/>
      <c r="Q9" s="1011"/>
      <c r="R9" s="1011"/>
      <c r="S9" s="1011"/>
      <c r="T9" s="1011"/>
      <c r="U9" s="1011"/>
      <c r="V9" s="1011"/>
    </row>
    <row r="10" spans="1:59" ht="15.9" customHeight="1">
      <c r="E10" s="1011" t="s">
        <v>1542</v>
      </c>
      <c r="F10" s="1011"/>
      <c r="G10" s="1011"/>
      <c r="H10" s="1011"/>
      <c r="I10" s="1011"/>
      <c r="J10" s="1011"/>
      <c r="L10" s="1011" t="s">
        <v>1543</v>
      </c>
      <c r="M10" s="1011"/>
      <c r="N10" s="1011"/>
      <c r="O10" s="1011"/>
      <c r="P10" s="1011"/>
      <c r="Q10" s="1011"/>
      <c r="R10" s="1011"/>
      <c r="S10" s="1011"/>
      <c r="T10" s="1011"/>
      <c r="U10" s="1011"/>
      <c r="V10" s="1011"/>
    </row>
    <row r="11" spans="1:59" ht="15.75" customHeight="1">
      <c r="A11" s="1108" t="s">
        <v>1544</v>
      </c>
      <c r="B11" s="1108"/>
      <c r="C11" s="1108"/>
      <c r="D11" s="1108"/>
      <c r="E11" s="1108"/>
      <c r="F11" s="1108"/>
      <c r="BG11" s="351" t="s">
        <v>1526</v>
      </c>
    </row>
    <row r="12" spans="1:59" ht="15.9" customHeight="1">
      <c r="A12" s="972" t="s">
        <v>1545</v>
      </c>
      <c r="B12" s="973"/>
      <c r="C12" s="973"/>
      <c r="D12" s="973"/>
      <c r="E12" s="973"/>
      <c r="F12" s="973"/>
      <c r="G12" s="973"/>
      <c r="H12" s="973"/>
      <c r="I12" s="974"/>
      <c r="J12" s="1113" t="s">
        <v>1546</v>
      </c>
      <c r="K12" s="1114"/>
      <c r="L12" s="1114"/>
      <c r="M12" s="1114"/>
      <c r="N12" s="1114"/>
      <c r="O12" s="1114"/>
      <c r="P12" s="1114"/>
      <c r="Q12" s="1114"/>
      <c r="R12" s="1114"/>
      <c r="S12" s="1114"/>
      <c r="T12" s="1114"/>
      <c r="U12" s="1114"/>
      <c r="V12" s="1114"/>
      <c r="W12" s="1114"/>
      <c r="X12" s="1114"/>
      <c r="Y12" s="1114"/>
      <c r="Z12" s="1114"/>
      <c r="AA12" s="1114"/>
      <c r="AB12" s="1114"/>
      <c r="AC12" s="1115"/>
      <c r="AD12" s="1113" t="s">
        <v>1547</v>
      </c>
      <c r="AE12" s="1114"/>
      <c r="AF12" s="1114"/>
      <c r="AG12" s="1114"/>
      <c r="AH12" s="1114"/>
      <c r="AI12" s="1114"/>
      <c r="AJ12" s="1114"/>
      <c r="AK12" s="1114"/>
      <c r="AL12" s="1114"/>
      <c r="AM12" s="1114"/>
      <c r="AN12" s="1114"/>
      <c r="AO12" s="1114"/>
      <c r="AP12" s="1114"/>
      <c r="AQ12" s="1114"/>
      <c r="AR12" s="1114"/>
      <c r="AS12" s="1114"/>
      <c r="AT12" s="1114"/>
      <c r="AU12" s="1114"/>
      <c r="AV12" s="1114"/>
      <c r="AW12" s="1114"/>
      <c r="AX12" s="1114"/>
      <c r="AY12" s="1114"/>
      <c r="AZ12" s="1114"/>
      <c r="BA12" s="1114"/>
      <c r="BB12" s="1114"/>
      <c r="BC12" s="1114"/>
      <c r="BD12" s="1114"/>
      <c r="BE12" s="1114"/>
      <c r="BF12" s="1114"/>
      <c r="BG12" s="1116"/>
    </row>
    <row r="13" spans="1:59" ht="15.9" customHeight="1">
      <c r="A13" s="1109"/>
      <c r="B13" s="1110"/>
      <c r="C13" s="1110"/>
      <c r="D13" s="1110"/>
      <c r="E13" s="1110"/>
      <c r="F13" s="1110"/>
      <c r="G13" s="1110"/>
      <c r="H13" s="1110"/>
      <c r="I13" s="1111"/>
      <c r="J13" s="1117" t="s">
        <v>1548</v>
      </c>
      <c r="K13" s="1118"/>
      <c r="L13" s="1118"/>
      <c r="M13" s="1118"/>
      <c r="N13" s="1078"/>
      <c r="O13" s="1117" t="s">
        <v>1549</v>
      </c>
      <c r="P13" s="1118"/>
      <c r="Q13" s="1118"/>
      <c r="R13" s="1118"/>
      <c r="S13" s="1078"/>
      <c r="T13" s="1117" t="s">
        <v>1550</v>
      </c>
      <c r="U13" s="1118"/>
      <c r="V13" s="1118"/>
      <c r="W13" s="1118"/>
      <c r="X13" s="1078"/>
      <c r="Y13" s="1117" t="s">
        <v>1551</v>
      </c>
      <c r="Z13" s="1118"/>
      <c r="AA13" s="1118"/>
      <c r="AB13" s="1118"/>
      <c r="AC13" s="1078"/>
      <c r="AD13" s="1119" t="s">
        <v>1552</v>
      </c>
      <c r="AE13" s="1120"/>
      <c r="AF13" s="1120"/>
      <c r="AG13" s="1120"/>
      <c r="AH13" s="1120"/>
      <c r="AI13" s="1121"/>
      <c r="AJ13" s="1119" t="s">
        <v>1553</v>
      </c>
      <c r="AK13" s="1120"/>
      <c r="AL13" s="1120"/>
      <c r="AM13" s="1120"/>
      <c r="AN13" s="1120"/>
      <c r="AO13" s="1121"/>
      <c r="AP13" s="1119" t="s">
        <v>1554</v>
      </c>
      <c r="AQ13" s="1120"/>
      <c r="AR13" s="1120"/>
      <c r="AS13" s="1120"/>
      <c r="AT13" s="1120"/>
      <c r="AU13" s="1121"/>
      <c r="AV13" s="1119" t="s">
        <v>1555</v>
      </c>
      <c r="AW13" s="1120"/>
      <c r="AX13" s="1120"/>
      <c r="AY13" s="1120"/>
      <c r="AZ13" s="1120"/>
      <c r="BA13" s="1121"/>
      <c r="BB13" s="1119" t="s">
        <v>444</v>
      </c>
      <c r="BC13" s="1120"/>
      <c r="BD13" s="1120"/>
      <c r="BE13" s="1120"/>
      <c r="BF13" s="1120"/>
      <c r="BG13" s="1122"/>
    </row>
    <row r="14" spans="1:59" ht="15.9" customHeight="1">
      <c r="A14" s="1077"/>
      <c r="B14" s="1112"/>
      <c r="C14" s="1112"/>
      <c r="D14" s="1112"/>
      <c r="E14" s="1112"/>
      <c r="F14" s="1112"/>
      <c r="G14" s="1112"/>
      <c r="H14" s="1112"/>
      <c r="I14" s="1075"/>
      <c r="J14" s="1074"/>
      <c r="K14" s="1112"/>
      <c r="L14" s="1112"/>
      <c r="M14" s="1112"/>
      <c r="N14" s="1075"/>
      <c r="O14" s="1074"/>
      <c r="P14" s="1112"/>
      <c r="Q14" s="1112"/>
      <c r="R14" s="1112"/>
      <c r="S14" s="1075"/>
      <c r="T14" s="1074"/>
      <c r="U14" s="1112"/>
      <c r="V14" s="1112"/>
      <c r="W14" s="1112"/>
      <c r="X14" s="1075"/>
      <c r="Y14" s="1074"/>
      <c r="Z14" s="1112"/>
      <c r="AA14" s="1112"/>
      <c r="AB14" s="1112"/>
      <c r="AC14" s="1075"/>
      <c r="AD14" s="1119" t="s">
        <v>1556</v>
      </c>
      <c r="AE14" s="1121"/>
      <c r="AF14" s="1119" t="s">
        <v>1557</v>
      </c>
      <c r="AG14" s="1120"/>
      <c r="AH14" s="1120"/>
      <c r="AI14" s="1121"/>
      <c r="AJ14" s="1119" t="s">
        <v>1556</v>
      </c>
      <c r="AK14" s="1121"/>
      <c r="AL14" s="1119" t="s">
        <v>1557</v>
      </c>
      <c r="AM14" s="1120"/>
      <c r="AN14" s="1120"/>
      <c r="AO14" s="1121"/>
      <c r="AP14" s="1119" t="s">
        <v>1556</v>
      </c>
      <c r="AQ14" s="1121"/>
      <c r="AR14" s="1119" t="s">
        <v>1557</v>
      </c>
      <c r="AS14" s="1120"/>
      <c r="AT14" s="1120"/>
      <c r="AU14" s="1121"/>
      <c r="AV14" s="1119" t="s">
        <v>1556</v>
      </c>
      <c r="AW14" s="1121"/>
      <c r="AX14" s="1119" t="s">
        <v>1557</v>
      </c>
      <c r="AY14" s="1120"/>
      <c r="AZ14" s="1120"/>
      <c r="BA14" s="1121"/>
      <c r="BB14" s="1119" t="s">
        <v>1556</v>
      </c>
      <c r="BC14" s="1121"/>
      <c r="BD14" s="1119" t="s">
        <v>1557</v>
      </c>
      <c r="BE14" s="1120"/>
      <c r="BF14" s="1120"/>
      <c r="BG14" s="1122"/>
    </row>
    <row r="15" spans="1:59" ht="15.9" customHeight="1">
      <c r="A15" s="1127" t="s">
        <v>1558</v>
      </c>
      <c r="B15" s="1120"/>
      <c r="C15" s="1120"/>
      <c r="D15" s="1120"/>
      <c r="E15" s="1120"/>
      <c r="F15" s="1120"/>
      <c r="G15" s="1120"/>
      <c r="H15" s="1120"/>
      <c r="I15" s="1121"/>
      <c r="J15" s="1128">
        <v>745</v>
      </c>
      <c r="K15" s="1129"/>
      <c r="L15" s="1129"/>
      <c r="M15" s="1129"/>
      <c r="N15" s="394" t="s">
        <v>1559</v>
      </c>
      <c r="O15" s="1130">
        <v>3083.6</v>
      </c>
      <c r="P15" s="1131"/>
      <c r="Q15" s="1131"/>
      <c r="R15" s="1131"/>
      <c r="S15" s="394" t="s">
        <v>1560</v>
      </c>
      <c r="T15" s="1132">
        <v>4194580</v>
      </c>
      <c r="U15" s="1133"/>
      <c r="V15" s="1133"/>
      <c r="W15" s="1133"/>
      <c r="X15" s="1134"/>
      <c r="Y15" s="1123">
        <v>4210290</v>
      </c>
      <c r="Z15" s="1124"/>
      <c r="AA15" s="1124"/>
      <c r="AB15" s="1124"/>
      <c r="AC15" s="1125"/>
      <c r="AD15" s="1123">
        <v>3</v>
      </c>
      <c r="AE15" s="1125"/>
      <c r="AF15" s="1123">
        <v>2920</v>
      </c>
      <c r="AG15" s="1124"/>
      <c r="AH15" s="1124"/>
      <c r="AI15" s="1125"/>
      <c r="AJ15" s="1123">
        <v>149</v>
      </c>
      <c r="AK15" s="1125"/>
      <c r="AL15" s="1123">
        <v>56310</v>
      </c>
      <c r="AM15" s="1124"/>
      <c r="AN15" s="1124"/>
      <c r="AO15" s="1125"/>
      <c r="AP15" s="1123">
        <v>14</v>
      </c>
      <c r="AQ15" s="1125"/>
      <c r="AR15" s="1123">
        <v>1212</v>
      </c>
      <c r="AS15" s="1124"/>
      <c r="AT15" s="1124"/>
      <c r="AU15" s="1125"/>
      <c r="AV15" s="1123"/>
      <c r="AW15" s="1125"/>
      <c r="AX15" s="1123"/>
      <c r="AY15" s="1124"/>
      <c r="AZ15" s="1124"/>
      <c r="BA15" s="1125"/>
      <c r="BB15" s="1123">
        <v>166</v>
      </c>
      <c r="BC15" s="1125"/>
      <c r="BD15" s="1123">
        <v>60442</v>
      </c>
      <c r="BE15" s="1124"/>
      <c r="BF15" s="1124"/>
      <c r="BG15" s="1126"/>
    </row>
    <row r="16" spans="1:59" ht="15.9" customHeight="1">
      <c r="A16" s="1127" t="s">
        <v>1561</v>
      </c>
      <c r="B16" s="1120"/>
      <c r="C16" s="1120"/>
      <c r="D16" s="1120"/>
      <c r="E16" s="1120"/>
      <c r="F16" s="1120"/>
      <c r="G16" s="1120"/>
      <c r="H16" s="1120"/>
      <c r="I16" s="1121"/>
      <c r="J16" s="1128">
        <v>19</v>
      </c>
      <c r="K16" s="1129"/>
      <c r="L16" s="1129"/>
      <c r="M16" s="1129"/>
      <c r="N16" s="361"/>
      <c r="O16" s="1130">
        <v>38.4</v>
      </c>
      <c r="P16" s="1131"/>
      <c r="Q16" s="1131"/>
      <c r="R16" s="1131"/>
      <c r="S16" s="361"/>
      <c r="T16" s="1132">
        <v>139630</v>
      </c>
      <c r="U16" s="1133"/>
      <c r="V16" s="1133"/>
      <c r="W16" s="1133"/>
      <c r="X16" s="1134"/>
      <c r="Y16" s="1123">
        <v>31980</v>
      </c>
      <c r="Z16" s="1124"/>
      <c r="AA16" s="1124"/>
      <c r="AB16" s="1124"/>
      <c r="AC16" s="1125"/>
      <c r="AD16" s="1123"/>
      <c r="AE16" s="1125"/>
      <c r="AF16" s="1123"/>
      <c r="AG16" s="1124"/>
      <c r="AH16" s="1124"/>
      <c r="AI16" s="1125"/>
      <c r="AJ16" s="1123"/>
      <c r="AK16" s="1125"/>
      <c r="AL16" s="1123"/>
      <c r="AM16" s="1124"/>
      <c r="AN16" s="1124"/>
      <c r="AO16" s="1125"/>
      <c r="AP16" s="1123"/>
      <c r="AQ16" s="1125"/>
      <c r="AR16" s="1123"/>
      <c r="AS16" s="1124"/>
      <c r="AT16" s="1124"/>
      <c r="AU16" s="1125"/>
      <c r="AV16" s="1123">
        <v>1</v>
      </c>
      <c r="AW16" s="1125"/>
      <c r="AX16" s="1123">
        <v>1000</v>
      </c>
      <c r="AY16" s="1124"/>
      <c r="AZ16" s="1124"/>
      <c r="BA16" s="1125"/>
      <c r="BB16" s="1123">
        <v>1</v>
      </c>
      <c r="BC16" s="1125"/>
      <c r="BD16" s="1123">
        <v>1000</v>
      </c>
      <c r="BE16" s="1124"/>
      <c r="BF16" s="1124"/>
      <c r="BG16" s="1126"/>
    </row>
    <row r="17" spans="1:59" ht="15.9" customHeight="1">
      <c r="A17" s="1127" t="s">
        <v>1562</v>
      </c>
      <c r="B17" s="1120"/>
      <c r="C17" s="1120"/>
      <c r="D17" s="1120"/>
      <c r="E17" s="1120"/>
      <c r="F17" s="1120"/>
      <c r="G17" s="1120"/>
      <c r="H17" s="1120"/>
      <c r="I17" s="1121"/>
      <c r="J17" s="1128"/>
      <c r="K17" s="1129"/>
      <c r="L17" s="1129"/>
      <c r="M17" s="1129"/>
      <c r="N17" s="361"/>
      <c r="O17" s="1130"/>
      <c r="P17" s="1131"/>
      <c r="Q17" s="1131"/>
      <c r="R17" s="1131"/>
      <c r="S17" s="361"/>
      <c r="T17" s="1132"/>
      <c r="U17" s="1133"/>
      <c r="V17" s="1133"/>
      <c r="W17" s="1133"/>
      <c r="X17" s="1134"/>
      <c r="Y17" s="1123"/>
      <c r="Z17" s="1124"/>
      <c r="AA17" s="1124"/>
      <c r="AB17" s="1124"/>
      <c r="AC17" s="1125"/>
      <c r="AD17" s="1123"/>
      <c r="AE17" s="1125"/>
      <c r="AF17" s="1123"/>
      <c r="AG17" s="1124"/>
      <c r="AH17" s="1124"/>
      <c r="AI17" s="1125"/>
      <c r="AJ17" s="1123"/>
      <c r="AK17" s="1125"/>
      <c r="AL17" s="1123"/>
      <c r="AM17" s="1124"/>
      <c r="AN17" s="1124"/>
      <c r="AO17" s="1125"/>
      <c r="AP17" s="1123"/>
      <c r="AQ17" s="1125"/>
      <c r="AR17" s="1123"/>
      <c r="AS17" s="1124"/>
      <c r="AT17" s="1124"/>
      <c r="AU17" s="1125"/>
      <c r="AV17" s="1123"/>
      <c r="AW17" s="1125"/>
      <c r="AX17" s="1123"/>
      <c r="AY17" s="1124"/>
      <c r="AZ17" s="1124"/>
      <c r="BA17" s="1125"/>
      <c r="BB17" s="1123"/>
      <c r="BC17" s="1125"/>
      <c r="BD17" s="1123"/>
      <c r="BE17" s="1124"/>
      <c r="BF17" s="1124"/>
      <c r="BG17" s="1126"/>
    </row>
    <row r="18" spans="1:59" ht="15.9" customHeight="1">
      <c r="A18" s="1127" t="s">
        <v>1563</v>
      </c>
      <c r="B18" s="1120"/>
      <c r="C18" s="1120"/>
      <c r="D18" s="1120"/>
      <c r="E18" s="1120"/>
      <c r="F18" s="1120"/>
      <c r="G18" s="1120"/>
      <c r="H18" s="1120"/>
      <c r="I18" s="1121"/>
      <c r="J18" s="1128"/>
      <c r="K18" s="1129"/>
      <c r="L18" s="1129"/>
      <c r="M18" s="1129"/>
      <c r="N18" s="361"/>
      <c r="O18" s="1130"/>
      <c r="P18" s="1131"/>
      <c r="Q18" s="1131"/>
      <c r="R18" s="1131"/>
      <c r="S18" s="361"/>
      <c r="T18" s="1132"/>
      <c r="U18" s="1133"/>
      <c r="V18" s="1133"/>
      <c r="W18" s="1133"/>
      <c r="X18" s="1134"/>
      <c r="Y18" s="1123"/>
      <c r="Z18" s="1124"/>
      <c r="AA18" s="1124"/>
      <c r="AB18" s="1124"/>
      <c r="AC18" s="1125"/>
      <c r="AD18" s="1123"/>
      <c r="AE18" s="1125"/>
      <c r="AF18" s="1123"/>
      <c r="AG18" s="1124"/>
      <c r="AH18" s="1124"/>
      <c r="AI18" s="1125"/>
      <c r="AJ18" s="1123"/>
      <c r="AK18" s="1125"/>
      <c r="AL18" s="1123"/>
      <c r="AM18" s="1124"/>
      <c r="AN18" s="1124"/>
      <c r="AO18" s="1125"/>
      <c r="AP18" s="1123"/>
      <c r="AQ18" s="1125"/>
      <c r="AR18" s="1123"/>
      <c r="AS18" s="1124"/>
      <c r="AT18" s="1124"/>
      <c r="AU18" s="1125"/>
      <c r="AV18" s="1123"/>
      <c r="AW18" s="1125"/>
      <c r="AX18" s="1123"/>
      <c r="AY18" s="1124"/>
      <c r="AZ18" s="1124"/>
      <c r="BA18" s="1125"/>
      <c r="BB18" s="1123"/>
      <c r="BC18" s="1125"/>
      <c r="BD18" s="1123"/>
      <c r="BE18" s="1124"/>
      <c r="BF18" s="1124"/>
      <c r="BG18" s="1126"/>
    </row>
    <row r="19" spans="1:59" ht="15.9" customHeight="1">
      <c r="A19" s="1135" t="s">
        <v>1564</v>
      </c>
      <c r="B19" s="1136"/>
      <c r="C19" s="1137"/>
      <c r="D19" s="1119" t="s">
        <v>1565</v>
      </c>
      <c r="E19" s="1120"/>
      <c r="F19" s="1120"/>
      <c r="G19" s="1120"/>
      <c r="H19" s="1120"/>
      <c r="I19" s="1121"/>
      <c r="J19" s="1128">
        <v>752</v>
      </c>
      <c r="K19" s="1129"/>
      <c r="L19" s="1129"/>
      <c r="M19" s="1129"/>
      <c r="N19" s="361"/>
      <c r="O19" s="1130">
        <v>3097.61</v>
      </c>
      <c r="P19" s="1131"/>
      <c r="Q19" s="1131"/>
      <c r="R19" s="1131"/>
      <c r="S19" s="361"/>
      <c r="T19" s="1132"/>
      <c r="U19" s="1133"/>
      <c r="V19" s="1133"/>
      <c r="W19" s="1133"/>
      <c r="X19" s="1134"/>
      <c r="Y19" s="1123">
        <v>204335000</v>
      </c>
      <c r="Z19" s="1124"/>
      <c r="AA19" s="1124"/>
      <c r="AB19" s="1124"/>
      <c r="AC19" s="1125"/>
      <c r="AD19" s="1123"/>
      <c r="AE19" s="1125"/>
      <c r="AF19" s="1123"/>
      <c r="AG19" s="1124"/>
      <c r="AH19" s="1124"/>
      <c r="AI19" s="1125"/>
      <c r="AJ19" s="1123"/>
      <c r="AK19" s="1125"/>
      <c r="AL19" s="1123"/>
      <c r="AM19" s="1124"/>
      <c r="AN19" s="1124"/>
      <c r="AO19" s="1125"/>
      <c r="AP19" s="1123"/>
      <c r="AQ19" s="1125"/>
      <c r="AR19" s="1123"/>
      <c r="AS19" s="1124"/>
      <c r="AT19" s="1124"/>
      <c r="AU19" s="1125"/>
      <c r="AV19" s="1123"/>
      <c r="AW19" s="1125"/>
      <c r="AX19" s="1123"/>
      <c r="AY19" s="1124"/>
      <c r="AZ19" s="1124"/>
      <c r="BA19" s="1125"/>
      <c r="BB19" s="1123"/>
      <c r="BC19" s="1125"/>
      <c r="BD19" s="1123"/>
      <c r="BE19" s="1124"/>
      <c r="BF19" s="1124"/>
      <c r="BG19" s="1126"/>
    </row>
    <row r="20" spans="1:59" ht="15.9" customHeight="1">
      <c r="A20" s="1138"/>
      <c r="B20" s="1139"/>
      <c r="C20" s="1016"/>
      <c r="D20" s="1119" t="s">
        <v>1566</v>
      </c>
      <c r="E20" s="1120"/>
      <c r="F20" s="1120"/>
      <c r="G20" s="1120"/>
      <c r="H20" s="1120"/>
      <c r="I20" s="1121"/>
      <c r="J20" s="1128">
        <v>54</v>
      </c>
      <c r="K20" s="1129"/>
      <c r="L20" s="1129"/>
      <c r="M20" s="1129"/>
      <c r="N20" s="361"/>
      <c r="O20" s="1130">
        <v>889.41</v>
      </c>
      <c r="P20" s="1131"/>
      <c r="Q20" s="1131"/>
      <c r="R20" s="1131"/>
      <c r="S20" s="361"/>
      <c r="T20" s="1132"/>
      <c r="U20" s="1133"/>
      <c r="V20" s="1133"/>
      <c r="W20" s="1133"/>
      <c r="X20" s="1134"/>
      <c r="Y20" s="1123">
        <v>256000</v>
      </c>
      <c r="Z20" s="1124"/>
      <c r="AA20" s="1124"/>
      <c r="AB20" s="1124"/>
      <c r="AC20" s="1125"/>
      <c r="AD20" s="1123"/>
      <c r="AE20" s="1125"/>
      <c r="AF20" s="1123"/>
      <c r="AG20" s="1124"/>
      <c r="AH20" s="1124"/>
      <c r="AI20" s="1125"/>
      <c r="AJ20" s="1123"/>
      <c r="AK20" s="1125"/>
      <c r="AL20" s="1123"/>
      <c r="AM20" s="1124"/>
      <c r="AN20" s="1124"/>
      <c r="AO20" s="1125"/>
      <c r="AP20" s="1123"/>
      <c r="AQ20" s="1125"/>
      <c r="AR20" s="1123"/>
      <c r="AS20" s="1124"/>
      <c r="AT20" s="1124"/>
      <c r="AU20" s="1125"/>
      <c r="AV20" s="1123"/>
      <c r="AW20" s="1125"/>
      <c r="AX20" s="1123"/>
      <c r="AY20" s="1124"/>
      <c r="AZ20" s="1124"/>
      <c r="BA20" s="1125"/>
      <c r="BB20" s="1123"/>
      <c r="BC20" s="1125"/>
      <c r="BD20" s="1123"/>
      <c r="BE20" s="1124"/>
      <c r="BF20" s="1124"/>
      <c r="BG20" s="1126"/>
    </row>
    <row r="21" spans="1:59" ht="15.9" customHeight="1">
      <c r="A21" s="1140"/>
      <c r="B21" s="1141"/>
      <c r="C21" s="1142"/>
      <c r="D21" s="1119" t="s">
        <v>1567</v>
      </c>
      <c r="E21" s="1120"/>
      <c r="F21" s="1120"/>
      <c r="G21" s="1120"/>
      <c r="H21" s="1120"/>
      <c r="I21" s="1121"/>
      <c r="J21" s="1128">
        <v>104</v>
      </c>
      <c r="K21" s="1129"/>
      <c r="L21" s="1129"/>
      <c r="M21" s="1129"/>
      <c r="N21" s="361"/>
      <c r="O21" s="1130">
        <v>744.77</v>
      </c>
      <c r="P21" s="1131"/>
      <c r="Q21" s="1131"/>
      <c r="R21" s="1131"/>
      <c r="S21" s="361"/>
      <c r="T21" s="1132"/>
      <c r="U21" s="1133"/>
      <c r="V21" s="1133"/>
      <c r="W21" s="1133"/>
      <c r="X21" s="1134"/>
      <c r="Y21" s="1123">
        <v>43630000</v>
      </c>
      <c r="Z21" s="1124"/>
      <c r="AA21" s="1124"/>
      <c r="AB21" s="1124"/>
      <c r="AC21" s="1125"/>
      <c r="AD21" s="1123"/>
      <c r="AE21" s="1125"/>
      <c r="AF21" s="1123"/>
      <c r="AG21" s="1124"/>
      <c r="AH21" s="1124"/>
      <c r="AI21" s="1125"/>
      <c r="AJ21" s="1123"/>
      <c r="AK21" s="1125"/>
      <c r="AL21" s="1123"/>
      <c r="AM21" s="1124"/>
      <c r="AN21" s="1124"/>
      <c r="AO21" s="1125"/>
      <c r="AP21" s="1123"/>
      <c r="AQ21" s="1125"/>
      <c r="AR21" s="1123"/>
      <c r="AS21" s="1124"/>
      <c r="AT21" s="1124"/>
      <c r="AU21" s="1125"/>
      <c r="AV21" s="1123"/>
      <c r="AW21" s="1125"/>
      <c r="AX21" s="1123"/>
      <c r="AY21" s="1124"/>
      <c r="AZ21" s="1124"/>
      <c r="BA21" s="1125"/>
      <c r="BB21" s="1123"/>
      <c r="BC21" s="1125"/>
      <c r="BD21" s="1123"/>
      <c r="BE21" s="1124"/>
      <c r="BF21" s="1124"/>
      <c r="BG21" s="1126"/>
    </row>
    <row r="22" spans="1:59" ht="15.9" customHeight="1">
      <c r="A22" s="1127" t="s">
        <v>1568</v>
      </c>
      <c r="B22" s="1120"/>
      <c r="C22" s="1120"/>
      <c r="D22" s="1120"/>
      <c r="E22" s="1120"/>
      <c r="F22" s="1120"/>
      <c r="G22" s="1120"/>
      <c r="H22" s="1120"/>
      <c r="I22" s="1121"/>
      <c r="J22" s="1128">
        <v>132</v>
      </c>
      <c r="K22" s="1129"/>
      <c r="L22" s="1129"/>
      <c r="M22" s="1129"/>
      <c r="N22" s="361"/>
      <c r="O22" s="1130">
        <v>536.69000000000005</v>
      </c>
      <c r="P22" s="1131"/>
      <c r="Q22" s="1131"/>
      <c r="R22" s="1131"/>
      <c r="S22" s="361"/>
      <c r="T22" s="1132"/>
      <c r="U22" s="1133"/>
      <c r="V22" s="1133"/>
      <c r="W22" s="1133"/>
      <c r="X22" s="1134"/>
      <c r="Y22" s="1123">
        <v>250500</v>
      </c>
      <c r="Z22" s="1124"/>
      <c r="AA22" s="1124"/>
      <c r="AB22" s="1124"/>
      <c r="AC22" s="1125"/>
      <c r="AD22" s="1123"/>
      <c r="AE22" s="1125"/>
      <c r="AF22" s="1123"/>
      <c r="AG22" s="1124"/>
      <c r="AH22" s="1124"/>
      <c r="AI22" s="1125"/>
      <c r="AJ22" s="1123"/>
      <c r="AK22" s="1125"/>
      <c r="AL22" s="1123"/>
      <c r="AM22" s="1124"/>
      <c r="AN22" s="1124"/>
      <c r="AO22" s="1125"/>
      <c r="AP22" s="1123"/>
      <c r="AQ22" s="1125"/>
      <c r="AR22" s="1123"/>
      <c r="AS22" s="1124"/>
      <c r="AT22" s="1124"/>
      <c r="AU22" s="1125"/>
      <c r="AV22" s="1123"/>
      <c r="AW22" s="1125"/>
      <c r="AX22" s="1123"/>
      <c r="AY22" s="1124"/>
      <c r="AZ22" s="1124"/>
      <c r="BA22" s="1125"/>
      <c r="BB22" s="1123">
        <v>2</v>
      </c>
      <c r="BC22" s="1125"/>
      <c r="BD22" s="1123">
        <v>2000</v>
      </c>
      <c r="BE22" s="1124"/>
      <c r="BF22" s="1124"/>
      <c r="BG22" s="1126"/>
    </row>
    <row r="23" spans="1:59" ht="15.9" customHeight="1">
      <c r="A23" s="1127" t="s">
        <v>1569</v>
      </c>
      <c r="B23" s="1120"/>
      <c r="C23" s="1120"/>
      <c r="D23" s="1120"/>
      <c r="E23" s="1120"/>
      <c r="F23" s="1120"/>
      <c r="G23" s="1120"/>
      <c r="H23" s="1120"/>
      <c r="I23" s="1121"/>
      <c r="J23" s="1128">
        <v>69</v>
      </c>
      <c r="K23" s="1129"/>
      <c r="L23" s="1129"/>
      <c r="M23" s="1129"/>
      <c r="N23" s="361"/>
      <c r="O23" s="1130" t="s">
        <v>852</v>
      </c>
      <c r="P23" s="1131"/>
      <c r="Q23" s="1131"/>
      <c r="R23" s="1131"/>
      <c r="S23" s="361"/>
      <c r="T23" s="1132"/>
      <c r="U23" s="1133"/>
      <c r="V23" s="1133"/>
      <c r="W23" s="1133"/>
      <c r="X23" s="1134"/>
      <c r="Y23" s="1123">
        <v>12620000</v>
      </c>
      <c r="Z23" s="1124"/>
      <c r="AA23" s="1124"/>
      <c r="AB23" s="1124"/>
      <c r="AC23" s="1125"/>
      <c r="AD23" s="1123"/>
      <c r="AE23" s="1125"/>
      <c r="AF23" s="1123"/>
      <c r="AG23" s="1124"/>
      <c r="AH23" s="1124"/>
      <c r="AI23" s="1125"/>
      <c r="AJ23" s="1123"/>
      <c r="AK23" s="1125"/>
      <c r="AL23" s="1123"/>
      <c r="AM23" s="1124"/>
      <c r="AN23" s="1124"/>
      <c r="AO23" s="1125"/>
      <c r="AP23" s="1123"/>
      <c r="AQ23" s="1125"/>
      <c r="AR23" s="1123"/>
      <c r="AS23" s="1124"/>
      <c r="AT23" s="1124"/>
      <c r="AU23" s="1125"/>
      <c r="AV23" s="1123"/>
      <c r="AW23" s="1125"/>
      <c r="AX23" s="1123"/>
      <c r="AY23" s="1124"/>
      <c r="AZ23" s="1124"/>
      <c r="BA23" s="1125"/>
      <c r="BB23" s="1123"/>
      <c r="BC23" s="1125"/>
      <c r="BD23" s="1123"/>
      <c r="BE23" s="1124"/>
      <c r="BF23" s="1124"/>
      <c r="BG23" s="1126"/>
    </row>
    <row r="24" spans="1:59" ht="15.9" customHeight="1">
      <c r="A24" s="1127" t="s">
        <v>1570</v>
      </c>
      <c r="B24" s="1120"/>
      <c r="C24" s="1120"/>
      <c r="D24" s="1120"/>
      <c r="E24" s="1120"/>
      <c r="F24" s="1120"/>
      <c r="G24" s="1120"/>
      <c r="H24" s="1120"/>
      <c r="I24" s="1121"/>
      <c r="J24" s="1128">
        <v>3</v>
      </c>
      <c r="K24" s="1129"/>
      <c r="L24" s="1129"/>
      <c r="M24" s="1129"/>
      <c r="N24" s="361"/>
      <c r="O24" s="1130">
        <v>459</v>
      </c>
      <c r="P24" s="1131"/>
      <c r="Q24" s="1131"/>
      <c r="R24" s="1131"/>
      <c r="S24" s="361"/>
      <c r="T24" s="1132"/>
      <c r="U24" s="1133"/>
      <c r="V24" s="1133"/>
      <c r="W24" s="1133"/>
      <c r="X24" s="1134"/>
      <c r="Y24" s="1123">
        <v>87000</v>
      </c>
      <c r="Z24" s="1124"/>
      <c r="AA24" s="1124"/>
      <c r="AB24" s="1124"/>
      <c r="AC24" s="1125"/>
      <c r="AD24" s="1123"/>
      <c r="AE24" s="1125"/>
      <c r="AF24" s="1123"/>
      <c r="AG24" s="1124"/>
      <c r="AH24" s="1124"/>
      <c r="AI24" s="1125"/>
      <c r="AJ24" s="1123"/>
      <c r="AK24" s="1125"/>
      <c r="AL24" s="1123"/>
      <c r="AM24" s="1124"/>
      <c r="AN24" s="1124"/>
      <c r="AO24" s="1125"/>
      <c r="AP24" s="1123"/>
      <c r="AQ24" s="1125"/>
      <c r="AR24" s="1123"/>
      <c r="AS24" s="1124"/>
      <c r="AT24" s="1124"/>
      <c r="AU24" s="1125"/>
      <c r="AV24" s="1123"/>
      <c r="AW24" s="1125"/>
      <c r="AX24" s="1123"/>
      <c r="AY24" s="1124"/>
      <c r="AZ24" s="1124"/>
      <c r="BA24" s="1125"/>
      <c r="BB24" s="1123">
        <v>1</v>
      </c>
      <c r="BC24" s="1125"/>
      <c r="BD24" s="1123">
        <v>2390</v>
      </c>
      <c r="BE24" s="1124"/>
      <c r="BF24" s="1124"/>
      <c r="BG24" s="1126"/>
    </row>
    <row r="25" spans="1:59" ht="15.9" customHeight="1">
      <c r="A25" s="991" t="s">
        <v>1571</v>
      </c>
      <c r="B25" s="992"/>
      <c r="C25" s="992"/>
      <c r="D25" s="992"/>
      <c r="E25" s="992"/>
      <c r="F25" s="992"/>
      <c r="G25" s="992"/>
      <c r="H25" s="992"/>
      <c r="I25" s="993"/>
      <c r="J25" s="1143">
        <v>3</v>
      </c>
      <c r="K25" s="1144"/>
      <c r="L25" s="1144"/>
      <c r="M25" s="1144"/>
      <c r="N25" s="364"/>
      <c r="O25" s="1145">
        <v>459</v>
      </c>
      <c r="P25" s="1146"/>
      <c r="Q25" s="1146"/>
      <c r="R25" s="1146"/>
      <c r="S25" s="364"/>
      <c r="T25" s="1147"/>
      <c r="U25" s="1148"/>
      <c r="V25" s="1148"/>
      <c r="W25" s="1148"/>
      <c r="X25" s="1149"/>
      <c r="Y25" s="1150">
        <v>48000</v>
      </c>
      <c r="Z25" s="1151"/>
      <c r="AA25" s="1151"/>
      <c r="AB25" s="1151"/>
      <c r="AC25" s="1152"/>
      <c r="AD25" s="1150"/>
      <c r="AE25" s="1152"/>
      <c r="AF25" s="1150"/>
      <c r="AG25" s="1151"/>
      <c r="AH25" s="1151"/>
      <c r="AI25" s="1152"/>
      <c r="AJ25" s="1150"/>
      <c r="AK25" s="1152"/>
      <c r="AL25" s="1150"/>
      <c r="AM25" s="1151"/>
      <c r="AN25" s="1151"/>
      <c r="AO25" s="1152"/>
      <c r="AP25" s="1150"/>
      <c r="AQ25" s="1152"/>
      <c r="AR25" s="1150"/>
      <c r="AS25" s="1151"/>
      <c r="AT25" s="1151"/>
      <c r="AU25" s="1152"/>
      <c r="AV25" s="1150"/>
      <c r="AW25" s="1152"/>
      <c r="AX25" s="1150"/>
      <c r="AY25" s="1151"/>
      <c r="AZ25" s="1151"/>
      <c r="BA25" s="1152"/>
      <c r="BB25" s="1150"/>
      <c r="BC25" s="1152"/>
      <c r="BD25" s="1150"/>
      <c r="BE25" s="1151"/>
      <c r="BF25" s="1151"/>
      <c r="BG25" s="1153"/>
    </row>
    <row r="26" spans="1:59" ht="14.1" customHeight="1">
      <c r="AY26" s="1154" t="s">
        <v>1572</v>
      </c>
      <c r="AZ26" s="1154"/>
      <c r="BA26" s="1154"/>
      <c r="BB26" s="1154"/>
      <c r="BC26" s="1154"/>
      <c r="BD26" s="1154"/>
      <c r="BE26" s="1154"/>
      <c r="BF26" s="1154"/>
      <c r="BG26" s="1154"/>
    </row>
    <row r="27" spans="1:59" ht="20.95" customHeight="1">
      <c r="A27" s="1011" t="s">
        <v>1573</v>
      </c>
      <c r="B27" s="1011"/>
      <c r="C27" s="1011"/>
      <c r="D27" s="1011"/>
      <c r="E27" s="1011"/>
      <c r="F27" s="1011"/>
      <c r="G27" s="1011"/>
      <c r="H27" s="1011"/>
      <c r="I27" s="1011"/>
      <c r="J27" s="1011"/>
      <c r="K27" s="1011"/>
      <c r="L27" s="1011"/>
      <c r="M27" s="1011"/>
      <c r="N27" s="1011"/>
      <c r="O27" s="1011"/>
      <c r="P27" s="1011"/>
      <c r="Q27" s="1011"/>
    </row>
    <row r="28" spans="1:59" ht="15.9" customHeight="1">
      <c r="E28" s="1012" t="s">
        <v>1540</v>
      </c>
      <c r="F28" s="1012"/>
      <c r="G28" s="1012"/>
      <c r="H28" s="1012"/>
      <c r="I28" s="1012"/>
      <c r="J28" s="1012"/>
      <c r="L28" s="1155">
        <v>19523</v>
      </c>
      <c r="M28" s="1155"/>
      <c r="N28" s="1155"/>
      <c r="O28" s="1155"/>
      <c r="P28" s="1155"/>
      <c r="Q28" s="1155"/>
      <c r="R28" s="1155"/>
      <c r="S28" s="1155"/>
    </row>
    <row r="29" spans="1:59" ht="15.9" customHeight="1">
      <c r="E29" s="1012" t="s">
        <v>1528</v>
      </c>
      <c r="F29" s="1012"/>
      <c r="G29" s="1012"/>
      <c r="H29" s="1012"/>
      <c r="I29" s="1012"/>
      <c r="J29" s="1012"/>
      <c r="L29" s="1011" t="s">
        <v>1378</v>
      </c>
      <c r="M29" s="1011"/>
      <c r="N29" s="1011"/>
      <c r="O29" s="1011"/>
      <c r="P29" s="1011"/>
      <c r="Q29" s="1011"/>
      <c r="R29" s="1011"/>
      <c r="S29" s="1011"/>
      <c r="T29" s="1011"/>
      <c r="U29" s="1011"/>
      <c r="V29" s="1011"/>
    </row>
    <row r="30" spans="1:59" ht="15.9" customHeight="1">
      <c r="E30" s="1012" t="s">
        <v>1574</v>
      </c>
      <c r="F30" s="1012"/>
      <c r="G30" s="1012"/>
      <c r="H30" s="1012"/>
      <c r="I30" s="1012"/>
      <c r="J30" s="1012"/>
      <c r="L30" s="1011" t="s">
        <v>1575</v>
      </c>
      <c r="M30" s="1011"/>
      <c r="N30" s="1011"/>
      <c r="O30" s="1011"/>
      <c r="P30" s="1011"/>
      <c r="Q30" s="1011"/>
      <c r="R30" s="1011"/>
      <c r="S30" s="1011"/>
      <c r="T30" s="1011"/>
      <c r="U30" s="1011"/>
      <c r="V30" s="1011"/>
    </row>
    <row r="31" spans="1:59" ht="15.75" customHeight="1">
      <c r="A31" s="1108" t="s">
        <v>1544</v>
      </c>
      <c r="B31" s="1108"/>
      <c r="C31" s="1108"/>
      <c r="D31" s="1108"/>
      <c r="E31" s="1108" t="s">
        <v>1544</v>
      </c>
      <c r="F31" s="1108"/>
      <c r="BG31" s="351" t="s">
        <v>1526</v>
      </c>
    </row>
    <row r="32" spans="1:59" ht="15.9" customHeight="1">
      <c r="A32" s="1156" t="s">
        <v>1576</v>
      </c>
      <c r="B32" s="1114"/>
      <c r="C32" s="1114"/>
      <c r="D32" s="1114"/>
      <c r="E32" s="1114"/>
      <c r="F32" s="1114"/>
      <c r="G32" s="1114"/>
      <c r="H32" s="1114"/>
      <c r="I32" s="1114"/>
      <c r="J32" s="1114"/>
      <c r="K32" s="1114"/>
      <c r="L32" s="1114"/>
      <c r="M32" s="1114"/>
      <c r="N32" s="1114"/>
      <c r="O32" s="1114"/>
      <c r="P32" s="1114"/>
      <c r="Q32" s="1114"/>
      <c r="R32" s="1114"/>
      <c r="S32" s="1114"/>
      <c r="T32" s="1114"/>
      <c r="U32" s="1114"/>
      <c r="V32" s="1115"/>
      <c r="W32" s="1113" t="s">
        <v>1577</v>
      </c>
      <c r="X32" s="1114"/>
      <c r="Y32" s="1114"/>
      <c r="Z32" s="1114"/>
      <c r="AA32" s="1114"/>
      <c r="AB32" s="1114"/>
      <c r="AC32" s="1114"/>
      <c r="AD32" s="1114"/>
      <c r="AE32" s="1114"/>
      <c r="AF32" s="1114"/>
      <c r="AG32" s="1114"/>
      <c r="AH32" s="1114"/>
      <c r="AI32" s="1114"/>
      <c r="AJ32" s="1114"/>
      <c r="AK32" s="1114"/>
      <c r="AL32" s="1114"/>
      <c r="AM32" s="1114"/>
      <c r="AN32" s="1114"/>
      <c r="AO32" s="1114"/>
      <c r="AP32" s="1114"/>
      <c r="AQ32" s="1114"/>
      <c r="AR32" s="1114"/>
      <c r="AS32" s="1114"/>
      <c r="AT32" s="1114"/>
      <c r="AU32" s="1114"/>
      <c r="AV32" s="1114"/>
      <c r="AW32" s="1114"/>
      <c r="AX32" s="1114"/>
      <c r="AY32" s="1114"/>
      <c r="AZ32" s="1114"/>
      <c r="BA32" s="1114"/>
      <c r="BB32" s="1114"/>
      <c r="BC32" s="1114"/>
      <c r="BD32" s="1114"/>
      <c r="BE32" s="1114"/>
      <c r="BF32" s="1114"/>
      <c r="BG32" s="1116"/>
    </row>
    <row r="33" spans="1:59" ht="15.9" customHeight="1">
      <c r="A33" s="1127" t="s">
        <v>1578</v>
      </c>
      <c r="B33" s="1120"/>
      <c r="C33" s="1120"/>
      <c r="D33" s="1120"/>
      <c r="E33" s="1120"/>
      <c r="F33" s="1120"/>
      <c r="G33" s="1120"/>
      <c r="H33" s="1121"/>
      <c r="I33" s="1119" t="s">
        <v>1579</v>
      </c>
      <c r="J33" s="1120"/>
      <c r="K33" s="1121"/>
      <c r="L33" s="1119" t="s">
        <v>1580</v>
      </c>
      <c r="M33" s="1120"/>
      <c r="N33" s="1120"/>
      <c r="O33" s="1120"/>
      <c r="P33" s="1121"/>
      <c r="Q33" s="1119" t="s">
        <v>1557</v>
      </c>
      <c r="R33" s="1120"/>
      <c r="S33" s="1120"/>
      <c r="T33" s="1120"/>
      <c r="U33" s="1120"/>
      <c r="V33" s="1121"/>
      <c r="W33" s="1117" t="s">
        <v>1578</v>
      </c>
      <c r="X33" s="1118"/>
      <c r="Y33" s="1118"/>
      <c r="Z33" s="1118"/>
      <c r="AA33" s="1118"/>
      <c r="AB33" s="1118"/>
      <c r="AC33" s="1078"/>
      <c r="AD33" s="1119" t="s">
        <v>1581</v>
      </c>
      <c r="AE33" s="1120"/>
      <c r="AF33" s="1120"/>
      <c r="AG33" s="1120"/>
      <c r="AH33" s="1120"/>
      <c r="AI33" s="1121"/>
      <c r="AJ33" s="1119" t="s">
        <v>1582</v>
      </c>
      <c r="AK33" s="1120"/>
      <c r="AL33" s="1120"/>
      <c r="AM33" s="1120"/>
      <c r="AN33" s="1120"/>
      <c r="AO33" s="1121"/>
      <c r="AP33" s="1119" t="s">
        <v>1583</v>
      </c>
      <c r="AQ33" s="1120"/>
      <c r="AR33" s="1120"/>
      <c r="AS33" s="1120"/>
      <c r="AT33" s="1120"/>
      <c r="AU33" s="1121"/>
      <c r="AV33" s="1119" t="s">
        <v>1584</v>
      </c>
      <c r="AW33" s="1120"/>
      <c r="AX33" s="1120"/>
      <c r="AY33" s="1120"/>
      <c r="AZ33" s="1120"/>
      <c r="BA33" s="1121"/>
      <c r="BB33" s="1119" t="s">
        <v>1585</v>
      </c>
      <c r="BC33" s="1120"/>
      <c r="BD33" s="1120"/>
      <c r="BE33" s="1120"/>
      <c r="BF33" s="1120"/>
      <c r="BG33" s="1122"/>
    </row>
    <row r="34" spans="1:59" ht="15.9" customHeight="1">
      <c r="A34" s="1127" t="s">
        <v>1586</v>
      </c>
      <c r="B34" s="1120"/>
      <c r="C34" s="1120"/>
      <c r="D34" s="1120"/>
      <c r="E34" s="1120"/>
      <c r="F34" s="1120"/>
      <c r="G34" s="1120"/>
      <c r="H34" s="1121"/>
      <c r="I34" s="1123">
        <v>1</v>
      </c>
      <c r="J34" s="1124"/>
      <c r="K34" s="1125"/>
      <c r="L34" s="1123">
        <v>7956</v>
      </c>
      <c r="M34" s="1124"/>
      <c r="N34" s="1124"/>
      <c r="O34" s="1124"/>
      <c r="P34" s="1125"/>
      <c r="Q34" s="1123">
        <v>397800</v>
      </c>
      <c r="R34" s="1124"/>
      <c r="S34" s="1124"/>
      <c r="T34" s="1124"/>
      <c r="U34" s="1124"/>
      <c r="V34" s="1125"/>
      <c r="W34" s="1074"/>
      <c r="X34" s="1112"/>
      <c r="Y34" s="1112"/>
      <c r="Z34" s="1112"/>
      <c r="AA34" s="1112"/>
      <c r="AB34" s="1112"/>
      <c r="AC34" s="1075"/>
      <c r="AD34" s="1119" t="s">
        <v>1587</v>
      </c>
      <c r="AE34" s="1121"/>
      <c r="AF34" s="1119" t="s">
        <v>1557</v>
      </c>
      <c r="AG34" s="1120"/>
      <c r="AH34" s="1120"/>
      <c r="AI34" s="1121"/>
      <c r="AJ34" s="1119" t="s">
        <v>1587</v>
      </c>
      <c r="AK34" s="1121"/>
      <c r="AL34" s="1119" t="s">
        <v>1557</v>
      </c>
      <c r="AM34" s="1120"/>
      <c r="AN34" s="1120"/>
      <c r="AO34" s="1121"/>
      <c r="AP34" s="1119" t="s">
        <v>1587</v>
      </c>
      <c r="AQ34" s="1121"/>
      <c r="AR34" s="1119" t="s">
        <v>1557</v>
      </c>
      <c r="AS34" s="1120"/>
      <c r="AT34" s="1120"/>
      <c r="AU34" s="1121"/>
      <c r="AV34" s="1119" t="s">
        <v>1587</v>
      </c>
      <c r="AW34" s="1121"/>
      <c r="AX34" s="1119" t="s">
        <v>1557</v>
      </c>
      <c r="AY34" s="1120"/>
      <c r="AZ34" s="1120"/>
      <c r="BA34" s="1121"/>
      <c r="BB34" s="1119" t="s">
        <v>1587</v>
      </c>
      <c r="BC34" s="1121"/>
      <c r="BD34" s="1119" t="s">
        <v>1557</v>
      </c>
      <c r="BE34" s="1120"/>
      <c r="BF34" s="1120"/>
      <c r="BG34" s="1122"/>
    </row>
    <row r="35" spans="1:59" ht="15.9" customHeight="1">
      <c r="A35" s="1127" t="s">
        <v>1588</v>
      </c>
      <c r="B35" s="1120"/>
      <c r="C35" s="1120"/>
      <c r="D35" s="1120"/>
      <c r="E35" s="1120"/>
      <c r="F35" s="1120"/>
      <c r="G35" s="1120"/>
      <c r="H35" s="1121"/>
      <c r="I35" s="1123">
        <v>12</v>
      </c>
      <c r="J35" s="1124"/>
      <c r="K35" s="1125"/>
      <c r="L35" s="1123">
        <v>1241</v>
      </c>
      <c r="M35" s="1124"/>
      <c r="N35" s="1124"/>
      <c r="O35" s="1124"/>
      <c r="P35" s="1125"/>
      <c r="Q35" s="1123">
        <v>62050</v>
      </c>
      <c r="R35" s="1124"/>
      <c r="S35" s="1124"/>
      <c r="T35" s="1124"/>
      <c r="U35" s="1124"/>
      <c r="V35" s="1125"/>
      <c r="W35" s="1119" t="s">
        <v>1589</v>
      </c>
      <c r="X35" s="1120"/>
      <c r="Y35" s="1120"/>
      <c r="Z35" s="1120"/>
      <c r="AA35" s="1120"/>
      <c r="AB35" s="1120"/>
      <c r="AC35" s="1121"/>
      <c r="AD35" s="1132">
        <v>32</v>
      </c>
      <c r="AE35" s="1134"/>
      <c r="AF35" s="1132">
        <v>225049</v>
      </c>
      <c r="AG35" s="1133"/>
      <c r="AH35" s="1133"/>
      <c r="AI35" s="1134"/>
      <c r="AJ35" s="1132">
        <v>6</v>
      </c>
      <c r="AK35" s="1134"/>
      <c r="AL35" s="1132">
        <v>74600</v>
      </c>
      <c r="AM35" s="1133"/>
      <c r="AN35" s="1133"/>
      <c r="AO35" s="1134"/>
      <c r="AP35" s="1132">
        <v>8</v>
      </c>
      <c r="AQ35" s="1134"/>
      <c r="AR35" s="1132">
        <v>57488</v>
      </c>
      <c r="AS35" s="1133"/>
      <c r="AT35" s="1133"/>
      <c r="AU35" s="1134"/>
      <c r="AV35" s="1132"/>
      <c r="AW35" s="1134"/>
      <c r="AX35" s="1132"/>
      <c r="AY35" s="1133"/>
      <c r="AZ35" s="1133"/>
      <c r="BA35" s="1134"/>
      <c r="BB35" s="1132">
        <f>AD35+AJ35-AP35</f>
        <v>30</v>
      </c>
      <c r="BC35" s="1134"/>
      <c r="BD35" s="1132">
        <f>AF35+AL35-AR35</f>
        <v>242161</v>
      </c>
      <c r="BE35" s="1133"/>
      <c r="BF35" s="1133"/>
      <c r="BG35" s="1157"/>
    </row>
    <row r="36" spans="1:59" ht="15.9" customHeight="1">
      <c r="A36" s="1127" t="s">
        <v>1590</v>
      </c>
      <c r="B36" s="1120"/>
      <c r="C36" s="1120"/>
      <c r="D36" s="1120"/>
      <c r="E36" s="1120"/>
      <c r="F36" s="1120"/>
      <c r="G36" s="1120"/>
      <c r="H36" s="1121"/>
      <c r="I36" s="1123">
        <v>7</v>
      </c>
      <c r="J36" s="1124"/>
      <c r="K36" s="1125"/>
      <c r="L36" s="1123">
        <v>3253</v>
      </c>
      <c r="M36" s="1124"/>
      <c r="N36" s="1124"/>
      <c r="O36" s="1124"/>
      <c r="P36" s="1125"/>
      <c r="Q36" s="1123">
        <v>162650</v>
      </c>
      <c r="R36" s="1124"/>
      <c r="S36" s="1124"/>
      <c r="T36" s="1124"/>
      <c r="U36" s="1124"/>
      <c r="V36" s="1125"/>
      <c r="W36" s="1158" t="s">
        <v>1591</v>
      </c>
      <c r="X36" s="1119" t="s">
        <v>1592</v>
      </c>
      <c r="Y36" s="1120"/>
      <c r="Z36" s="1120"/>
      <c r="AA36" s="1120"/>
      <c r="AB36" s="1120"/>
      <c r="AC36" s="1121"/>
      <c r="AD36" s="1132"/>
      <c r="AE36" s="1134"/>
      <c r="AF36" s="1132"/>
      <c r="AG36" s="1133"/>
      <c r="AH36" s="1133"/>
      <c r="AI36" s="1134"/>
      <c r="AJ36" s="1132"/>
      <c r="AK36" s="1134"/>
      <c r="AL36" s="1132"/>
      <c r="AM36" s="1133"/>
      <c r="AN36" s="1133"/>
      <c r="AO36" s="1134"/>
      <c r="AP36" s="1132"/>
      <c r="AQ36" s="1134"/>
      <c r="AR36" s="1132"/>
      <c r="AS36" s="1133"/>
      <c r="AT36" s="1133"/>
      <c r="AU36" s="1134"/>
      <c r="AV36" s="1132"/>
      <c r="AW36" s="1134"/>
      <c r="AX36" s="1132"/>
      <c r="AY36" s="1133"/>
      <c r="AZ36" s="1133"/>
      <c r="BA36" s="1134"/>
      <c r="BB36" s="1132" t="s">
        <v>1593</v>
      </c>
      <c r="BC36" s="1134"/>
      <c r="BD36" s="1132" t="s">
        <v>1593</v>
      </c>
      <c r="BE36" s="1133"/>
      <c r="BF36" s="1133"/>
      <c r="BG36" s="1157"/>
    </row>
    <row r="37" spans="1:59" ht="15.9" customHeight="1">
      <c r="A37" s="1127" t="s">
        <v>1594</v>
      </c>
      <c r="B37" s="1120"/>
      <c r="C37" s="1120"/>
      <c r="D37" s="1120"/>
      <c r="E37" s="1120"/>
      <c r="F37" s="1120"/>
      <c r="G37" s="1120"/>
      <c r="H37" s="1121"/>
      <c r="I37" s="1123">
        <v>8</v>
      </c>
      <c r="J37" s="1124"/>
      <c r="K37" s="1125"/>
      <c r="L37" s="1123">
        <v>108</v>
      </c>
      <c r="M37" s="1124"/>
      <c r="N37" s="1124"/>
      <c r="O37" s="1124"/>
      <c r="P37" s="1125"/>
      <c r="Q37" s="1123">
        <v>5400</v>
      </c>
      <c r="R37" s="1124"/>
      <c r="S37" s="1124"/>
      <c r="T37" s="1124"/>
      <c r="U37" s="1124"/>
      <c r="V37" s="1125"/>
      <c r="W37" s="1159"/>
      <c r="X37" s="1119" t="s">
        <v>1595</v>
      </c>
      <c r="Y37" s="1120"/>
      <c r="Z37" s="1120"/>
      <c r="AA37" s="1120"/>
      <c r="AB37" s="1120"/>
      <c r="AC37" s="1121"/>
      <c r="AD37" s="1132"/>
      <c r="AE37" s="1134"/>
      <c r="AF37" s="1132"/>
      <c r="AG37" s="1133"/>
      <c r="AH37" s="1133"/>
      <c r="AI37" s="1134"/>
      <c r="AJ37" s="1132"/>
      <c r="AK37" s="1134"/>
      <c r="AL37" s="1132"/>
      <c r="AM37" s="1133"/>
      <c r="AN37" s="1133"/>
      <c r="AO37" s="1134"/>
      <c r="AP37" s="1132"/>
      <c r="AQ37" s="1134"/>
      <c r="AR37" s="1132"/>
      <c r="AS37" s="1133"/>
      <c r="AT37" s="1133"/>
      <c r="AU37" s="1134"/>
      <c r="AV37" s="1132"/>
      <c r="AW37" s="1134"/>
      <c r="AX37" s="1132"/>
      <c r="AY37" s="1133"/>
      <c r="AZ37" s="1133"/>
      <c r="BA37" s="1134"/>
      <c r="BB37" s="1132" t="s">
        <v>1593</v>
      </c>
      <c r="BC37" s="1134"/>
      <c r="BD37" s="1132" t="s">
        <v>1593</v>
      </c>
      <c r="BE37" s="1133"/>
      <c r="BF37" s="1133"/>
      <c r="BG37" s="1157"/>
    </row>
    <row r="38" spans="1:59" ht="15.9" customHeight="1">
      <c r="A38" s="1127" t="s">
        <v>1596</v>
      </c>
      <c r="B38" s="1120"/>
      <c r="C38" s="1120"/>
      <c r="D38" s="1120"/>
      <c r="E38" s="1120"/>
      <c r="F38" s="1120"/>
      <c r="G38" s="1120"/>
      <c r="H38" s="1121"/>
      <c r="I38" s="1123">
        <v>50</v>
      </c>
      <c r="J38" s="1124"/>
      <c r="K38" s="1125"/>
      <c r="L38" s="1123">
        <v>730</v>
      </c>
      <c r="M38" s="1124"/>
      <c r="N38" s="1124"/>
      <c r="O38" s="1124"/>
      <c r="P38" s="1125"/>
      <c r="Q38" s="1123">
        <v>36500</v>
      </c>
      <c r="R38" s="1124"/>
      <c r="S38" s="1124"/>
      <c r="T38" s="1124"/>
      <c r="U38" s="1124"/>
      <c r="V38" s="1125"/>
      <c r="W38" s="1159"/>
      <c r="X38" s="1119" t="s">
        <v>1597</v>
      </c>
      <c r="Y38" s="1120"/>
      <c r="Z38" s="1120"/>
      <c r="AA38" s="1120"/>
      <c r="AB38" s="1120"/>
      <c r="AC38" s="1121"/>
      <c r="AD38" s="1132"/>
      <c r="AE38" s="1134"/>
      <c r="AF38" s="1132"/>
      <c r="AG38" s="1133"/>
      <c r="AH38" s="1133"/>
      <c r="AI38" s="1134"/>
      <c r="AJ38" s="1132"/>
      <c r="AK38" s="1134"/>
      <c r="AL38" s="1132"/>
      <c r="AM38" s="1133"/>
      <c r="AN38" s="1133"/>
      <c r="AO38" s="1134"/>
      <c r="AP38" s="1132"/>
      <c r="AQ38" s="1134"/>
      <c r="AR38" s="1132"/>
      <c r="AS38" s="1133"/>
      <c r="AT38" s="1133"/>
      <c r="AU38" s="1134"/>
      <c r="AV38" s="1132"/>
      <c r="AW38" s="1134"/>
      <c r="AX38" s="1132"/>
      <c r="AY38" s="1133"/>
      <c r="AZ38" s="1133"/>
      <c r="BA38" s="1134"/>
      <c r="BB38" s="1132" t="s">
        <v>1593</v>
      </c>
      <c r="BC38" s="1134"/>
      <c r="BD38" s="1132" t="s">
        <v>1593</v>
      </c>
      <c r="BE38" s="1133"/>
      <c r="BF38" s="1133"/>
      <c r="BG38" s="1157"/>
    </row>
    <row r="39" spans="1:59" ht="15.9" customHeight="1">
      <c r="A39" s="1127" t="s">
        <v>1598</v>
      </c>
      <c r="B39" s="1120"/>
      <c r="C39" s="1120"/>
      <c r="D39" s="1120"/>
      <c r="E39" s="1120"/>
      <c r="F39" s="1120"/>
      <c r="G39" s="1120"/>
      <c r="H39" s="1121"/>
      <c r="I39" s="1123">
        <v>1</v>
      </c>
      <c r="J39" s="1124"/>
      <c r="K39" s="1125"/>
      <c r="L39" s="1123">
        <v>4</v>
      </c>
      <c r="M39" s="1124"/>
      <c r="N39" s="1124"/>
      <c r="O39" s="1124"/>
      <c r="P39" s="1125"/>
      <c r="Q39" s="1123">
        <v>200</v>
      </c>
      <c r="R39" s="1124"/>
      <c r="S39" s="1124"/>
      <c r="T39" s="1124"/>
      <c r="U39" s="1124"/>
      <c r="V39" s="1125"/>
      <c r="W39" s="1159"/>
      <c r="X39" s="1119" t="s">
        <v>1599</v>
      </c>
      <c r="Y39" s="1120"/>
      <c r="Z39" s="1120"/>
      <c r="AA39" s="1120"/>
      <c r="AB39" s="1120"/>
      <c r="AC39" s="1121"/>
      <c r="AD39" s="1132">
        <v>77</v>
      </c>
      <c r="AE39" s="1134"/>
      <c r="AF39" s="1132">
        <v>131673</v>
      </c>
      <c r="AG39" s="1133"/>
      <c r="AH39" s="1133"/>
      <c r="AI39" s="1134"/>
      <c r="AJ39" s="1132">
        <v>22</v>
      </c>
      <c r="AK39" s="1134"/>
      <c r="AL39" s="1132">
        <v>50830</v>
      </c>
      <c r="AM39" s="1133"/>
      <c r="AN39" s="1133"/>
      <c r="AO39" s="1134"/>
      <c r="AP39" s="1132">
        <v>19</v>
      </c>
      <c r="AQ39" s="1134"/>
      <c r="AR39" s="1132">
        <v>44078</v>
      </c>
      <c r="AS39" s="1133"/>
      <c r="AT39" s="1133"/>
      <c r="AU39" s="1134"/>
      <c r="AV39" s="1132">
        <v>2</v>
      </c>
      <c r="AW39" s="1134"/>
      <c r="AX39" s="1132">
        <v>974</v>
      </c>
      <c r="AY39" s="1133"/>
      <c r="AZ39" s="1133"/>
      <c r="BA39" s="1134"/>
      <c r="BB39" s="1132">
        <f>AD39+AJ39-AP39-AV39</f>
        <v>78</v>
      </c>
      <c r="BC39" s="1134"/>
      <c r="BD39" s="1132">
        <f>AF39+AL39-AR39-AX39</f>
        <v>137451</v>
      </c>
      <c r="BE39" s="1133"/>
      <c r="BF39" s="1133"/>
      <c r="BG39" s="1157"/>
    </row>
    <row r="40" spans="1:59" ht="15.9" customHeight="1">
      <c r="A40" s="1127" t="s">
        <v>1600</v>
      </c>
      <c r="B40" s="1120"/>
      <c r="C40" s="1120"/>
      <c r="D40" s="1120"/>
      <c r="E40" s="1120"/>
      <c r="F40" s="1120"/>
      <c r="G40" s="1120"/>
      <c r="H40" s="1121"/>
      <c r="I40" s="1123">
        <v>4</v>
      </c>
      <c r="J40" s="1124"/>
      <c r="K40" s="1125"/>
      <c r="L40" s="1123">
        <v>183</v>
      </c>
      <c r="M40" s="1124"/>
      <c r="N40" s="1124"/>
      <c r="O40" s="1124"/>
      <c r="P40" s="1125"/>
      <c r="Q40" s="1123">
        <v>9150</v>
      </c>
      <c r="R40" s="1124"/>
      <c r="S40" s="1124"/>
      <c r="T40" s="1124"/>
      <c r="U40" s="1124"/>
      <c r="V40" s="1125"/>
      <c r="W40" s="1160"/>
      <c r="X40" s="1119" t="s">
        <v>1601</v>
      </c>
      <c r="Y40" s="1120"/>
      <c r="Z40" s="1120"/>
      <c r="AA40" s="1120"/>
      <c r="AB40" s="1120"/>
      <c r="AC40" s="1121"/>
      <c r="AD40" s="1132">
        <f>SUM(AD36:AE39)</f>
        <v>77</v>
      </c>
      <c r="AE40" s="1134"/>
      <c r="AF40" s="1132">
        <f>SUM(AF36:AI39)</f>
        <v>131673</v>
      </c>
      <c r="AG40" s="1133"/>
      <c r="AH40" s="1133"/>
      <c r="AI40" s="1134"/>
      <c r="AJ40" s="1132">
        <f>SUM(AJ36:AK39)</f>
        <v>22</v>
      </c>
      <c r="AK40" s="1134"/>
      <c r="AL40" s="1132">
        <f>SUM(AL36:AO39)</f>
        <v>50830</v>
      </c>
      <c r="AM40" s="1133"/>
      <c r="AN40" s="1133"/>
      <c r="AO40" s="1134"/>
      <c r="AP40" s="1132">
        <f>SUM(AP36:AQ39)</f>
        <v>19</v>
      </c>
      <c r="AQ40" s="1134"/>
      <c r="AR40" s="1132">
        <f>SUM(AR36:AU39)</f>
        <v>44078</v>
      </c>
      <c r="AS40" s="1133"/>
      <c r="AT40" s="1133"/>
      <c r="AU40" s="1134"/>
      <c r="AV40" s="1132">
        <f>SUM(AV36:AW39)</f>
        <v>2</v>
      </c>
      <c r="AW40" s="1134"/>
      <c r="AX40" s="1132">
        <f>SUM(AX36:BA39)</f>
        <v>974</v>
      </c>
      <c r="AY40" s="1133"/>
      <c r="AZ40" s="1133"/>
      <c r="BA40" s="1134"/>
      <c r="BB40" s="1132">
        <f>SUM(BB36:BC39)</f>
        <v>78</v>
      </c>
      <c r="BC40" s="1134"/>
      <c r="BD40" s="1132">
        <f>SUM(BD36:BG39)</f>
        <v>137451</v>
      </c>
      <c r="BE40" s="1133"/>
      <c r="BF40" s="1133"/>
      <c r="BG40" s="1157"/>
    </row>
    <row r="41" spans="1:59" ht="15.9" customHeight="1">
      <c r="A41" s="991" t="s">
        <v>444</v>
      </c>
      <c r="B41" s="992"/>
      <c r="C41" s="992"/>
      <c r="D41" s="992"/>
      <c r="E41" s="992"/>
      <c r="F41" s="992"/>
      <c r="G41" s="992"/>
      <c r="H41" s="993"/>
      <c r="I41" s="1150">
        <f>SUM(I34:K40)</f>
        <v>83</v>
      </c>
      <c r="J41" s="1151"/>
      <c r="K41" s="1152"/>
      <c r="L41" s="1150">
        <f>SUM(L34:P40)</f>
        <v>13475</v>
      </c>
      <c r="M41" s="1151"/>
      <c r="N41" s="1151"/>
      <c r="O41" s="1151"/>
      <c r="P41" s="1152"/>
      <c r="Q41" s="1150">
        <f>SUM(Q34:U40)</f>
        <v>673750</v>
      </c>
      <c r="R41" s="1151"/>
      <c r="S41" s="1151"/>
      <c r="T41" s="1151"/>
      <c r="U41" s="1151"/>
      <c r="V41" s="1152"/>
      <c r="W41" s="1161" t="s">
        <v>444</v>
      </c>
      <c r="X41" s="992"/>
      <c r="Y41" s="992"/>
      <c r="Z41" s="992"/>
      <c r="AA41" s="992"/>
      <c r="AB41" s="992"/>
      <c r="AC41" s="993"/>
      <c r="AD41" s="1147">
        <f>SUM(AD35,AD40)</f>
        <v>109</v>
      </c>
      <c r="AE41" s="1149"/>
      <c r="AF41" s="1147">
        <f>SUM(AF35,AF40)</f>
        <v>356722</v>
      </c>
      <c r="AG41" s="1148"/>
      <c r="AH41" s="1148"/>
      <c r="AI41" s="1149"/>
      <c r="AJ41" s="1147">
        <f>SUM(AJ35,AJ40)</f>
        <v>28</v>
      </c>
      <c r="AK41" s="1149"/>
      <c r="AL41" s="1147">
        <f>SUM(AL35,AL40)</f>
        <v>125430</v>
      </c>
      <c r="AM41" s="1148"/>
      <c r="AN41" s="1148"/>
      <c r="AO41" s="1149"/>
      <c r="AP41" s="1147">
        <f>SUM(AP35,AP40)</f>
        <v>27</v>
      </c>
      <c r="AQ41" s="1149"/>
      <c r="AR41" s="1147">
        <f>SUM(AR35,AR40)</f>
        <v>101566</v>
      </c>
      <c r="AS41" s="1148"/>
      <c r="AT41" s="1148"/>
      <c r="AU41" s="1149"/>
      <c r="AV41" s="1147">
        <f>SUM(AV35,AV40)</f>
        <v>2</v>
      </c>
      <c r="AW41" s="1149"/>
      <c r="AX41" s="1147">
        <f>SUM(AX35,AX40)</f>
        <v>974</v>
      </c>
      <c r="AY41" s="1148"/>
      <c r="AZ41" s="1148"/>
      <c r="BA41" s="1149"/>
      <c r="BB41" s="1147">
        <f>SUM(BB35,BB40)</f>
        <v>108</v>
      </c>
      <c r="BC41" s="1149"/>
      <c r="BD41" s="1147">
        <f>SUM(BD35,BD40)</f>
        <v>379612</v>
      </c>
      <c r="BE41" s="1148"/>
      <c r="BF41" s="1148"/>
      <c r="BG41" s="1162"/>
    </row>
    <row r="42" spans="1:59" ht="16.55" customHeight="1">
      <c r="AY42" s="1154" t="s">
        <v>1602</v>
      </c>
      <c r="AZ42" s="1154"/>
      <c r="BA42" s="1154"/>
      <c r="BB42" s="1154"/>
      <c r="BC42" s="1154"/>
      <c r="BD42" s="1154"/>
      <c r="BE42" s="1154"/>
      <c r="BF42" s="1154"/>
      <c r="BG42" s="1154"/>
    </row>
  </sheetData>
  <sheetProtection selectLockedCells="1" selectUnlockedCells="1"/>
  <mergeCells count="375">
    <mergeCell ref="AX41:BA41"/>
    <mergeCell ref="BB41:BC41"/>
    <mergeCell ref="BD41:BG41"/>
    <mergeCell ref="AY42:BG42"/>
    <mergeCell ref="AF41:AI41"/>
    <mergeCell ref="AJ41:AK41"/>
    <mergeCell ref="AL41:AO41"/>
    <mergeCell ref="AP41:AQ41"/>
    <mergeCell ref="AR41:AU41"/>
    <mergeCell ref="AV41:AW41"/>
    <mergeCell ref="A41:H41"/>
    <mergeCell ref="I41:K41"/>
    <mergeCell ref="L41:P41"/>
    <mergeCell ref="Q41:V41"/>
    <mergeCell ref="W41:AC41"/>
    <mergeCell ref="AD41:AE41"/>
    <mergeCell ref="AP40:AQ40"/>
    <mergeCell ref="AR40:AU40"/>
    <mergeCell ref="AV40:AW40"/>
    <mergeCell ref="AX40:BA40"/>
    <mergeCell ref="BB40:BC40"/>
    <mergeCell ref="BD40:BG40"/>
    <mergeCell ref="BD39:BG39"/>
    <mergeCell ref="A40:H40"/>
    <mergeCell ref="I40:K40"/>
    <mergeCell ref="L40:P40"/>
    <mergeCell ref="Q40:V40"/>
    <mergeCell ref="X40:AC40"/>
    <mergeCell ref="AD40:AE40"/>
    <mergeCell ref="AF40:AI40"/>
    <mergeCell ref="AJ40:AK40"/>
    <mergeCell ref="AL40:AO40"/>
    <mergeCell ref="AL39:AO39"/>
    <mergeCell ref="AP39:AQ39"/>
    <mergeCell ref="AR39:AU39"/>
    <mergeCell ref="AV39:AW39"/>
    <mergeCell ref="AX39:BA39"/>
    <mergeCell ref="BB39:BC39"/>
    <mergeCell ref="AV37:AW37"/>
    <mergeCell ref="BB38:BC38"/>
    <mergeCell ref="BD38:BG38"/>
    <mergeCell ref="A39:H39"/>
    <mergeCell ref="I39:K39"/>
    <mergeCell ref="L39:P39"/>
    <mergeCell ref="Q39:V39"/>
    <mergeCell ref="X39:AC39"/>
    <mergeCell ref="AD39:AE39"/>
    <mergeCell ref="AF39:AI39"/>
    <mergeCell ref="AJ39:AK39"/>
    <mergeCell ref="AJ38:AK38"/>
    <mergeCell ref="AL38:AO38"/>
    <mergeCell ref="AP38:AQ38"/>
    <mergeCell ref="AR38:AU38"/>
    <mergeCell ref="AV38:AW38"/>
    <mergeCell ref="AX38:BA38"/>
    <mergeCell ref="AV36:AW36"/>
    <mergeCell ref="AX36:BA36"/>
    <mergeCell ref="BB36:BC36"/>
    <mergeCell ref="BD36:BG36"/>
    <mergeCell ref="A37:H37"/>
    <mergeCell ref="I37:K37"/>
    <mergeCell ref="L37:P37"/>
    <mergeCell ref="Q37:V37"/>
    <mergeCell ref="X37:AC37"/>
    <mergeCell ref="AD37:AE37"/>
    <mergeCell ref="AD36:AE36"/>
    <mergeCell ref="AF36:AI36"/>
    <mergeCell ref="AJ36:AK36"/>
    <mergeCell ref="AL36:AO36"/>
    <mergeCell ref="AP36:AQ36"/>
    <mergeCell ref="AR36:AU36"/>
    <mergeCell ref="AX37:BA37"/>
    <mergeCell ref="BB37:BC37"/>
    <mergeCell ref="BD37:BG37"/>
    <mergeCell ref="AF37:AI37"/>
    <mergeCell ref="AJ37:AK37"/>
    <mergeCell ref="AL37:AO37"/>
    <mergeCell ref="AP37:AQ37"/>
    <mergeCell ref="AR37:AU37"/>
    <mergeCell ref="A36:H36"/>
    <mergeCell ref="I36:K36"/>
    <mergeCell ref="L36:P36"/>
    <mergeCell ref="Q36:V36"/>
    <mergeCell ref="W36:W40"/>
    <mergeCell ref="X36:AC36"/>
    <mergeCell ref="AD35:AE35"/>
    <mergeCell ref="AF35:AI35"/>
    <mergeCell ref="AJ35:AK35"/>
    <mergeCell ref="A38:H38"/>
    <mergeCell ref="I38:K38"/>
    <mergeCell ref="L38:P38"/>
    <mergeCell ref="Q38:V38"/>
    <mergeCell ref="X38:AC38"/>
    <mergeCell ref="AD38:AE38"/>
    <mergeCell ref="AF38:AI38"/>
    <mergeCell ref="A35:H35"/>
    <mergeCell ref="I35:K35"/>
    <mergeCell ref="L35:P35"/>
    <mergeCell ref="Q35:V35"/>
    <mergeCell ref="W35:AC35"/>
    <mergeCell ref="AV35:AW35"/>
    <mergeCell ref="AX35:BA35"/>
    <mergeCell ref="BB35:BC35"/>
    <mergeCell ref="BD35:BG35"/>
    <mergeCell ref="AL35:AO35"/>
    <mergeCell ref="AP35:AQ35"/>
    <mergeCell ref="AR35:AU35"/>
    <mergeCell ref="BB33:BG33"/>
    <mergeCell ref="A34:H34"/>
    <mergeCell ref="I34:K34"/>
    <mergeCell ref="L34:P34"/>
    <mergeCell ref="Q34:V34"/>
    <mergeCell ref="AD34:AE34"/>
    <mergeCell ref="AF34:AI34"/>
    <mergeCell ref="AJ34:AK34"/>
    <mergeCell ref="AL34:AO34"/>
    <mergeCell ref="AP34:AQ34"/>
    <mergeCell ref="AR34:AU34"/>
    <mergeCell ref="AV34:AW34"/>
    <mergeCell ref="AX34:BA34"/>
    <mergeCell ref="BB34:BC34"/>
    <mergeCell ref="BD34:BG34"/>
    <mergeCell ref="A33:H33"/>
    <mergeCell ref="I33:K33"/>
    <mergeCell ref="L33:P33"/>
    <mergeCell ref="Q33:V33"/>
    <mergeCell ref="W33:AC34"/>
    <mergeCell ref="AD33:AI33"/>
    <mergeCell ref="AJ33:AO33"/>
    <mergeCell ref="AP33:AU33"/>
    <mergeCell ref="AV33:BA33"/>
    <mergeCell ref="E29:J29"/>
    <mergeCell ref="L29:V29"/>
    <mergeCell ref="E30:J30"/>
    <mergeCell ref="L30:V30"/>
    <mergeCell ref="A31:F31"/>
    <mergeCell ref="A32:V32"/>
    <mergeCell ref="W32:BG32"/>
    <mergeCell ref="AY26:BG26"/>
    <mergeCell ref="A27:Q27"/>
    <mergeCell ref="E28:J28"/>
    <mergeCell ref="L28:S28"/>
    <mergeCell ref="AJ25:AK25"/>
    <mergeCell ref="AL25:AO25"/>
    <mergeCell ref="AP25:AQ25"/>
    <mergeCell ref="AR25:AU25"/>
    <mergeCell ref="AV25:AW25"/>
    <mergeCell ref="AX25:BA25"/>
    <mergeCell ref="AX24:BA24"/>
    <mergeCell ref="BB24:BC24"/>
    <mergeCell ref="BD24:BG24"/>
    <mergeCell ref="A25:I25"/>
    <mergeCell ref="J25:M25"/>
    <mergeCell ref="O25:R25"/>
    <mergeCell ref="T25:X25"/>
    <mergeCell ref="Y25:AC25"/>
    <mergeCell ref="AD25:AE25"/>
    <mergeCell ref="AF25:AI25"/>
    <mergeCell ref="AF24:AI24"/>
    <mergeCell ref="AJ24:AK24"/>
    <mergeCell ref="AL24:AO24"/>
    <mergeCell ref="AP24:AQ24"/>
    <mergeCell ref="AR24:AU24"/>
    <mergeCell ref="AV24:AW24"/>
    <mergeCell ref="A24:I24"/>
    <mergeCell ref="J24:M24"/>
    <mergeCell ref="O24:R24"/>
    <mergeCell ref="T24:X24"/>
    <mergeCell ref="Y24:AC24"/>
    <mergeCell ref="AD24:AE24"/>
    <mergeCell ref="BB25:BC25"/>
    <mergeCell ref="BD25:BG25"/>
    <mergeCell ref="AP23:AQ23"/>
    <mergeCell ref="AR23:AU23"/>
    <mergeCell ref="AV23:AW23"/>
    <mergeCell ref="AX23:BA23"/>
    <mergeCell ref="BB23:BC23"/>
    <mergeCell ref="BD23:BG23"/>
    <mergeCell ref="BD22:BG22"/>
    <mergeCell ref="A23:I23"/>
    <mergeCell ref="J23:M23"/>
    <mergeCell ref="O23:R23"/>
    <mergeCell ref="T23:X23"/>
    <mergeCell ref="Y23:AC23"/>
    <mergeCell ref="AD23:AE23"/>
    <mergeCell ref="AF23:AI23"/>
    <mergeCell ref="AJ23:AK23"/>
    <mergeCell ref="AL23:AO23"/>
    <mergeCell ref="AL22:AO22"/>
    <mergeCell ref="AP22:AQ22"/>
    <mergeCell ref="AR22:AU22"/>
    <mergeCell ref="AV22:AW22"/>
    <mergeCell ref="AX22:BA22"/>
    <mergeCell ref="BB22:BC22"/>
    <mergeCell ref="BD21:BG21"/>
    <mergeCell ref="A22:I22"/>
    <mergeCell ref="J22:M22"/>
    <mergeCell ref="O22:R22"/>
    <mergeCell ref="T22:X22"/>
    <mergeCell ref="Y22:AC22"/>
    <mergeCell ref="AD22:AE22"/>
    <mergeCell ref="AF22:AI22"/>
    <mergeCell ref="AJ22:AK22"/>
    <mergeCell ref="AJ21:AK21"/>
    <mergeCell ref="AL21:AO21"/>
    <mergeCell ref="AP21:AQ21"/>
    <mergeCell ref="AR21:AU21"/>
    <mergeCell ref="AV21:AW21"/>
    <mergeCell ref="AX21:BA21"/>
    <mergeCell ref="A19:C21"/>
    <mergeCell ref="D21:I21"/>
    <mergeCell ref="J21:M21"/>
    <mergeCell ref="O21:R21"/>
    <mergeCell ref="T21:X21"/>
    <mergeCell ref="Y21:AC21"/>
    <mergeCell ref="AD21:AE21"/>
    <mergeCell ref="AF21:AI21"/>
    <mergeCell ref="AF20:AI20"/>
    <mergeCell ref="AJ20:AK20"/>
    <mergeCell ref="AV19:AW19"/>
    <mergeCell ref="AX19:BA19"/>
    <mergeCell ref="BB19:BC19"/>
    <mergeCell ref="AL20:AO20"/>
    <mergeCell ref="AP20:AQ20"/>
    <mergeCell ref="AR20:AU20"/>
    <mergeCell ref="AV20:AW20"/>
    <mergeCell ref="BB21:BC21"/>
    <mergeCell ref="BD19:BG19"/>
    <mergeCell ref="D20:I20"/>
    <mergeCell ref="J20:M20"/>
    <mergeCell ref="O20:R20"/>
    <mergeCell ref="T20:X20"/>
    <mergeCell ref="Y20:AC20"/>
    <mergeCell ref="AD20:AE20"/>
    <mergeCell ref="AD19:AE19"/>
    <mergeCell ref="AF19:AI19"/>
    <mergeCell ref="AJ19:AK19"/>
    <mergeCell ref="AL19:AO19"/>
    <mergeCell ref="AP19:AQ19"/>
    <mergeCell ref="AR19:AU19"/>
    <mergeCell ref="D19:I19"/>
    <mergeCell ref="J19:M19"/>
    <mergeCell ref="O19:R19"/>
    <mergeCell ref="T19:X19"/>
    <mergeCell ref="Y19:AC19"/>
    <mergeCell ref="AX20:BA20"/>
    <mergeCell ref="BB20:BC20"/>
    <mergeCell ref="BD20:BG20"/>
    <mergeCell ref="AX16:BA16"/>
    <mergeCell ref="AP18:AQ18"/>
    <mergeCell ref="AR18:AU18"/>
    <mergeCell ref="AV18:AW18"/>
    <mergeCell ref="AX18:BA18"/>
    <mergeCell ref="BB18:BC18"/>
    <mergeCell ref="BD18:BG18"/>
    <mergeCell ref="BD17:BG17"/>
    <mergeCell ref="A18:I18"/>
    <mergeCell ref="J18:M18"/>
    <mergeCell ref="O18:R18"/>
    <mergeCell ref="T18:X18"/>
    <mergeCell ref="Y18:AC18"/>
    <mergeCell ref="AD18:AE18"/>
    <mergeCell ref="AF18:AI18"/>
    <mergeCell ref="AJ18:AK18"/>
    <mergeCell ref="AL18:AO18"/>
    <mergeCell ref="AL17:AO17"/>
    <mergeCell ref="AP17:AQ17"/>
    <mergeCell ref="AR17:AU17"/>
    <mergeCell ref="AV17:AW17"/>
    <mergeCell ref="AX17:BA17"/>
    <mergeCell ref="BB17:BC17"/>
    <mergeCell ref="A17:I17"/>
    <mergeCell ref="J17:M17"/>
    <mergeCell ref="O17:R17"/>
    <mergeCell ref="T17:X17"/>
    <mergeCell ref="Y17:AC17"/>
    <mergeCell ref="AD17:AE17"/>
    <mergeCell ref="AF17:AI17"/>
    <mergeCell ref="AJ17:AK17"/>
    <mergeCell ref="AJ16:AK16"/>
    <mergeCell ref="AP14:AQ14"/>
    <mergeCell ref="J15:M15"/>
    <mergeCell ref="O15:R15"/>
    <mergeCell ref="T15:X15"/>
    <mergeCell ref="Y15:AC15"/>
    <mergeCell ref="AD15:AE15"/>
    <mergeCell ref="AD14:AE14"/>
    <mergeCell ref="AF14:AI14"/>
    <mergeCell ref="AJ14:AK14"/>
    <mergeCell ref="AR14:AU14"/>
    <mergeCell ref="AX15:BA15"/>
    <mergeCell ref="BB15:BC15"/>
    <mergeCell ref="BD15:BG15"/>
    <mergeCell ref="A16:I16"/>
    <mergeCell ref="J16:M16"/>
    <mergeCell ref="O16:R16"/>
    <mergeCell ref="T16:X16"/>
    <mergeCell ref="Y16:AC16"/>
    <mergeCell ref="AD16:AE16"/>
    <mergeCell ref="AF16:AI16"/>
    <mergeCell ref="AF15:AI15"/>
    <mergeCell ref="AJ15:AK15"/>
    <mergeCell ref="AL15:AO15"/>
    <mergeCell ref="AP15:AQ15"/>
    <mergeCell ref="AR15:AU15"/>
    <mergeCell ref="AV15:AW15"/>
    <mergeCell ref="BB16:BC16"/>
    <mergeCell ref="BD16:BG16"/>
    <mergeCell ref="AL16:AO16"/>
    <mergeCell ref="AP16:AQ16"/>
    <mergeCell ref="AR16:AU16"/>
    <mergeCell ref="AV16:AW16"/>
    <mergeCell ref="A15:I15"/>
    <mergeCell ref="E9:J9"/>
    <mergeCell ref="L9:V9"/>
    <mergeCell ref="E10:J10"/>
    <mergeCell ref="L10:V10"/>
    <mergeCell ref="A11:F11"/>
    <mergeCell ref="A12:I14"/>
    <mergeCell ref="J12:AC12"/>
    <mergeCell ref="AS6:AU6"/>
    <mergeCell ref="AV6:AX6"/>
    <mergeCell ref="AD12:BG12"/>
    <mergeCell ref="J13:N14"/>
    <mergeCell ref="O13:S14"/>
    <mergeCell ref="T13:X14"/>
    <mergeCell ref="Y13:AC14"/>
    <mergeCell ref="AD13:AI13"/>
    <mergeCell ref="AJ13:AO13"/>
    <mergeCell ref="AP13:AU13"/>
    <mergeCell ref="AV13:BA13"/>
    <mergeCell ref="BB13:BG13"/>
    <mergeCell ref="AV14:AW14"/>
    <mergeCell ref="AX14:BA14"/>
    <mergeCell ref="BB14:BC14"/>
    <mergeCell ref="BD14:BG14"/>
    <mergeCell ref="AL14:AO14"/>
    <mergeCell ref="AY6:BA6"/>
    <mergeCell ref="BB6:BG6"/>
    <mergeCell ref="A7:AC7"/>
    <mergeCell ref="E8:J8"/>
    <mergeCell ref="L8:AB8"/>
    <mergeCell ref="A6:I6"/>
    <mergeCell ref="J6:Y6"/>
    <mergeCell ref="Z6:AI6"/>
    <mergeCell ref="AJ6:AL6"/>
    <mergeCell ref="AM6:AO6"/>
    <mergeCell ref="AP6:AR6"/>
    <mergeCell ref="AS4:AU5"/>
    <mergeCell ref="AV4:AX5"/>
    <mergeCell ref="AY4:BA5"/>
    <mergeCell ref="BB4:BG5"/>
    <mergeCell ref="A5:I5"/>
    <mergeCell ref="J5:Y5"/>
    <mergeCell ref="A4:I4"/>
    <mergeCell ref="J4:Y4"/>
    <mergeCell ref="Z4:AI5"/>
    <mergeCell ref="AJ4:AL5"/>
    <mergeCell ref="AM4:AO5"/>
    <mergeCell ref="AP4:AR5"/>
    <mergeCell ref="A1:R1"/>
    <mergeCell ref="A2:I2"/>
    <mergeCell ref="J2:Y2"/>
    <mergeCell ref="Z2:AI3"/>
    <mergeCell ref="AJ2:AR2"/>
    <mergeCell ref="AS2:BA2"/>
    <mergeCell ref="BB2:BG3"/>
    <mergeCell ref="A3:I3"/>
    <mergeCell ref="J3:Y3"/>
    <mergeCell ref="AJ3:AL3"/>
    <mergeCell ref="AM3:AO3"/>
    <mergeCell ref="AP3:AR3"/>
    <mergeCell ref="AS3:AU3"/>
    <mergeCell ref="AV3:AX3"/>
    <mergeCell ref="AY3:BA3"/>
  </mergeCells>
  <phoneticPr fontId="6"/>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190AF-3C9C-412F-9E15-45105C336150}">
  <sheetPr>
    <pageSetUpPr fitToPage="1"/>
  </sheetPr>
  <dimension ref="A1:BO38"/>
  <sheetViews>
    <sheetView showGridLines="0" view="pageLayout" zoomScaleNormal="100" workbookViewId="0">
      <selection activeCell="AX8" sqref="AX8:BC8"/>
    </sheetView>
  </sheetViews>
  <sheetFormatPr defaultColWidth="9" defaultRowHeight="14.4"/>
  <cols>
    <col min="1" max="26" width="2.6640625" style="350" customWidth="1"/>
    <col min="27" max="27" width="2.88671875" style="350" customWidth="1"/>
    <col min="28" max="28" width="0.88671875" style="350" customWidth="1"/>
    <col min="29" max="30" width="2.6640625" style="350" customWidth="1"/>
    <col min="31" max="32" width="3.21875" style="350" customWidth="1"/>
    <col min="33" max="34" width="2.77734375" style="350" customWidth="1"/>
    <col min="35" max="35" width="1" style="350" customWidth="1"/>
    <col min="36" max="36" width="1.44140625" style="350" customWidth="1"/>
    <col min="37" max="37" width="3.44140625" style="350" customWidth="1"/>
    <col min="38" max="38" width="1.33203125" style="350" customWidth="1"/>
    <col min="39" max="39" width="2.6640625" style="350" customWidth="1"/>
    <col min="40" max="40" width="1.21875" style="350" customWidth="1"/>
    <col min="41" max="42" width="2.6640625" style="350" customWidth="1"/>
    <col min="43" max="43" width="1.77734375" style="350" customWidth="1"/>
    <col min="44" max="44" width="2.88671875" style="350" customWidth="1"/>
    <col min="45" max="45" width="1.88671875" style="350" customWidth="1"/>
    <col min="46" max="46" width="2.33203125" style="350" customWidth="1"/>
    <col min="47" max="47" width="3.44140625" style="350" customWidth="1"/>
    <col min="48" max="48" width="1.77734375" style="350" customWidth="1"/>
    <col min="49" max="55" width="2.6640625" style="350" customWidth="1"/>
    <col min="56" max="56" width="3.109375" style="350" customWidth="1"/>
    <col min="57" max="57" width="2.6640625" style="350" customWidth="1"/>
    <col min="58" max="58" width="2.88671875" style="350" customWidth="1"/>
    <col min="59" max="131" width="2.6640625" style="350" customWidth="1"/>
    <col min="132" max="250" width="9" style="350"/>
    <col min="251" max="294" width="2.6640625" style="350" customWidth="1"/>
    <col min="295" max="295" width="1.88671875" style="350" customWidth="1"/>
    <col min="296" max="296" width="2.88671875" style="350" customWidth="1"/>
    <col min="297" max="308" width="2.6640625" style="350" customWidth="1"/>
    <col min="309" max="309" width="3.109375" style="350" customWidth="1"/>
    <col min="310" max="311" width="2.6640625" style="350" customWidth="1"/>
    <col min="312" max="312" width="2.88671875" style="350" customWidth="1"/>
    <col min="313" max="319" width="2.6640625" style="350" customWidth="1"/>
    <col min="320" max="320" width="3.77734375" style="350" customWidth="1"/>
    <col min="321" max="387" width="2.6640625" style="350" customWidth="1"/>
    <col min="388" max="506" width="9" style="350"/>
    <col min="507" max="550" width="2.6640625" style="350" customWidth="1"/>
    <col min="551" max="551" width="1.88671875" style="350" customWidth="1"/>
    <col min="552" max="552" width="2.88671875" style="350" customWidth="1"/>
    <col min="553" max="564" width="2.6640625" style="350" customWidth="1"/>
    <col min="565" max="565" width="3.109375" style="350" customWidth="1"/>
    <col min="566" max="567" width="2.6640625" style="350" customWidth="1"/>
    <col min="568" max="568" width="2.88671875" style="350" customWidth="1"/>
    <col min="569" max="575" width="2.6640625" style="350" customWidth="1"/>
    <col min="576" max="576" width="3.77734375" style="350" customWidth="1"/>
    <col min="577" max="643" width="2.6640625" style="350" customWidth="1"/>
    <col min="644" max="762" width="9" style="350"/>
    <col min="763" max="806" width="2.6640625" style="350" customWidth="1"/>
    <col min="807" max="807" width="1.88671875" style="350" customWidth="1"/>
    <col min="808" max="808" width="2.88671875" style="350" customWidth="1"/>
    <col min="809" max="820" width="2.6640625" style="350" customWidth="1"/>
    <col min="821" max="821" width="3.109375" style="350" customWidth="1"/>
    <col min="822" max="823" width="2.6640625" style="350" customWidth="1"/>
    <col min="824" max="824" width="2.88671875" style="350" customWidth="1"/>
    <col min="825" max="831" width="2.6640625" style="350" customWidth="1"/>
    <col min="832" max="832" width="3.77734375" style="350" customWidth="1"/>
    <col min="833" max="899" width="2.6640625" style="350" customWidth="1"/>
    <col min="900" max="1018" width="9" style="350"/>
    <col min="1019" max="1062" width="2.6640625" style="350" customWidth="1"/>
    <col min="1063" max="1063" width="1.88671875" style="350" customWidth="1"/>
    <col min="1064" max="1064" width="2.88671875" style="350" customWidth="1"/>
    <col min="1065" max="1076" width="2.6640625" style="350" customWidth="1"/>
    <col min="1077" max="1077" width="3.109375" style="350" customWidth="1"/>
    <col min="1078" max="1079" width="2.6640625" style="350" customWidth="1"/>
    <col min="1080" max="1080" width="2.88671875" style="350" customWidth="1"/>
    <col min="1081" max="1087" width="2.6640625" style="350" customWidth="1"/>
    <col min="1088" max="1088" width="3.77734375" style="350" customWidth="1"/>
    <col min="1089" max="1155" width="2.6640625" style="350" customWidth="1"/>
    <col min="1156" max="1274" width="9" style="350"/>
    <col min="1275" max="1318" width="2.6640625" style="350" customWidth="1"/>
    <col min="1319" max="1319" width="1.88671875" style="350" customWidth="1"/>
    <col min="1320" max="1320" width="2.88671875" style="350" customWidth="1"/>
    <col min="1321" max="1332" width="2.6640625" style="350" customWidth="1"/>
    <col min="1333" max="1333" width="3.109375" style="350" customWidth="1"/>
    <col min="1334" max="1335" width="2.6640625" style="350" customWidth="1"/>
    <col min="1336" max="1336" width="2.88671875" style="350" customWidth="1"/>
    <col min="1337" max="1343" width="2.6640625" style="350" customWidth="1"/>
    <col min="1344" max="1344" width="3.77734375" style="350" customWidth="1"/>
    <col min="1345" max="1411" width="2.6640625" style="350" customWidth="1"/>
    <col min="1412" max="1530" width="9" style="350"/>
    <col min="1531" max="1574" width="2.6640625" style="350" customWidth="1"/>
    <col min="1575" max="1575" width="1.88671875" style="350" customWidth="1"/>
    <col min="1576" max="1576" width="2.88671875" style="350" customWidth="1"/>
    <col min="1577" max="1588" width="2.6640625" style="350" customWidth="1"/>
    <col min="1589" max="1589" width="3.109375" style="350" customWidth="1"/>
    <col min="1590" max="1591" width="2.6640625" style="350" customWidth="1"/>
    <col min="1592" max="1592" width="2.88671875" style="350" customWidth="1"/>
    <col min="1593" max="1599" width="2.6640625" style="350" customWidth="1"/>
    <col min="1600" max="1600" width="3.77734375" style="350" customWidth="1"/>
    <col min="1601" max="1667" width="2.6640625" style="350" customWidth="1"/>
    <col min="1668" max="1786" width="9" style="350"/>
    <col min="1787" max="1830" width="2.6640625" style="350" customWidth="1"/>
    <col min="1831" max="1831" width="1.88671875" style="350" customWidth="1"/>
    <col min="1832" max="1832" width="2.88671875" style="350" customWidth="1"/>
    <col min="1833" max="1844" width="2.6640625" style="350" customWidth="1"/>
    <col min="1845" max="1845" width="3.109375" style="350" customWidth="1"/>
    <col min="1846" max="1847" width="2.6640625" style="350" customWidth="1"/>
    <col min="1848" max="1848" width="2.88671875" style="350" customWidth="1"/>
    <col min="1849" max="1855" width="2.6640625" style="350" customWidth="1"/>
    <col min="1856" max="1856" width="3.77734375" style="350" customWidth="1"/>
    <col min="1857" max="1923" width="2.6640625" style="350" customWidth="1"/>
    <col min="1924" max="2042" width="9" style="350"/>
    <col min="2043" max="2086" width="2.6640625" style="350" customWidth="1"/>
    <col min="2087" max="2087" width="1.88671875" style="350" customWidth="1"/>
    <col min="2088" max="2088" width="2.88671875" style="350" customWidth="1"/>
    <col min="2089" max="2100" width="2.6640625" style="350" customWidth="1"/>
    <col min="2101" max="2101" width="3.109375" style="350" customWidth="1"/>
    <col min="2102" max="2103" width="2.6640625" style="350" customWidth="1"/>
    <col min="2104" max="2104" width="2.88671875" style="350" customWidth="1"/>
    <col min="2105" max="2111" width="2.6640625" style="350" customWidth="1"/>
    <col min="2112" max="2112" width="3.77734375" style="350" customWidth="1"/>
    <col min="2113" max="2179" width="2.6640625" style="350" customWidth="1"/>
    <col min="2180" max="2298" width="9" style="350"/>
    <col min="2299" max="2342" width="2.6640625" style="350" customWidth="1"/>
    <col min="2343" max="2343" width="1.88671875" style="350" customWidth="1"/>
    <col min="2344" max="2344" width="2.88671875" style="350" customWidth="1"/>
    <col min="2345" max="2356" width="2.6640625" style="350" customWidth="1"/>
    <col min="2357" max="2357" width="3.109375" style="350" customWidth="1"/>
    <col min="2358" max="2359" width="2.6640625" style="350" customWidth="1"/>
    <col min="2360" max="2360" width="2.88671875" style="350" customWidth="1"/>
    <col min="2361" max="2367" width="2.6640625" style="350" customWidth="1"/>
    <col min="2368" max="2368" width="3.77734375" style="350" customWidth="1"/>
    <col min="2369" max="2435" width="2.6640625" style="350" customWidth="1"/>
    <col min="2436" max="2554" width="9" style="350"/>
    <col min="2555" max="2598" width="2.6640625" style="350" customWidth="1"/>
    <col min="2599" max="2599" width="1.88671875" style="350" customWidth="1"/>
    <col min="2600" max="2600" width="2.88671875" style="350" customWidth="1"/>
    <col min="2601" max="2612" width="2.6640625" style="350" customWidth="1"/>
    <col min="2613" max="2613" width="3.109375" style="350" customWidth="1"/>
    <col min="2614" max="2615" width="2.6640625" style="350" customWidth="1"/>
    <col min="2616" max="2616" width="2.88671875" style="350" customWidth="1"/>
    <col min="2617" max="2623" width="2.6640625" style="350" customWidth="1"/>
    <col min="2624" max="2624" width="3.77734375" style="350" customWidth="1"/>
    <col min="2625" max="2691" width="2.6640625" style="350" customWidth="1"/>
    <col min="2692" max="2810" width="9" style="350"/>
    <col min="2811" max="2854" width="2.6640625" style="350" customWidth="1"/>
    <col min="2855" max="2855" width="1.88671875" style="350" customWidth="1"/>
    <col min="2856" max="2856" width="2.88671875" style="350" customWidth="1"/>
    <col min="2857" max="2868" width="2.6640625" style="350" customWidth="1"/>
    <col min="2869" max="2869" width="3.109375" style="350" customWidth="1"/>
    <col min="2870" max="2871" width="2.6640625" style="350" customWidth="1"/>
    <col min="2872" max="2872" width="2.88671875" style="350" customWidth="1"/>
    <col min="2873" max="2879" width="2.6640625" style="350" customWidth="1"/>
    <col min="2880" max="2880" width="3.77734375" style="350" customWidth="1"/>
    <col min="2881" max="2947" width="2.6640625" style="350" customWidth="1"/>
    <col min="2948" max="3066" width="9" style="350"/>
    <col min="3067" max="3110" width="2.6640625" style="350" customWidth="1"/>
    <col min="3111" max="3111" width="1.88671875" style="350" customWidth="1"/>
    <col min="3112" max="3112" width="2.88671875" style="350" customWidth="1"/>
    <col min="3113" max="3124" width="2.6640625" style="350" customWidth="1"/>
    <col min="3125" max="3125" width="3.109375" style="350" customWidth="1"/>
    <col min="3126" max="3127" width="2.6640625" style="350" customWidth="1"/>
    <col min="3128" max="3128" width="2.88671875" style="350" customWidth="1"/>
    <col min="3129" max="3135" width="2.6640625" style="350" customWidth="1"/>
    <col min="3136" max="3136" width="3.77734375" style="350" customWidth="1"/>
    <col min="3137" max="3203" width="2.6640625" style="350" customWidth="1"/>
    <col min="3204" max="3322" width="9" style="350"/>
    <col min="3323" max="3366" width="2.6640625" style="350" customWidth="1"/>
    <col min="3367" max="3367" width="1.88671875" style="350" customWidth="1"/>
    <col min="3368" max="3368" width="2.88671875" style="350" customWidth="1"/>
    <col min="3369" max="3380" width="2.6640625" style="350" customWidth="1"/>
    <col min="3381" max="3381" width="3.109375" style="350" customWidth="1"/>
    <col min="3382" max="3383" width="2.6640625" style="350" customWidth="1"/>
    <col min="3384" max="3384" width="2.88671875" style="350" customWidth="1"/>
    <col min="3385" max="3391" width="2.6640625" style="350" customWidth="1"/>
    <col min="3392" max="3392" width="3.77734375" style="350" customWidth="1"/>
    <col min="3393" max="3459" width="2.6640625" style="350" customWidth="1"/>
    <col min="3460" max="3578" width="9" style="350"/>
    <col min="3579" max="3622" width="2.6640625" style="350" customWidth="1"/>
    <col min="3623" max="3623" width="1.88671875" style="350" customWidth="1"/>
    <col min="3624" max="3624" width="2.88671875" style="350" customWidth="1"/>
    <col min="3625" max="3636" width="2.6640625" style="350" customWidth="1"/>
    <col min="3637" max="3637" width="3.109375" style="350" customWidth="1"/>
    <col min="3638" max="3639" width="2.6640625" style="350" customWidth="1"/>
    <col min="3640" max="3640" width="2.88671875" style="350" customWidth="1"/>
    <col min="3641" max="3647" width="2.6640625" style="350" customWidth="1"/>
    <col min="3648" max="3648" width="3.77734375" style="350" customWidth="1"/>
    <col min="3649" max="3715" width="2.6640625" style="350" customWidth="1"/>
    <col min="3716" max="3834" width="9" style="350"/>
    <col min="3835" max="3878" width="2.6640625" style="350" customWidth="1"/>
    <col min="3879" max="3879" width="1.88671875" style="350" customWidth="1"/>
    <col min="3880" max="3880" width="2.88671875" style="350" customWidth="1"/>
    <col min="3881" max="3892" width="2.6640625" style="350" customWidth="1"/>
    <col min="3893" max="3893" width="3.109375" style="350" customWidth="1"/>
    <col min="3894" max="3895" width="2.6640625" style="350" customWidth="1"/>
    <col min="3896" max="3896" width="2.88671875" style="350" customWidth="1"/>
    <col min="3897" max="3903" width="2.6640625" style="350" customWidth="1"/>
    <col min="3904" max="3904" width="3.77734375" style="350" customWidth="1"/>
    <col min="3905" max="3971" width="2.6640625" style="350" customWidth="1"/>
    <col min="3972" max="4090" width="9" style="350"/>
    <col min="4091" max="4134" width="2.6640625" style="350" customWidth="1"/>
    <col min="4135" max="4135" width="1.88671875" style="350" customWidth="1"/>
    <col min="4136" max="4136" width="2.88671875" style="350" customWidth="1"/>
    <col min="4137" max="4148" width="2.6640625" style="350" customWidth="1"/>
    <col min="4149" max="4149" width="3.109375" style="350" customWidth="1"/>
    <col min="4150" max="4151" width="2.6640625" style="350" customWidth="1"/>
    <col min="4152" max="4152" width="2.88671875" style="350" customWidth="1"/>
    <col min="4153" max="4159" width="2.6640625" style="350" customWidth="1"/>
    <col min="4160" max="4160" width="3.77734375" style="350" customWidth="1"/>
    <col min="4161" max="4227" width="2.6640625" style="350" customWidth="1"/>
    <col min="4228" max="4346" width="9" style="350"/>
    <col min="4347" max="4390" width="2.6640625" style="350" customWidth="1"/>
    <col min="4391" max="4391" width="1.88671875" style="350" customWidth="1"/>
    <col min="4392" max="4392" width="2.88671875" style="350" customWidth="1"/>
    <col min="4393" max="4404" width="2.6640625" style="350" customWidth="1"/>
    <col min="4405" max="4405" width="3.109375" style="350" customWidth="1"/>
    <col min="4406" max="4407" width="2.6640625" style="350" customWidth="1"/>
    <col min="4408" max="4408" width="2.88671875" style="350" customWidth="1"/>
    <col min="4409" max="4415" width="2.6640625" style="350" customWidth="1"/>
    <col min="4416" max="4416" width="3.77734375" style="350" customWidth="1"/>
    <col min="4417" max="4483" width="2.6640625" style="350" customWidth="1"/>
    <col min="4484" max="4602" width="9" style="350"/>
    <col min="4603" max="4646" width="2.6640625" style="350" customWidth="1"/>
    <col min="4647" max="4647" width="1.88671875" style="350" customWidth="1"/>
    <col min="4648" max="4648" width="2.88671875" style="350" customWidth="1"/>
    <col min="4649" max="4660" width="2.6640625" style="350" customWidth="1"/>
    <col min="4661" max="4661" width="3.109375" style="350" customWidth="1"/>
    <col min="4662" max="4663" width="2.6640625" style="350" customWidth="1"/>
    <col min="4664" max="4664" width="2.88671875" style="350" customWidth="1"/>
    <col min="4665" max="4671" width="2.6640625" style="350" customWidth="1"/>
    <col min="4672" max="4672" width="3.77734375" style="350" customWidth="1"/>
    <col min="4673" max="4739" width="2.6640625" style="350" customWidth="1"/>
    <col min="4740" max="4858" width="9" style="350"/>
    <col min="4859" max="4902" width="2.6640625" style="350" customWidth="1"/>
    <col min="4903" max="4903" width="1.88671875" style="350" customWidth="1"/>
    <col min="4904" max="4904" width="2.88671875" style="350" customWidth="1"/>
    <col min="4905" max="4916" width="2.6640625" style="350" customWidth="1"/>
    <col min="4917" max="4917" width="3.109375" style="350" customWidth="1"/>
    <col min="4918" max="4919" width="2.6640625" style="350" customWidth="1"/>
    <col min="4920" max="4920" width="2.88671875" style="350" customWidth="1"/>
    <col min="4921" max="4927" width="2.6640625" style="350" customWidth="1"/>
    <col min="4928" max="4928" width="3.77734375" style="350" customWidth="1"/>
    <col min="4929" max="4995" width="2.6640625" style="350" customWidth="1"/>
    <col min="4996" max="5114" width="9" style="350"/>
    <col min="5115" max="5158" width="2.6640625" style="350" customWidth="1"/>
    <col min="5159" max="5159" width="1.88671875" style="350" customWidth="1"/>
    <col min="5160" max="5160" width="2.88671875" style="350" customWidth="1"/>
    <col min="5161" max="5172" width="2.6640625" style="350" customWidth="1"/>
    <col min="5173" max="5173" width="3.109375" style="350" customWidth="1"/>
    <col min="5174" max="5175" width="2.6640625" style="350" customWidth="1"/>
    <col min="5176" max="5176" width="2.88671875" style="350" customWidth="1"/>
    <col min="5177" max="5183" width="2.6640625" style="350" customWidth="1"/>
    <col min="5184" max="5184" width="3.77734375" style="350" customWidth="1"/>
    <col min="5185" max="5251" width="2.6640625" style="350" customWidth="1"/>
    <col min="5252" max="5370" width="9" style="350"/>
    <col min="5371" max="5414" width="2.6640625" style="350" customWidth="1"/>
    <col min="5415" max="5415" width="1.88671875" style="350" customWidth="1"/>
    <col min="5416" max="5416" width="2.88671875" style="350" customWidth="1"/>
    <col min="5417" max="5428" width="2.6640625" style="350" customWidth="1"/>
    <col min="5429" max="5429" width="3.109375" style="350" customWidth="1"/>
    <col min="5430" max="5431" width="2.6640625" style="350" customWidth="1"/>
    <col min="5432" max="5432" width="2.88671875" style="350" customWidth="1"/>
    <col min="5433" max="5439" width="2.6640625" style="350" customWidth="1"/>
    <col min="5440" max="5440" width="3.77734375" style="350" customWidth="1"/>
    <col min="5441" max="5507" width="2.6640625" style="350" customWidth="1"/>
    <col min="5508" max="5626" width="9" style="350"/>
    <col min="5627" max="5670" width="2.6640625" style="350" customWidth="1"/>
    <col min="5671" max="5671" width="1.88671875" style="350" customWidth="1"/>
    <col min="5672" max="5672" width="2.88671875" style="350" customWidth="1"/>
    <col min="5673" max="5684" width="2.6640625" style="350" customWidth="1"/>
    <col min="5685" max="5685" width="3.109375" style="350" customWidth="1"/>
    <col min="5686" max="5687" width="2.6640625" style="350" customWidth="1"/>
    <col min="5688" max="5688" width="2.88671875" style="350" customWidth="1"/>
    <col min="5689" max="5695" width="2.6640625" style="350" customWidth="1"/>
    <col min="5696" max="5696" width="3.77734375" style="350" customWidth="1"/>
    <col min="5697" max="5763" width="2.6640625" style="350" customWidth="1"/>
    <col min="5764" max="5882" width="9" style="350"/>
    <col min="5883" max="5926" width="2.6640625" style="350" customWidth="1"/>
    <col min="5927" max="5927" width="1.88671875" style="350" customWidth="1"/>
    <col min="5928" max="5928" width="2.88671875" style="350" customWidth="1"/>
    <col min="5929" max="5940" width="2.6640625" style="350" customWidth="1"/>
    <col min="5941" max="5941" width="3.109375" style="350" customWidth="1"/>
    <col min="5942" max="5943" width="2.6640625" style="350" customWidth="1"/>
    <col min="5944" max="5944" width="2.88671875" style="350" customWidth="1"/>
    <col min="5945" max="5951" width="2.6640625" style="350" customWidth="1"/>
    <col min="5952" max="5952" width="3.77734375" style="350" customWidth="1"/>
    <col min="5953" max="6019" width="2.6640625" style="350" customWidth="1"/>
    <col min="6020" max="6138" width="9" style="350"/>
    <col min="6139" max="6182" width="2.6640625" style="350" customWidth="1"/>
    <col min="6183" max="6183" width="1.88671875" style="350" customWidth="1"/>
    <col min="6184" max="6184" width="2.88671875" style="350" customWidth="1"/>
    <col min="6185" max="6196" width="2.6640625" style="350" customWidth="1"/>
    <col min="6197" max="6197" width="3.109375" style="350" customWidth="1"/>
    <col min="6198" max="6199" width="2.6640625" style="350" customWidth="1"/>
    <col min="6200" max="6200" width="2.88671875" style="350" customWidth="1"/>
    <col min="6201" max="6207" width="2.6640625" style="350" customWidth="1"/>
    <col min="6208" max="6208" width="3.77734375" style="350" customWidth="1"/>
    <col min="6209" max="6275" width="2.6640625" style="350" customWidth="1"/>
    <col min="6276" max="6394" width="9" style="350"/>
    <col min="6395" max="6438" width="2.6640625" style="350" customWidth="1"/>
    <col min="6439" max="6439" width="1.88671875" style="350" customWidth="1"/>
    <col min="6440" max="6440" width="2.88671875" style="350" customWidth="1"/>
    <col min="6441" max="6452" width="2.6640625" style="350" customWidth="1"/>
    <col min="6453" max="6453" width="3.109375" style="350" customWidth="1"/>
    <col min="6454" max="6455" width="2.6640625" style="350" customWidth="1"/>
    <col min="6456" max="6456" width="2.88671875" style="350" customWidth="1"/>
    <col min="6457" max="6463" width="2.6640625" style="350" customWidth="1"/>
    <col min="6464" max="6464" width="3.77734375" style="350" customWidth="1"/>
    <col min="6465" max="6531" width="2.6640625" style="350" customWidth="1"/>
    <col min="6532" max="6650" width="9" style="350"/>
    <col min="6651" max="6694" width="2.6640625" style="350" customWidth="1"/>
    <col min="6695" max="6695" width="1.88671875" style="350" customWidth="1"/>
    <col min="6696" max="6696" width="2.88671875" style="350" customWidth="1"/>
    <col min="6697" max="6708" width="2.6640625" style="350" customWidth="1"/>
    <col min="6709" max="6709" width="3.109375" style="350" customWidth="1"/>
    <col min="6710" max="6711" width="2.6640625" style="350" customWidth="1"/>
    <col min="6712" max="6712" width="2.88671875" style="350" customWidth="1"/>
    <col min="6713" max="6719" width="2.6640625" style="350" customWidth="1"/>
    <col min="6720" max="6720" width="3.77734375" style="350" customWidth="1"/>
    <col min="6721" max="6787" width="2.6640625" style="350" customWidth="1"/>
    <col min="6788" max="6906" width="9" style="350"/>
    <col min="6907" max="6950" width="2.6640625" style="350" customWidth="1"/>
    <col min="6951" max="6951" width="1.88671875" style="350" customWidth="1"/>
    <col min="6952" max="6952" width="2.88671875" style="350" customWidth="1"/>
    <col min="6953" max="6964" width="2.6640625" style="350" customWidth="1"/>
    <col min="6965" max="6965" width="3.109375" style="350" customWidth="1"/>
    <col min="6966" max="6967" width="2.6640625" style="350" customWidth="1"/>
    <col min="6968" max="6968" width="2.88671875" style="350" customWidth="1"/>
    <col min="6969" max="6975" width="2.6640625" style="350" customWidth="1"/>
    <col min="6976" max="6976" width="3.77734375" style="350" customWidth="1"/>
    <col min="6977" max="7043" width="2.6640625" style="350" customWidth="1"/>
    <col min="7044" max="7162" width="9" style="350"/>
    <col min="7163" max="7206" width="2.6640625" style="350" customWidth="1"/>
    <col min="7207" max="7207" width="1.88671875" style="350" customWidth="1"/>
    <col min="7208" max="7208" width="2.88671875" style="350" customWidth="1"/>
    <col min="7209" max="7220" width="2.6640625" style="350" customWidth="1"/>
    <col min="7221" max="7221" width="3.109375" style="350" customWidth="1"/>
    <col min="7222" max="7223" width="2.6640625" style="350" customWidth="1"/>
    <col min="7224" max="7224" width="2.88671875" style="350" customWidth="1"/>
    <col min="7225" max="7231" width="2.6640625" style="350" customWidth="1"/>
    <col min="7232" max="7232" width="3.77734375" style="350" customWidth="1"/>
    <col min="7233" max="7299" width="2.6640625" style="350" customWidth="1"/>
    <col min="7300" max="7418" width="9" style="350"/>
    <col min="7419" max="7462" width="2.6640625" style="350" customWidth="1"/>
    <col min="7463" max="7463" width="1.88671875" style="350" customWidth="1"/>
    <col min="7464" max="7464" width="2.88671875" style="350" customWidth="1"/>
    <col min="7465" max="7476" width="2.6640625" style="350" customWidth="1"/>
    <col min="7477" max="7477" width="3.109375" style="350" customWidth="1"/>
    <col min="7478" max="7479" width="2.6640625" style="350" customWidth="1"/>
    <col min="7480" max="7480" width="2.88671875" style="350" customWidth="1"/>
    <col min="7481" max="7487" width="2.6640625" style="350" customWidth="1"/>
    <col min="7488" max="7488" width="3.77734375" style="350" customWidth="1"/>
    <col min="7489" max="7555" width="2.6640625" style="350" customWidth="1"/>
    <col min="7556" max="7674" width="9" style="350"/>
    <col min="7675" max="7718" width="2.6640625" style="350" customWidth="1"/>
    <col min="7719" max="7719" width="1.88671875" style="350" customWidth="1"/>
    <col min="7720" max="7720" width="2.88671875" style="350" customWidth="1"/>
    <col min="7721" max="7732" width="2.6640625" style="350" customWidth="1"/>
    <col min="7733" max="7733" width="3.109375" style="350" customWidth="1"/>
    <col min="7734" max="7735" width="2.6640625" style="350" customWidth="1"/>
    <col min="7736" max="7736" width="2.88671875" style="350" customWidth="1"/>
    <col min="7737" max="7743" width="2.6640625" style="350" customWidth="1"/>
    <col min="7744" max="7744" width="3.77734375" style="350" customWidth="1"/>
    <col min="7745" max="7811" width="2.6640625" style="350" customWidth="1"/>
    <col min="7812" max="7930" width="9" style="350"/>
    <col min="7931" max="7974" width="2.6640625" style="350" customWidth="1"/>
    <col min="7975" max="7975" width="1.88671875" style="350" customWidth="1"/>
    <col min="7976" max="7976" width="2.88671875" style="350" customWidth="1"/>
    <col min="7977" max="7988" width="2.6640625" style="350" customWidth="1"/>
    <col min="7989" max="7989" width="3.109375" style="350" customWidth="1"/>
    <col min="7990" max="7991" width="2.6640625" style="350" customWidth="1"/>
    <col min="7992" max="7992" width="2.88671875" style="350" customWidth="1"/>
    <col min="7993" max="7999" width="2.6640625" style="350" customWidth="1"/>
    <col min="8000" max="8000" width="3.77734375" style="350" customWidth="1"/>
    <col min="8001" max="8067" width="2.6640625" style="350" customWidth="1"/>
    <col min="8068" max="8186" width="9" style="350"/>
    <col min="8187" max="8230" width="2.6640625" style="350" customWidth="1"/>
    <col min="8231" max="8231" width="1.88671875" style="350" customWidth="1"/>
    <col min="8232" max="8232" width="2.88671875" style="350" customWidth="1"/>
    <col min="8233" max="8244" width="2.6640625" style="350" customWidth="1"/>
    <col min="8245" max="8245" width="3.109375" style="350" customWidth="1"/>
    <col min="8246" max="8247" width="2.6640625" style="350" customWidth="1"/>
    <col min="8248" max="8248" width="2.88671875" style="350" customWidth="1"/>
    <col min="8249" max="8255" width="2.6640625" style="350" customWidth="1"/>
    <col min="8256" max="8256" width="3.77734375" style="350" customWidth="1"/>
    <col min="8257" max="8323" width="2.6640625" style="350" customWidth="1"/>
    <col min="8324" max="8442" width="9" style="350"/>
    <col min="8443" max="8486" width="2.6640625" style="350" customWidth="1"/>
    <col min="8487" max="8487" width="1.88671875" style="350" customWidth="1"/>
    <col min="8488" max="8488" width="2.88671875" style="350" customWidth="1"/>
    <col min="8489" max="8500" width="2.6640625" style="350" customWidth="1"/>
    <col min="8501" max="8501" width="3.109375" style="350" customWidth="1"/>
    <col min="8502" max="8503" width="2.6640625" style="350" customWidth="1"/>
    <col min="8504" max="8504" width="2.88671875" style="350" customWidth="1"/>
    <col min="8505" max="8511" width="2.6640625" style="350" customWidth="1"/>
    <col min="8512" max="8512" width="3.77734375" style="350" customWidth="1"/>
    <col min="8513" max="8579" width="2.6640625" style="350" customWidth="1"/>
    <col min="8580" max="8698" width="9" style="350"/>
    <col min="8699" max="8742" width="2.6640625" style="350" customWidth="1"/>
    <col min="8743" max="8743" width="1.88671875" style="350" customWidth="1"/>
    <col min="8744" max="8744" width="2.88671875" style="350" customWidth="1"/>
    <col min="8745" max="8756" width="2.6640625" style="350" customWidth="1"/>
    <col min="8757" max="8757" width="3.109375" style="350" customWidth="1"/>
    <col min="8758" max="8759" width="2.6640625" style="350" customWidth="1"/>
    <col min="8760" max="8760" width="2.88671875" style="350" customWidth="1"/>
    <col min="8761" max="8767" width="2.6640625" style="350" customWidth="1"/>
    <col min="8768" max="8768" width="3.77734375" style="350" customWidth="1"/>
    <col min="8769" max="8835" width="2.6640625" style="350" customWidth="1"/>
    <col min="8836" max="8954" width="9" style="350"/>
    <col min="8955" max="8998" width="2.6640625" style="350" customWidth="1"/>
    <col min="8999" max="8999" width="1.88671875" style="350" customWidth="1"/>
    <col min="9000" max="9000" width="2.88671875" style="350" customWidth="1"/>
    <col min="9001" max="9012" width="2.6640625" style="350" customWidth="1"/>
    <col min="9013" max="9013" width="3.109375" style="350" customWidth="1"/>
    <col min="9014" max="9015" width="2.6640625" style="350" customWidth="1"/>
    <col min="9016" max="9016" width="2.88671875" style="350" customWidth="1"/>
    <col min="9017" max="9023" width="2.6640625" style="350" customWidth="1"/>
    <col min="9024" max="9024" width="3.77734375" style="350" customWidth="1"/>
    <col min="9025" max="9091" width="2.6640625" style="350" customWidth="1"/>
    <col min="9092" max="9210" width="9" style="350"/>
    <col min="9211" max="9254" width="2.6640625" style="350" customWidth="1"/>
    <col min="9255" max="9255" width="1.88671875" style="350" customWidth="1"/>
    <col min="9256" max="9256" width="2.88671875" style="350" customWidth="1"/>
    <col min="9257" max="9268" width="2.6640625" style="350" customWidth="1"/>
    <col min="9269" max="9269" width="3.109375" style="350" customWidth="1"/>
    <col min="9270" max="9271" width="2.6640625" style="350" customWidth="1"/>
    <col min="9272" max="9272" width="2.88671875" style="350" customWidth="1"/>
    <col min="9273" max="9279" width="2.6640625" style="350" customWidth="1"/>
    <col min="9280" max="9280" width="3.77734375" style="350" customWidth="1"/>
    <col min="9281" max="9347" width="2.6640625" style="350" customWidth="1"/>
    <col min="9348" max="9466" width="9" style="350"/>
    <col min="9467" max="9510" width="2.6640625" style="350" customWidth="1"/>
    <col min="9511" max="9511" width="1.88671875" style="350" customWidth="1"/>
    <col min="9512" max="9512" width="2.88671875" style="350" customWidth="1"/>
    <col min="9513" max="9524" width="2.6640625" style="350" customWidth="1"/>
    <col min="9525" max="9525" width="3.109375" style="350" customWidth="1"/>
    <col min="9526" max="9527" width="2.6640625" style="350" customWidth="1"/>
    <col min="9528" max="9528" width="2.88671875" style="350" customWidth="1"/>
    <col min="9529" max="9535" width="2.6640625" style="350" customWidth="1"/>
    <col min="9536" max="9536" width="3.77734375" style="350" customWidth="1"/>
    <col min="9537" max="9603" width="2.6640625" style="350" customWidth="1"/>
    <col min="9604" max="9722" width="9" style="350"/>
    <col min="9723" max="9766" width="2.6640625" style="350" customWidth="1"/>
    <col min="9767" max="9767" width="1.88671875" style="350" customWidth="1"/>
    <col min="9768" max="9768" width="2.88671875" style="350" customWidth="1"/>
    <col min="9769" max="9780" width="2.6640625" style="350" customWidth="1"/>
    <col min="9781" max="9781" width="3.109375" style="350" customWidth="1"/>
    <col min="9782" max="9783" width="2.6640625" style="350" customWidth="1"/>
    <col min="9784" max="9784" width="2.88671875" style="350" customWidth="1"/>
    <col min="9785" max="9791" width="2.6640625" style="350" customWidth="1"/>
    <col min="9792" max="9792" width="3.77734375" style="350" customWidth="1"/>
    <col min="9793" max="9859" width="2.6640625" style="350" customWidth="1"/>
    <col min="9860" max="9978" width="9" style="350"/>
    <col min="9979" max="10022" width="2.6640625" style="350" customWidth="1"/>
    <col min="10023" max="10023" width="1.88671875" style="350" customWidth="1"/>
    <col min="10024" max="10024" width="2.88671875" style="350" customWidth="1"/>
    <col min="10025" max="10036" width="2.6640625" style="350" customWidth="1"/>
    <col min="10037" max="10037" width="3.109375" style="350" customWidth="1"/>
    <col min="10038" max="10039" width="2.6640625" style="350" customWidth="1"/>
    <col min="10040" max="10040" width="2.88671875" style="350" customWidth="1"/>
    <col min="10041" max="10047" width="2.6640625" style="350" customWidth="1"/>
    <col min="10048" max="10048" width="3.77734375" style="350" customWidth="1"/>
    <col min="10049" max="10115" width="2.6640625" style="350" customWidth="1"/>
    <col min="10116" max="10234" width="9" style="350"/>
    <col min="10235" max="10278" width="2.6640625" style="350" customWidth="1"/>
    <col min="10279" max="10279" width="1.88671875" style="350" customWidth="1"/>
    <col min="10280" max="10280" width="2.88671875" style="350" customWidth="1"/>
    <col min="10281" max="10292" width="2.6640625" style="350" customWidth="1"/>
    <col min="10293" max="10293" width="3.109375" style="350" customWidth="1"/>
    <col min="10294" max="10295" width="2.6640625" style="350" customWidth="1"/>
    <col min="10296" max="10296" width="2.88671875" style="350" customWidth="1"/>
    <col min="10297" max="10303" width="2.6640625" style="350" customWidth="1"/>
    <col min="10304" max="10304" width="3.77734375" style="350" customWidth="1"/>
    <col min="10305" max="10371" width="2.6640625" style="350" customWidth="1"/>
    <col min="10372" max="10490" width="9" style="350"/>
    <col min="10491" max="10534" width="2.6640625" style="350" customWidth="1"/>
    <col min="10535" max="10535" width="1.88671875" style="350" customWidth="1"/>
    <col min="10536" max="10536" width="2.88671875" style="350" customWidth="1"/>
    <col min="10537" max="10548" width="2.6640625" style="350" customWidth="1"/>
    <col min="10549" max="10549" width="3.109375" style="350" customWidth="1"/>
    <col min="10550" max="10551" width="2.6640625" style="350" customWidth="1"/>
    <col min="10552" max="10552" width="2.88671875" style="350" customWidth="1"/>
    <col min="10553" max="10559" width="2.6640625" style="350" customWidth="1"/>
    <col min="10560" max="10560" width="3.77734375" style="350" customWidth="1"/>
    <col min="10561" max="10627" width="2.6640625" style="350" customWidth="1"/>
    <col min="10628" max="10746" width="9" style="350"/>
    <col min="10747" max="10790" width="2.6640625" style="350" customWidth="1"/>
    <col min="10791" max="10791" width="1.88671875" style="350" customWidth="1"/>
    <col min="10792" max="10792" width="2.88671875" style="350" customWidth="1"/>
    <col min="10793" max="10804" width="2.6640625" style="350" customWidth="1"/>
    <col min="10805" max="10805" width="3.109375" style="350" customWidth="1"/>
    <col min="10806" max="10807" width="2.6640625" style="350" customWidth="1"/>
    <col min="10808" max="10808" width="2.88671875" style="350" customWidth="1"/>
    <col min="10809" max="10815" width="2.6640625" style="350" customWidth="1"/>
    <col min="10816" max="10816" width="3.77734375" style="350" customWidth="1"/>
    <col min="10817" max="10883" width="2.6640625" style="350" customWidth="1"/>
    <col min="10884" max="11002" width="9" style="350"/>
    <col min="11003" max="11046" width="2.6640625" style="350" customWidth="1"/>
    <col min="11047" max="11047" width="1.88671875" style="350" customWidth="1"/>
    <col min="11048" max="11048" width="2.88671875" style="350" customWidth="1"/>
    <col min="11049" max="11060" width="2.6640625" style="350" customWidth="1"/>
    <col min="11061" max="11061" width="3.109375" style="350" customWidth="1"/>
    <col min="11062" max="11063" width="2.6640625" style="350" customWidth="1"/>
    <col min="11064" max="11064" width="2.88671875" style="350" customWidth="1"/>
    <col min="11065" max="11071" width="2.6640625" style="350" customWidth="1"/>
    <col min="11072" max="11072" width="3.77734375" style="350" customWidth="1"/>
    <col min="11073" max="11139" width="2.6640625" style="350" customWidth="1"/>
    <col min="11140" max="11258" width="9" style="350"/>
    <col min="11259" max="11302" width="2.6640625" style="350" customWidth="1"/>
    <col min="11303" max="11303" width="1.88671875" style="350" customWidth="1"/>
    <col min="11304" max="11304" width="2.88671875" style="350" customWidth="1"/>
    <col min="11305" max="11316" width="2.6640625" style="350" customWidth="1"/>
    <col min="11317" max="11317" width="3.109375" style="350" customWidth="1"/>
    <col min="11318" max="11319" width="2.6640625" style="350" customWidth="1"/>
    <col min="11320" max="11320" width="2.88671875" style="350" customWidth="1"/>
    <col min="11321" max="11327" width="2.6640625" style="350" customWidth="1"/>
    <col min="11328" max="11328" width="3.77734375" style="350" customWidth="1"/>
    <col min="11329" max="11395" width="2.6640625" style="350" customWidth="1"/>
    <col min="11396" max="11514" width="9" style="350"/>
    <col min="11515" max="11558" width="2.6640625" style="350" customWidth="1"/>
    <col min="11559" max="11559" width="1.88671875" style="350" customWidth="1"/>
    <col min="11560" max="11560" width="2.88671875" style="350" customWidth="1"/>
    <col min="11561" max="11572" width="2.6640625" style="350" customWidth="1"/>
    <col min="11573" max="11573" width="3.109375" style="350" customWidth="1"/>
    <col min="11574" max="11575" width="2.6640625" style="350" customWidth="1"/>
    <col min="11576" max="11576" width="2.88671875" style="350" customWidth="1"/>
    <col min="11577" max="11583" width="2.6640625" style="350" customWidth="1"/>
    <col min="11584" max="11584" width="3.77734375" style="350" customWidth="1"/>
    <col min="11585" max="11651" width="2.6640625" style="350" customWidth="1"/>
    <col min="11652" max="11770" width="9" style="350"/>
    <col min="11771" max="11814" width="2.6640625" style="350" customWidth="1"/>
    <col min="11815" max="11815" width="1.88671875" style="350" customWidth="1"/>
    <col min="11816" max="11816" width="2.88671875" style="350" customWidth="1"/>
    <col min="11817" max="11828" width="2.6640625" style="350" customWidth="1"/>
    <col min="11829" max="11829" width="3.109375" style="350" customWidth="1"/>
    <col min="11830" max="11831" width="2.6640625" style="350" customWidth="1"/>
    <col min="11832" max="11832" width="2.88671875" style="350" customWidth="1"/>
    <col min="11833" max="11839" width="2.6640625" style="350" customWidth="1"/>
    <col min="11840" max="11840" width="3.77734375" style="350" customWidth="1"/>
    <col min="11841" max="11907" width="2.6640625" style="350" customWidth="1"/>
    <col min="11908" max="12026" width="9" style="350"/>
    <col min="12027" max="12070" width="2.6640625" style="350" customWidth="1"/>
    <col min="12071" max="12071" width="1.88671875" style="350" customWidth="1"/>
    <col min="12072" max="12072" width="2.88671875" style="350" customWidth="1"/>
    <col min="12073" max="12084" width="2.6640625" style="350" customWidth="1"/>
    <col min="12085" max="12085" width="3.109375" style="350" customWidth="1"/>
    <col min="12086" max="12087" width="2.6640625" style="350" customWidth="1"/>
    <col min="12088" max="12088" width="2.88671875" style="350" customWidth="1"/>
    <col min="12089" max="12095" width="2.6640625" style="350" customWidth="1"/>
    <col min="12096" max="12096" width="3.77734375" style="350" customWidth="1"/>
    <col min="12097" max="12163" width="2.6640625" style="350" customWidth="1"/>
    <col min="12164" max="12282" width="9" style="350"/>
    <col min="12283" max="12326" width="2.6640625" style="350" customWidth="1"/>
    <col min="12327" max="12327" width="1.88671875" style="350" customWidth="1"/>
    <col min="12328" max="12328" width="2.88671875" style="350" customWidth="1"/>
    <col min="12329" max="12340" width="2.6640625" style="350" customWidth="1"/>
    <col min="12341" max="12341" width="3.109375" style="350" customWidth="1"/>
    <col min="12342" max="12343" width="2.6640625" style="350" customWidth="1"/>
    <col min="12344" max="12344" width="2.88671875" style="350" customWidth="1"/>
    <col min="12345" max="12351" width="2.6640625" style="350" customWidth="1"/>
    <col min="12352" max="12352" width="3.77734375" style="350" customWidth="1"/>
    <col min="12353" max="12419" width="2.6640625" style="350" customWidth="1"/>
    <col min="12420" max="12538" width="9" style="350"/>
    <col min="12539" max="12582" width="2.6640625" style="350" customWidth="1"/>
    <col min="12583" max="12583" width="1.88671875" style="350" customWidth="1"/>
    <col min="12584" max="12584" width="2.88671875" style="350" customWidth="1"/>
    <col min="12585" max="12596" width="2.6640625" style="350" customWidth="1"/>
    <col min="12597" max="12597" width="3.109375" style="350" customWidth="1"/>
    <col min="12598" max="12599" width="2.6640625" style="350" customWidth="1"/>
    <col min="12600" max="12600" width="2.88671875" style="350" customWidth="1"/>
    <col min="12601" max="12607" width="2.6640625" style="350" customWidth="1"/>
    <col min="12608" max="12608" width="3.77734375" style="350" customWidth="1"/>
    <col min="12609" max="12675" width="2.6640625" style="350" customWidth="1"/>
    <col min="12676" max="12794" width="9" style="350"/>
    <col min="12795" max="12838" width="2.6640625" style="350" customWidth="1"/>
    <col min="12839" max="12839" width="1.88671875" style="350" customWidth="1"/>
    <col min="12840" max="12840" width="2.88671875" style="350" customWidth="1"/>
    <col min="12841" max="12852" width="2.6640625" style="350" customWidth="1"/>
    <col min="12853" max="12853" width="3.109375" style="350" customWidth="1"/>
    <col min="12854" max="12855" width="2.6640625" style="350" customWidth="1"/>
    <col min="12856" max="12856" width="2.88671875" style="350" customWidth="1"/>
    <col min="12857" max="12863" width="2.6640625" style="350" customWidth="1"/>
    <col min="12864" max="12864" width="3.77734375" style="350" customWidth="1"/>
    <col min="12865" max="12931" width="2.6640625" style="350" customWidth="1"/>
    <col min="12932" max="13050" width="9" style="350"/>
    <col min="13051" max="13094" width="2.6640625" style="350" customWidth="1"/>
    <col min="13095" max="13095" width="1.88671875" style="350" customWidth="1"/>
    <col min="13096" max="13096" width="2.88671875" style="350" customWidth="1"/>
    <col min="13097" max="13108" width="2.6640625" style="350" customWidth="1"/>
    <col min="13109" max="13109" width="3.109375" style="350" customWidth="1"/>
    <col min="13110" max="13111" width="2.6640625" style="350" customWidth="1"/>
    <col min="13112" max="13112" width="2.88671875" style="350" customWidth="1"/>
    <col min="13113" max="13119" width="2.6640625" style="350" customWidth="1"/>
    <col min="13120" max="13120" width="3.77734375" style="350" customWidth="1"/>
    <col min="13121" max="13187" width="2.6640625" style="350" customWidth="1"/>
    <col min="13188" max="13306" width="9" style="350"/>
    <col min="13307" max="13350" width="2.6640625" style="350" customWidth="1"/>
    <col min="13351" max="13351" width="1.88671875" style="350" customWidth="1"/>
    <col min="13352" max="13352" width="2.88671875" style="350" customWidth="1"/>
    <col min="13353" max="13364" width="2.6640625" style="350" customWidth="1"/>
    <col min="13365" max="13365" width="3.109375" style="350" customWidth="1"/>
    <col min="13366" max="13367" width="2.6640625" style="350" customWidth="1"/>
    <col min="13368" max="13368" width="2.88671875" style="350" customWidth="1"/>
    <col min="13369" max="13375" width="2.6640625" style="350" customWidth="1"/>
    <col min="13376" max="13376" width="3.77734375" style="350" customWidth="1"/>
    <col min="13377" max="13443" width="2.6640625" style="350" customWidth="1"/>
    <col min="13444" max="13562" width="9" style="350"/>
    <col min="13563" max="13606" width="2.6640625" style="350" customWidth="1"/>
    <col min="13607" max="13607" width="1.88671875" style="350" customWidth="1"/>
    <col min="13608" max="13608" width="2.88671875" style="350" customWidth="1"/>
    <col min="13609" max="13620" width="2.6640625" style="350" customWidth="1"/>
    <col min="13621" max="13621" width="3.109375" style="350" customWidth="1"/>
    <col min="13622" max="13623" width="2.6640625" style="350" customWidth="1"/>
    <col min="13624" max="13624" width="2.88671875" style="350" customWidth="1"/>
    <col min="13625" max="13631" width="2.6640625" style="350" customWidth="1"/>
    <col min="13632" max="13632" width="3.77734375" style="350" customWidth="1"/>
    <col min="13633" max="13699" width="2.6640625" style="350" customWidth="1"/>
    <col min="13700" max="13818" width="9" style="350"/>
    <col min="13819" max="13862" width="2.6640625" style="350" customWidth="1"/>
    <col min="13863" max="13863" width="1.88671875" style="350" customWidth="1"/>
    <col min="13864" max="13864" width="2.88671875" style="350" customWidth="1"/>
    <col min="13865" max="13876" width="2.6640625" style="350" customWidth="1"/>
    <col min="13877" max="13877" width="3.109375" style="350" customWidth="1"/>
    <col min="13878" max="13879" width="2.6640625" style="350" customWidth="1"/>
    <col min="13880" max="13880" width="2.88671875" style="350" customWidth="1"/>
    <col min="13881" max="13887" width="2.6640625" style="350" customWidth="1"/>
    <col min="13888" max="13888" width="3.77734375" style="350" customWidth="1"/>
    <col min="13889" max="13955" width="2.6640625" style="350" customWidth="1"/>
    <col min="13956" max="14074" width="9" style="350"/>
    <col min="14075" max="14118" width="2.6640625" style="350" customWidth="1"/>
    <col min="14119" max="14119" width="1.88671875" style="350" customWidth="1"/>
    <col min="14120" max="14120" width="2.88671875" style="350" customWidth="1"/>
    <col min="14121" max="14132" width="2.6640625" style="350" customWidth="1"/>
    <col min="14133" max="14133" width="3.109375" style="350" customWidth="1"/>
    <col min="14134" max="14135" width="2.6640625" style="350" customWidth="1"/>
    <col min="14136" max="14136" width="2.88671875" style="350" customWidth="1"/>
    <col min="14137" max="14143" width="2.6640625" style="350" customWidth="1"/>
    <col min="14144" max="14144" width="3.77734375" style="350" customWidth="1"/>
    <col min="14145" max="14211" width="2.6640625" style="350" customWidth="1"/>
    <col min="14212" max="14330" width="9" style="350"/>
    <col min="14331" max="14374" width="2.6640625" style="350" customWidth="1"/>
    <col min="14375" max="14375" width="1.88671875" style="350" customWidth="1"/>
    <col min="14376" max="14376" width="2.88671875" style="350" customWidth="1"/>
    <col min="14377" max="14388" width="2.6640625" style="350" customWidth="1"/>
    <col min="14389" max="14389" width="3.109375" style="350" customWidth="1"/>
    <col min="14390" max="14391" width="2.6640625" style="350" customWidth="1"/>
    <col min="14392" max="14392" width="2.88671875" style="350" customWidth="1"/>
    <col min="14393" max="14399" width="2.6640625" style="350" customWidth="1"/>
    <col min="14400" max="14400" width="3.77734375" style="350" customWidth="1"/>
    <col min="14401" max="14467" width="2.6640625" style="350" customWidth="1"/>
    <col min="14468" max="14586" width="9" style="350"/>
    <col min="14587" max="14630" width="2.6640625" style="350" customWidth="1"/>
    <col min="14631" max="14631" width="1.88671875" style="350" customWidth="1"/>
    <col min="14632" max="14632" width="2.88671875" style="350" customWidth="1"/>
    <col min="14633" max="14644" width="2.6640625" style="350" customWidth="1"/>
    <col min="14645" max="14645" width="3.109375" style="350" customWidth="1"/>
    <col min="14646" max="14647" width="2.6640625" style="350" customWidth="1"/>
    <col min="14648" max="14648" width="2.88671875" style="350" customWidth="1"/>
    <col min="14649" max="14655" width="2.6640625" style="350" customWidth="1"/>
    <col min="14656" max="14656" width="3.77734375" style="350" customWidth="1"/>
    <col min="14657" max="14723" width="2.6640625" style="350" customWidth="1"/>
    <col min="14724" max="14842" width="9" style="350"/>
    <col min="14843" max="14886" width="2.6640625" style="350" customWidth="1"/>
    <col min="14887" max="14887" width="1.88671875" style="350" customWidth="1"/>
    <col min="14888" max="14888" width="2.88671875" style="350" customWidth="1"/>
    <col min="14889" max="14900" width="2.6640625" style="350" customWidth="1"/>
    <col min="14901" max="14901" width="3.109375" style="350" customWidth="1"/>
    <col min="14902" max="14903" width="2.6640625" style="350" customWidth="1"/>
    <col min="14904" max="14904" width="2.88671875" style="350" customWidth="1"/>
    <col min="14905" max="14911" width="2.6640625" style="350" customWidth="1"/>
    <col min="14912" max="14912" width="3.77734375" style="350" customWidth="1"/>
    <col min="14913" max="14979" width="2.6640625" style="350" customWidth="1"/>
    <col min="14980" max="15098" width="9" style="350"/>
    <col min="15099" max="15142" width="2.6640625" style="350" customWidth="1"/>
    <col min="15143" max="15143" width="1.88671875" style="350" customWidth="1"/>
    <col min="15144" max="15144" width="2.88671875" style="350" customWidth="1"/>
    <col min="15145" max="15156" width="2.6640625" style="350" customWidth="1"/>
    <col min="15157" max="15157" width="3.109375" style="350" customWidth="1"/>
    <col min="15158" max="15159" width="2.6640625" style="350" customWidth="1"/>
    <col min="15160" max="15160" width="2.88671875" style="350" customWidth="1"/>
    <col min="15161" max="15167" width="2.6640625" style="350" customWidth="1"/>
    <col min="15168" max="15168" width="3.77734375" style="350" customWidth="1"/>
    <col min="15169" max="15235" width="2.6640625" style="350" customWidth="1"/>
    <col min="15236" max="15354" width="9" style="350"/>
    <col min="15355" max="15398" width="2.6640625" style="350" customWidth="1"/>
    <col min="15399" max="15399" width="1.88671875" style="350" customWidth="1"/>
    <col min="15400" max="15400" width="2.88671875" style="350" customWidth="1"/>
    <col min="15401" max="15412" width="2.6640625" style="350" customWidth="1"/>
    <col min="15413" max="15413" width="3.109375" style="350" customWidth="1"/>
    <col min="15414" max="15415" width="2.6640625" style="350" customWidth="1"/>
    <col min="15416" max="15416" width="2.88671875" style="350" customWidth="1"/>
    <col min="15417" max="15423" width="2.6640625" style="350" customWidth="1"/>
    <col min="15424" max="15424" width="3.77734375" style="350" customWidth="1"/>
    <col min="15425" max="15491" width="2.6640625" style="350" customWidth="1"/>
    <col min="15492" max="15610" width="9" style="350"/>
    <col min="15611" max="15654" width="2.6640625" style="350" customWidth="1"/>
    <col min="15655" max="15655" width="1.88671875" style="350" customWidth="1"/>
    <col min="15656" max="15656" width="2.88671875" style="350" customWidth="1"/>
    <col min="15657" max="15668" width="2.6640625" style="350" customWidth="1"/>
    <col min="15669" max="15669" width="3.109375" style="350" customWidth="1"/>
    <col min="15670" max="15671" width="2.6640625" style="350" customWidth="1"/>
    <col min="15672" max="15672" width="2.88671875" style="350" customWidth="1"/>
    <col min="15673" max="15679" width="2.6640625" style="350" customWidth="1"/>
    <col min="15680" max="15680" width="3.77734375" style="350" customWidth="1"/>
    <col min="15681" max="15747" width="2.6640625" style="350" customWidth="1"/>
    <col min="15748" max="15866" width="9" style="350"/>
    <col min="15867" max="15910" width="2.6640625" style="350" customWidth="1"/>
    <col min="15911" max="15911" width="1.88671875" style="350" customWidth="1"/>
    <col min="15912" max="15912" width="2.88671875" style="350" customWidth="1"/>
    <col min="15913" max="15924" width="2.6640625" style="350" customWidth="1"/>
    <col min="15925" max="15925" width="3.109375" style="350" customWidth="1"/>
    <col min="15926" max="15927" width="2.6640625" style="350" customWidth="1"/>
    <col min="15928" max="15928" width="2.88671875" style="350" customWidth="1"/>
    <col min="15929" max="15935" width="2.6640625" style="350" customWidth="1"/>
    <col min="15936" max="15936" width="3.77734375" style="350" customWidth="1"/>
    <col min="15937" max="16003" width="2.6640625" style="350" customWidth="1"/>
    <col min="16004" max="16122" width="9" style="350"/>
    <col min="16123" max="16166" width="2.6640625" style="350" customWidth="1"/>
    <col min="16167" max="16167" width="1.88671875" style="350" customWidth="1"/>
    <col min="16168" max="16168" width="2.88671875" style="350" customWidth="1"/>
    <col min="16169" max="16180" width="2.6640625" style="350" customWidth="1"/>
    <col min="16181" max="16181" width="3.109375" style="350" customWidth="1"/>
    <col min="16182" max="16183" width="2.6640625" style="350" customWidth="1"/>
    <col min="16184" max="16184" width="2.88671875" style="350" customWidth="1"/>
    <col min="16185" max="16191" width="2.6640625" style="350" customWidth="1"/>
    <col min="16192" max="16192" width="3.77734375" style="350" customWidth="1"/>
    <col min="16193" max="16259" width="2.6640625" style="350" customWidth="1"/>
    <col min="16260" max="16384" width="9" style="350"/>
  </cols>
  <sheetData>
    <row r="1" spans="1:55" s="399" customFormat="1" ht="18.350000000000001" customHeight="1">
      <c r="A1" s="399" t="s">
        <v>1917</v>
      </c>
      <c r="W1" s="1346" t="s">
        <v>1918</v>
      </c>
      <c r="AS1" s="400"/>
    </row>
    <row r="2" spans="1:55" ht="18.350000000000001" customHeight="1">
      <c r="D2" s="393" t="s">
        <v>1593</v>
      </c>
      <c r="E2" s="351"/>
      <c r="F2" s="351"/>
      <c r="G2" s="393" t="s">
        <v>1603</v>
      </c>
      <c r="H2" s="351"/>
      <c r="I2" s="351"/>
      <c r="J2" s="351"/>
      <c r="K2" s="351"/>
      <c r="N2" s="484" t="s">
        <v>1920</v>
      </c>
      <c r="O2" s="484"/>
      <c r="P2" s="484"/>
      <c r="Q2" s="484"/>
      <c r="R2" s="484"/>
      <c r="S2" s="484"/>
      <c r="X2" s="1347" t="s">
        <v>1919</v>
      </c>
      <c r="AS2" s="351"/>
    </row>
    <row r="3" spans="1:55" ht="18.350000000000001" customHeight="1">
      <c r="D3" s="393" t="s">
        <v>1593</v>
      </c>
      <c r="G3" s="393" t="s">
        <v>1528</v>
      </c>
      <c r="I3" s="351"/>
      <c r="J3" s="351"/>
      <c r="K3" s="351"/>
      <c r="N3" s="350" t="s">
        <v>1378</v>
      </c>
      <c r="AR3" s="351"/>
    </row>
    <row r="4" spans="1:55" ht="18.350000000000001" customHeight="1">
      <c r="D4" s="393" t="s">
        <v>1593</v>
      </c>
      <c r="G4" s="393" t="s">
        <v>1604</v>
      </c>
      <c r="I4" s="351"/>
      <c r="J4" s="351"/>
      <c r="K4" s="351"/>
      <c r="N4" s="350" t="s">
        <v>1605</v>
      </c>
      <c r="AR4" s="351"/>
    </row>
    <row r="5" spans="1:55" ht="18.350000000000001" customHeight="1">
      <c r="D5" s="1110" t="s">
        <v>1606</v>
      </c>
      <c r="E5" s="1110"/>
      <c r="F5" s="1110"/>
      <c r="G5" s="1110"/>
      <c r="H5" s="1110"/>
      <c r="AV5" s="351"/>
      <c r="BC5" s="351" t="s">
        <v>1497</v>
      </c>
    </row>
    <row r="6" spans="1:55" ht="18.350000000000001" customHeight="1">
      <c r="A6" s="1039" t="s">
        <v>1607</v>
      </c>
      <c r="B6" s="1243"/>
      <c r="C6" s="1243"/>
      <c r="D6" s="1243"/>
      <c r="E6" s="1243"/>
      <c r="F6" s="1243"/>
      <c r="G6" s="1243"/>
      <c r="H6" s="1243"/>
      <c r="I6" s="1243"/>
      <c r="J6" s="1243"/>
      <c r="K6" s="1243"/>
      <c r="L6" s="1243"/>
      <c r="M6" s="1243"/>
      <c r="N6" s="1243"/>
      <c r="O6" s="1243"/>
      <c r="P6" s="1243"/>
      <c r="Q6" s="1243"/>
      <c r="R6" s="1290"/>
      <c r="S6" s="1256" t="s">
        <v>1608</v>
      </c>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90"/>
      <c r="AR6" s="1256" t="s">
        <v>1609</v>
      </c>
      <c r="AS6" s="1243"/>
      <c r="AT6" s="1243"/>
      <c r="AU6" s="1243"/>
      <c r="AV6" s="1243"/>
      <c r="AW6" s="1243"/>
      <c r="AX6" s="1243"/>
      <c r="AY6" s="1243"/>
      <c r="AZ6" s="1243"/>
      <c r="BA6" s="1243"/>
      <c r="BB6" s="1243"/>
      <c r="BC6" s="1041"/>
    </row>
    <row r="7" spans="1:55" ht="18.350000000000001" customHeight="1">
      <c r="A7" s="1246"/>
      <c r="B7" s="1112"/>
      <c r="C7" s="1112"/>
      <c r="D7" s="1112"/>
      <c r="E7" s="1112"/>
      <c r="F7" s="1244"/>
      <c r="G7" s="1112"/>
      <c r="H7" s="1112"/>
      <c r="I7" s="1112"/>
      <c r="J7" s="1112"/>
      <c r="K7" s="1112"/>
      <c r="L7" s="1112"/>
      <c r="M7" s="1244"/>
      <c r="N7" s="1244"/>
      <c r="O7" s="1112"/>
      <c r="P7" s="1112"/>
      <c r="Q7" s="1112"/>
      <c r="R7" s="1075"/>
      <c r="S7" s="953" t="s">
        <v>1610</v>
      </c>
      <c r="T7" s="953"/>
      <c r="U7" s="953"/>
      <c r="V7" s="953"/>
      <c r="W7" s="953"/>
      <c r="X7" s="953"/>
      <c r="Y7" s="953"/>
      <c r="Z7" s="1119"/>
      <c r="AA7" s="1119" t="s">
        <v>1611</v>
      </c>
      <c r="AB7" s="1120"/>
      <c r="AC7" s="1120"/>
      <c r="AD7" s="1120"/>
      <c r="AE7" s="1120"/>
      <c r="AF7" s="1120"/>
      <c r="AG7" s="1120"/>
      <c r="AH7" s="1121"/>
      <c r="AI7" s="953" t="s">
        <v>1612</v>
      </c>
      <c r="AJ7" s="953"/>
      <c r="AK7" s="953"/>
      <c r="AL7" s="953"/>
      <c r="AM7" s="953"/>
      <c r="AN7" s="953"/>
      <c r="AO7" s="953"/>
      <c r="AP7" s="953"/>
      <c r="AQ7" s="953"/>
      <c r="AR7" s="953" t="s">
        <v>1613</v>
      </c>
      <c r="AS7" s="953"/>
      <c r="AT7" s="953"/>
      <c r="AU7" s="953"/>
      <c r="AV7" s="953"/>
      <c r="AW7" s="953"/>
      <c r="AX7" s="962" t="s">
        <v>1614</v>
      </c>
      <c r="AY7" s="962"/>
      <c r="AZ7" s="962"/>
      <c r="BA7" s="962"/>
      <c r="BB7" s="962"/>
      <c r="BC7" s="1291"/>
    </row>
    <row r="8" spans="1:55" ht="18.350000000000001" customHeight="1">
      <c r="A8" s="1288" t="s">
        <v>1615</v>
      </c>
      <c r="B8" s="1289"/>
      <c r="C8" s="401"/>
      <c r="D8" s="979" t="s">
        <v>1616</v>
      </c>
      <c r="E8" s="979"/>
      <c r="F8" s="979"/>
      <c r="G8" s="979"/>
      <c r="H8" s="979"/>
      <c r="I8" s="979"/>
      <c r="J8" s="979"/>
      <c r="K8" s="979"/>
      <c r="L8" s="979"/>
      <c r="M8" s="979"/>
      <c r="N8" s="979"/>
      <c r="O8" s="979"/>
      <c r="P8" s="979"/>
      <c r="Q8" s="979"/>
      <c r="R8" s="361"/>
      <c r="S8" s="1286">
        <v>5</v>
      </c>
      <c r="T8" s="1287"/>
      <c r="U8" s="1287"/>
      <c r="V8" s="1287"/>
      <c r="W8" s="1287"/>
      <c r="X8" s="1287"/>
      <c r="Y8" s="1287"/>
      <c r="Z8" s="1287"/>
      <c r="AA8" s="1163">
        <v>419280</v>
      </c>
      <c r="AB8" s="1164"/>
      <c r="AC8" s="1164"/>
      <c r="AD8" s="1164"/>
      <c r="AE8" s="1164"/>
      <c r="AF8" s="1164"/>
      <c r="AG8" s="1164"/>
      <c r="AH8" s="1165"/>
      <c r="AI8" s="1283">
        <v>311433</v>
      </c>
      <c r="AJ8" s="1283"/>
      <c r="AK8" s="1283"/>
      <c r="AL8" s="1283"/>
      <c r="AM8" s="1283"/>
      <c r="AN8" s="1283"/>
      <c r="AO8" s="1283"/>
      <c r="AP8" s="1283"/>
      <c r="AQ8" s="1283"/>
      <c r="AR8" s="1283">
        <v>1</v>
      </c>
      <c r="AS8" s="1283"/>
      <c r="AT8" s="1283"/>
      <c r="AU8" s="1283"/>
      <c r="AV8" s="1283"/>
      <c r="AW8" s="1283"/>
      <c r="AX8" s="1284">
        <v>3334</v>
      </c>
      <c r="AY8" s="1284"/>
      <c r="AZ8" s="1284"/>
      <c r="BA8" s="1284"/>
      <c r="BB8" s="1284"/>
      <c r="BC8" s="1285"/>
    </row>
    <row r="9" spans="1:55" ht="18.350000000000001" customHeight="1">
      <c r="A9" s="1288"/>
      <c r="B9" s="1289"/>
      <c r="C9" s="401"/>
      <c r="D9" s="979" t="s">
        <v>1617</v>
      </c>
      <c r="E9" s="979"/>
      <c r="F9" s="979"/>
      <c r="G9" s="979"/>
      <c r="H9" s="979"/>
      <c r="I9" s="979"/>
      <c r="J9" s="979"/>
      <c r="K9" s="979"/>
      <c r="L9" s="979"/>
      <c r="M9" s="979"/>
      <c r="N9" s="979"/>
      <c r="O9" s="979"/>
      <c r="P9" s="979"/>
      <c r="Q9" s="979"/>
      <c r="R9" s="361"/>
      <c r="S9" s="1286">
        <v>42</v>
      </c>
      <c r="T9" s="1287"/>
      <c r="U9" s="1287"/>
      <c r="V9" s="1287"/>
      <c r="W9" s="1287"/>
      <c r="X9" s="1287"/>
      <c r="Y9" s="1287"/>
      <c r="Z9" s="1287"/>
      <c r="AA9" s="1163">
        <v>1093402</v>
      </c>
      <c r="AB9" s="1164"/>
      <c r="AC9" s="1164"/>
      <c r="AD9" s="1164"/>
      <c r="AE9" s="1164"/>
      <c r="AF9" s="1164"/>
      <c r="AG9" s="1164"/>
      <c r="AH9" s="1165"/>
      <c r="AI9" s="1283">
        <v>819861</v>
      </c>
      <c r="AJ9" s="1283"/>
      <c r="AK9" s="1283"/>
      <c r="AL9" s="1283"/>
      <c r="AM9" s="1283"/>
      <c r="AN9" s="1283"/>
      <c r="AO9" s="1283"/>
      <c r="AP9" s="1283"/>
      <c r="AQ9" s="1283"/>
      <c r="AR9" s="1283">
        <v>21</v>
      </c>
      <c r="AS9" s="1283"/>
      <c r="AT9" s="1283"/>
      <c r="AU9" s="1283"/>
      <c r="AV9" s="1283"/>
      <c r="AW9" s="1283"/>
      <c r="AX9" s="1284">
        <v>22616</v>
      </c>
      <c r="AY9" s="1284"/>
      <c r="AZ9" s="1284"/>
      <c r="BA9" s="1284"/>
      <c r="BB9" s="1284"/>
      <c r="BC9" s="1285"/>
    </row>
    <row r="10" spans="1:55" ht="18.350000000000001" customHeight="1">
      <c r="A10" s="1288"/>
      <c r="B10" s="1289"/>
      <c r="C10" s="401"/>
      <c r="D10" s="979" t="s">
        <v>1618</v>
      </c>
      <c r="E10" s="979"/>
      <c r="F10" s="979"/>
      <c r="G10" s="979"/>
      <c r="H10" s="979"/>
      <c r="I10" s="979"/>
      <c r="J10" s="979"/>
      <c r="K10" s="979"/>
      <c r="L10" s="979"/>
      <c r="M10" s="979"/>
      <c r="N10" s="979"/>
      <c r="O10" s="979"/>
      <c r="P10" s="979"/>
      <c r="Q10" s="979"/>
      <c r="R10" s="361"/>
      <c r="S10" s="1286">
        <v>8</v>
      </c>
      <c r="T10" s="1287"/>
      <c r="U10" s="1287"/>
      <c r="V10" s="1287"/>
      <c r="W10" s="1287"/>
      <c r="X10" s="1287"/>
      <c r="Y10" s="1287"/>
      <c r="Z10" s="1287"/>
      <c r="AA10" s="1163">
        <v>191155</v>
      </c>
      <c r="AB10" s="1164"/>
      <c r="AC10" s="1164"/>
      <c r="AD10" s="1164"/>
      <c r="AE10" s="1164"/>
      <c r="AF10" s="1164"/>
      <c r="AG10" s="1164"/>
      <c r="AH10" s="1165"/>
      <c r="AI10" s="1283">
        <v>153229</v>
      </c>
      <c r="AJ10" s="1283"/>
      <c r="AK10" s="1283"/>
      <c r="AL10" s="1283"/>
      <c r="AM10" s="1283"/>
      <c r="AN10" s="1283"/>
      <c r="AO10" s="1283"/>
      <c r="AP10" s="1283"/>
      <c r="AQ10" s="1283"/>
      <c r="AR10" s="1283">
        <v>2</v>
      </c>
      <c r="AS10" s="1283"/>
      <c r="AT10" s="1283"/>
      <c r="AU10" s="1283"/>
      <c r="AV10" s="1283"/>
      <c r="AW10" s="1283"/>
      <c r="AX10" s="1284">
        <v>204</v>
      </c>
      <c r="AY10" s="1284"/>
      <c r="AZ10" s="1284"/>
      <c r="BA10" s="1284"/>
      <c r="BB10" s="1284"/>
      <c r="BC10" s="1285"/>
    </row>
    <row r="11" spans="1:55" ht="18.350000000000001" customHeight="1">
      <c r="A11" s="1288"/>
      <c r="B11" s="1289"/>
      <c r="C11" s="401"/>
      <c r="D11" s="979" t="s">
        <v>1619</v>
      </c>
      <c r="E11" s="979"/>
      <c r="F11" s="979"/>
      <c r="G11" s="979"/>
      <c r="H11" s="979"/>
      <c r="I11" s="979"/>
      <c r="J11" s="979"/>
      <c r="K11" s="979"/>
      <c r="L11" s="979"/>
      <c r="M11" s="979"/>
      <c r="N11" s="979"/>
      <c r="O11" s="979"/>
      <c r="P11" s="979"/>
      <c r="Q11" s="979"/>
      <c r="R11" s="361"/>
      <c r="S11" s="1286">
        <v>110</v>
      </c>
      <c r="T11" s="1287"/>
      <c r="U11" s="1287"/>
      <c r="V11" s="1287"/>
      <c r="W11" s="1287"/>
      <c r="X11" s="1287"/>
      <c r="Y11" s="1287"/>
      <c r="Z11" s="1287"/>
      <c r="AA11" s="1163">
        <v>379564</v>
      </c>
      <c r="AB11" s="1164"/>
      <c r="AC11" s="1164"/>
      <c r="AD11" s="1164"/>
      <c r="AE11" s="1164"/>
      <c r="AF11" s="1164"/>
      <c r="AG11" s="1164"/>
      <c r="AH11" s="1165"/>
      <c r="AI11" s="1283">
        <v>312622</v>
      </c>
      <c r="AJ11" s="1283"/>
      <c r="AK11" s="1283"/>
      <c r="AL11" s="1283"/>
      <c r="AM11" s="1283"/>
      <c r="AN11" s="1283"/>
      <c r="AO11" s="1283"/>
      <c r="AP11" s="1283"/>
      <c r="AQ11" s="1283"/>
      <c r="AR11" s="1283">
        <v>34</v>
      </c>
      <c r="AS11" s="1283"/>
      <c r="AT11" s="1283"/>
      <c r="AU11" s="1283"/>
      <c r="AV11" s="1283"/>
      <c r="AW11" s="1283"/>
      <c r="AX11" s="1284">
        <v>9115</v>
      </c>
      <c r="AY11" s="1284"/>
      <c r="AZ11" s="1284"/>
      <c r="BA11" s="1284"/>
      <c r="BB11" s="1284"/>
      <c r="BC11" s="1285"/>
    </row>
    <row r="12" spans="1:55" ht="18.350000000000001" customHeight="1">
      <c r="A12" s="1288"/>
      <c r="B12" s="1289"/>
      <c r="D12" s="979" t="s">
        <v>1620</v>
      </c>
      <c r="E12" s="979"/>
      <c r="F12" s="979"/>
      <c r="G12" s="979"/>
      <c r="H12" s="979"/>
      <c r="I12" s="979"/>
      <c r="J12" s="979"/>
      <c r="K12" s="979"/>
      <c r="L12" s="979"/>
      <c r="M12" s="979"/>
      <c r="N12" s="979"/>
      <c r="O12" s="979"/>
      <c r="P12" s="979"/>
      <c r="Q12" s="979"/>
      <c r="R12" s="361"/>
      <c r="S12" s="1286">
        <v>15</v>
      </c>
      <c r="T12" s="1287"/>
      <c r="U12" s="1287"/>
      <c r="V12" s="1287"/>
      <c r="W12" s="1287"/>
      <c r="X12" s="1287"/>
      <c r="Y12" s="1287"/>
      <c r="Z12" s="1287"/>
      <c r="AA12" s="1163">
        <v>164183</v>
      </c>
      <c r="AB12" s="1164"/>
      <c r="AC12" s="1164"/>
      <c r="AD12" s="1164"/>
      <c r="AE12" s="1164"/>
      <c r="AF12" s="1164"/>
      <c r="AG12" s="1164"/>
      <c r="AH12" s="1165"/>
      <c r="AI12" s="1283">
        <v>150668</v>
      </c>
      <c r="AJ12" s="1283"/>
      <c r="AK12" s="1283"/>
      <c r="AL12" s="1283"/>
      <c r="AM12" s="1283"/>
      <c r="AN12" s="1283"/>
      <c r="AO12" s="1283"/>
      <c r="AP12" s="1283"/>
      <c r="AQ12" s="1283"/>
      <c r="AR12" s="1283">
        <v>6</v>
      </c>
      <c r="AS12" s="1283"/>
      <c r="AT12" s="1283"/>
      <c r="AU12" s="1283"/>
      <c r="AV12" s="1283"/>
      <c r="AW12" s="1283"/>
      <c r="AX12" s="1284">
        <v>4202</v>
      </c>
      <c r="AY12" s="1284"/>
      <c r="AZ12" s="1284"/>
      <c r="BA12" s="1284"/>
      <c r="BB12" s="1284"/>
      <c r="BC12" s="1285"/>
    </row>
    <row r="13" spans="1:55" ht="18.350000000000001" customHeight="1">
      <c r="A13" s="402"/>
      <c r="B13" s="979" t="s">
        <v>1621</v>
      </c>
      <c r="C13" s="979"/>
      <c r="D13" s="979"/>
      <c r="E13" s="979"/>
      <c r="F13" s="979"/>
      <c r="G13" s="979"/>
      <c r="H13" s="979"/>
      <c r="I13" s="979"/>
      <c r="J13" s="979"/>
      <c r="K13" s="979"/>
      <c r="L13" s="979"/>
      <c r="M13" s="979"/>
      <c r="N13" s="979"/>
      <c r="O13" s="979"/>
      <c r="P13" s="979"/>
      <c r="Q13" s="979"/>
      <c r="R13" s="361"/>
      <c r="S13" s="1286">
        <v>-9</v>
      </c>
      <c r="T13" s="1287"/>
      <c r="U13" s="1287"/>
      <c r="V13" s="1287"/>
      <c r="W13" s="1287"/>
      <c r="X13" s="1287"/>
      <c r="Y13" s="1287"/>
      <c r="Z13" s="1287"/>
      <c r="AA13" s="1163">
        <v>0</v>
      </c>
      <c r="AB13" s="1164"/>
      <c r="AC13" s="1164"/>
      <c r="AD13" s="1164"/>
      <c r="AE13" s="1164"/>
      <c r="AF13" s="1164"/>
      <c r="AG13" s="1164"/>
      <c r="AH13" s="1165"/>
      <c r="AI13" s="1283">
        <v>0</v>
      </c>
      <c r="AJ13" s="1283"/>
      <c r="AK13" s="1283"/>
      <c r="AL13" s="1283"/>
      <c r="AM13" s="1283"/>
      <c r="AN13" s="1283"/>
      <c r="AO13" s="1283"/>
      <c r="AP13" s="1283"/>
      <c r="AQ13" s="1283"/>
      <c r="AR13" s="1283">
        <v>0</v>
      </c>
      <c r="AS13" s="1283"/>
      <c r="AT13" s="1283"/>
      <c r="AU13" s="1283"/>
      <c r="AV13" s="1283"/>
      <c r="AW13" s="1283"/>
      <c r="AX13" s="1284">
        <v>0</v>
      </c>
      <c r="AY13" s="1284"/>
      <c r="AZ13" s="1284"/>
      <c r="BA13" s="1284"/>
      <c r="BB13" s="1284"/>
      <c r="BC13" s="1285"/>
    </row>
    <row r="14" spans="1:55" ht="18.350000000000001" customHeight="1">
      <c r="A14" s="402"/>
      <c r="B14" s="979" t="s">
        <v>1622</v>
      </c>
      <c r="C14" s="979" t="s">
        <v>1623</v>
      </c>
      <c r="D14" s="979"/>
      <c r="E14" s="979"/>
      <c r="F14" s="979"/>
      <c r="G14" s="979"/>
      <c r="H14" s="979"/>
      <c r="I14" s="979"/>
      <c r="J14" s="979"/>
      <c r="K14" s="979"/>
      <c r="L14" s="979"/>
      <c r="M14" s="979"/>
      <c r="N14" s="979"/>
      <c r="O14" s="979"/>
      <c r="P14" s="979"/>
      <c r="Q14" s="979"/>
      <c r="R14" s="361"/>
      <c r="S14" s="1286">
        <v>3</v>
      </c>
      <c r="T14" s="1287"/>
      <c r="U14" s="1287"/>
      <c r="V14" s="1287"/>
      <c r="W14" s="1287"/>
      <c r="X14" s="1287"/>
      <c r="Y14" s="1287"/>
      <c r="Z14" s="1287"/>
      <c r="AA14" s="1163">
        <v>14650</v>
      </c>
      <c r="AB14" s="1164"/>
      <c r="AC14" s="1164"/>
      <c r="AD14" s="1164"/>
      <c r="AE14" s="1164"/>
      <c r="AF14" s="1164"/>
      <c r="AG14" s="1164"/>
      <c r="AH14" s="1165"/>
      <c r="AI14" s="1283">
        <v>9922</v>
      </c>
      <c r="AJ14" s="1283"/>
      <c r="AK14" s="1283"/>
      <c r="AL14" s="1283"/>
      <c r="AM14" s="1283"/>
      <c r="AN14" s="1283"/>
      <c r="AO14" s="1283"/>
      <c r="AP14" s="1283"/>
      <c r="AQ14" s="1283"/>
      <c r="AR14" s="1283">
        <v>0</v>
      </c>
      <c r="AS14" s="1283"/>
      <c r="AT14" s="1283"/>
      <c r="AU14" s="1283"/>
      <c r="AV14" s="1283"/>
      <c r="AW14" s="1283"/>
      <c r="AX14" s="1284">
        <v>0</v>
      </c>
      <c r="AY14" s="1284"/>
      <c r="AZ14" s="1284"/>
      <c r="BA14" s="1284"/>
      <c r="BB14" s="1284"/>
      <c r="BC14" s="1285"/>
    </row>
    <row r="15" spans="1:55" ht="18.350000000000001" customHeight="1">
      <c r="A15" s="403"/>
      <c r="B15" s="1274" t="s">
        <v>1624</v>
      </c>
      <c r="C15" s="1274" t="s">
        <v>1625</v>
      </c>
      <c r="D15" s="1274"/>
      <c r="E15" s="1274"/>
      <c r="F15" s="1274"/>
      <c r="G15" s="1274"/>
      <c r="H15" s="1274"/>
      <c r="I15" s="1274"/>
      <c r="J15" s="1274"/>
      <c r="K15" s="1274"/>
      <c r="L15" s="1274"/>
      <c r="M15" s="1274"/>
      <c r="N15" s="1274"/>
      <c r="O15" s="1274"/>
      <c r="P15" s="1274"/>
      <c r="Q15" s="1274"/>
      <c r="R15" s="404"/>
      <c r="S15" s="1275">
        <v>93</v>
      </c>
      <c r="T15" s="1276"/>
      <c r="U15" s="1276"/>
      <c r="V15" s="1276"/>
      <c r="W15" s="1276"/>
      <c r="X15" s="1276"/>
      <c r="Y15" s="1276"/>
      <c r="Z15" s="1276"/>
      <c r="AA15" s="1280">
        <v>142529</v>
      </c>
      <c r="AB15" s="1281"/>
      <c r="AC15" s="1281"/>
      <c r="AD15" s="1281"/>
      <c r="AE15" s="1281"/>
      <c r="AF15" s="1281"/>
      <c r="AG15" s="1281"/>
      <c r="AH15" s="1282"/>
      <c r="AI15" s="1277">
        <v>142529</v>
      </c>
      <c r="AJ15" s="1277"/>
      <c r="AK15" s="1277"/>
      <c r="AL15" s="1277"/>
      <c r="AM15" s="1277"/>
      <c r="AN15" s="1277"/>
      <c r="AO15" s="1277"/>
      <c r="AP15" s="1277"/>
      <c r="AQ15" s="1277"/>
      <c r="AR15" s="1277">
        <v>7</v>
      </c>
      <c r="AS15" s="1277"/>
      <c r="AT15" s="1277"/>
      <c r="AU15" s="1277"/>
      <c r="AV15" s="1277"/>
      <c r="AW15" s="1277"/>
      <c r="AX15" s="1278">
        <v>5327</v>
      </c>
      <c r="AY15" s="1278"/>
      <c r="AZ15" s="1278"/>
      <c r="BA15" s="1278"/>
      <c r="BB15" s="1278"/>
      <c r="BC15" s="1279"/>
    </row>
    <row r="16" spans="1:55" ht="18.350000000000001" customHeight="1">
      <c r="A16" s="1263" t="s">
        <v>444</v>
      </c>
      <c r="B16" s="1264"/>
      <c r="C16" s="1264"/>
      <c r="D16" s="1264"/>
      <c r="E16" s="1264"/>
      <c r="F16" s="1264"/>
      <c r="G16" s="1264"/>
      <c r="H16" s="1264"/>
      <c r="I16" s="1264"/>
      <c r="J16" s="1264"/>
      <c r="K16" s="1264"/>
      <c r="L16" s="1264"/>
      <c r="M16" s="1264"/>
      <c r="N16" s="1264"/>
      <c r="O16" s="1264"/>
      <c r="P16" s="1264"/>
      <c r="Q16" s="1264"/>
      <c r="R16" s="1265"/>
      <c r="S16" s="1266">
        <f>SUM(S8:W12)+SUM(S14:W15)</f>
        <v>276</v>
      </c>
      <c r="T16" s="1267"/>
      <c r="U16" s="1267"/>
      <c r="V16" s="1267"/>
      <c r="W16" s="1267"/>
      <c r="X16" s="1267"/>
      <c r="Y16" s="1267"/>
      <c r="Z16" s="1267"/>
      <c r="AA16" s="1273">
        <f>SUM(AA8:AH15)</f>
        <v>2404763</v>
      </c>
      <c r="AB16" s="1268"/>
      <c r="AC16" s="1268"/>
      <c r="AD16" s="1268"/>
      <c r="AE16" s="1268"/>
      <c r="AF16" s="1268"/>
      <c r="AG16" s="1268"/>
      <c r="AH16" s="1270"/>
      <c r="AI16" s="1268">
        <f>SUM(AI8:AQ15)</f>
        <v>1900264</v>
      </c>
      <c r="AJ16" s="1268"/>
      <c r="AK16" s="1268"/>
      <c r="AL16" s="1268"/>
      <c r="AM16" s="1268"/>
      <c r="AN16" s="1268"/>
      <c r="AO16" s="1268"/>
      <c r="AP16" s="1268"/>
      <c r="AQ16" s="1269"/>
      <c r="AR16" s="1268">
        <f>SUM(AR8:AW15)</f>
        <v>71</v>
      </c>
      <c r="AS16" s="1268"/>
      <c r="AT16" s="1268"/>
      <c r="AU16" s="1268"/>
      <c r="AV16" s="1268"/>
      <c r="AW16" s="1270"/>
      <c r="AX16" s="1271">
        <f>SUM(AX8:BC15)</f>
        <v>44798</v>
      </c>
      <c r="AY16" s="1271"/>
      <c r="AZ16" s="1271"/>
      <c r="BA16" s="1271"/>
      <c r="BB16" s="1271"/>
      <c r="BC16" s="1272"/>
    </row>
    <row r="17" spans="1:67" ht="18.350000000000001" customHeight="1">
      <c r="A17" s="350" t="s">
        <v>1626</v>
      </c>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row>
    <row r="18" spans="1:67" ht="18.350000000000001" customHeight="1">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row>
    <row r="19" spans="1:67" s="399" customFormat="1" ht="18.350000000000001" customHeight="1">
      <c r="A19" s="1251" t="s">
        <v>1627</v>
      </c>
      <c r="B19" s="1251"/>
      <c r="C19" s="1251"/>
      <c r="D19" s="1251"/>
      <c r="E19" s="1251"/>
      <c r="F19" s="1251"/>
      <c r="G19" s="1251"/>
      <c r="H19" s="1251"/>
      <c r="I19" s="1251"/>
      <c r="J19" s="1251"/>
      <c r="K19" s="1251"/>
      <c r="L19" s="1251"/>
      <c r="M19" s="1251"/>
      <c r="N19" s="1251"/>
      <c r="O19" s="1251"/>
      <c r="P19" s="1251"/>
      <c r="Q19" s="1251"/>
      <c r="R19" s="1251"/>
      <c r="S19" s="1251"/>
      <c r="T19" s="1251"/>
      <c r="U19" s="1251"/>
      <c r="V19" s="1251"/>
      <c r="BC19" s="400" t="s">
        <v>1628</v>
      </c>
    </row>
    <row r="20" spans="1:67" ht="18.350000000000001" customHeight="1">
      <c r="A20" s="1252" t="s">
        <v>1629</v>
      </c>
      <c r="B20" s="1253"/>
      <c r="C20" s="1253"/>
      <c r="D20" s="1253"/>
      <c r="E20" s="1253"/>
      <c r="F20" s="1253"/>
      <c r="G20" s="1253"/>
      <c r="H20" s="1253"/>
      <c r="I20" s="1253"/>
      <c r="J20" s="1253"/>
      <c r="K20" s="1254"/>
      <c r="L20" s="1255" t="s">
        <v>1528</v>
      </c>
      <c r="M20" s="1253"/>
      <c r="N20" s="1253"/>
      <c r="O20" s="1253"/>
      <c r="P20" s="1253"/>
      <c r="Q20" s="1253"/>
      <c r="R20" s="1253"/>
      <c r="S20" s="1253"/>
      <c r="T20" s="1253"/>
      <c r="U20" s="1253"/>
      <c r="V20" s="1254"/>
      <c r="W20" s="1256" t="s">
        <v>1529</v>
      </c>
      <c r="X20" s="1243"/>
      <c r="Y20" s="1243"/>
      <c r="Z20" s="1243"/>
      <c r="AA20" s="1243"/>
      <c r="AB20" s="1243"/>
      <c r="AC20" s="1257" t="s">
        <v>1630</v>
      </c>
      <c r="AD20" s="1257"/>
      <c r="AE20" s="1257"/>
      <c r="AF20" s="1257"/>
      <c r="AG20" s="1257"/>
      <c r="AH20" s="1257"/>
      <c r="AI20" s="1257"/>
      <c r="AJ20" s="1258" t="s">
        <v>1631</v>
      </c>
      <c r="AK20" s="1026"/>
      <c r="AL20" s="1026"/>
      <c r="AM20" s="1026"/>
      <c r="AN20" s="1259"/>
      <c r="AO20" s="1243" t="s">
        <v>1632</v>
      </c>
      <c r="AP20" s="1243"/>
      <c r="AQ20" s="1243"/>
      <c r="AR20" s="1243"/>
      <c r="AS20" s="1243"/>
      <c r="AT20" s="1243"/>
      <c r="AU20" s="1243"/>
      <c r="AV20" s="1243"/>
      <c r="AW20" s="1243"/>
      <c r="AX20" s="1243"/>
      <c r="AY20" s="1243"/>
      <c r="AZ20" s="1243"/>
      <c r="BA20" s="1243"/>
      <c r="BB20" s="1243"/>
      <c r="BC20" s="1041"/>
      <c r="BD20" s="36"/>
      <c r="BE20" s="36"/>
      <c r="BF20" s="36"/>
      <c r="BG20" s="36"/>
      <c r="BH20" s="36"/>
      <c r="BI20" s="36"/>
      <c r="BJ20" s="36"/>
    </row>
    <row r="21" spans="1:67" ht="18.350000000000001" customHeight="1">
      <c r="A21" s="1246" t="s">
        <v>1633</v>
      </c>
      <c r="B21" s="1112"/>
      <c r="C21" s="1112"/>
      <c r="D21" s="1112"/>
      <c r="E21" s="1112"/>
      <c r="F21" s="1244"/>
      <c r="G21" s="1112"/>
      <c r="H21" s="1112"/>
      <c r="I21" s="1112"/>
      <c r="J21" s="1112"/>
      <c r="K21" s="1075"/>
      <c r="L21" s="1247" t="s">
        <v>1533</v>
      </c>
      <c r="M21" s="1248"/>
      <c r="N21" s="1248"/>
      <c r="O21" s="1249"/>
      <c r="P21" s="1249"/>
      <c r="Q21" s="1249"/>
      <c r="R21" s="1249"/>
      <c r="S21" s="1249"/>
      <c r="T21" s="1249"/>
      <c r="U21" s="1249"/>
      <c r="V21" s="1250"/>
      <c r="W21" s="1074"/>
      <c r="X21" s="1112"/>
      <c r="Y21" s="1112"/>
      <c r="Z21" s="1112"/>
      <c r="AA21" s="1112"/>
      <c r="AB21" s="1112"/>
      <c r="AC21" s="953" t="s">
        <v>1353</v>
      </c>
      <c r="AD21" s="953"/>
      <c r="AE21" s="953" t="s">
        <v>1354</v>
      </c>
      <c r="AF21" s="953"/>
      <c r="AG21" s="953" t="s">
        <v>1409</v>
      </c>
      <c r="AH21" s="953"/>
      <c r="AI21" s="953"/>
      <c r="AJ21" s="1260"/>
      <c r="AK21" s="1261"/>
      <c r="AL21" s="1261"/>
      <c r="AM21" s="1261"/>
      <c r="AN21" s="1262"/>
      <c r="AO21" s="1112"/>
      <c r="AP21" s="1112"/>
      <c r="AQ21" s="1112"/>
      <c r="AR21" s="1112"/>
      <c r="AS21" s="1112"/>
      <c r="AT21" s="1112"/>
      <c r="AU21" s="1244"/>
      <c r="AV21" s="1112"/>
      <c r="AW21" s="1112"/>
      <c r="AX21" s="1112"/>
      <c r="AY21" s="1244"/>
      <c r="AZ21" s="1112"/>
      <c r="BA21" s="1112"/>
      <c r="BB21" s="1112"/>
      <c r="BC21" s="1245"/>
      <c r="BD21" s="36"/>
      <c r="BE21" s="36"/>
      <c r="BF21" s="36"/>
      <c r="BG21" s="36"/>
      <c r="BH21" s="36"/>
      <c r="BI21" s="36"/>
      <c r="BJ21" s="36"/>
    </row>
    <row r="22" spans="1:67" ht="17.7" customHeight="1">
      <c r="A22" s="1213" t="s">
        <v>1634</v>
      </c>
      <c r="B22" s="1214"/>
      <c r="C22" s="1214"/>
      <c r="D22" s="1214"/>
      <c r="E22" s="1214"/>
      <c r="F22" s="1214"/>
      <c r="G22" s="1214"/>
      <c r="H22" s="1214"/>
      <c r="I22" s="1214"/>
      <c r="J22" s="1214"/>
      <c r="K22" s="1215"/>
      <c r="L22" s="1219" t="s">
        <v>1635</v>
      </c>
      <c r="M22" s="1220"/>
      <c r="N22" s="1220"/>
      <c r="O22" s="1220"/>
      <c r="P22" s="1220"/>
      <c r="Q22" s="1220"/>
      <c r="R22" s="1220"/>
      <c r="S22" s="1220"/>
      <c r="T22" s="1220"/>
      <c r="U22" s="1220"/>
      <c r="V22" s="1221"/>
      <c r="W22" s="1219" t="s">
        <v>1636</v>
      </c>
      <c r="X22" s="1220"/>
      <c r="Y22" s="1220"/>
      <c r="Z22" s="1220"/>
      <c r="AA22" s="1222">
        <v>17</v>
      </c>
      <c r="AB22" s="1223"/>
      <c r="AC22" s="1226">
        <v>9</v>
      </c>
      <c r="AD22" s="1227"/>
      <c r="AE22" s="1226">
        <v>3</v>
      </c>
      <c r="AF22" s="1227"/>
      <c r="AG22" s="1099" t="s">
        <v>394</v>
      </c>
      <c r="AH22" s="1100"/>
      <c r="AI22" s="1178"/>
      <c r="AJ22" s="1099" t="s">
        <v>394</v>
      </c>
      <c r="AK22" s="1100"/>
      <c r="AL22" s="1100"/>
      <c r="AM22" s="1100"/>
      <c r="AN22" s="1181"/>
      <c r="AO22" s="405" t="s">
        <v>1637</v>
      </c>
      <c r="AP22" s="1184" t="s">
        <v>1638</v>
      </c>
      <c r="AQ22" s="1184"/>
      <c r="AR22" s="1184"/>
      <c r="AS22" s="1184"/>
      <c r="AT22" s="1184"/>
      <c r="AU22" s="1184"/>
      <c r="AV22" s="1184"/>
      <c r="AW22" s="1184"/>
      <c r="AX22" s="1184"/>
      <c r="AY22" s="1184"/>
      <c r="AZ22" s="1184"/>
      <c r="BA22" s="1184"/>
      <c r="BB22" s="1184"/>
      <c r="BC22" s="1185"/>
      <c r="BD22" s="36"/>
      <c r="BE22" s="36"/>
      <c r="BF22" s="36"/>
      <c r="BG22" s="36"/>
      <c r="BH22" s="36"/>
      <c r="BI22" s="36"/>
      <c r="BJ22" s="36"/>
    </row>
    <row r="23" spans="1:67" ht="9.35" customHeight="1">
      <c r="A23" s="1209"/>
      <c r="B23" s="1210"/>
      <c r="C23" s="1210"/>
      <c r="D23" s="1210"/>
      <c r="E23" s="1210"/>
      <c r="F23" s="1210"/>
      <c r="G23" s="1210"/>
      <c r="H23" s="1210"/>
      <c r="I23" s="1210"/>
      <c r="J23" s="1210"/>
      <c r="K23" s="1211"/>
      <c r="L23" s="1199"/>
      <c r="M23" s="1200"/>
      <c r="N23" s="1200"/>
      <c r="O23" s="1200"/>
      <c r="P23" s="1200"/>
      <c r="Q23" s="1200"/>
      <c r="R23" s="1200"/>
      <c r="S23" s="1200"/>
      <c r="T23" s="1200"/>
      <c r="U23" s="1200"/>
      <c r="V23" s="1201"/>
      <c r="W23" s="1199"/>
      <c r="X23" s="1200"/>
      <c r="Y23" s="1200"/>
      <c r="Z23" s="1200"/>
      <c r="AA23" s="1224"/>
      <c r="AB23" s="1225"/>
      <c r="AC23" s="1228"/>
      <c r="AD23" s="1229"/>
      <c r="AE23" s="1228"/>
      <c r="AF23" s="1229"/>
      <c r="AG23" s="1174"/>
      <c r="AH23" s="1175"/>
      <c r="AI23" s="1179"/>
      <c r="AJ23" s="1174"/>
      <c r="AK23" s="1175"/>
      <c r="AL23" s="1175"/>
      <c r="AM23" s="1175"/>
      <c r="AN23" s="1182"/>
      <c r="AO23" s="1186" t="s">
        <v>1637</v>
      </c>
      <c r="AP23" s="1166" t="s">
        <v>1639</v>
      </c>
      <c r="AQ23" s="1166"/>
      <c r="AR23" s="1166"/>
      <c r="AS23" s="1166"/>
      <c r="AT23" s="1166"/>
      <c r="AU23" s="1166"/>
      <c r="AV23" s="1166"/>
      <c r="AW23" s="1166"/>
      <c r="AX23" s="1166"/>
      <c r="AY23" s="1166"/>
      <c r="AZ23" s="1166"/>
      <c r="BA23" s="1166"/>
      <c r="BB23" s="1166"/>
      <c r="BC23" s="1167"/>
      <c r="BD23" s="36"/>
      <c r="BE23" s="36"/>
      <c r="BF23" s="36"/>
      <c r="BG23" s="36"/>
      <c r="BH23" s="36"/>
      <c r="BI23" s="36"/>
      <c r="BJ23" s="36"/>
    </row>
    <row r="24" spans="1:67" ht="9.35" customHeight="1">
      <c r="A24" s="1209"/>
      <c r="B24" s="1210"/>
      <c r="C24" s="1210"/>
      <c r="D24" s="1210"/>
      <c r="E24" s="1210"/>
      <c r="F24" s="1210"/>
      <c r="G24" s="1210"/>
      <c r="H24" s="1210"/>
      <c r="I24" s="1210"/>
      <c r="J24" s="1210"/>
      <c r="K24" s="1211"/>
      <c r="L24" s="1189" t="s">
        <v>1640</v>
      </c>
      <c r="M24" s="1190"/>
      <c r="N24" s="1190"/>
      <c r="O24" s="1190"/>
      <c r="P24" s="1190"/>
      <c r="Q24" s="1190"/>
      <c r="R24" s="1190"/>
      <c r="S24" s="1190"/>
      <c r="T24" s="1190"/>
      <c r="U24" s="1190"/>
      <c r="V24" s="1191"/>
      <c r="W24" s="1235" t="s">
        <v>1641</v>
      </c>
      <c r="X24" s="1236"/>
      <c r="Y24" s="1236"/>
      <c r="Z24" s="1236"/>
      <c r="AA24" s="1239">
        <v>8</v>
      </c>
      <c r="AB24" s="1240"/>
      <c r="AC24" s="1228"/>
      <c r="AD24" s="1229"/>
      <c r="AE24" s="1228"/>
      <c r="AF24" s="1229"/>
      <c r="AG24" s="1174"/>
      <c r="AH24" s="1175"/>
      <c r="AI24" s="1179"/>
      <c r="AJ24" s="1174"/>
      <c r="AK24" s="1175"/>
      <c r="AL24" s="1175"/>
      <c r="AM24" s="1175"/>
      <c r="AN24" s="1182"/>
      <c r="AO24" s="1186"/>
      <c r="AP24" s="1166"/>
      <c r="AQ24" s="1166"/>
      <c r="AR24" s="1166"/>
      <c r="AS24" s="1166"/>
      <c r="AT24" s="1166"/>
      <c r="AU24" s="1166"/>
      <c r="AV24" s="1166"/>
      <c r="AW24" s="1166"/>
      <c r="AX24" s="1166"/>
      <c r="AY24" s="1166"/>
      <c r="AZ24" s="1166"/>
      <c r="BA24" s="1166"/>
      <c r="BB24" s="1166"/>
      <c r="BC24" s="1167"/>
      <c r="BD24" s="154"/>
      <c r="BE24" s="154"/>
      <c r="BF24" s="36"/>
      <c r="BG24" s="36"/>
      <c r="BH24" s="36"/>
      <c r="BI24" s="36"/>
      <c r="BJ24" s="36"/>
    </row>
    <row r="25" spans="1:67" ht="17.7" customHeight="1">
      <c r="A25" s="1216"/>
      <c r="B25" s="1217"/>
      <c r="C25" s="1217"/>
      <c r="D25" s="1217"/>
      <c r="E25" s="1217"/>
      <c r="F25" s="1217"/>
      <c r="G25" s="1217"/>
      <c r="H25" s="1217"/>
      <c r="I25" s="1217"/>
      <c r="J25" s="1217"/>
      <c r="K25" s="1218"/>
      <c r="L25" s="1232"/>
      <c r="M25" s="1233"/>
      <c r="N25" s="1233"/>
      <c r="O25" s="1233"/>
      <c r="P25" s="1233"/>
      <c r="Q25" s="1233"/>
      <c r="R25" s="1233"/>
      <c r="S25" s="1233"/>
      <c r="T25" s="1233"/>
      <c r="U25" s="1233"/>
      <c r="V25" s="1234"/>
      <c r="W25" s="1237"/>
      <c r="X25" s="1238"/>
      <c r="Y25" s="1238"/>
      <c r="Z25" s="1238"/>
      <c r="AA25" s="1241"/>
      <c r="AB25" s="1242"/>
      <c r="AC25" s="1230"/>
      <c r="AD25" s="1231"/>
      <c r="AE25" s="1230"/>
      <c r="AF25" s="1231"/>
      <c r="AG25" s="1176"/>
      <c r="AH25" s="1177"/>
      <c r="AI25" s="1180"/>
      <c r="AJ25" s="1176"/>
      <c r="AK25" s="1177"/>
      <c r="AL25" s="1177"/>
      <c r="AM25" s="1177"/>
      <c r="AN25" s="1183"/>
      <c r="AO25" s="408" t="s">
        <v>1637</v>
      </c>
      <c r="AP25" s="1187" t="s">
        <v>1642</v>
      </c>
      <c r="AQ25" s="1187"/>
      <c r="AR25" s="1187"/>
      <c r="AS25" s="1187"/>
      <c r="AT25" s="1187"/>
      <c r="AU25" s="1187"/>
      <c r="AV25" s="1187"/>
      <c r="AW25" s="1187"/>
      <c r="AX25" s="1187"/>
      <c r="AY25" s="1187"/>
      <c r="AZ25" s="1187"/>
      <c r="BA25" s="1187"/>
      <c r="BB25" s="1187"/>
      <c r="BC25" s="1188"/>
      <c r="BD25" s="154"/>
      <c r="BE25" s="154"/>
      <c r="BF25" s="36"/>
      <c r="BG25" s="36"/>
      <c r="BH25" s="36"/>
      <c r="BI25" s="36"/>
      <c r="BJ25" s="36"/>
    </row>
    <row r="26" spans="1:67" ht="17.05" customHeight="1">
      <c r="A26" s="409"/>
      <c r="B26" s="406"/>
      <c r="C26" s="406"/>
      <c r="D26" s="406"/>
      <c r="E26" s="406"/>
      <c r="F26" s="406"/>
      <c r="G26" s="406"/>
      <c r="H26" s="406"/>
      <c r="I26" s="406"/>
      <c r="J26" s="406"/>
      <c r="K26" s="407"/>
      <c r="L26" s="1199" t="s">
        <v>1643</v>
      </c>
      <c r="M26" s="1200"/>
      <c r="N26" s="1200"/>
      <c r="O26" s="1200"/>
      <c r="P26" s="1200"/>
      <c r="Q26" s="1200"/>
      <c r="R26" s="1200"/>
      <c r="S26" s="1200"/>
      <c r="T26" s="1200"/>
      <c r="U26" s="1200"/>
      <c r="V26" s="1201"/>
      <c r="W26" s="1202" t="s">
        <v>394</v>
      </c>
      <c r="X26" s="1012"/>
      <c r="Y26" s="1012"/>
      <c r="Z26" s="1012"/>
      <c r="AA26" s="1012"/>
      <c r="AB26" s="1205"/>
      <c r="AC26" s="1168">
        <v>11</v>
      </c>
      <c r="AD26" s="1168"/>
      <c r="AE26" s="1168">
        <v>2</v>
      </c>
      <c r="AF26" s="1168"/>
      <c r="AG26" s="1168">
        <v>11</v>
      </c>
      <c r="AH26" s="1168"/>
      <c r="AI26" s="1168"/>
      <c r="AJ26" s="1170" t="s">
        <v>1644</v>
      </c>
      <c r="AK26" s="1171"/>
      <c r="AL26" s="1171"/>
      <c r="AM26" s="1171"/>
      <c r="AN26" s="1172"/>
      <c r="AO26" s="1166" t="s">
        <v>1637</v>
      </c>
      <c r="AP26" s="1166" t="s">
        <v>1645</v>
      </c>
      <c r="AQ26" s="1166"/>
      <c r="AR26" s="1166"/>
      <c r="AS26" s="1166"/>
      <c r="AT26" s="1166"/>
      <c r="AU26" s="1166"/>
      <c r="AV26" s="1166"/>
      <c r="AW26" s="1166"/>
      <c r="AX26" s="1166"/>
      <c r="AY26" s="1166"/>
      <c r="AZ26" s="1166"/>
      <c r="BA26" s="1166"/>
      <c r="BB26" s="1166"/>
      <c r="BC26" s="1167"/>
      <c r="BD26" s="154"/>
      <c r="BE26" s="154"/>
      <c r="BF26" s="36"/>
      <c r="BG26" s="36"/>
      <c r="BH26" s="36"/>
      <c r="BI26" s="36"/>
      <c r="BJ26" s="36"/>
    </row>
    <row r="27" spans="1:67" ht="17.05" customHeight="1">
      <c r="A27" s="1212" t="s">
        <v>1652</v>
      </c>
      <c r="B27" s="1200"/>
      <c r="C27" s="1200"/>
      <c r="D27" s="1200"/>
      <c r="E27" s="1200"/>
      <c r="F27" s="1200"/>
      <c r="G27" s="1200"/>
      <c r="H27" s="1200"/>
      <c r="I27" s="1200"/>
      <c r="J27" s="1200"/>
      <c r="K27" s="1201"/>
      <c r="L27" s="1199"/>
      <c r="M27" s="1200"/>
      <c r="N27" s="1200"/>
      <c r="O27" s="1200"/>
      <c r="P27" s="1200"/>
      <c r="Q27" s="1200"/>
      <c r="R27" s="1200"/>
      <c r="S27" s="1200"/>
      <c r="T27" s="1200"/>
      <c r="U27" s="1200"/>
      <c r="V27" s="1201"/>
      <c r="W27" s="1202"/>
      <c r="X27" s="1012"/>
      <c r="Y27" s="1012"/>
      <c r="Z27" s="1012"/>
      <c r="AA27" s="1012"/>
      <c r="AB27" s="1205"/>
      <c r="AC27" s="1168"/>
      <c r="AD27" s="1168"/>
      <c r="AE27" s="1168"/>
      <c r="AF27" s="1168"/>
      <c r="AG27" s="1168"/>
      <c r="AH27" s="1168"/>
      <c r="AI27" s="1168"/>
      <c r="AJ27" s="1170"/>
      <c r="AK27" s="1171"/>
      <c r="AL27" s="1171"/>
      <c r="AM27" s="1171"/>
      <c r="AN27" s="1172"/>
      <c r="AO27" s="1166"/>
      <c r="AP27" s="1166"/>
      <c r="AQ27" s="1166"/>
      <c r="AR27" s="1166"/>
      <c r="AS27" s="1166"/>
      <c r="AT27" s="1166"/>
      <c r="AU27" s="1166"/>
      <c r="AV27" s="1166"/>
      <c r="AW27" s="1166"/>
      <c r="AX27" s="1166"/>
      <c r="AY27" s="1166"/>
      <c r="AZ27" s="1166"/>
      <c r="BA27" s="1166"/>
      <c r="BB27" s="1166"/>
      <c r="BC27" s="1167"/>
      <c r="BD27" s="154"/>
      <c r="BE27" s="154"/>
      <c r="BF27" s="36"/>
      <c r="BG27" s="36"/>
      <c r="BH27" s="36"/>
      <c r="BI27" s="36"/>
      <c r="BJ27" s="36"/>
    </row>
    <row r="28" spans="1:67" ht="17.05" customHeight="1">
      <c r="A28" s="1212"/>
      <c r="B28" s="1200"/>
      <c r="C28" s="1200"/>
      <c r="D28" s="1200"/>
      <c r="E28" s="1200"/>
      <c r="F28" s="1200"/>
      <c r="G28" s="1200"/>
      <c r="H28" s="1200"/>
      <c r="I28" s="1200"/>
      <c r="J28" s="1200"/>
      <c r="K28" s="1201"/>
      <c r="L28" s="1199"/>
      <c r="M28" s="1200"/>
      <c r="N28" s="1200"/>
      <c r="O28" s="1200"/>
      <c r="P28" s="1200"/>
      <c r="Q28" s="1200"/>
      <c r="R28" s="1200"/>
      <c r="S28" s="1200"/>
      <c r="T28" s="1200"/>
      <c r="U28" s="1200"/>
      <c r="V28" s="1201"/>
      <c r="W28" s="1202"/>
      <c r="X28" s="1012"/>
      <c r="Y28" s="1012"/>
      <c r="Z28" s="1012"/>
      <c r="AA28" s="1012"/>
      <c r="AB28" s="1205"/>
      <c r="AC28" s="1168"/>
      <c r="AD28" s="1168"/>
      <c r="AE28" s="1168"/>
      <c r="AF28" s="1168"/>
      <c r="AG28" s="1168"/>
      <c r="AH28" s="1168"/>
      <c r="AI28" s="1168"/>
      <c r="AJ28" s="1170"/>
      <c r="AK28" s="1171"/>
      <c r="AL28" s="1171"/>
      <c r="AM28" s="1171"/>
      <c r="AN28" s="1172"/>
      <c r="AO28" s="1166" t="s">
        <v>1637</v>
      </c>
      <c r="AP28" s="1166" t="s">
        <v>1646</v>
      </c>
      <c r="AQ28" s="1166"/>
      <c r="AR28" s="1166"/>
      <c r="AS28" s="1166"/>
      <c r="AT28" s="1166"/>
      <c r="AU28" s="1166"/>
      <c r="AV28" s="1166"/>
      <c r="AW28" s="1166"/>
      <c r="AX28" s="1166"/>
      <c r="AY28" s="1166"/>
      <c r="AZ28" s="1166"/>
      <c r="BA28" s="1166"/>
      <c r="BB28" s="1166"/>
      <c r="BC28" s="1167"/>
      <c r="BD28" s="154"/>
      <c r="BE28" s="154"/>
      <c r="BF28" s="36"/>
      <c r="BG28" s="36"/>
      <c r="BH28" s="36"/>
      <c r="BI28" s="36"/>
      <c r="BJ28" s="36"/>
    </row>
    <row r="29" spans="1:67" ht="17.05" customHeight="1">
      <c r="A29" s="1209" t="s">
        <v>1653</v>
      </c>
      <c r="B29" s="1210"/>
      <c r="C29" s="1210"/>
      <c r="D29" s="1210"/>
      <c r="E29" s="1210"/>
      <c r="F29" s="1210"/>
      <c r="G29" s="1210"/>
      <c r="H29" s="1210"/>
      <c r="I29" s="1210"/>
      <c r="J29" s="1210"/>
      <c r="K29" s="1211"/>
      <c r="L29" s="1189" t="s">
        <v>1647</v>
      </c>
      <c r="M29" s="1190"/>
      <c r="N29" s="1190"/>
      <c r="O29" s="1190"/>
      <c r="P29" s="1190"/>
      <c r="Q29" s="1190"/>
      <c r="R29" s="1190"/>
      <c r="S29" s="1190"/>
      <c r="T29" s="1190"/>
      <c r="U29" s="1190"/>
      <c r="V29" s="1191"/>
      <c r="W29" s="1202"/>
      <c r="X29" s="1012"/>
      <c r="Y29" s="1012"/>
      <c r="Z29" s="1012"/>
      <c r="AA29" s="1012"/>
      <c r="AB29" s="1205"/>
      <c r="AC29" s="1168"/>
      <c r="AD29" s="1168"/>
      <c r="AE29" s="1168"/>
      <c r="AF29" s="1168"/>
      <c r="AG29" s="1168"/>
      <c r="AH29" s="1168"/>
      <c r="AI29" s="1168"/>
      <c r="AJ29" s="1195">
        <v>199000</v>
      </c>
      <c r="AK29" s="1196"/>
      <c r="AL29" s="1196"/>
      <c r="AM29" s="1196"/>
      <c r="AN29" s="1172"/>
      <c r="AO29" s="1166"/>
      <c r="AP29" s="1166"/>
      <c r="AQ29" s="1166"/>
      <c r="AR29" s="1166"/>
      <c r="AS29" s="1166"/>
      <c r="AT29" s="1166"/>
      <c r="AU29" s="1166"/>
      <c r="AV29" s="1166"/>
      <c r="AW29" s="1166"/>
      <c r="AX29" s="1166"/>
      <c r="AY29" s="1166"/>
      <c r="AZ29" s="1166"/>
      <c r="BA29" s="1166"/>
      <c r="BB29" s="1166"/>
      <c r="BC29" s="1167"/>
      <c r="BD29" s="154"/>
      <c r="BE29" s="154"/>
      <c r="BF29" s="36"/>
      <c r="BG29" s="36"/>
      <c r="BH29" s="36"/>
      <c r="BI29" s="36"/>
      <c r="BJ29" s="36"/>
    </row>
    <row r="30" spans="1:67" ht="17.05" customHeight="1">
      <c r="A30" s="1209"/>
      <c r="B30" s="1210"/>
      <c r="C30" s="1210"/>
      <c r="D30" s="1210"/>
      <c r="E30" s="1210"/>
      <c r="F30" s="1210"/>
      <c r="G30" s="1210"/>
      <c r="H30" s="1210"/>
      <c r="I30" s="1210"/>
      <c r="J30" s="1210"/>
      <c r="K30" s="1211"/>
      <c r="L30" s="1189"/>
      <c r="M30" s="1190"/>
      <c r="N30" s="1190"/>
      <c r="O30" s="1190"/>
      <c r="P30" s="1190"/>
      <c r="Q30" s="1190"/>
      <c r="R30" s="1190"/>
      <c r="S30" s="1190"/>
      <c r="T30" s="1190"/>
      <c r="U30" s="1190"/>
      <c r="V30" s="1191"/>
      <c r="W30" s="1202"/>
      <c r="X30" s="1012"/>
      <c r="Y30" s="1012"/>
      <c r="Z30" s="1012"/>
      <c r="AA30" s="1012"/>
      <c r="AB30" s="1205"/>
      <c r="AC30" s="1168"/>
      <c r="AD30" s="1168"/>
      <c r="AE30" s="1168"/>
      <c r="AF30" s="1168"/>
      <c r="AG30" s="1168"/>
      <c r="AH30" s="1168"/>
      <c r="AI30" s="1168"/>
      <c r="AJ30" s="1195"/>
      <c r="AK30" s="1196"/>
      <c r="AL30" s="1196"/>
      <c r="AM30" s="1196"/>
      <c r="AN30" s="1172"/>
      <c r="AO30" s="1166" t="s">
        <v>1637</v>
      </c>
      <c r="AP30" s="1166" t="s">
        <v>1649</v>
      </c>
      <c r="AQ30" s="1166"/>
      <c r="AR30" s="1166"/>
      <c r="AS30" s="1166"/>
      <c r="AT30" s="1166"/>
      <c r="AU30" s="1166"/>
      <c r="AV30" s="1166"/>
      <c r="AW30" s="1166"/>
      <c r="AX30" s="1166"/>
      <c r="AY30" s="1166"/>
      <c r="AZ30" s="1166"/>
      <c r="BA30" s="1166"/>
      <c r="BB30" s="1166"/>
      <c r="BC30" s="1167"/>
      <c r="BD30" s="154"/>
      <c r="BE30" s="154"/>
      <c r="BF30" s="36"/>
      <c r="BG30" s="36"/>
      <c r="BH30" s="36"/>
      <c r="BI30" s="36"/>
      <c r="BJ30" s="36"/>
    </row>
    <row r="31" spans="1:67" ht="17.05" customHeight="1">
      <c r="A31" s="1207" t="s">
        <v>1648</v>
      </c>
      <c r="B31" s="1190"/>
      <c r="C31" s="1190"/>
      <c r="D31" s="1190"/>
      <c r="E31" s="1190"/>
      <c r="F31" s="1190"/>
      <c r="G31" s="1190"/>
      <c r="H31" s="1190"/>
      <c r="I31" s="1190"/>
      <c r="J31" s="1190"/>
      <c r="K31" s="1191"/>
      <c r="L31" s="1189"/>
      <c r="M31" s="1190"/>
      <c r="N31" s="1190"/>
      <c r="O31" s="1190"/>
      <c r="P31" s="1190"/>
      <c r="Q31" s="1190"/>
      <c r="R31" s="1190"/>
      <c r="S31" s="1190"/>
      <c r="T31" s="1190"/>
      <c r="U31" s="1190"/>
      <c r="V31" s="1191"/>
      <c r="W31" s="1202"/>
      <c r="X31" s="1012"/>
      <c r="Y31" s="1012"/>
      <c r="Z31" s="1012"/>
      <c r="AA31" s="1012"/>
      <c r="AB31" s="1205"/>
      <c r="AC31" s="1168"/>
      <c r="AD31" s="1168"/>
      <c r="AE31" s="1168"/>
      <c r="AF31" s="1168"/>
      <c r="AG31" s="1168"/>
      <c r="AH31" s="1168"/>
      <c r="AI31" s="1168"/>
      <c r="AJ31" s="1195"/>
      <c r="AK31" s="1196"/>
      <c r="AL31" s="1196"/>
      <c r="AM31" s="1196"/>
      <c r="AN31" s="1172"/>
      <c r="AO31" s="1166"/>
      <c r="AP31" s="1166"/>
      <c r="AQ31" s="1166"/>
      <c r="AR31" s="1166"/>
      <c r="AS31" s="1166"/>
      <c r="AT31" s="1166"/>
      <c r="AU31" s="1166"/>
      <c r="AV31" s="1166"/>
      <c r="AW31" s="1166"/>
      <c r="AX31" s="1166"/>
      <c r="AY31" s="1166"/>
      <c r="AZ31" s="1166"/>
      <c r="BA31" s="1166"/>
      <c r="BB31" s="1166"/>
      <c r="BC31" s="1167"/>
      <c r="BD31" s="154"/>
      <c r="BE31" s="154"/>
      <c r="BF31" s="36"/>
      <c r="BG31" s="36"/>
      <c r="BH31" s="36"/>
      <c r="BI31" s="36"/>
      <c r="BJ31" s="36"/>
    </row>
    <row r="32" spans="1:67" ht="17.05" customHeight="1">
      <c r="A32" s="1208"/>
      <c r="B32" s="1193"/>
      <c r="C32" s="1193"/>
      <c r="D32" s="1193"/>
      <c r="E32" s="1193"/>
      <c r="F32" s="1193"/>
      <c r="G32" s="1193"/>
      <c r="H32" s="1193"/>
      <c r="I32" s="1193"/>
      <c r="J32" s="1193"/>
      <c r="K32" s="1194"/>
      <c r="L32" s="1192"/>
      <c r="M32" s="1193"/>
      <c r="N32" s="1193"/>
      <c r="O32" s="1193"/>
      <c r="P32" s="1193"/>
      <c r="Q32" s="1193"/>
      <c r="R32" s="1193"/>
      <c r="S32" s="1193"/>
      <c r="T32" s="1193"/>
      <c r="U32" s="1193"/>
      <c r="V32" s="1194"/>
      <c r="W32" s="1203"/>
      <c r="X32" s="1204"/>
      <c r="Y32" s="1204"/>
      <c r="Z32" s="1204"/>
      <c r="AA32" s="1204"/>
      <c r="AB32" s="1206"/>
      <c r="AC32" s="1169"/>
      <c r="AD32" s="1169"/>
      <c r="AE32" s="1169"/>
      <c r="AF32" s="1169"/>
      <c r="AG32" s="1169"/>
      <c r="AH32" s="1169"/>
      <c r="AI32" s="1169"/>
      <c r="AJ32" s="1197"/>
      <c r="AK32" s="1198"/>
      <c r="AL32" s="1198"/>
      <c r="AM32" s="1198"/>
      <c r="AN32" s="1173"/>
      <c r="AO32" s="388" t="s">
        <v>1650</v>
      </c>
      <c r="AP32" s="551" t="s">
        <v>1651</v>
      </c>
      <c r="AQ32" s="551"/>
      <c r="AR32" s="551"/>
      <c r="AS32" s="551"/>
      <c r="AT32" s="551"/>
      <c r="AU32" s="551"/>
      <c r="AV32" s="551"/>
      <c r="AW32" s="551"/>
      <c r="AX32" s="551"/>
      <c r="AY32" s="551"/>
      <c r="AZ32" s="551"/>
      <c r="BA32" s="551"/>
      <c r="BB32" s="551"/>
      <c r="BC32" s="552"/>
      <c r="BD32" s="36"/>
      <c r="BE32" s="36"/>
      <c r="BF32" s="36"/>
      <c r="BG32" s="36"/>
      <c r="BH32" s="36"/>
    </row>
    <row r="33" spans="42:67" ht="24.05" customHeight="1">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row>
    <row r="34" spans="42:67">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row>
    <row r="35" spans="42:67">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row>
    <row r="36" spans="42:67">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row>
    <row r="37" spans="42:67">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row>
    <row r="38" spans="42:67">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row>
  </sheetData>
  <sheetProtection selectLockedCells="1" selectUnlockedCells="1"/>
  <mergeCells count="113">
    <mergeCell ref="D5:H5"/>
    <mergeCell ref="A6:R7"/>
    <mergeCell ref="S6:AQ6"/>
    <mergeCell ref="AR6:BC6"/>
    <mergeCell ref="S7:Z7"/>
    <mergeCell ref="AI7:AQ7"/>
    <mergeCell ref="AR7:AW7"/>
    <mergeCell ref="AX7:BC7"/>
    <mergeCell ref="AA7:AH7"/>
    <mergeCell ref="AX8:BC8"/>
    <mergeCell ref="D9:Q9"/>
    <mergeCell ref="S9:Z9"/>
    <mergeCell ref="AI9:AQ9"/>
    <mergeCell ref="AR9:AW9"/>
    <mergeCell ref="AX9:BC9"/>
    <mergeCell ref="A8:B12"/>
    <mergeCell ref="D8:Q8"/>
    <mergeCell ref="S8:Z8"/>
    <mergeCell ref="AI8:AQ8"/>
    <mergeCell ref="AR8:AW8"/>
    <mergeCell ref="D10:Q10"/>
    <mergeCell ref="S10:Z10"/>
    <mergeCell ref="AI10:AQ10"/>
    <mergeCell ref="D12:Q12"/>
    <mergeCell ref="S12:Z12"/>
    <mergeCell ref="AI12:AQ12"/>
    <mergeCell ref="AR12:AW12"/>
    <mergeCell ref="AX12:BC12"/>
    <mergeCell ref="AR10:AW10"/>
    <mergeCell ref="AX10:BC10"/>
    <mergeCell ref="D11:Q11"/>
    <mergeCell ref="S11:Z11"/>
    <mergeCell ref="AI11:AQ11"/>
    <mergeCell ref="AR11:AW11"/>
    <mergeCell ref="AX11:BC11"/>
    <mergeCell ref="B14:Q14"/>
    <mergeCell ref="S14:Z14"/>
    <mergeCell ref="AI14:AQ14"/>
    <mergeCell ref="AR14:AW14"/>
    <mergeCell ref="AX14:BC14"/>
    <mergeCell ref="AA14:AH14"/>
    <mergeCell ref="B13:Q13"/>
    <mergeCell ref="S13:Z13"/>
    <mergeCell ref="AI13:AQ13"/>
    <mergeCell ref="AR13:AW13"/>
    <mergeCell ref="AX13:BC13"/>
    <mergeCell ref="AA13:AH13"/>
    <mergeCell ref="AJ20:AN21"/>
    <mergeCell ref="A16:R16"/>
    <mergeCell ref="S16:Z16"/>
    <mergeCell ref="AI16:AQ16"/>
    <mergeCell ref="AR16:AW16"/>
    <mergeCell ref="AX16:BC16"/>
    <mergeCell ref="AA16:AH16"/>
    <mergeCell ref="B15:Q15"/>
    <mergeCell ref="S15:Z15"/>
    <mergeCell ref="AI15:AQ15"/>
    <mergeCell ref="AR15:AW15"/>
    <mergeCell ref="AX15:BC15"/>
    <mergeCell ref="AA15:AH15"/>
    <mergeCell ref="A21:K21"/>
    <mergeCell ref="L21:V21"/>
    <mergeCell ref="AC21:AD21"/>
    <mergeCell ref="AE21:AF21"/>
    <mergeCell ref="AG21:AI21"/>
    <mergeCell ref="A19:V19"/>
    <mergeCell ref="A20:K20"/>
    <mergeCell ref="L20:V20"/>
    <mergeCell ref="W20:AB21"/>
    <mergeCell ref="AC20:AI20"/>
    <mergeCell ref="A22:K25"/>
    <mergeCell ref="L22:V23"/>
    <mergeCell ref="W22:Z23"/>
    <mergeCell ref="AA22:AB23"/>
    <mergeCell ref="AC22:AD25"/>
    <mergeCell ref="AE22:AF25"/>
    <mergeCell ref="L24:V25"/>
    <mergeCell ref="W24:Z25"/>
    <mergeCell ref="AA24:AB25"/>
    <mergeCell ref="L29:V32"/>
    <mergeCell ref="AJ29:AM32"/>
    <mergeCell ref="L26:V28"/>
    <mergeCell ref="W26:AA32"/>
    <mergeCell ref="AB26:AB32"/>
    <mergeCell ref="AC26:AD32"/>
    <mergeCell ref="AE26:AF32"/>
    <mergeCell ref="A31:K32"/>
    <mergeCell ref="A29:K30"/>
    <mergeCell ref="A27:K28"/>
    <mergeCell ref="AA8:AH8"/>
    <mergeCell ref="AA9:AH9"/>
    <mergeCell ref="AA10:AH10"/>
    <mergeCell ref="AA11:AH11"/>
    <mergeCell ref="AA12:AH12"/>
    <mergeCell ref="AO30:AO31"/>
    <mergeCell ref="AP30:BC31"/>
    <mergeCell ref="AP32:BC32"/>
    <mergeCell ref="AG26:AI32"/>
    <mergeCell ref="AJ26:AM28"/>
    <mergeCell ref="AN26:AN32"/>
    <mergeCell ref="AO26:AO27"/>
    <mergeCell ref="AP26:BC27"/>
    <mergeCell ref="AO28:AO29"/>
    <mergeCell ref="AP28:BC29"/>
    <mergeCell ref="AG22:AH25"/>
    <mergeCell ref="AI22:AI25"/>
    <mergeCell ref="AJ22:AM25"/>
    <mergeCell ref="AN22:AN25"/>
    <mergeCell ref="AP22:BC22"/>
    <mergeCell ref="AO23:AO24"/>
    <mergeCell ref="AP23:BC24"/>
    <mergeCell ref="AP25:BC25"/>
    <mergeCell ref="AO20:BC21"/>
  </mergeCells>
  <phoneticPr fontId="6"/>
  <pageMargins left="0.78740157480314965" right="0.39370078740157483" top="0.39370078740157483" bottom="0.39370078740157483" header="0" footer="0"/>
  <pageSetup paperSize="9" scale="97"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F322-3A1C-4106-A445-02513D3D6DFA}">
  <sheetPr>
    <pageSetUpPr fitToPage="1"/>
  </sheetPr>
  <dimension ref="A1:T34"/>
  <sheetViews>
    <sheetView view="pageLayout" zoomScaleNormal="100" workbookViewId="0">
      <selection activeCell="C6" sqref="C6"/>
    </sheetView>
  </sheetViews>
  <sheetFormatPr defaultColWidth="9" defaultRowHeight="14.4"/>
  <cols>
    <col min="1" max="1" width="4.21875" style="410" customWidth="1"/>
    <col min="2" max="2" width="13.44140625" style="410" customWidth="1"/>
    <col min="3" max="18" width="7.6640625" style="410" customWidth="1"/>
    <col min="19" max="19" width="8.109375" style="410" customWidth="1"/>
    <col min="20" max="20" width="2.109375" style="410" customWidth="1"/>
    <col min="21" max="23" width="8.6640625" style="410" customWidth="1"/>
    <col min="24" max="255" width="9" style="410"/>
    <col min="256" max="256" width="3.6640625" style="410" customWidth="1"/>
    <col min="257" max="257" width="11.6640625" style="410" customWidth="1"/>
    <col min="258" max="273" width="7.6640625" style="410" customWidth="1"/>
    <col min="274" max="274" width="8.109375" style="410" customWidth="1"/>
    <col min="275" max="275" width="2.109375" style="410" customWidth="1"/>
    <col min="276" max="279" width="8.6640625" style="410" customWidth="1"/>
    <col min="280" max="511" width="9" style="410"/>
    <col min="512" max="512" width="3.6640625" style="410" customWidth="1"/>
    <col min="513" max="513" width="11.6640625" style="410" customWidth="1"/>
    <col min="514" max="529" width="7.6640625" style="410" customWidth="1"/>
    <col min="530" max="530" width="8.109375" style="410" customWidth="1"/>
    <col min="531" max="531" width="2.109375" style="410" customWidth="1"/>
    <col min="532" max="535" width="8.6640625" style="410" customWidth="1"/>
    <col min="536" max="767" width="9" style="410"/>
    <col min="768" max="768" width="3.6640625" style="410" customWidth="1"/>
    <col min="769" max="769" width="11.6640625" style="410" customWidth="1"/>
    <col min="770" max="785" width="7.6640625" style="410" customWidth="1"/>
    <col min="786" max="786" width="8.109375" style="410" customWidth="1"/>
    <col min="787" max="787" width="2.109375" style="410" customWidth="1"/>
    <col min="788" max="791" width="8.6640625" style="410" customWidth="1"/>
    <col min="792" max="1023" width="9" style="410"/>
    <col min="1024" max="1024" width="3.6640625" style="410" customWidth="1"/>
    <col min="1025" max="1025" width="11.6640625" style="410" customWidth="1"/>
    <col min="1026" max="1041" width="7.6640625" style="410" customWidth="1"/>
    <col min="1042" max="1042" width="8.109375" style="410" customWidth="1"/>
    <col min="1043" max="1043" width="2.109375" style="410" customWidth="1"/>
    <col min="1044" max="1047" width="8.6640625" style="410" customWidth="1"/>
    <col min="1048" max="1279" width="9" style="410"/>
    <col min="1280" max="1280" width="3.6640625" style="410" customWidth="1"/>
    <col min="1281" max="1281" width="11.6640625" style="410" customWidth="1"/>
    <col min="1282" max="1297" width="7.6640625" style="410" customWidth="1"/>
    <col min="1298" max="1298" width="8.109375" style="410" customWidth="1"/>
    <col min="1299" max="1299" width="2.109375" style="410" customWidth="1"/>
    <col min="1300" max="1303" width="8.6640625" style="410" customWidth="1"/>
    <col min="1304" max="1535" width="9" style="410"/>
    <col min="1536" max="1536" width="3.6640625" style="410" customWidth="1"/>
    <col min="1537" max="1537" width="11.6640625" style="410" customWidth="1"/>
    <col min="1538" max="1553" width="7.6640625" style="410" customWidth="1"/>
    <col min="1554" max="1554" width="8.109375" style="410" customWidth="1"/>
    <col min="1555" max="1555" width="2.109375" style="410" customWidth="1"/>
    <col min="1556" max="1559" width="8.6640625" style="410" customWidth="1"/>
    <col min="1560" max="1791" width="9" style="410"/>
    <col min="1792" max="1792" width="3.6640625" style="410" customWidth="1"/>
    <col min="1793" max="1793" width="11.6640625" style="410" customWidth="1"/>
    <col min="1794" max="1809" width="7.6640625" style="410" customWidth="1"/>
    <col min="1810" max="1810" width="8.109375" style="410" customWidth="1"/>
    <col min="1811" max="1811" width="2.109375" style="410" customWidth="1"/>
    <col min="1812" max="1815" width="8.6640625" style="410" customWidth="1"/>
    <col min="1816" max="2047" width="9" style="410"/>
    <col min="2048" max="2048" width="3.6640625" style="410" customWidth="1"/>
    <col min="2049" max="2049" width="11.6640625" style="410" customWidth="1"/>
    <col min="2050" max="2065" width="7.6640625" style="410" customWidth="1"/>
    <col min="2066" max="2066" width="8.109375" style="410" customWidth="1"/>
    <col min="2067" max="2067" width="2.109375" style="410" customWidth="1"/>
    <col min="2068" max="2071" width="8.6640625" style="410" customWidth="1"/>
    <col min="2072" max="2303" width="9" style="410"/>
    <col min="2304" max="2304" width="3.6640625" style="410" customWidth="1"/>
    <col min="2305" max="2305" width="11.6640625" style="410" customWidth="1"/>
    <col min="2306" max="2321" width="7.6640625" style="410" customWidth="1"/>
    <col min="2322" max="2322" width="8.109375" style="410" customWidth="1"/>
    <col min="2323" max="2323" width="2.109375" style="410" customWidth="1"/>
    <col min="2324" max="2327" width="8.6640625" style="410" customWidth="1"/>
    <col min="2328" max="2559" width="9" style="410"/>
    <col min="2560" max="2560" width="3.6640625" style="410" customWidth="1"/>
    <col min="2561" max="2561" width="11.6640625" style="410" customWidth="1"/>
    <col min="2562" max="2577" width="7.6640625" style="410" customWidth="1"/>
    <col min="2578" max="2578" width="8.109375" style="410" customWidth="1"/>
    <col min="2579" max="2579" width="2.109375" style="410" customWidth="1"/>
    <col min="2580" max="2583" width="8.6640625" style="410" customWidth="1"/>
    <col min="2584" max="2815" width="9" style="410"/>
    <col min="2816" max="2816" width="3.6640625" style="410" customWidth="1"/>
    <col min="2817" max="2817" width="11.6640625" style="410" customWidth="1"/>
    <col min="2818" max="2833" width="7.6640625" style="410" customWidth="1"/>
    <col min="2834" max="2834" width="8.109375" style="410" customWidth="1"/>
    <col min="2835" max="2835" width="2.109375" style="410" customWidth="1"/>
    <col min="2836" max="2839" width="8.6640625" style="410" customWidth="1"/>
    <col min="2840" max="3071" width="9" style="410"/>
    <col min="3072" max="3072" width="3.6640625" style="410" customWidth="1"/>
    <col min="3073" max="3073" width="11.6640625" style="410" customWidth="1"/>
    <col min="3074" max="3089" width="7.6640625" style="410" customWidth="1"/>
    <col min="3090" max="3090" width="8.109375" style="410" customWidth="1"/>
    <col min="3091" max="3091" width="2.109375" style="410" customWidth="1"/>
    <col min="3092" max="3095" width="8.6640625" style="410" customWidth="1"/>
    <col min="3096" max="3327" width="9" style="410"/>
    <col min="3328" max="3328" width="3.6640625" style="410" customWidth="1"/>
    <col min="3329" max="3329" width="11.6640625" style="410" customWidth="1"/>
    <col min="3330" max="3345" width="7.6640625" style="410" customWidth="1"/>
    <col min="3346" max="3346" width="8.109375" style="410" customWidth="1"/>
    <col min="3347" max="3347" width="2.109375" style="410" customWidth="1"/>
    <col min="3348" max="3351" width="8.6640625" style="410" customWidth="1"/>
    <col min="3352" max="3583" width="9" style="410"/>
    <col min="3584" max="3584" width="3.6640625" style="410" customWidth="1"/>
    <col min="3585" max="3585" width="11.6640625" style="410" customWidth="1"/>
    <col min="3586" max="3601" width="7.6640625" style="410" customWidth="1"/>
    <col min="3602" max="3602" width="8.109375" style="410" customWidth="1"/>
    <col min="3603" max="3603" width="2.109375" style="410" customWidth="1"/>
    <col min="3604" max="3607" width="8.6640625" style="410" customWidth="1"/>
    <col min="3608" max="3839" width="9" style="410"/>
    <col min="3840" max="3840" width="3.6640625" style="410" customWidth="1"/>
    <col min="3841" max="3841" width="11.6640625" style="410" customWidth="1"/>
    <col min="3842" max="3857" width="7.6640625" style="410" customWidth="1"/>
    <col min="3858" max="3858" width="8.109375" style="410" customWidth="1"/>
    <col min="3859" max="3859" width="2.109375" style="410" customWidth="1"/>
    <col min="3860" max="3863" width="8.6640625" style="410" customWidth="1"/>
    <col min="3864" max="4095" width="9" style="410"/>
    <col min="4096" max="4096" width="3.6640625" style="410" customWidth="1"/>
    <col min="4097" max="4097" width="11.6640625" style="410" customWidth="1"/>
    <col min="4098" max="4113" width="7.6640625" style="410" customWidth="1"/>
    <col min="4114" max="4114" width="8.109375" style="410" customWidth="1"/>
    <col min="4115" max="4115" width="2.109375" style="410" customWidth="1"/>
    <col min="4116" max="4119" width="8.6640625" style="410" customWidth="1"/>
    <col min="4120" max="4351" width="9" style="410"/>
    <col min="4352" max="4352" width="3.6640625" style="410" customWidth="1"/>
    <col min="4353" max="4353" width="11.6640625" style="410" customWidth="1"/>
    <col min="4354" max="4369" width="7.6640625" style="410" customWidth="1"/>
    <col min="4370" max="4370" width="8.109375" style="410" customWidth="1"/>
    <col min="4371" max="4371" width="2.109375" style="410" customWidth="1"/>
    <col min="4372" max="4375" width="8.6640625" style="410" customWidth="1"/>
    <col min="4376" max="4607" width="9" style="410"/>
    <col min="4608" max="4608" width="3.6640625" style="410" customWidth="1"/>
    <col min="4609" max="4609" width="11.6640625" style="410" customWidth="1"/>
    <col min="4610" max="4625" width="7.6640625" style="410" customWidth="1"/>
    <col min="4626" max="4626" width="8.109375" style="410" customWidth="1"/>
    <col min="4627" max="4627" width="2.109375" style="410" customWidth="1"/>
    <col min="4628" max="4631" width="8.6640625" style="410" customWidth="1"/>
    <col min="4632" max="4863" width="9" style="410"/>
    <col min="4864" max="4864" width="3.6640625" style="410" customWidth="1"/>
    <col min="4865" max="4865" width="11.6640625" style="410" customWidth="1"/>
    <col min="4866" max="4881" width="7.6640625" style="410" customWidth="1"/>
    <col min="4882" max="4882" width="8.109375" style="410" customWidth="1"/>
    <col min="4883" max="4883" width="2.109375" style="410" customWidth="1"/>
    <col min="4884" max="4887" width="8.6640625" style="410" customWidth="1"/>
    <col min="4888" max="5119" width="9" style="410"/>
    <col min="5120" max="5120" width="3.6640625" style="410" customWidth="1"/>
    <col min="5121" max="5121" width="11.6640625" style="410" customWidth="1"/>
    <col min="5122" max="5137" width="7.6640625" style="410" customWidth="1"/>
    <col min="5138" max="5138" width="8.109375" style="410" customWidth="1"/>
    <col min="5139" max="5139" width="2.109375" style="410" customWidth="1"/>
    <col min="5140" max="5143" width="8.6640625" style="410" customWidth="1"/>
    <col min="5144" max="5375" width="9" style="410"/>
    <col min="5376" max="5376" width="3.6640625" style="410" customWidth="1"/>
    <col min="5377" max="5377" width="11.6640625" style="410" customWidth="1"/>
    <col min="5378" max="5393" width="7.6640625" style="410" customWidth="1"/>
    <col min="5394" max="5394" width="8.109375" style="410" customWidth="1"/>
    <col min="5395" max="5395" width="2.109375" style="410" customWidth="1"/>
    <col min="5396" max="5399" width="8.6640625" style="410" customWidth="1"/>
    <col min="5400" max="5631" width="9" style="410"/>
    <col min="5632" max="5632" width="3.6640625" style="410" customWidth="1"/>
    <col min="5633" max="5633" width="11.6640625" style="410" customWidth="1"/>
    <col min="5634" max="5649" width="7.6640625" style="410" customWidth="1"/>
    <col min="5650" max="5650" width="8.109375" style="410" customWidth="1"/>
    <col min="5651" max="5651" width="2.109375" style="410" customWidth="1"/>
    <col min="5652" max="5655" width="8.6640625" style="410" customWidth="1"/>
    <col min="5656" max="5887" width="9" style="410"/>
    <col min="5888" max="5888" width="3.6640625" style="410" customWidth="1"/>
    <col min="5889" max="5889" width="11.6640625" style="410" customWidth="1"/>
    <col min="5890" max="5905" width="7.6640625" style="410" customWidth="1"/>
    <col min="5906" max="5906" width="8.109375" style="410" customWidth="1"/>
    <col min="5907" max="5907" width="2.109375" style="410" customWidth="1"/>
    <col min="5908" max="5911" width="8.6640625" style="410" customWidth="1"/>
    <col min="5912" max="6143" width="9" style="410"/>
    <col min="6144" max="6144" width="3.6640625" style="410" customWidth="1"/>
    <col min="6145" max="6145" width="11.6640625" style="410" customWidth="1"/>
    <col min="6146" max="6161" width="7.6640625" style="410" customWidth="1"/>
    <col min="6162" max="6162" width="8.109375" style="410" customWidth="1"/>
    <col min="6163" max="6163" width="2.109375" style="410" customWidth="1"/>
    <col min="6164" max="6167" width="8.6640625" style="410" customWidth="1"/>
    <col min="6168" max="6399" width="9" style="410"/>
    <col min="6400" max="6400" width="3.6640625" style="410" customWidth="1"/>
    <col min="6401" max="6401" width="11.6640625" style="410" customWidth="1"/>
    <col min="6402" max="6417" width="7.6640625" style="410" customWidth="1"/>
    <col min="6418" max="6418" width="8.109375" style="410" customWidth="1"/>
    <col min="6419" max="6419" width="2.109375" style="410" customWidth="1"/>
    <col min="6420" max="6423" width="8.6640625" style="410" customWidth="1"/>
    <col min="6424" max="6655" width="9" style="410"/>
    <col min="6656" max="6656" width="3.6640625" style="410" customWidth="1"/>
    <col min="6657" max="6657" width="11.6640625" style="410" customWidth="1"/>
    <col min="6658" max="6673" width="7.6640625" style="410" customWidth="1"/>
    <col min="6674" max="6674" width="8.109375" style="410" customWidth="1"/>
    <col min="6675" max="6675" width="2.109375" style="410" customWidth="1"/>
    <col min="6676" max="6679" width="8.6640625" style="410" customWidth="1"/>
    <col min="6680" max="6911" width="9" style="410"/>
    <col min="6912" max="6912" width="3.6640625" style="410" customWidth="1"/>
    <col min="6913" max="6913" width="11.6640625" style="410" customWidth="1"/>
    <col min="6914" max="6929" width="7.6640625" style="410" customWidth="1"/>
    <col min="6930" max="6930" width="8.109375" style="410" customWidth="1"/>
    <col min="6931" max="6931" width="2.109375" style="410" customWidth="1"/>
    <col min="6932" max="6935" width="8.6640625" style="410" customWidth="1"/>
    <col min="6936" max="7167" width="9" style="410"/>
    <col min="7168" max="7168" width="3.6640625" style="410" customWidth="1"/>
    <col min="7169" max="7169" width="11.6640625" style="410" customWidth="1"/>
    <col min="7170" max="7185" width="7.6640625" style="410" customWidth="1"/>
    <col min="7186" max="7186" width="8.109375" style="410" customWidth="1"/>
    <col min="7187" max="7187" width="2.109375" style="410" customWidth="1"/>
    <col min="7188" max="7191" width="8.6640625" style="410" customWidth="1"/>
    <col min="7192" max="7423" width="9" style="410"/>
    <col min="7424" max="7424" width="3.6640625" style="410" customWidth="1"/>
    <col min="7425" max="7425" width="11.6640625" style="410" customWidth="1"/>
    <col min="7426" max="7441" width="7.6640625" style="410" customWidth="1"/>
    <col min="7442" max="7442" width="8.109375" style="410" customWidth="1"/>
    <col min="7443" max="7443" width="2.109375" style="410" customWidth="1"/>
    <col min="7444" max="7447" width="8.6640625" style="410" customWidth="1"/>
    <col min="7448" max="7679" width="9" style="410"/>
    <col min="7680" max="7680" width="3.6640625" style="410" customWidth="1"/>
    <col min="7681" max="7681" width="11.6640625" style="410" customWidth="1"/>
    <col min="7682" max="7697" width="7.6640625" style="410" customWidth="1"/>
    <col min="7698" max="7698" width="8.109375" style="410" customWidth="1"/>
    <col min="7699" max="7699" width="2.109375" style="410" customWidth="1"/>
    <col min="7700" max="7703" width="8.6640625" style="410" customWidth="1"/>
    <col min="7704" max="7935" width="9" style="410"/>
    <col min="7936" max="7936" width="3.6640625" style="410" customWidth="1"/>
    <col min="7937" max="7937" width="11.6640625" style="410" customWidth="1"/>
    <col min="7938" max="7953" width="7.6640625" style="410" customWidth="1"/>
    <col min="7954" max="7954" width="8.109375" style="410" customWidth="1"/>
    <col min="7955" max="7955" width="2.109375" style="410" customWidth="1"/>
    <col min="7956" max="7959" width="8.6640625" style="410" customWidth="1"/>
    <col min="7960" max="8191" width="9" style="410"/>
    <col min="8192" max="8192" width="3.6640625" style="410" customWidth="1"/>
    <col min="8193" max="8193" width="11.6640625" style="410" customWidth="1"/>
    <col min="8194" max="8209" width="7.6640625" style="410" customWidth="1"/>
    <col min="8210" max="8210" width="8.109375" style="410" customWidth="1"/>
    <col min="8211" max="8211" width="2.109375" style="410" customWidth="1"/>
    <col min="8212" max="8215" width="8.6640625" style="410" customWidth="1"/>
    <col min="8216" max="8447" width="9" style="410"/>
    <col min="8448" max="8448" width="3.6640625" style="410" customWidth="1"/>
    <col min="8449" max="8449" width="11.6640625" style="410" customWidth="1"/>
    <col min="8450" max="8465" width="7.6640625" style="410" customWidth="1"/>
    <col min="8466" max="8466" width="8.109375" style="410" customWidth="1"/>
    <col min="8467" max="8467" width="2.109375" style="410" customWidth="1"/>
    <col min="8468" max="8471" width="8.6640625" style="410" customWidth="1"/>
    <col min="8472" max="8703" width="9" style="410"/>
    <col min="8704" max="8704" width="3.6640625" style="410" customWidth="1"/>
    <col min="8705" max="8705" width="11.6640625" style="410" customWidth="1"/>
    <col min="8706" max="8721" width="7.6640625" style="410" customWidth="1"/>
    <col min="8722" max="8722" width="8.109375" style="410" customWidth="1"/>
    <col min="8723" max="8723" width="2.109375" style="410" customWidth="1"/>
    <col min="8724" max="8727" width="8.6640625" style="410" customWidth="1"/>
    <col min="8728" max="8959" width="9" style="410"/>
    <col min="8960" max="8960" width="3.6640625" style="410" customWidth="1"/>
    <col min="8961" max="8961" width="11.6640625" style="410" customWidth="1"/>
    <col min="8962" max="8977" width="7.6640625" style="410" customWidth="1"/>
    <col min="8978" max="8978" width="8.109375" style="410" customWidth="1"/>
    <col min="8979" max="8979" width="2.109375" style="410" customWidth="1"/>
    <col min="8980" max="8983" width="8.6640625" style="410" customWidth="1"/>
    <col min="8984" max="9215" width="9" style="410"/>
    <col min="9216" max="9216" width="3.6640625" style="410" customWidth="1"/>
    <col min="9217" max="9217" width="11.6640625" style="410" customWidth="1"/>
    <col min="9218" max="9233" width="7.6640625" style="410" customWidth="1"/>
    <col min="9234" max="9234" width="8.109375" style="410" customWidth="1"/>
    <col min="9235" max="9235" width="2.109375" style="410" customWidth="1"/>
    <col min="9236" max="9239" width="8.6640625" style="410" customWidth="1"/>
    <col min="9240" max="9471" width="9" style="410"/>
    <col min="9472" max="9472" width="3.6640625" style="410" customWidth="1"/>
    <col min="9473" max="9473" width="11.6640625" style="410" customWidth="1"/>
    <col min="9474" max="9489" width="7.6640625" style="410" customWidth="1"/>
    <col min="9490" max="9490" width="8.109375" style="410" customWidth="1"/>
    <col min="9491" max="9491" width="2.109375" style="410" customWidth="1"/>
    <col min="9492" max="9495" width="8.6640625" style="410" customWidth="1"/>
    <col min="9496" max="9727" width="9" style="410"/>
    <col min="9728" max="9728" width="3.6640625" style="410" customWidth="1"/>
    <col min="9729" max="9729" width="11.6640625" style="410" customWidth="1"/>
    <col min="9730" max="9745" width="7.6640625" style="410" customWidth="1"/>
    <col min="9746" max="9746" width="8.109375" style="410" customWidth="1"/>
    <col min="9747" max="9747" width="2.109375" style="410" customWidth="1"/>
    <col min="9748" max="9751" width="8.6640625" style="410" customWidth="1"/>
    <col min="9752" max="9983" width="9" style="410"/>
    <col min="9984" max="9984" width="3.6640625" style="410" customWidth="1"/>
    <col min="9985" max="9985" width="11.6640625" style="410" customWidth="1"/>
    <col min="9986" max="10001" width="7.6640625" style="410" customWidth="1"/>
    <col min="10002" max="10002" width="8.109375" style="410" customWidth="1"/>
    <col min="10003" max="10003" width="2.109375" style="410" customWidth="1"/>
    <col min="10004" max="10007" width="8.6640625" style="410" customWidth="1"/>
    <col min="10008" max="10239" width="9" style="410"/>
    <col min="10240" max="10240" width="3.6640625" style="410" customWidth="1"/>
    <col min="10241" max="10241" width="11.6640625" style="410" customWidth="1"/>
    <col min="10242" max="10257" width="7.6640625" style="410" customWidth="1"/>
    <col min="10258" max="10258" width="8.109375" style="410" customWidth="1"/>
    <col min="10259" max="10259" width="2.109375" style="410" customWidth="1"/>
    <col min="10260" max="10263" width="8.6640625" style="410" customWidth="1"/>
    <col min="10264" max="10495" width="9" style="410"/>
    <col min="10496" max="10496" width="3.6640625" style="410" customWidth="1"/>
    <col min="10497" max="10497" width="11.6640625" style="410" customWidth="1"/>
    <col min="10498" max="10513" width="7.6640625" style="410" customWidth="1"/>
    <col min="10514" max="10514" width="8.109375" style="410" customWidth="1"/>
    <col min="10515" max="10515" width="2.109375" style="410" customWidth="1"/>
    <col min="10516" max="10519" width="8.6640625" style="410" customWidth="1"/>
    <col min="10520" max="10751" width="9" style="410"/>
    <col min="10752" max="10752" width="3.6640625" style="410" customWidth="1"/>
    <col min="10753" max="10753" width="11.6640625" style="410" customWidth="1"/>
    <col min="10754" max="10769" width="7.6640625" style="410" customWidth="1"/>
    <col min="10770" max="10770" width="8.109375" style="410" customWidth="1"/>
    <col min="10771" max="10771" width="2.109375" style="410" customWidth="1"/>
    <col min="10772" max="10775" width="8.6640625" style="410" customWidth="1"/>
    <col min="10776" max="11007" width="9" style="410"/>
    <col min="11008" max="11008" width="3.6640625" style="410" customWidth="1"/>
    <col min="11009" max="11009" width="11.6640625" style="410" customWidth="1"/>
    <col min="11010" max="11025" width="7.6640625" style="410" customWidth="1"/>
    <col min="11026" max="11026" width="8.109375" style="410" customWidth="1"/>
    <col min="11027" max="11027" width="2.109375" style="410" customWidth="1"/>
    <col min="11028" max="11031" width="8.6640625" style="410" customWidth="1"/>
    <col min="11032" max="11263" width="9" style="410"/>
    <col min="11264" max="11264" width="3.6640625" style="410" customWidth="1"/>
    <col min="11265" max="11265" width="11.6640625" style="410" customWidth="1"/>
    <col min="11266" max="11281" width="7.6640625" style="410" customWidth="1"/>
    <col min="11282" max="11282" width="8.109375" style="410" customWidth="1"/>
    <col min="11283" max="11283" width="2.109375" style="410" customWidth="1"/>
    <col min="11284" max="11287" width="8.6640625" style="410" customWidth="1"/>
    <col min="11288" max="11519" width="9" style="410"/>
    <col min="11520" max="11520" width="3.6640625" style="410" customWidth="1"/>
    <col min="11521" max="11521" width="11.6640625" style="410" customWidth="1"/>
    <col min="11522" max="11537" width="7.6640625" style="410" customWidth="1"/>
    <col min="11538" max="11538" width="8.109375" style="410" customWidth="1"/>
    <col min="11539" max="11539" width="2.109375" style="410" customWidth="1"/>
    <col min="11540" max="11543" width="8.6640625" style="410" customWidth="1"/>
    <col min="11544" max="11775" width="9" style="410"/>
    <col min="11776" max="11776" width="3.6640625" style="410" customWidth="1"/>
    <col min="11777" max="11777" width="11.6640625" style="410" customWidth="1"/>
    <col min="11778" max="11793" width="7.6640625" style="410" customWidth="1"/>
    <col min="11794" max="11794" width="8.109375" style="410" customWidth="1"/>
    <col min="11795" max="11795" width="2.109375" style="410" customWidth="1"/>
    <col min="11796" max="11799" width="8.6640625" style="410" customWidth="1"/>
    <col min="11800" max="12031" width="9" style="410"/>
    <col min="12032" max="12032" width="3.6640625" style="410" customWidth="1"/>
    <col min="12033" max="12033" width="11.6640625" style="410" customWidth="1"/>
    <col min="12034" max="12049" width="7.6640625" style="410" customWidth="1"/>
    <col min="12050" max="12050" width="8.109375" style="410" customWidth="1"/>
    <col min="12051" max="12051" width="2.109375" style="410" customWidth="1"/>
    <col min="12052" max="12055" width="8.6640625" style="410" customWidth="1"/>
    <col min="12056" max="12287" width="9" style="410"/>
    <col min="12288" max="12288" width="3.6640625" style="410" customWidth="1"/>
    <col min="12289" max="12289" width="11.6640625" style="410" customWidth="1"/>
    <col min="12290" max="12305" width="7.6640625" style="410" customWidth="1"/>
    <col min="12306" max="12306" width="8.109375" style="410" customWidth="1"/>
    <col min="12307" max="12307" width="2.109375" style="410" customWidth="1"/>
    <col min="12308" max="12311" width="8.6640625" style="410" customWidth="1"/>
    <col min="12312" max="12543" width="9" style="410"/>
    <col min="12544" max="12544" width="3.6640625" style="410" customWidth="1"/>
    <col min="12545" max="12545" width="11.6640625" style="410" customWidth="1"/>
    <col min="12546" max="12561" width="7.6640625" style="410" customWidth="1"/>
    <col min="12562" max="12562" width="8.109375" style="410" customWidth="1"/>
    <col min="12563" max="12563" width="2.109375" style="410" customWidth="1"/>
    <col min="12564" max="12567" width="8.6640625" style="410" customWidth="1"/>
    <col min="12568" max="12799" width="9" style="410"/>
    <col min="12800" max="12800" width="3.6640625" style="410" customWidth="1"/>
    <col min="12801" max="12801" width="11.6640625" style="410" customWidth="1"/>
    <col min="12802" max="12817" width="7.6640625" style="410" customWidth="1"/>
    <col min="12818" max="12818" width="8.109375" style="410" customWidth="1"/>
    <col min="12819" max="12819" width="2.109375" style="410" customWidth="1"/>
    <col min="12820" max="12823" width="8.6640625" style="410" customWidth="1"/>
    <col min="12824" max="13055" width="9" style="410"/>
    <col min="13056" max="13056" width="3.6640625" style="410" customWidth="1"/>
    <col min="13057" max="13057" width="11.6640625" style="410" customWidth="1"/>
    <col min="13058" max="13073" width="7.6640625" style="410" customWidth="1"/>
    <col min="13074" max="13074" width="8.109375" style="410" customWidth="1"/>
    <col min="13075" max="13075" width="2.109375" style="410" customWidth="1"/>
    <col min="13076" max="13079" width="8.6640625" style="410" customWidth="1"/>
    <col min="13080" max="13311" width="9" style="410"/>
    <col min="13312" max="13312" width="3.6640625" style="410" customWidth="1"/>
    <col min="13313" max="13313" width="11.6640625" style="410" customWidth="1"/>
    <col min="13314" max="13329" width="7.6640625" style="410" customWidth="1"/>
    <col min="13330" max="13330" width="8.109375" style="410" customWidth="1"/>
    <col min="13331" max="13331" width="2.109375" style="410" customWidth="1"/>
    <col min="13332" max="13335" width="8.6640625" style="410" customWidth="1"/>
    <col min="13336" max="13567" width="9" style="410"/>
    <col min="13568" max="13568" width="3.6640625" style="410" customWidth="1"/>
    <col min="13569" max="13569" width="11.6640625" style="410" customWidth="1"/>
    <col min="13570" max="13585" width="7.6640625" style="410" customWidth="1"/>
    <col min="13586" max="13586" width="8.109375" style="410" customWidth="1"/>
    <col min="13587" max="13587" width="2.109375" style="410" customWidth="1"/>
    <col min="13588" max="13591" width="8.6640625" style="410" customWidth="1"/>
    <col min="13592" max="13823" width="9" style="410"/>
    <col min="13824" max="13824" width="3.6640625" style="410" customWidth="1"/>
    <col min="13825" max="13825" width="11.6640625" style="410" customWidth="1"/>
    <col min="13826" max="13841" width="7.6640625" style="410" customWidth="1"/>
    <col min="13842" max="13842" width="8.109375" style="410" customWidth="1"/>
    <col min="13843" max="13843" width="2.109375" style="410" customWidth="1"/>
    <col min="13844" max="13847" width="8.6640625" style="410" customWidth="1"/>
    <col min="13848" max="14079" width="9" style="410"/>
    <col min="14080" max="14080" width="3.6640625" style="410" customWidth="1"/>
    <col min="14081" max="14081" width="11.6640625" style="410" customWidth="1"/>
    <col min="14082" max="14097" width="7.6640625" style="410" customWidth="1"/>
    <col min="14098" max="14098" width="8.109375" style="410" customWidth="1"/>
    <col min="14099" max="14099" width="2.109375" style="410" customWidth="1"/>
    <col min="14100" max="14103" width="8.6640625" style="410" customWidth="1"/>
    <col min="14104" max="14335" width="9" style="410"/>
    <col min="14336" max="14336" width="3.6640625" style="410" customWidth="1"/>
    <col min="14337" max="14337" width="11.6640625" style="410" customWidth="1"/>
    <col min="14338" max="14353" width="7.6640625" style="410" customWidth="1"/>
    <col min="14354" max="14354" width="8.109375" style="410" customWidth="1"/>
    <col min="14355" max="14355" width="2.109375" style="410" customWidth="1"/>
    <col min="14356" max="14359" width="8.6640625" style="410" customWidth="1"/>
    <col min="14360" max="14591" width="9" style="410"/>
    <col min="14592" max="14592" width="3.6640625" style="410" customWidth="1"/>
    <col min="14593" max="14593" width="11.6640625" style="410" customWidth="1"/>
    <col min="14594" max="14609" width="7.6640625" style="410" customWidth="1"/>
    <col min="14610" max="14610" width="8.109375" style="410" customWidth="1"/>
    <col min="14611" max="14611" width="2.109375" style="410" customWidth="1"/>
    <col min="14612" max="14615" width="8.6640625" style="410" customWidth="1"/>
    <col min="14616" max="14847" width="9" style="410"/>
    <col min="14848" max="14848" width="3.6640625" style="410" customWidth="1"/>
    <col min="14849" max="14849" width="11.6640625" style="410" customWidth="1"/>
    <col min="14850" max="14865" width="7.6640625" style="410" customWidth="1"/>
    <col min="14866" max="14866" width="8.109375" style="410" customWidth="1"/>
    <col min="14867" max="14867" width="2.109375" style="410" customWidth="1"/>
    <col min="14868" max="14871" width="8.6640625" style="410" customWidth="1"/>
    <col min="14872" max="15103" width="9" style="410"/>
    <col min="15104" max="15104" width="3.6640625" style="410" customWidth="1"/>
    <col min="15105" max="15105" width="11.6640625" style="410" customWidth="1"/>
    <col min="15106" max="15121" width="7.6640625" style="410" customWidth="1"/>
    <col min="15122" max="15122" width="8.109375" style="410" customWidth="1"/>
    <col min="15123" max="15123" width="2.109375" style="410" customWidth="1"/>
    <col min="15124" max="15127" width="8.6640625" style="410" customWidth="1"/>
    <col min="15128" max="15359" width="9" style="410"/>
    <col min="15360" max="15360" width="3.6640625" style="410" customWidth="1"/>
    <col min="15361" max="15361" width="11.6640625" style="410" customWidth="1"/>
    <col min="15362" max="15377" width="7.6640625" style="410" customWidth="1"/>
    <col min="15378" max="15378" width="8.109375" style="410" customWidth="1"/>
    <col min="15379" max="15379" width="2.109375" style="410" customWidth="1"/>
    <col min="15380" max="15383" width="8.6640625" style="410" customWidth="1"/>
    <col min="15384" max="15615" width="9" style="410"/>
    <col min="15616" max="15616" width="3.6640625" style="410" customWidth="1"/>
    <col min="15617" max="15617" width="11.6640625" style="410" customWidth="1"/>
    <col min="15618" max="15633" width="7.6640625" style="410" customWidth="1"/>
    <col min="15634" max="15634" width="8.109375" style="410" customWidth="1"/>
    <col min="15635" max="15635" width="2.109375" style="410" customWidth="1"/>
    <col min="15636" max="15639" width="8.6640625" style="410" customWidth="1"/>
    <col min="15640" max="15871" width="9" style="410"/>
    <col min="15872" max="15872" width="3.6640625" style="410" customWidth="1"/>
    <col min="15873" max="15873" width="11.6640625" style="410" customWidth="1"/>
    <col min="15874" max="15889" width="7.6640625" style="410" customWidth="1"/>
    <col min="15890" max="15890" width="8.109375" style="410" customWidth="1"/>
    <col min="15891" max="15891" width="2.109375" style="410" customWidth="1"/>
    <col min="15892" max="15895" width="8.6640625" style="410" customWidth="1"/>
    <col min="15896" max="16127" width="9" style="410"/>
    <col min="16128" max="16128" width="3.6640625" style="410" customWidth="1"/>
    <col min="16129" max="16129" width="11.6640625" style="410" customWidth="1"/>
    <col min="16130" max="16145" width="7.6640625" style="410" customWidth="1"/>
    <col min="16146" max="16146" width="8.109375" style="410" customWidth="1"/>
    <col min="16147" max="16147" width="2.109375" style="410" customWidth="1"/>
    <col min="16148" max="16151" width="8.6640625" style="410" customWidth="1"/>
    <col min="16152" max="16384" width="9" style="410"/>
  </cols>
  <sheetData>
    <row r="1" spans="1:20" ht="19" customHeight="1"/>
    <row r="2" spans="1:20" s="411" customFormat="1" ht="20.3" customHeight="1">
      <c r="A2" s="1251" t="s">
        <v>1654</v>
      </c>
      <c r="B2" s="1251"/>
      <c r="C2" s="1251"/>
      <c r="D2" s="1251"/>
      <c r="E2" s="399"/>
      <c r="F2" s="399"/>
      <c r="G2" s="399"/>
      <c r="H2" s="399"/>
      <c r="I2" s="399"/>
      <c r="J2" s="399"/>
      <c r="K2" s="399"/>
      <c r="L2" s="399"/>
      <c r="M2" s="399"/>
      <c r="N2" s="399"/>
      <c r="O2" s="399"/>
      <c r="P2" s="399"/>
      <c r="Q2" s="399"/>
      <c r="R2" s="399"/>
      <c r="S2" s="399"/>
      <c r="T2" s="399"/>
    </row>
    <row r="3" spans="1:20" s="411" customFormat="1" ht="20.3" customHeight="1">
      <c r="A3" s="1309" t="s">
        <v>1655</v>
      </c>
      <c r="B3" s="1309"/>
      <c r="C3" s="1309"/>
      <c r="D3" s="1309"/>
      <c r="E3" s="1309"/>
      <c r="F3" s="1309"/>
      <c r="G3" s="412"/>
      <c r="H3" s="412"/>
      <c r="I3" s="412"/>
      <c r="J3" s="412"/>
      <c r="K3" s="412"/>
      <c r="L3" s="412"/>
      <c r="M3" s="412"/>
      <c r="N3" s="412"/>
      <c r="P3" s="412"/>
      <c r="Q3" s="412"/>
      <c r="R3" s="412"/>
      <c r="S3" s="412"/>
      <c r="T3" s="413" t="s">
        <v>1656</v>
      </c>
    </row>
    <row r="4" spans="1:20" ht="20.3" customHeight="1">
      <c r="A4" s="414"/>
      <c r="B4" s="415" t="s">
        <v>1657</v>
      </c>
      <c r="C4" s="1113" t="s">
        <v>1658</v>
      </c>
      <c r="D4" s="1114"/>
      <c r="E4" s="1114"/>
      <c r="F4" s="1114"/>
      <c r="G4" s="1114"/>
      <c r="H4" s="1115"/>
      <c r="I4" s="1113" t="s">
        <v>1659</v>
      </c>
      <c r="J4" s="1114"/>
      <c r="K4" s="1114"/>
      <c r="L4" s="1114"/>
      <c r="M4" s="1114"/>
      <c r="N4" s="1115"/>
      <c r="O4" s="1113" t="s">
        <v>1660</v>
      </c>
      <c r="P4" s="1114"/>
      <c r="Q4" s="1114"/>
      <c r="R4" s="1114"/>
      <c r="S4" s="1114"/>
      <c r="T4" s="1116"/>
    </row>
    <row r="5" spans="1:20" ht="20.3" customHeight="1">
      <c r="A5" s="416" t="s">
        <v>1661</v>
      </c>
      <c r="B5" s="417" t="s">
        <v>1662</v>
      </c>
      <c r="C5" s="418" t="s">
        <v>1663</v>
      </c>
      <c r="D5" s="418" t="s">
        <v>1664</v>
      </c>
      <c r="E5" s="418" t="s">
        <v>1665</v>
      </c>
      <c r="F5" s="418" t="s">
        <v>1666</v>
      </c>
      <c r="G5" s="1119" t="s">
        <v>444</v>
      </c>
      <c r="H5" s="1121"/>
      <c r="I5" s="378" t="s">
        <v>1663</v>
      </c>
      <c r="J5" s="378" t="s">
        <v>1664</v>
      </c>
      <c r="K5" s="378" t="s">
        <v>1665</v>
      </c>
      <c r="L5" s="378" t="s">
        <v>1666</v>
      </c>
      <c r="M5" s="1119" t="s">
        <v>444</v>
      </c>
      <c r="N5" s="1121"/>
      <c r="O5" s="378" t="s">
        <v>1663</v>
      </c>
      <c r="P5" s="378" t="s">
        <v>1664</v>
      </c>
      <c r="Q5" s="378" t="s">
        <v>1665</v>
      </c>
      <c r="R5" s="378" t="s">
        <v>1666</v>
      </c>
      <c r="S5" s="1119" t="s">
        <v>444</v>
      </c>
      <c r="T5" s="1122"/>
    </row>
    <row r="6" spans="1:20" ht="20.3" customHeight="1">
      <c r="A6" s="1294" t="s">
        <v>1667</v>
      </c>
      <c r="B6" s="419" t="s">
        <v>1668</v>
      </c>
      <c r="C6" s="420" t="s">
        <v>1495</v>
      </c>
      <c r="D6" s="420">
        <v>12</v>
      </c>
      <c r="E6" s="420" t="s">
        <v>1495</v>
      </c>
      <c r="F6" s="420" t="s">
        <v>1495</v>
      </c>
      <c r="G6" s="1307">
        <f t="shared" ref="G6:G7" si="0">IF(SUM(C6:F6)=0,"－",SUM(C6:F6))</f>
        <v>12</v>
      </c>
      <c r="H6" s="1308"/>
      <c r="I6" s="420" t="s">
        <v>1495</v>
      </c>
      <c r="J6" s="420" t="s">
        <v>1495</v>
      </c>
      <c r="K6" s="420" t="s">
        <v>1495</v>
      </c>
      <c r="L6" s="420" t="s">
        <v>1669</v>
      </c>
      <c r="M6" s="1307" t="str">
        <f t="shared" ref="M6:M7" si="1">IF(SUM(I6:L6)=0,"－",SUM(I6:L6))</f>
        <v>－</v>
      </c>
      <c r="N6" s="1308"/>
      <c r="O6" s="420" t="s">
        <v>1495</v>
      </c>
      <c r="P6" s="420">
        <v>10</v>
      </c>
      <c r="Q6" s="420" t="s">
        <v>1495</v>
      </c>
      <c r="R6" s="420" t="s">
        <v>1495</v>
      </c>
      <c r="S6" s="1297">
        <f t="shared" ref="S6:S7" si="2">IF(SUM(O6:R6)=0,"－",SUM(O6:R6))</f>
        <v>10</v>
      </c>
      <c r="T6" s="1298"/>
    </row>
    <row r="7" spans="1:20" ht="20.3" customHeight="1">
      <c r="A7" s="1295"/>
      <c r="B7" s="419" t="s">
        <v>1670</v>
      </c>
      <c r="C7" s="420" t="s">
        <v>1495</v>
      </c>
      <c r="D7" s="420" t="s">
        <v>1495</v>
      </c>
      <c r="E7" s="420" t="s">
        <v>1495</v>
      </c>
      <c r="F7" s="420" t="s">
        <v>1495</v>
      </c>
      <c r="G7" s="1307" t="str">
        <f t="shared" si="0"/>
        <v>－</v>
      </c>
      <c r="H7" s="1308"/>
      <c r="I7" s="420" t="s">
        <v>1495</v>
      </c>
      <c r="J7" s="420" t="s">
        <v>1495</v>
      </c>
      <c r="K7" s="420" t="s">
        <v>1495</v>
      </c>
      <c r="L7" s="420" t="s">
        <v>1495</v>
      </c>
      <c r="M7" s="1307" t="str">
        <f t="shared" si="1"/>
        <v>－</v>
      </c>
      <c r="N7" s="1308"/>
      <c r="O7" s="420" t="s">
        <v>1495</v>
      </c>
      <c r="P7" s="420" t="s">
        <v>1495</v>
      </c>
      <c r="Q7" s="420" t="s">
        <v>1495</v>
      </c>
      <c r="R7" s="420" t="s">
        <v>1495</v>
      </c>
      <c r="S7" s="1297" t="str">
        <f t="shared" si="2"/>
        <v>－</v>
      </c>
      <c r="T7" s="1298"/>
    </row>
    <row r="8" spans="1:20" ht="20.3" customHeight="1">
      <c r="A8" s="1295"/>
      <c r="B8" s="419" t="s">
        <v>1671</v>
      </c>
      <c r="C8" s="420" t="s">
        <v>1495</v>
      </c>
      <c r="D8" s="420" t="s">
        <v>1495</v>
      </c>
      <c r="E8" s="420" t="s">
        <v>1495</v>
      </c>
      <c r="F8" s="420" t="s">
        <v>1495</v>
      </c>
      <c r="G8" s="1307" t="str">
        <f>IF(SUM(C8:F8)=0,"－",SUM(C8:F8))</f>
        <v>－</v>
      </c>
      <c r="H8" s="1308"/>
      <c r="I8" s="420" t="s">
        <v>1495</v>
      </c>
      <c r="J8" s="420" t="s">
        <v>1495</v>
      </c>
      <c r="K8" s="420" t="s">
        <v>1495</v>
      </c>
      <c r="L8" s="420" t="s">
        <v>1495</v>
      </c>
      <c r="M8" s="1307" t="str">
        <f>IF(SUM(I8:L8)=0,"－",SUM(I8:L8))</f>
        <v>－</v>
      </c>
      <c r="N8" s="1308"/>
      <c r="O8" s="420" t="s">
        <v>1495</v>
      </c>
      <c r="P8" s="420" t="s">
        <v>1495</v>
      </c>
      <c r="Q8" s="420" t="s">
        <v>1495</v>
      </c>
      <c r="R8" s="420" t="s">
        <v>1495</v>
      </c>
      <c r="S8" s="1297" t="str">
        <f>IF(SUM(O8:R8)=0,"－",SUM(O8:R8))</f>
        <v>－</v>
      </c>
      <c r="T8" s="1298"/>
    </row>
    <row r="9" spans="1:20" ht="20.3" customHeight="1">
      <c r="A9" s="1295"/>
      <c r="B9" s="419" t="s">
        <v>1672</v>
      </c>
      <c r="C9" s="420" t="s">
        <v>1495</v>
      </c>
      <c r="D9" s="420" t="s">
        <v>1495</v>
      </c>
      <c r="E9" s="420" t="s">
        <v>1495</v>
      </c>
      <c r="F9" s="420" t="s">
        <v>1495</v>
      </c>
      <c r="G9" s="1307" t="str">
        <f t="shared" ref="G9:G14" si="3">IF(SUM(C9:F9)=0,"－",SUM(C9:F9))</f>
        <v>－</v>
      </c>
      <c r="H9" s="1308"/>
      <c r="I9" s="420" t="s">
        <v>1495</v>
      </c>
      <c r="J9" s="420" t="s">
        <v>1495</v>
      </c>
      <c r="K9" s="420" t="s">
        <v>1495</v>
      </c>
      <c r="L9" s="420" t="s">
        <v>1495</v>
      </c>
      <c r="M9" s="1307" t="str">
        <f t="shared" ref="M9:M14" si="4">IF(SUM(I9:L9)=0,"－",SUM(I9:L9))</f>
        <v>－</v>
      </c>
      <c r="N9" s="1308"/>
      <c r="O9" s="420" t="s">
        <v>1495</v>
      </c>
      <c r="P9" s="420" t="s">
        <v>1495</v>
      </c>
      <c r="Q9" s="420" t="s">
        <v>1495</v>
      </c>
      <c r="R9" s="420" t="s">
        <v>1495</v>
      </c>
      <c r="S9" s="1297" t="str">
        <f t="shared" ref="S9:S14" si="5">IF(SUM(O9:R9)=0,"－",SUM(O9:R9))</f>
        <v>－</v>
      </c>
      <c r="T9" s="1298"/>
    </row>
    <row r="10" spans="1:20" ht="20.3" customHeight="1">
      <c r="A10" s="1296"/>
      <c r="B10" s="419" t="s">
        <v>444</v>
      </c>
      <c r="C10" s="420" t="str">
        <f>IF(SUM(C6:C9)=0,"－",SUM(C6:C9))</f>
        <v>－</v>
      </c>
      <c r="D10" s="420">
        <f t="shared" ref="D10:T11" si="6">IF(SUM(D6:D9)=0,"－",SUM(D6:D9))</f>
        <v>12</v>
      </c>
      <c r="E10" s="420" t="str">
        <f t="shared" si="6"/>
        <v>－</v>
      </c>
      <c r="F10" s="420" t="str">
        <f t="shared" si="6"/>
        <v>－</v>
      </c>
      <c r="G10" s="1307">
        <f t="shared" si="6"/>
        <v>12</v>
      </c>
      <c r="H10" s="1308" t="str">
        <f t="shared" si="6"/>
        <v>－</v>
      </c>
      <c r="I10" s="420" t="str">
        <f t="shared" si="6"/>
        <v>－</v>
      </c>
      <c r="J10" s="420" t="str">
        <f t="shared" si="6"/>
        <v>－</v>
      </c>
      <c r="K10" s="420" t="str">
        <f t="shared" si="6"/>
        <v>－</v>
      </c>
      <c r="L10" s="420" t="str">
        <f t="shared" si="6"/>
        <v>－</v>
      </c>
      <c r="M10" s="1307" t="str">
        <f t="shared" si="6"/>
        <v>－</v>
      </c>
      <c r="N10" s="1308" t="str">
        <f t="shared" si="6"/>
        <v>－</v>
      </c>
      <c r="O10" s="420" t="str">
        <f t="shared" si="6"/>
        <v>－</v>
      </c>
      <c r="P10" s="420">
        <f t="shared" si="6"/>
        <v>10</v>
      </c>
      <c r="Q10" s="420" t="str">
        <f t="shared" si="6"/>
        <v>－</v>
      </c>
      <c r="R10" s="420" t="str">
        <f t="shared" si="6"/>
        <v>－</v>
      </c>
      <c r="S10" s="1297">
        <f t="shared" si="6"/>
        <v>10</v>
      </c>
      <c r="T10" s="1298" t="str">
        <f t="shared" si="6"/>
        <v>－</v>
      </c>
    </row>
    <row r="11" spans="1:20" ht="20.3" customHeight="1">
      <c r="A11" s="1294" t="s">
        <v>1673</v>
      </c>
      <c r="B11" s="419" t="s">
        <v>1668</v>
      </c>
      <c r="C11" s="420" t="s">
        <v>1495</v>
      </c>
      <c r="D11" s="420">
        <v>76</v>
      </c>
      <c r="E11" s="420" t="s">
        <v>1495</v>
      </c>
      <c r="F11" s="420" t="str">
        <f t="shared" si="6"/>
        <v>－</v>
      </c>
      <c r="G11" s="1307">
        <f t="shared" si="3"/>
        <v>76</v>
      </c>
      <c r="H11" s="1308"/>
      <c r="I11" s="420" t="s">
        <v>1495</v>
      </c>
      <c r="J11" s="420" t="s">
        <v>1495</v>
      </c>
      <c r="K11" s="420" t="s">
        <v>1495</v>
      </c>
      <c r="L11" s="420" t="s">
        <v>1495</v>
      </c>
      <c r="M11" s="1307" t="str">
        <f t="shared" si="4"/>
        <v>－</v>
      </c>
      <c r="N11" s="1308"/>
      <c r="O11" s="420" t="s">
        <v>1495</v>
      </c>
      <c r="P11" s="420" t="s">
        <v>1495</v>
      </c>
      <c r="Q11" s="420" t="s">
        <v>1495</v>
      </c>
      <c r="R11" s="420" t="s">
        <v>1495</v>
      </c>
      <c r="S11" s="1297" t="str">
        <f t="shared" si="5"/>
        <v>－</v>
      </c>
      <c r="T11" s="1298"/>
    </row>
    <row r="12" spans="1:20" ht="20.3" customHeight="1">
      <c r="A12" s="1295"/>
      <c r="B12" s="419" t="s">
        <v>1670</v>
      </c>
      <c r="C12" s="420" t="s">
        <v>1495</v>
      </c>
      <c r="D12" s="420">
        <v>158</v>
      </c>
      <c r="E12" s="420">
        <v>7</v>
      </c>
      <c r="F12" s="420" t="s">
        <v>1495</v>
      </c>
      <c r="G12" s="1307">
        <f t="shared" si="3"/>
        <v>165</v>
      </c>
      <c r="H12" s="1308"/>
      <c r="I12" s="420" t="s">
        <v>1495</v>
      </c>
      <c r="J12" s="420" t="s">
        <v>1495</v>
      </c>
      <c r="K12" s="420" t="s">
        <v>1495</v>
      </c>
      <c r="L12" s="420" t="s">
        <v>1495</v>
      </c>
      <c r="M12" s="1307" t="str">
        <f t="shared" si="4"/>
        <v>－</v>
      </c>
      <c r="N12" s="1308"/>
      <c r="O12" s="420" t="s">
        <v>1495</v>
      </c>
      <c r="P12" s="420" t="s">
        <v>1495</v>
      </c>
      <c r="Q12" s="420" t="s">
        <v>1495</v>
      </c>
      <c r="R12" s="420" t="s">
        <v>1495</v>
      </c>
      <c r="S12" s="1297" t="str">
        <f t="shared" si="5"/>
        <v>－</v>
      </c>
      <c r="T12" s="1298"/>
    </row>
    <row r="13" spans="1:20" ht="20.3" customHeight="1">
      <c r="A13" s="1295"/>
      <c r="B13" s="419" t="s">
        <v>1671</v>
      </c>
      <c r="C13" s="420" t="s">
        <v>1495</v>
      </c>
      <c r="D13" s="420" t="s">
        <v>1495</v>
      </c>
      <c r="E13" s="420" t="s">
        <v>1495</v>
      </c>
      <c r="F13" s="420" t="s">
        <v>1495</v>
      </c>
      <c r="G13" s="1307" t="str">
        <f t="shared" si="3"/>
        <v>－</v>
      </c>
      <c r="H13" s="1308"/>
      <c r="I13" s="420" t="s">
        <v>1495</v>
      </c>
      <c r="J13" s="420" t="s">
        <v>1495</v>
      </c>
      <c r="K13" s="420" t="s">
        <v>1495</v>
      </c>
      <c r="L13" s="420" t="s">
        <v>1495</v>
      </c>
      <c r="M13" s="1307" t="str">
        <f t="shared" si="4"/>
        <v>－</v>
      </c>
      <c r="N13" s="1308"/>
      <c r="O13" s="420" t="s">
        <v>1495</v>
      </c>
      <c r="P13" s="420" t="s">
        <v>1495</v>
      </c>
      <c r="Q13" s="420" t="s">
        <v>1495</v>
      </c>
      <c r="R13" s="420" t="s">
        <v>1495</v>
      </c>
      <c r="S13" s="1297" t="str">
        <f t="shared" si="5"/>
        <v>－</v>
      </c>
      <c r="T13" s="1298"/>
    </row>
    <row r="14" spans="1:20" ht="20.3" customHeight="1">
      <c r="A14" s="1295"/>
      <c r="B14" s="419" t="s">
        <v>1672</v>
      </c>
      <c r="C14" s="420" t="s">
        <v>1495</v>
      </c>
      <c r="D14" s="420" t="s">
        <v>1495</v>
      </c>
      <c r="E14" s="420" t="s">
        <v>1495</v>
      </c>
      <c r="F14" s="420" t="s">
        <v>1495</v>
      </c>
      <c r="G14" s="1307" t="str">
        <f t="shared" si="3"/>
        <v>－</v>
      </c>
      <c r="H14" s="1308"/>
      <c r="I14" s="420" t="s">
        <v>1495</v>
      </c>
      <c r="J14" s="420" t="s">
        <v>1495</v>
      </c>
      <c r="K14" s="420" t="s">
        <v>1495</v>
      </c>
      <c r="L14" s="420" t="s">
        <v>1495</v>
      </c>
      <c r="M14" s="1307" t="str">
        <f t="shared" si="4"/>
        <v>－</v>
      </c>
      <c r="N14" s="1308"/>
      <c r="O14" s="420" t="s">
        <v>1495</v>
      </c>
      <c r="P14" s="420" t="s">
        <v>1495</v>
      </c>
      <c r="Q14" s="420" t="s">
        <v>1495</v>
      </c>
      <c r="R14" s="420" t="s">
        <v>1495</v>
      </c>
      <c r="S14" s="1297" t="str">
        <f t="shared" si="5"/>
        <v>－</v>
      </c>
      <c r="T14" s="1298"/>
    </row>
    <row r="15" spans="1:20" ht="20.3" customHeight="1">
      <c r="A15" s="1296"/>
      <c r="B15" s="378" t="s">
        <v>444</v>
      </c>
      <c r="C15" s="420" t="str">
        <f t="shared" ref="C15:T15" si="7">IF(SUM(C11:C14)=0,"－",SUM(C11:C14))</f>
        <v>－</v>
      </c>
      <c r="D15" s="420">
        <f t="shared" si="7"/>
        <v>234</v>
      </c>
      <c r="E15" s="420">
        <f t="shared" si="7"/>
        <v>7</v>
      </c>
      <c r="F15" s="420" t="str">
        <f t="shared" si="7"/>
        <v>－</v>
      </c>
      <c r="G15" s="1307">
        <f t="shared" si="7"/>
        <v>241</v>
      </c>
      <c r="H15" s="1308" t="str">
        <f t="shared" si="7"/>
        <v>－</v>
      </c>
      <c r="I15" s="420" t="str">
        <f t="shared" si="7"/>
        <v>－</v>
      </c>
      <c r="J15" s="420" t="str">
        <f t="shared" si="7"/>
        <v>－</v>
      </c>
      <c r="K15" s="420" t="str">
        <f t="shared" si="7"/>
        <v>－</v>
      </c>
      <c r="L15" s="420" t="str">
        <f t="shared" si="7"/>
        <v>－</v>
      </c>
      <c r="M15" s="1307" t="str">
        <f t="shared" si="7"/>
        <v>－</v>
      </c>
      <c r="N15" s="1308" t="str">
        <f t="shared" si="7"/>
        <v>－</v>
      </c>
      <c r="O15" s="420" t="str">
        <f t="shared" si="7"/>
        <v>－</v>
      </c>
      <c r="P15" s="420" t="str">
        <f t="shared" si="7"/>
        <v>－</v>
      </c>
      <c r="Q15" s="420" t="str">
        <f t="shared" si="7"/>
        <v>－</v>
      </c>
      <c r="R15" s="420" t="str">
        <f t="shared" si="7"/>
        <v>－</v>
      </c>
      <c r="S15" s="1297" t="str">
        <f t="shared" si="7"/>
        <v>－</v>
      </c>
      <c r="T15" s="1298" t="str">
        <f t="shared" si="7"/>
        <v>－</v>
      </c>
    </row>
    <row r="16" spans="1:20" ht="20.3" customHeight="1" thickBot="1">
      <c r="A16" s="991" t="s">
        <v>1674</v>
      </c>
      <c r="B16" s="993"/>
      <c r="C16" s="421" t="str">
        <f>IF(SUM(C6:C9)+SUM(C11:C14)=0,"－",SUM(C6:C9)+SUM(C11:C14))</f>
        <v>－</v>
      </c>
      <c r="D16" s="421">
        <f t="shared" ref="D16:T16" si="8">IF(SUM(D6:D9)+SUM(D11:D14)=0,"－",SUM(D6:D9)+SUM(D11:D14))</f>
        <v>246</v>
      </c>
      <c r="E16" s="421">
        <f t="shared" si="8"/>
        <v>7</v>
      </c>
      <c r="F16" s="421" t="str">
        <f t="shared" si="8"/>
        <v>－</v>
      </c>
      <c r="G16" s="1299">
        <f t="shared" si="8"/>
        <v>253</v>
      </c>
      <c r="H16" s="1300" t="str">
        <f t="shared" si="8"/>
        <v>－</v>
      </c>
      <c r="I16" s="422" t="str">
        <f t="shared" si="8"/>
        <v>－</v>
      </c>
      <c r="J16" s="422" t="str">
        <f t="shared" si="8"/>
        <v>－</v>
      </c>
      <c r="K16" s="422" t="str">
        <f t="shared" si="8"/>
        <v>－</v>
      </c>
      <c r="L16" s="422" t="str">
        <f t="shared" si="8"/>
        <v>－</v>
      </c>
      <c r="M16" s="1299" t="str">
        <f t="shared" si="8"/>
        <v>－</v>
      </c>
      <c r="N16" s="1300" t="str">
        <f t="shared" si="8"/>
        <v>－</v>
      </c>
      <c r="O16" s="422" t="str">
        <f t="shared" si="8"/>
        <v>－</v>
      </c>
      <c r="P16" s="421">
        <f t="shared" si="8"/>
        <v>10</v>
      </c>
      <c r="Q16" s="422" t="str">
        <f t="shared" si="8"/>
        <v>－</v>
      </c>
      <c r="R16" s="422" t="str">
        <f t="shared" si="8"/>
        <v>－</v>
      </c>
      <c r="S16" s="1301">
        <f t="shared" si="8"/>
        <v>10</v>
      </c>
      <c r="T16" s="1302" t="str">
        <f t="shared" si="8"/>
        <v>－</v>
      </c>
    </row>
    <row r="17" spans="1:20" ht="20.3" customHeight="1" thickTop="1">
      <c r="A17" s="423"/>
      <c r="B17" s="424" t="s">
        <v>1657</v>
      </c>
      <c r="C17" s="1303" t="s">
        <v>1675</v>
      </c>
      <c r="D17" s="1304"/>
      <c r="E17" s="1304"/>
      <c r="F17" s="1304"/>
      <c r="G17" s="1304"/>
      <c r="H17" s="1305"/>
      <c r="I17" s="1303" t="s">
        <v>1676</v>
      </c>
      <c r="J17" s="1304"/>
      <c r="K17" s="1304"/>
      <c r="L17" s="1304"/>
      <c r="M17" s="1305"/>
      <c r="N17" s="1303" t="s">
        <v>634</v>
      </c>
      <c r="O17" s="1304"/>
      <c r="P17" s="1304"/>
      <c r="Q17" s="1304"/>
      <c r="R17" s="1304"/>
      <c r="S17" s="1304"/>
      <c r="T17" s="1306"/>
    </row>
    <row r="18" spans="1:20" ht="20.3" customHeight="1">
      <c r="A18" s="416" t="s">
        <v>1661</v>
      </c>
      <c r="B18" s="417" t="s">
        <v>1677</v>
      </c>
      <c r="C18" s="418" t="s">
        <v>1663</v>
      </c>
      <c r="D18" s="378" t="s">
        <v>1664</v>
      </c>
      <c r="E18" s="378" t="s">
        <v>1665</v>
      </c>
      <c r="F18" s="378" t="s">
        <v>1666</v>
      </c>
      <c r="G18" s="382" t="s">
        <v>1678</v>
      </c>
      <c r="H18" s="378" t="s">
        <v>444</v>
      </c>
      <c r="I18" s="378" t="s">
        <v>1663</v>
      </c>
      <c r="J18" s="378" t="s">
        <v>1664</v>
      </c>
      <c r="K18" s="378" t="s">
        <v>1665</v>
      </c>
      <c r="L18" s="378" t="s">
        <v>1666</v>
      </c>
      <c r="M18" s="378" t="s">
        <v>444</v>
      </c>
      <c r="N18" s="378" t="s">
        <v>1663</v>
      </c>
      <c r="O18" s="378" t="s">
        <v>1664</v>
      </c>
      <c r="P18" s="378" t="s">
        <v>1665</v>
      </c>
      <c r="Q18" s="378" t="s">
        <v>1666</v>
      </c>
      <c r="R18" s="382" t="s">
        <v>1678</v>
      </c>
      <c r="S18" s="1119" t="s">
        <v>444</v>
      </c>
      <c r="T18" s="1122"/>
    </row>
    <row r="19" spans="1:20" ht="20.3" customHeight="1">
      <c r="A19" s="1294" t="s">
        <v>1667</v>
      </c>
      <c r="B19" s="419" t="s">
        <v>1668</v>
      </c>
      <c r="C19" s="420" t="s">
        <v>852</v>
      </c>
      <c r="D19" s="420" t="s">
        <v>1495</v>
      </c>
      <c r="E19" s="420" t="s">
        <v>1495</v>
      </c>
      <c r="F19" s="420" t="s">
        <v>1495</v>
      </c>
      <c r="G19" s="420" t="s">
        <v>1495</v>
      </c>
      <c r="H19" s="420" t="str">
        <f>IF(SUM(C19:G19)=0,"－",SUM(C19:G19))</f>
        <v>－</v>
      </c>
      <c r="I19" s="420" t="s">
        <v>1495</v>
      </c>
      <c r="J19" s="420" t="s">
        <v>1495</v>
      </c>
      <c r="K19" s="420" t="s">
        <v>1495</v>
      </c>
      <c r="L19" s="420" t="s">
        <v>1495</v>
      </c>
      <c r="M19" s="420" t="str">
        <f>IF(SUM(H19:L19)=0,"－",SUM(H19:L19))</f>
        <v>－</v>
      </c>
      <c r="N19" s="420" t="s">
        <v>1495</v>
      </c>
      <c r="O19" s="420">
        <v>22</v>
      </c>
      <c r="P19" s="420" t="s">
        <v>1495</v>
      </c>
      <c r="Q19" s="420" t="s">
        <v>1495</v>
      </c>
      <c r="R19" s="420" t="s">
        <v>1495</v>
      </c>
      <c r="S19" s="1297">
        <f>IF(SUM(N19:R19)=0,"－",SUM(N19:R19))</f>
        <v>22</v>
      </c>
      <c r="T19" s="1298">
        <f t="shared" ref="S19:T28" si="9">IF(SUM(O19:S19)=0,"－",SUM(O19:S19))</f>
        <v>44</v>
      </c>
    </row>
    <row r="20" spans="1:20" ht="20.3" customHeight="1">
      <c r="A20" s="1295"/>
      <c r="B20" s="419" t="s">
        <v>1670</v>
      </c>
      <c r="C20" s="420" t="s">
        <v>1495</v>
      </c>
      <c r="D20" s="420" t="s">
        <v>1495</v>
      </c>
      <c r="E20" s="420" t="s">
        <v>1495</v>
      </c>
      <c r="F20" s="420" t="s">
        <v>1495</v>
      </c>
      <c r="G20" s="420" t="s">
        <v>1495</v>
      </c>
      <c r="H20" s="420" t="str">
        <f t="shared" ref="H20:H27" si="10">IF(SUM(C20:G20)=0,"－",SUM(C20:G20))</f>
        <v>－</v>
      </c>
      <c r="I20" s="420" t="s">
        <v>1495</v>
      </c>
      <c r="J20" s="420" t="s">
        <v>1495</v>
      </c>
      <c r="K20" s="420" t="s">
        <v>1495</v>
      </c>
      <c r="L20" s="420" t="s">
        <v>1495</v>
      </c>
      <c r="M20" s="420" t="str">
        <f t="shared" ref="M20:M27" si="11">IF(SUM(H20:L20)=0,"－",SUM(H20:L20))</f>
        <v>－</v>
      </c>
      <c r="N20" s="420" t="s">
        <v>1495</v>
      </c>
      <c r="O20" s="420" t="s">
        <v>1495</v>
      </c>
      <c r="P20" s="420" t="s">
        <v>1495</v>
      </c>
      <c r="Q20" s="420" t="s">
        <v>1495</v>
      </c>
      <c r="R20" s="420" t="s">
        <v>1495</v>
      </c>
      <c r="S20" s="1297" t="str">
        <f t="shared" si="9"/>
        <v>－</v>
      </c>
      <c r="T20" s="1298" t="str">
        <f t="shared" si="9"/>
        <v>－</v>
      </c>
    </row>
    <row r="21" spans="1:20" ht="20.3" customHeight="1">
      <c r="A21" s="1295"/>
      <c r="B21" s="419" t="s">
        <v>1671</v>
      </c>
      <c r="C21" s="420" t="s">
        <v>1495</v>
      </c>
      <c r="D21" s="420" t="s">
        <v>1495</v>
      </c>
      <c r="E21" s="420" t="s">
        <v>1495</v>
      </c>
      <c r="F21" s="420" t="s">
        <v>1495</v>
      </c>
      <c r="G21" s="420" t="s">
        <v>1495</v>
      </c>
      <c r="H21" s="420" t="str">
        <f t="shared" si="10"/>
        <v>－</v>
      </c>
      <c r="I21" s="420" t="s">
        <v>1495</v>
      </c>
      <c r="J21" s="420" t="s">
        <v>1495</v>
      </c>
      <c r="K21" s="420" t="s">
        <v>1495</v>
      </c>
      <c r="L21" s="420" t="s">
        <v>1495</v>
      </c>
      <c r="M21" s="420" t="str">
        <f t="shared" si="11"/>
        <v>－</v>
      </c>
      <c r="N21" s="420" t="s">
        <v>1495</v>
      </c>
      <c r="O21" s="420" t="s">
        <v>1495</v>
      </c>
      <c r="P21" s="420" t="s">
        <v>1495</v>
      </c>
      <c r="Q21" s="420" t="s">
        <v>1495</v>
      </c>
      <c r="R21" s="420" t="s">
        <v>1495</v>
      </c>
      <c r="S21" s="1297" t="str">
        <f t="shared" si="9"/>
        <v>－</v>
      </c>
      <c r="T21" s="1298" t="str">
        <f t="shared" si="9"/>
        <v>－</v>
      </c>
    </row>
    <row r="22" spans="1:20" ht="20.3" customHeight="1">
      <c r="A22" s="1295"/>
      <c r="B22" s="419" t="s">
        <v>1672</v>
      </c>
      <c r="C22" s="420" t="s">
        <v>1495</v>
      </c>
      <c r="D22" s="420" t="s">
        <v>1495</v>
      </c>
      <c r="E22" s="420" t="s">
        <v>1495</v>
      </c>
      <c r="F22" s="420" t="s">
        <v>1495</v>
      </c>
      <c r="G22" s="420" t="s">
        <v>1495</v>
      </c>
      <c r="H22" s="420" t="str">
        <f t="shared" si="10"/>
        <v>－</v>
      </c>
      <c r="I22" s="420" t="s">
        <v>1495</v>
      </c>
      <c r="J22" s="420" t="s">
        <v>1495</v>
      </c>
      <c r="K22" s="420" t="s">
        <v>1495</v>
      </c>
      <c r="L22" s="420" t="s">
        <v>1495</v>
      </c>
      <c r="M22" s="420" t="str">
        <f t="shared" si="11"/>
        <v>－</v>
      </c>
      <c r="N22" s="420" t="s">
        <v>1495</v>
      </c>
      <c r="O22" s="420" t="s">
        <v>1495</v>
      </c>
      <c r="P22" s="420" t="s">
        <v>1495</v>
      </c>
      <c r="Q22" s="420" t="s">
        <v>1495</v>
      </c>
      <c r="R22" s="420" t="s">
        <v>1495</v>
      </c>
      <c r="S22" s="1297" t="str">
        <f t="shared" si="9"/>
        <v>－</v>
      </c>
      <c r="T22" s="1298" t="str">
        <f t="shared" si="9"/>
        <v>－</v>
      </c>
    </row>
    <row r="23" spans="1:20" ht="20.3" customHeight="1">
      <c r="A23" s="1296"/>
      <c r="B23" s="419" t="s">
        <v>444</v>
      </c>
      <c r="C23" s="420" t="str">
        <f t="shared" ref="C23:I23" si="12">IF(SUM(C19:C22)=0,"－",SUM(C19:C22))</f>
        <v>－</v>
      </c>
      <c r="D23" s="420" t="str">
        <f t="shared" si="12"/>
        <v>－</v>
      </c>
      <c r="E23" s="420" t="str">
        <f t="shared" si="12"/>
        <v>－</v>
      </c>
      <c r="F23" s="420" t="str">
        <f t="shared" si="12"/>
        <v>－</v>
      </c>
      <c r="G23" s="420" t="str">
        <f t="shared" si="12"/>
        <v>－</v>
      </c>
      <c r="H23" s="420" t="str">
        <f t="shared" si="12"/>
        <v>－</v>
      </c>
      <c r="I23" s="420" t="str">
        <f t="shared" si="12"/>
        <v>－</v>
      </c>
      <c r="J23" s="420" t="str">
        <f>IF(SUM(J19:J22)=0,"－",SUM(J19:J22))</f>
        <v>－</v>
      </c>
      <c r="K23" s="420" t="str">
        <f t="shared" ref="K23:L23" si="13">IF(SUM(K19:K22)=0,"－",SUM(K19:K22))</f>
        <v>－</v>
      </c>
      <c r="L23" s="420" t="str">
        <f t="shared" si="13"/>
        <v>－</v>
      </c>
      <c r="M23" s="420" t="str">
        <f>IF(SUM(M19:M22)=0,"－",SUM(M19:M22))</f>
        <v>－</v>
      </c>
      <c r="N23" s="420" t="str">
        <f t="shared" ref="N23:R23" si="14">IF(SUM(N19:N22)=0,"－",SUM(N19:N22))</f>
        <v>－</v>
      </c>
      <c r="O23" s="425">
        <f t="shared" si="14"/>
        <v>22</v>
      </c>
      <c r="P23" s="420" t="str">
        <f t="shared" si="14"/>
        <v>－</v>
      </c>
      <c r="Q23" s="420" t="str">
        <f t="shared" si="14"/>
        <v>－</v>
      </c>
      <c r="R23" s="420" t="str">
        <f t="shared" si="14"/>
        <v>－</v>
      </c>
      <c r="S23" s="1297">
        <f t="shared" si="9"/>
        <v>22</v>
      </c>
      <c r="T23" s="1298">
        <f t="shared" si="9"/>
        <v>44</v>
      </c>
    </row>
    <row r="24" spans="1:20" ht="20.3" customHeight="1">
      <c r="A24" s="1294" t="s">
        <v>1673</v>
      </c>
      <c r="B24" s="419" t="s">
        <v>1668</v>
      </c>
      <c r="C24" s="420" t="s">
        <v>1495</v>
      </c>
      <c r="D24" s="420" t="s">
        <v>1495</v>
      </c>
      <c r="E24" s="420" t="s">
        <v>1495</v>
      </c>
      <c r="F24" s="420" t="s">
        <v>1495</v>
      </c>
      <c r="G24" s="420" t="s">
        <v>1495</v>
      </c>
      <c r="H24" s="420" t="str">
        <f t="shared" si="10"/>
        <v>－</v>
      </c>
      <c r="I24" s="420" t="s">
        <v>1495</v>
      </c>
      <c r="J24" s="420">
        <v>4</v>
      </c>
      <c r="K24" s="420" t="s">
        <v>1495</v>
      </c>
      <c r="L24" s="420" t="s">
        <v>1495</v>
      </c>
      <c r="M24" s="420">
        <f t="shared" si="11"/>
        <v>4</v>
      </c>
      <c r="N24" s="420" t="s">
        <v>1495</v>
      </c>
      <c r="O24" s="420">
        <v>80</v>
      </c>
      <c r="P24" s="420" t="s">
        <v>1495</v>
      </c>
      <c r="Q24" s="420" t="s">
        <v>1495</v>
      </c>
      <c r="R24" s="420" t="s">
        <v>1495</v>
      </c>
      <c r="S24" s="1297">
        <f t="shared" si="9"/>
        <v>80</v>
      </c>
      <c r="T24" s="1298">
        <f t="shared" si="9"/>
        <v>160</v>
      </c>
    </row>
    <row r="25" spans="1:20" ht="20.3" customHeight="1">
      <c r="A25" s="1295"/>
      <c r="B25" s="419" t="s">
        <v>1670</v>
      </c>
      <c r="C25" s="420" t="s">
        <v>1495</v>
      </c>
      <c r="D25" s="420" t="s">
        <v>1495</v>
      </c>
      <c r="E25" s="420" t="s">
        <v>1495</v>
      </c>
      <c r="F25" s="420" t="s">
        <v>1495</v>
      </c>
      <c r="G25" s="420" t="s">
        <v>1495</v>
      </c>
      <c r="H25" s="420" t="str">
        <f t="shared" si="10"/>
        <v>－</v>
      </c>
      <c r="I25" s="420" t="s">
        <v>1495</v>
      </c>
      <c r="J25" s="420">
        <v>243</v>
      </c>
      <c r="K25" s="420" t="s">
        <v>1495</v>
      </c>
      <c r="L25" s="420" t="s">
        <v>1495</v>
      </c>
      <c r="M25" s="420">
        <f t="shared" si="11"/>
        <v>243</v>
      </c>
      <c r="N25" s="420" t="s">
        <v>1495</v>
      </c>
      <c r="O25" s="420">
        <v>401</v>
      </c>
      <c r="P25" s="420">
        <v>7</v>
      </c>
      <c r="Q25" s="420" t="s">
        <v>1495</v>
      </c>
      <c r="R25" s="420" t="s">
        <v>1495</v>
      </c>
      <c r="S25" s="1297">
        <f t="shared" si="9"/>
        <v>408</v>
      </c>
      <c r="T25" s="1298">
        <f t="shared" si="9"/>
        <v>816</v>
      </c>
    </row>
    <row r="26" spans="1:20" ht="20.3" customHeight="1">
      <c r="A26" s="1295"/>
      <c r="B26" s="419" t="s">
        <v>1671</v>
      </c>
      <c r="C26" s="420" t="s">
        <v>1495</v>
      </c>
      <c r="D26" s="420" t="s">
        <v>1495</v>
      </c>
      <c r="E26" s="420" t="s">
        <v>1495</v>
      </c>
      <c r="F26" s="420" t="s">
        <v>1495</v>
      </c>
      <c r="G26" s="420" t="s">
        <v>1495</v>
      </c>
      <c r="H26" s="420" t="str">
        <f t="shared" si="10"/>
        <v>－</v>
      </c>
      <c r="I26" s="420" t="s">
        <v>1495</v>
      </c>
      <c r="J26" s="420" t="s">
        <v>1495</v>
      </c>
      <c r="K26" s="420" t="s">
        <v>1495</v>
      </c>
      <c r="L26" s="420" t="s">
        <v>1495</v>
      </c>
      <c r="M26" s="420" t="str">
        <f t="shared" si="11"/>
        <v>－</v>
      </c>
      <c r="N26" s="420" t="s">
        <v>1495</v>
      </c>
      <c r="O26" s="420" t="s">
        <v>1495</v>
      </c>
      <c r="P26" s="420" t="s">
        <v>1495</v>
      </c>
      <c r="Q26" s="420" t="s">
        <v>1495</v>
      </c>
      <c r="R26" s="420" t="s">
        <v>1495</v>
      </c>
      <c r="S26" s="1297" t="str">
        <f t="shared" si="9"/>
        <v>－</v>
      </c>
      <c r="T26" s="1298" t="str">
        <f t="shared" si="9"/>
        <v>－</v>
      </c>
    </row>
    <row r="27" spans="1:20" ht="20.3" customHeight="1">
      <c r="A27" s="1295"/>
      <c r="B27" s="419" t="s">
        <v>1672</v>
      </c>
      <c r="C27" s="420" t="s">
        <v>1495</v>
      </c>
      <c r="D27" s="420" t="s">
        <v>1495</v>
      </c>
      <c r="E27" s="420" t="s">
        <v>1495</v>
      </c>
      <c r="F27" s="420" t="s">
        <v>1495</v>
      </c>
      <c r="G27" s="420" t="s">
        <v>1495</v>
      </c>
      <c r="H27" s="420" t="str">
        <f t="shared" si="10"/>
        <v>－</v>
      </c>
      <c r="I27" s="420" t="s">
        <v>1495</v>
      </c>
      <c r="J27" s="420" t="s">
        <v>1495</v>
      </c>
      <c r="K27" s="420" t="s">
        <v>1495</v>
      </c>
      <c r="L27" s="420" t="s">
        <v>1495</v>
      </c>
      <c r="M27" s="420" t="str">
        <f t="shared" si="11"/>
        <v>－</v>
      </c>
      <c r="N27" s="420" t="s">
        <v>1495</v>
      </c>
      <c r="O27" s="420" t="s">
        <v>1495</v>
      </c>
      <c r="P27" s="420" t="s">
        <v>1495</v>
      </c>
      <c r="Q27" s="420" t="s">
        <v>1495</v>
      </c>
      <c r="R27" s="420" t="s">
        <v>1495</v>
      </c>
      <c r="S27" s="1297" t="str">
        <f t="shared" si="9"/>
        <v>－</v>
      </c>
      <c r="T27" s="1298" t="str">
        <f t="shared" si="9"/>
        <v>－</v>
      </c>
    </row>
    <row r="28" spans="1:20" ht="20.3" customHeight="1">
      <c r="A28" s="1296"/>
      <c r="B28" s="419" t="s">
        <v>444</v>
      </c>
      <c r="C28" s="420" t="str">
        <f t="shared" ref="C28:I28" si="15">IF(SUM(C24:C27)=0,"－",SUM(C24:C27))</f>
        <v>－</v>
      </c>
      <c r="D28" s="420" t="str">
        <f t="shared" si="15"/>
        <v>－</v>
      </c>
      <c r="E28" s="420" t="str">
        <f t="shared" si="15"/>
        <v>－</v>
      </c>
      <c r="F28" s="420" t="str">
        <f t="shared" si="15"/>
        <v>－</v>
      </c>
      <c r="G28" s="420" t="str">
        <f t="shared" si="15"/>
        <v>－</v>
      </c>
      <c r="H28" s="420" t="str">
        <f t="shared" si="15"/>
        <v>－</v>
      </c>
      <c r="I28" s="420" t="str">
        <f t="shared" si="15"/>
        <v>－</v>
      </c>
      <c r="J28" s="420">
        <f>IF(SUM(J24:J27)=0,"－",SUM(J24:J27))</f>
        <v>247</v>
      </c>
      <c r="K28" s="420" t="str">
        <f t="shared" ref="K28:R28" si="16">IF(SUM(K24:K27)=0,"－",SUM(K24:K27))</f>
        <v>－</v>
      </c>
      <c r="L28" s="420" t="str">
        <f t="shared" si="16"/>
        <v>－</v>
      </c>
      <c r="M28" s="420">
        <f t="shared" si="16"/>
        <v>247</v>
      </c>
      <c r="N28" s="420" t="str">
        <f t="shared" si="16"/>
        <v>－</v>
      </c>
      <c r="O28" s="420">
        <f t="shared" si="16"/>
        <v>481</v>
      </c>
      <c r="P28" s="420">
        <f t="shared" si="16"/>
        <v>7</v>
      </c>
      <c r="Q28" s="420" t="str">
        <f t="shared" si="16"/>
        <v>－</v>
      </c>
      <c r="R28" s="420" t="str">
        <f t="shared" si="16"/>
        <v>－</v>
      </c>
      <c r="S28" s="1297">
        <f t="shared" si="9"/>
        <v>488</v>
      </c>
      <c r="T28" s="1298">
        <f t="shared" si="9"/>
        <v>976</v>
      </c>
    </row>
    <row r="29" spans="1:20" ht="20.3" customHeight="1">
      <c r="A29" s="991" t="s">
        <v>1674</v>
      </c>
      <c r="B29" s="993"/>
      <c r="C29" s="426" t="str">
        <f>IF(SUM(C19:C22)+SUM(C24:C27)=0,"－",SUM(C19:C22)+SUM(C24:C27))</f>
        <v>－</v>
      </c>
      <c r="D29" s="427" t="str">
        <f t="shared" ref="D29:T29" si="17">IF(SUM(D19:D22)+SUM(D24:D27)=0,"－",SUM(D19:D22)+SUM(D24:D27))</f>
        <v>－</v>
      </c>
      <c r="E29" s="426" t="str">
        <f t="shared" si="17"/>
        <v>－</v>
      </c>
      <c r="F29" s="428" t="str">
        <f t="shared" si="17"/>
        <v>－</v>
      </c>
      <c r="G29" s="427" t="str">
        <f t="shared" si="17"/>
        <v>－</v>
      </c>
      <c r="H29" s="427" t="str">
        <f t="shared" si="17"/>
        <v>－</v>
      </c>
      <c r="I29" s="426" t="str">
        <f t="shared" si="17"/>
        <v>－</v>
      </c>
      <c r="J29" s="426">
        <f>IF(SUM(J19:J22)+SUM(J24:J27)=0,"－",SUM(J19:J22)+SUM(J24:J27))</f>
        <v>247</v>
      </c>
      <c r="K29" s="427" t="str">
        <f t="shared" si="17"/>
        <v>－</v>
      </c>
      <c r="L29" s="429" t="str">
        <f t="shared" si="17"/>
        <v>－</v>
      </c>
      <c r="M29" s="427">
        <f t="shared" si="17"/>
        <v>247</v>
      </c>
      <c r="N29" s="427" t="str">
        <f t="shared" si="17"/>
        <v>－</v>
      </c>
      <c r="O29" s="427">
        <f t="shared" si="17"/>
        <v>503</v>
      </c>
      <c r="P29" s="420">
        <f t="shared" si="17"/>
        <v>7</v>
      </c>
      <c r="Q29" s="426" t="str">
        <f t="shared" si="17"/>
        <v>－</v>
      </c>
      <c r="R29" s="426" t="str">
        <f t="shared" si="17"/>
        <v>－</v>
      </c>
      <c r="S29" s="1292">
        <f t="shared" si="17"/>
        <v>510</v>
      </c>
      <c r="T29" s="1293">
        <f t="shared" si="17"/>
        <v>1020</v>
      </c>
    </row>
    <row r="30" spans="1:20" ht="20.3" customHeight="1">
      <c r="A30" s="350"/>
      <c r="B30" s="430" t="s">
        <v>1679</v>
      </c>
      <c r="C30" s="350"/>
      <c r="D30" s="350"/>
      <c r="E30" s="350"/>
      <c r="F30" s="350"/>
      <c r="G30" s="350"/>
      <c r="H30" s="350"/>
      <c r="I30" s="350"/>
      <c r="J30" s="350"/>
      <c r="K30" s="350"/>
      <c r="L30" s="350"/>
      <c r="M30" s="350"/>
      <c r="N30" s="350"/>
      <c r="O30" s="1154" t="s">
        <v>1680</v>
      </c>
      <c r="P30" s="1154"/>
      <c r="Q30" s="1154"/>
      <c r="R30" s="1154"/>
      <c r="S30" s="1154"/>
      <c r="T30" s="1154"/>
    </row>
    <row r="31" spans="1:20" ht="20.3" customHeight="1">
      <c r="A31" s="350"/>
      <c r="B31" s="350" t="s">
        <v>1681</v>
      </c>
      <c r="C31" s="350"/>
      <c r="D31" s="350"/>
      <c r="E31" s="350"/>
      <c r="F31" s="350"/>
      <c r="G31" s="350"/>
      <c r="H31" s="350"/>
      <c r="I31" s="350"/>
      <c r="J31" s="350"/>
      <c r="K31" s="350"/>
      <c r="L31" s="350"/>
      <c r="M31" s="350"/>
      <c r="N31" s="350"/>
      <c r="O31" s="350"/>
      <c r="P31" s="350"/>
      <c r="Q31" s="350"/>
      <c r="R31" s="350"/>
      <c r="S31" s="350"/>
      <c r="T31" s="350"/>
    </row>
    <row r="32" spans="1:20">
      <c r="A32" s="350"/>
      <c r="B32" s="350"/>
      <c r="C32" s="350"/>
      <c r="D32" s="350"/>
      <c r="E32" s="350"/>
      <c r="F32" s="350"/>
      <c r="G32" s="350"/>
      <c r="H32" s="350"/>
      <c r="I32" s="350"/>
      <c r="J32" s="350"/>
      <c r="K32" s="350"/>
      <c r="L32" s="350"/>
      <c r="M32" s="350"/>
      <c r="N32" s="350"/>
      <c r="O32" s="350"/>
      <c r="P32" s="350"/>
      <c r="Q32" s="350"/>
      <c r="R32" s="350"/>
      <c r="S32" s="350"/>
      <c r="T32" s="350"/>
    </row>
    <row r="33" spans="1:20">
      <c r="A33" s="350"/>
      <c r="B33" s="350"/>
      <c r="C33" s="350"/>
      <c r="D33" s="350"/>
      <c r="E33" s="350"/>
      <c r="F33" s="350"/>
      <c r="G33" s="350"/>
      <c r="H33" s="350"/>
      <c r="I33" s="350"/>
      <c r="J33" s="350"/>
      <c r="K33" s="350"/>
      <c r="L33" s="350"/>
      <c r="M33" s="350"/>
      <c r="N33" s="350"/>
      <c r="O33" s="350"/>
      <c r="P33" s="350"/>
      <c r="Q33" s="350"/>
      <c r="R33" s="350"/>
      <c r="S33" s="350"/>
      <c r="T33" s="350"/>
    </row>
    <row r="34" spans="1:20">
      <c r="A34" s="350"/>
      <c r="B34" s="350"/>
      <c r="C34" s="350"/>
      <c r="D34" s="350"/>
      <c r="E34" s="350"/>
      <c r="F34" s="350"/>
      <c r="G34" s="350"/>
      <c r="H34" s="350"/>
      <c r="I34" s="350"/>
      <c r="J34" s="350"/>
      <c r="K34" s="350"/>
      <c r="L34" s="350"/>
      <c r="M34" s="350"/>
      <c r="N34" s="350"/>
      <c r="O34" s="350"/>
      <c r="P34" s="350"/>
      <c r="Q34" s="350"/>
      <c r="R34" s="350"/>
      <c r="S34" s="350"/>
      <c r="T34" s="350"/>
    </row>
  </sheetData>
  <sheetProtection selectLockedCells="1" selectUnlockedCells="1"/>
  <mergeCells count="63">
    <mergeCell ref="G5:H5"/>
    <mergeCell ref="M5:N5"/>
    <mergeCell ref="S5:T5"/>
    <mergeCell ref="A2:D2"/>
    <mergeCell ref="A3:F3"/>
    <mergeCell ref="C4:H4"/>
    <mergeCell ref="I4:N4"/>
    <mergeCell ref="O4:T4"/>
    <mergeCell ref="A6:A10"/>
    <mergeCell ref="G6:H6"/>
    <mergeCell ref="M6:N6"/>
    <mergeCell ref="S6:T6"/>
    <mergeCell ref="G7:H7"/>
    <mergeCell ref="M7:N7"/>
    <mergeCell ref="S7:T7"/>
    <mergeCell ref="G8:H8"/>
    <mergeCell ref="M8:N8"/>
    <mergeCell ref="S8:T8"/>
    <mergeCell ref="G9:H9"/>
    <mergeCell ref="M9:N9"/>
    <mergeCell ref="S9:T9"/>
    <mergeCell ref="G10:H10"/>
    <mergeCell ref="M10:N10"/>
    <mergeCell ref="S10:T10"/>
    <mergeCell ref="A11:A15"/>
    <mergeCell ref="G11:H11"/>
    <mergeCell ref="M11:N11"/>
    <mergeCell ref="S11:T11"/>
    <mergeCell ref="G12:H12"/>
    <mergeCell ref="M12:N12"/>
    <mergeCell ref="S12:T12"/>
    <mergeCell ref="G13:H13"/>
    <mergeCell ref="M13:N13"/>
    <mergeCell ref="S13:T13"/>
    <mergeCell ref="G14:H14"/>
    <mergeCell ref="M14:N14"/>
    <mergeCell ref="S14:T14"/>
    <mergeCell ref="G15:H15"/>
    <mergeCell ref="M15:N15"/>
    <mergeCell ref="S15:T15"/>
    <mergeCell ref="A16:B16"/>
    <mergeCell ref="G16:H16"/>
    <mergeCell ref="M16:N16"/>
    <mergeCell ref="S16:T16"/>
    <mergeCell ref="C17:H17"/>
    <mergeCell ref="I17:M17"/>
    <mergeCell ref="N17:T17"/>
    <mergeCell ref="S18:T18"/>
    <mergeCell ref="A19:A23"/>
    <mergeCell ref="S19:T19"/>
    <mergeCell ref="S20:T20"/>
    <mergeCell ref="S21:T21"/>
    <mergeCell ref="S22:T22"/>
    <mergeCell ref="S23:T23"/>
    <mergeCell ref="A29:B29"/>
    <mergeCell ref="S29:T29"/>
    <mergeCell ref="O30:T30"/>
    <mergeCell ref="A24:A28"/>
    <mergeCell ref="S24:T24"/>
    <mergeCell ref="S25:T25"/>
    <mergeCell ref="S26:T26"/>
    <mergeCell ref="S27:T27"/>
    <mergeCell ref="S28:T28"/>
  </mergeCells>
  <phoneticPr fontId="6"/>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明朝,標準"－３４－</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8D26-91EF-4C8A-BD95-9CC9591D9D57}">
  <sheetPr transitionEvaluation="1">
    <pageSetUpPr fitToPage="1"/>
  </sheetPr>
  <dimension ref="A1:R24"/>
  <sheetViews>
    <sheetView view="pageLayout" zoomScaleNormal="100" workbookViewId="0">
      <selection activeCell="I8" sqref="I8"/>
    </sheetView>
  </sheetViews>
  <sheetFormatPr defaultColWidth="9" defaultRowHeight="14.4"/>
  <cols>
    <col min="1" max="1" width="9" style="410"/>
    <col min="2" max="2" width="6.77734375" style="410" customWidth="1"/>
    <col min="3" max="3" width="8.77734375" style="410" customWidth="1"/>
    <col min="4" max="4" width="6.77734375" style="410" customWidth="1"/>
    <col min="5" max="5" width="8.77734375" style="410" customWidth="1"/>
    <col min="6" max="6" width="7.33203125" style="410" customWidth="1"/>
    <col min="7" max="7" width="8.77734375" style="410" customWidth="1"/>
    <col min="8" max="8" width="7.21875" style="410" customWidth="1"/>
    <col min="9" max="9" width="8.77734375" style="410" customWidth="1"/>
    <col min="10" max="10" width="7.109375" style="410" customWidth="1"/>
    <col min="11" max="11" width="8.77734375" style="410" customWidth="1"/>
    <col min="12" max="12" width="7.109375" style="410" customWidth="1"/>
    <col min="13" max="13" width="8.77734375" style="410" customWidth="1"/>
    <col min="14" max="14" width="6.88671875" style="410" customWidth="1"/>
    <col min="15" max="15" width="8.77734375" style="410" customWidth="1"/>
    <col min="16" max="16" width="6.88671875" style="410" customWidth="1"/>
    <col min="17" max="17" width="8.77734375" style="410" customWidth="1"/>
    <col min="18" max="257" width="9" style="410"/>
    <col min="258" max="258" width="7.6640625" style="410" customWidth="1"/>
    <col min="259" max="259" width="10.6640625" style="410" customWidth="1"/>
    <col min="260" max="260" width="7.6640625" style="410" customWidth="1"/>
    <col min="261" max="261" width="10.6640625" style="410" customWidth="1"/>
    <col min="262" max="262" width="7.6640625" style="410" customWidth="1"/>
    <col min="263" max="263" width="10.6640625" style="410" customWidth="1"/>
    <col min="264" max="264" width="7.6640625" style="410" customWidth="1"/>
    <col min="265" max="265" width="10.6640625" style="410" customWidth="1"/>
    <col min="266" max="266" width="7.6640625" style="410" customWidth="1"/>
    <col min="267" max="267" width="10.44140625" style="410" customWidth="1"/>
    <col min="268" max="268" width="7.6640625" style="410" customWidth="1"/>
    <col min="269" max="269" width="10.6640625" style="410" customWidth="1"/>
    <col min="270" max="270" width="7.6640625" style="410" customWidth="1"/>
    <col min="271" max="271" width="10.6640625" style="410" customWidth="1"/>
    <col min="272" max="272" width="7.6640625" style="410" customWidth="1"/>
    <col min="273" max="273" width="10.6640625" style="410" customWidth="1"/>
    <col min="274" max="513" width="9" style="410"/>
    <col min="514" max="514" width="7.6640625" style="410" customWidth="1"/>
    <col min="515" max="515" width="10.6640625" style="410" customWidth="1"/>
    <col min="516" max="516" width="7.6640625" style="410" customWidth="1"/>
    <col min="517" max="517" width="10.6640625" style="410" customWidth="1"/>
    <col min="518" max="518" width="7.6640625" style="410" customWidth="1"/>
    <col min="519" max="519" width="10.6640625" style="410" customWidth="1"/>
    <col min="520" max="520" width="7.6640625" style="410" customWidth="1"/>
    <col min="521" max="521" width="10.6640625" style="410" customWidth="1"/>
    <col min="522" max="522" width="7.6640625" style="410" customWidth="1"/>
    <col min="523" max="523" width="10.44140625" style="410" customWidth="1"/>
    <col min="524" max="524" width="7.6640625" style="410" customWidth="1"/>
    <col min="525" max="525" width="10.6640625" style="410" customWidth="1"/>
    <col min="526" max="526" width="7.6640625" style="410" customWidth="1"/>
    <col min="527" max="527" width="10.6640625" style="410" customWidth="1"/>
    <col min="528" max="528" width="7.6640625" style="410" customWidth="1"/>
    <col min="529" max="529" width="10.6640625" style="410" customWidth="1"/>
    <col min="530" max="769" width="9" style="410"/>
    <col min="770" max="770" width="7.6640625" style="410" customWidth="1"/>
    <col min="771" max="771" width="10.6640625" style="410" customWidth="1"/>
    <col min="772" max="772" width="7.6640625" style="410" customWidth="1"/>
    <col min="773" max="773" width="10.6640625" style="410" customWidth="1"/>
    <col min="774" max="774" width="7.6640625" style="410" customWidth="1"/>
    <col min="775" max="775" width="10.6640625" style="410" customWidth="1"/>
    <col min="776" max="776" width="7.6640625" style="410" customWidth="1"/>
    <col min="777" max="777" width="10.6640625" style="410" customWidth="1"/>
    <col min="778" max="778" width="7.6640625" style="410" customWidth="1"/>
    <col min="779" max="779" width="10.44140625" style="410" customWidth="1"/>
    <col min="780" max="780" width="7.6640625" style="410" customWidth="1"/>
    <col min="781" max="781" width="10.6640625" style="410" customWidth="1"/>
    <col min="782" max="782" width="7.6640625" style="410" customWidth="1"/>
    <col min="783" max="783" width="10.6640625" style="410" customWidth="1"/>
    <col min="784" max="784" width="7.6640625" style="410" customWidth="1"/>
    <col min="785" max="785" width="10.6640625" style="410" customWidth="1"/>
    <col min="786" max="1025" width="9" style="410"/>
    <col min="1026" max="1026" width="7.6640625" style="410" customWidth="1"/>
    <col min="1027" max="1027" width="10.6640625" style="410" customWidth="1"/>
    <col min="1028" max="1028" width="7.6640625" style="410" customWidth="1"/>
    <col min="1029" max="1029" width="10.6640625" style="410" customWidth="1"/>
    <col min="1030" max="1030" width="7.6640625" style="410" customWidth="1"/>
    <col min="1031" max="1031" width="10.6640625" style="410" customWidth="1"/>
    <col min="1032" max="1032" width="7.6640625" style="410" customWidth="1"/>
    <col min="1033" max="1033" width="10.6640625" style="410" customWidth="1"/>
    <col min="1034" max="1034" width="7.6640625" style="410" customWidth="1"/>
    <col min="1035" max="1035" width="10.44140625" style="410" customWidth="1"/>
    <col min="1036" max="1036" width="7.6640625" style="410" customWidth="1"/>
    <col min="1037" max="1037" width="10.6640625" style="410" customWidth="1"/>
    <col min="1038" max="1038" width="7.6640625" style="410" customWidth="1"/>
    <col min="1039" max="1039" width="10.6640625" style="410" customWidth="1"/>
    <col min="1040" max="1040" width="7.6640625" style="410" customWidth="1"/>
    <col min="1041" max="1041" width="10.6640625" style="410" customWidth="1"/>
    <col min="1042" max="1281" width="9" style="410"/>
    <col min="1282" max="1282" width="7.6640625" style="410" customWidth="1"/>
    <col min="1283" max="1283" width="10.6640625" style="410" customWidth="1"/>
    <col min="1284" max="1284" width="7.6640625" style="410" customWidth="1"/>
    <col min="1285" max="1285" width="10.6640625" style="410" customWidth="1"/>
    <col min="1286" max="1286" width="7.6640625" style="410" customWidth="1"/>
    <col min="1287" max="1287" width="10.6640625" style="410" customWidth="1"/>
    <col min="1288" max="1288" width="7.6640625" style="410" customWidth="1"/>
    <col min="1289" max="1289" width="10.6640625" style="410" customWidth="1"/>
    <col min="1290" max="1290" width="7.6640625" style="410" customWidth="1"/>
    <col min="1291" max="1291" width="10.44140625" style="410" customWidth="1"/>
    <col min="1292" max="1292" width="7.6640625" style="410" customWidth="1"/>
    <col min="1293" max="1293" width="10.6640625" style="410" customWidth="1"/>
    <col min="1294" max="1294" width="7.6640625" style="410" customWidth="1"/>
    <col min="1295" max="1295" width="10.6640625" style="410" customWidth="1"/>
    <col min="1296" max="1296" width="7.6640625" style="410" customWidth="1"/>
    <col min="1297" max="1297" width="10.6640625" style="410" customWidth="1"/>
    <col min="1298" max="1537" width="9" style="410"/>
    <col min="1538" max="1538" width="7.6640625" style="410" customWidth="1"/>
    <col min="1539" max="1539" width="10.6640625" style="410" customWidth="1"/>
    <col min="1540" max="1540" width="7.6640625" style="410" customWidth="1"/>
    <col min="1541" max="1541" width="10.6640625" style="410" customWidth="1"/>
    <col min="1542" max="1542" width="7.6640625" style="410" customWidth="1"/>
    <col min="1543" max="1543" width="10.6640625" style="410" customWidth="1"/>
    <col min="1544" max="1544" width="7.6640625" style="410" customWidth="1"/>
    <col min="1545" max="1545" width="10.6640625" style="410" customWidth="1"/>
    <col min="1546" max="1546" width="7.6640625" style="410" customWidth="1"/>
    <col min="1547" max="1547" width="10.44140625" style="410" customWidth="1"/>
    <col min="1548" max="1548" width="7.6640625" style="410" customWidth="1"/>
    <col min="1549" max="1549" width="10.6640625" style="410" customWidth="1"/>
    <col min="1550" max="1550" width="7.6640625" style="410" customWidth="1"/>
    <col min="1551" max="1551" width="10.6640625" style="410" customWidth="1"/>
    <col min="1552" max="1552" width="7.6640625" style="410" customWidth="1"/>
    <col min="1553" max="1553" width="10.6640625" style="410" customWidth="1"/>
    <col min="1554" max="1793" width="9" style="410"/>
    <col min="1794" max="1794" width="7.6640625" style="410" customWidth="1"/>
    <col min="1795" max="1795" width="10.6640625" style="410" customWidth="1"/>
    <col min="1796" max="1796" width="7.6640625" style="410" customWidth="1"/>
    <col min="1797" max="1797" width="10.6640625" style="410" customWidth="1"/>
    <col min="1798" max="1798" width="7.6640625" style="410" customWidth="1"/>
    <col min="1799" max="1799" width="10.6640625" style="410" customWidth="1"/>
    <col min="1800" max="1800" width="7.6640625" style="410" customWidth="1"/>
    <col min="1801" max="1801" width="10.6640625" style="410" customWidth="1"/>
    <col min="1802" max="1802" width="7.6640625" style="410" customWidth="1"/>
    <col min="1803" max="1803" width="10.44140625" style="410" customWidth="1"/>
    <col min="1804" max="1804" width="7.6640625" style="410" customWidth="1"/>
    <col min="1805" max="1805" width="10.6640625" style="410" customWidth="1"/>
    <col min="1806" max="1806" width="7.6640625" style="410" customWidth="1"/>
    <col min="1807" max="1807" width="10.6640625" style="410" customWidth="1"/>
    <col min="1808" max="1808" width="7.6640625" style="410" customWidth="1"/>
    <col min="1809" max="1809" width="10.6640625" style="410" customWidth="1"/>
    <col min="1810" max="2049" width="9" style="410"/>
    <col min="2050" max="2050" width="7.6640625" style="410" customWidth="1"/>
    <col min="2051" max="2051" width="10.6640625" style="410" customWidth="1"/>
    <col min="2052" max="2052" width="7.6640625" style="410" customWidth="1"/>
    <col min="2053" max="2053" width="10.6640625" style="410" customWidth="1"/>
    <col min="2054" max="2054" width="7.6640625" style="410" customWidth="1"/>
    <col min="2055" max="2055" width="10.6640625" style="410" customWidth="1"/>
    <col min="2056" max="2056" width="7.6640625" style="410" customWidth="1"/>
    <col min="2057" max="2057" width="10.6640625" style="410" customWidth="1"/>
    <col min="2058" max="2058" width="7.6640625" style="410" customWidth="1"/>
    <col min="2059" max="2059" width="10.44140625" style="410" customWidth="1"/>
    <col min="2060" max="2060" width="7.6640625" style="410" customWidth="1"/>
    <col min="2061" max="2061" width="10.6640625" style="410" customWidth="1"/>
    <col min="2062" max="2062" width="7.6640625" style="410" customWidth="1"/>
    <col min="2063" max="2063" width="10.6640625" style="410" customWidth="1"/>
    <col min="2064" max="2064" width="7.6640625" style="410" customWidth="1"/>
    <col min="2065" max="2065" width="10.6640625" style="410" customWidth="1"/>
    <col min="2066" max="2305" width="9" style="410"/>
    <col min="2306" max="2306" width="7.6640625" style="410" customWidth="1"/>
    <col min="2307" max="2307" width="10.6640625" style="410" customWidth="1"/>
    <col min="2308" max="2308" width="7.6640625" style="410" customWidth="1"/>
    <col min="2309" max="2309" width="10.6640625" style="410" customWidth="1"/>
    <col min="2310" max="2310" width="7.6640625" style="410" customWidth="1"/>
    <col min="2311" max="2311" width="10.6640625" style="410" customWidth="1"/>
    <col min="2312" max="2312" width="7.6640625" style="410" customWidth="1"/>
    <col min="2313" max="2313" width="10.6640625" style="410" customWidth="1"/>
    <col min="2314" max="2314" width="7.6640625" style="410" customWidth="1"/>
    <col min="2315" max="2315" width="10.44140625" style="410" customWidth="1"/>
    <col min="2316" max="2316" width="7.6640625" style="410" customWidth="1"/>
    <col min="2317" max="2317" width="10.6640625" style="410" customWidth="1"/>
    <col min="2318" max="2318" width="7.6640625" style="410" customWidth="1"/>
    <col min="2319" max="2319" width="10.6640625" style="410" customWidth="1"/>
    <col min="2320" max="2320" width="7.6640625" style="410" customWidth="1"/>
    <col min="2321" max="2321" width="10.6640625" style="410" customWidth="1"/>
    <col min="2322" max="2561" width="9" style="410"/>
    <col min="2562" max="2562" width="7.6640625" style="410" customWidth="1"/>
    <col min="2563" max="2563" width="10.6640625" style="410" customWidth="1"/>
    <col min="2564" max="2564" width="7.6640625" style="410" customWidth="1"/>
    <col min="2565" max="2565" width="10.6640625" style="410" customWidth="1"/>
    <col min="2566" max="2566" width="7.6640625" style="410" customWidth="1"/>
    <col min="2567" max="2567" width="10.6640625" style="410" customWidth="1"/>
    <col min="2568" max="2568" width="7.6640625" style="410" customWidth="1"/>
    <col min="2569" max="2569" width="10.6640625" style="410" customWidth="1"/>
    <col min="2570" max="2570" width="7.6640625" style="410" customWidth="1"/>
    <col min="2571" max="2571" width="10.44140625" style="410" customWidth="1"/>
    <col min="2572" max="2572" width="7.6640625" style="410" customWidth="1"/>
    <col min="2573" max="2573" width="10.6640625" style="410" customWidth="1"/>
    <col min="2574" max="2574" width="7.6640625" style="410" customWidth="1"/>
    <col min="2575" max="2575" width="10.6640625" style="410" customWidth="1"/>
    <col min="2576" max="2576" width="7.6640625" style="410" customWidth="1"/>
    <col min="2577" max="2577" width="10.6640625" style="410" customWidth="1"/>
    <col min="2578" max="2817" width="9" style="410"/>
    <col min="2818" max="2818" width="7.6640625" style="410" customWidth="1"/>
    <col min="2819" max="2819" width="10.6640625" style="410" customWidth="1"/>
    <col min="2820" max="2820" width="7.6640625" style="410" customWidth="1"/>
    <col min="2821" max="2821" width="10.6640625" style="410" customWidth="1"/>
    <col min="2822" max="2822" width="7.6640625" style="410" customWidth="1"/>
    <col min="2823" max="2823" width="10.6640625" style="410" customWidth="1"/>
    <col min="2824" max="2824" width="7.6640625" style="410" customWidth="1"/>
    <col min="2825" max="2825" width="10.6640625" style="410" customWidth="1"/>
    <col min="2826" max="2826" width="7.6640625" style="410" customWidth="1"/>
    <col min="2827" max="2827" width="10.44140625" style="410" customWidth="1"/>
    <col min="2828" max="2828" width="7.6640625" style="410" customWidth="1"/>
    <col min="2829" max="2829" width="10.6640625" style="410" customWidth="1"/>
    <col min="2830" max="2830" width="7.6640625" style="410" customWidth="1"/>
    <col min="2831" max="2831" width="10.6640625" style="410" customWidth="1"/>
    <col min="2832" max="2832" width="7.6640625" style="410" customWidth="1"/>
    <col min="2833" max="2833" width="10.6640625" style="410" customWidth="1"/>
    <col min="2834" max="3073" width="9" style="410"/>
    <col min="3074" max="3074" width="7.6640625" style="410" customWidth="1"/>
    <col min="3075" max="3075" width="10.6640625" style="410" customWidth="1"/>
    <col min="3076" max="3076" width="7.6640625" style="410" customWidth="1"/>
    <col min="3077" max="3077" width="10.6640625" style="410" customWidth="1"/>
    <col min="3078" max="3078" width="7.6640625" style="410" customWidth="1"/>
    <col min="3079" max="3079" width="10.6640625" style="410" customWidth="1"/>
    <col min="3080" max="3080" width="7.6640625" style="410" customWidth="1"/>
    <col min="3081" max="3081" width="10.6640625" style="410" customWidth="1"/>
    <col min="3082" max="3082" width="7.6640625" style="410" customWidth="1"/>
    <col min="3083" max="3083" width="10.44140625" style="410" customWidth="1"/>
    <col min="3084" max="3084" width="7.6640625" style="410" customWidth="1"/>
    <col min="3085" max="3085" width="10.6640625" style="410" customWidth="1"/>
    <col min="3086" max="3086" width="7.6640625" style="410" customWidth="1"/>
    <col min="3087" max="3087" width="10.6640625" style="410" customWidth="1"/>
    <col min="3088" max="3088" width="7.6640625" style="410" customWidth="1"/>
    <col min="3089" max="3089" width="10.6640625" style="410" customWidth="1"/>
    <col min="3090" max="3329" width="9" style="410"/>
    <col min="3330" max="3330" width="7.6640625" style="410" customWidth="1"/>
    <col min="3331" max="3331" width="10.6640625" style="410" customWidth="1"/>
    <col min="3332" max="3332" width="7.6640625" style="410" customWidth="1"/>
    <col min="3333" max="3333" width="10.6640625" style="410" customWidth="1"/>
    <col min="3334" max="3334" width="7.6640625" style="410" customWidth="1"/>
    <col min="3335" max="3335" width="10.6640625" style="410" customWidth="1"/>
    <col min="3336" max="3336" width="7.6640625" style="410" customWidth="1"/>
    <col min="3337" max="3337" width="10.6640625" style="410" customWidth="1"/>
    <col min="3338" max="3338" width="7.6640625" style="410" customWidth="1"/>
    <col min="3339" max="3339" width="10.44140625" style="410" customWidth="1"/>
    <col min="3340" max="3340" width="7.6640625" style="410" customWidth="1"/>
    <col min="3341" max="3341" width="10.6640625" style="410" customWidth="1"/>
    <col min="3342" max="3342" width="7.6640625" style="410" customWidth="1"/>
    <col min="3343" max="3343" width="10.6640625" style="410" customWidth="1"/>
    <col min="3344" max="3344" width="7.6640625" style="410" customWidth="1"/>
    <col min="3345" max="3345" width="10.6640625" style="410" customWidth="1"/>
    <col min="3346" max="3585" width="9" style="410"/>
    <col min="3586" max="3586" width="7.6640625" style="410" customWidth="1"/>
    <col min="3587" max="3587" width="10.6640625" style="410" customWidth="1"/>
    <col min="3588" max="3588" width="7.6640625" style="410" customWidth="1"/>
    <col min="3589" max="3589" width="10.6640625" style="410" customWidth="1"/>
    <col min="3590" max="3590" width="7.6640625" style="410" customWidth="1"/>
    <col min="3591" max="3591" width="10.6640625" style="410" customWidth="1"/>
    <col min="3592" max="3592" width="7.6640625" style="410" customWidth="1"/>
    <col min="3593" max="3593" width="10.6640625" style="410" customWidth="1"/>
    <col min="3594" max="3594" width="7.6640625" style="410" customWidth="1"/>
    <col min="3595" max="3595" width="10.44140625" style="410" customWidth="1"/>
    <col min="3596" max="3596" width="7.6640625" style="410" customWidth="1"/>
    <col min="3597" max="3597" width="10.6640625" style="410" customWidth="1"/>
    <col min="3598" max="3598" width="7.6640625" style="410" customWidth="1"/>
    <col min="3599" max="3599" width="10.6640625" style="410" customWidth="1"/>
    <col min="3600" max="3600" width="7.6640625" style="410" customWidth="1"/>
    <col min="3601" max="3601" width="10.6640625" style="410" customWidth="1"/>
    <col min="3602" max="3841" width="9" style="410"/>
    <col min="3842" max="3842" width="7.6640625" style="410" customWidth="1"/>
    <col min="3843" max="3843" width="10.6640625" style="410" customWidth="1"/>
    <col min="3844" max="3844" width="7.6640625" style="410" customWidth="1"/>
    <col min="3845" max="3845" width="10.6640625" style="410" customWidth="1"/>
    <col min="3846" max="3846" width="7.6640625" style="410" customWidth="1"/>
    <col min="3847" max="3847" width="10.6640625" style="410" customWidth="1"/>
    <col min="3848" max="3848" width="7.6640625" style="410" customWidth="1"/>
    <col min="3849" max="3849" width="10.6640625" style="410" customWidth="1"/>
    <col min="3850" max="3850" width="7.6640625" style="410" customWidth="1"/>
    <col min="3851" max="3851" width="10.44140625" style="410" customWidth="1"/>
    <col min="3852" max="3852" width="7.6640625" style="410" customWidth="1"/>
    <col min="3853" max="3853" width="10.6640625" style="410" customWidth="1"/>
    <col min="3854" max="3854" width="7.6640625" style="410" customWidth="1"/>
    <col min="3855" max="3855" width="10.6640625" style="410" customWidth="1"/>
    <col min="3856" max="3856" width="7.6640625" style="410" customWidth="1"/>
    <col min="3857" max="3857" width="10.6640625" style="410" customWidth="1"/>
    <col min="3858" max="4097" width="9" style="410"/>
    <col min="4098" max="4098" width="7.6640625" style="410" customWidth="1"/>
    <col min="4099" max="4099" width="10.6640625" style="410" customWidth="1"/>
    <col min="4100" max="4100" width="7.6640625" style="410" customWidth="1"/>
    <col min="4101" max="4101" width="10.6640625" style="410" customWidth="1"/>
    <col min="4102" max="4102" width="7.6640625" style="410" customWidth="1"/>
    <col min="4103" max="4103" width="10.6640625" style="410" customWidth="1"/>
    <col min="4104" max="4104" width="7.6640625" style="410" customWidth="1"/>
    <col min="4105" max="4105" width="10.6640625" style="410" customWidth="1"/>
    <col min="4106" max="4106" width="7.6640625" style="410" customWidth="1"/>
    <col min="4107" max="4107" width="10.44140625" style="410" customWidth="1"/>
    <col min="4108" max="4108" width="7.6640625" style="410" customWidth="1"/>
    <col min="4109" max="4109" width="10.6640625" style="410" customWidth="1"/>
    <col min="4110" max="4110" width="7.6640625" style="410" customWidth="1"/>
    <col min="4111" max="4111" width="10.6640625" style="410" customWidth="1"/>
    <col min="4112" max="4112" width="7.6640625" style="410" customWidth="1"/>
    <col min="4113" max="4113" width="10.6640625" style="410" customWidth="1"/>
    <col min="4114" max="4353" width="9" style="410"/>
    <col min="4354" max="4354" width="7.6640625" style="410" customWidth="1"/>
    <col min="4355" max="4355" width="10.6640625" style="410" customWidth="1"/>
    <col min="4356" max="4356" width="7.6640625" style="410" customWidth="1"/>
    <col min="4357" max="4357" width="10.6640625" style="410" customWidth="1"/>
    <col min="4358" max="4358" width="7.6640625" style="410" customWidth="1"/>
    <col min="4359" max="4359" width="10.6640625" style="410" customWidth="1"/>
    <col min="4360" max="4360" width="7.6640625" style="410" customWidth="1"/>
    <col min="4361" max="4361" width="10.6640625" style="410" customWidth="1"/>
    <col min="4362" max="4362" width="7.6640625" style="410" customWidth="1"/>
    <col min="4363" max="4363" width="10.44140625" style="410" customWidth="1"/>
    <col min="4364" max="4364" width="7.6640625" style="410" customWidth="1"/>
    <col min="4365" max="4365" width="10.6640625" style="410" customWidth="1"/>
    <col min="4366" max="4366" width="7.6640625" style="410" customWidth="1"/>
    <col min="4367" max="4367" width="10.6640625" style="410" customWidth="1"/>
    <col min="4368" max="4368" width="7.6640625" style="410" customWidth="1"/>
    <col min="4369" max="4369" width="10.6640625" style="410" customWidth="1"/>
    <col min="4370" max="4609" width="9" style="410"/>
    <col min="4610" max="4610" width="7.6640625" style="410" customWidth="1"/>
    <col min="4611" max="4611" width="10.6640625" style="410" customWidth="1"/>
    <col min="4612" max="4612" width="7.6640625" style="410" customWidth="1"/>
    <col min="4613" max="4613" width="10.6640625" style="410" customWidth="1"/>
    <col min="4614" max="4614" width="7.6640625" style="410" customWidth="1"/>
    <col min="4615" max="4615" width="10.6640625" style="410" customWidth="1"/>
    <col min="4616" max="4616" width="7.6640625" style="410" customWidth="1"/>
    <col min="4617" max="4617" width="10.6640625" style="410" customWidth="1"/>
    <col min="4618" max="4618" width="7.6640625" style="410" customWidth="1"/>
    <col min="4619" max="4619" width="10.44140625" style="410" customWidth="1"/>
    <col min="4620" max="4620" width="7.6640625" style="410" customWidth="1"/>
    <col min="4621" max="4621" width="10.6640625" style="410" customWidth="1"/>
    <col min="4622" max="4622" width="7.6640625" style="410" customWidth="1"/>
    <col min="4623" max="4623" width="10.6640625" style="410" customWidth="1"/>
    <col min="4624" max="4624" width="7.6640625" style="410" customWidth="1"/>
    <col min="4625" max="4625" width="10.6640625" style="410" customWidth="1"/>
    <col min="4626" max="4865" width="9" style="410"/>
    <col min="4866" max="4866" width="7.6640625" style="410" customWidth="1"/>
    <col min="4867" max="4867" width="10.6640625" style="410" customWidth="1"/>
    <col min="4868" max="4868" width="7.6640625" style="410" customWidth="1"/>
    <col min="4869" max="4869" width="10.6640625" style="410" customWidth="1"/>
    <col min="4870" max="4870" width="7.6640625" style="410" customWidth="1"/>
    <col min="4871" max="4871" width="10.6640625" style="410" customWidth="1"/>
    <col min="4872" max="4872" width="7.6640625" style="410" customWidth="1"/>
    <col min="4873" max="4873" width="10.6640625" style="410" customWidth="1"/>
    <col min="4874" max="4874" width="7.6640625" style="410" customWidth="1"/>
    <col min="4875" max="4875" width="10.44140625" style="410" customWidth="1"/>
    <col min="4876" max="4876" width="7.6640625" style="410" customWidth="1"/>
    <col min="4877" max="4877" width="10.6640625" style="410" customWidth="1"/>
    <col min="4878" max="4878" width="7.6640625" style="410" customWidth="1"/>
    <col min="4879" max="4879" width="10.6640625" style="410" customWidth="1"/>
    <col min="4880" max="4880" width="7.6640625" style="410" customWidth="1"/>
    <col min="4881" max="4881" width="10.6640625" style="410" customWidth="1"/>
    <col min="4882" max="5121" width="9" style="410"/>
    <col min="5122" max="5122" width="7.6640625" style="410" customWidth="1"/>
    <col min="5123" max="5123" width="10.6640625" style="410" customWidth="1"/>
    <col min="5124" max="5124" width="7.6640625" style="410" customWidth="1"/>
    <col min="5125" max="5125" width="10.6640625" style="410" customWidth="1"/>
    <col min="5126" max="5126" width="7.6640625" style="410" customWidth="1"/>
    <col min="5127" max="5127" width="10.6640625" style="410" customWidth="1"/>
    <col min="5128" max="5128" width="7.6640625" style="410" customWidth="1"/>
    <col min="5129" max="5129" width="10.6640625" style="410" customWidth="1"/>
    <col min="5130" max="5130" width="7.6640625" style="410" customWidth="1"/>
    <col min="5131" max="5131" width="10.44140625" style="410" customWidth="1"/>
    <col min="5132" max="5132" width="7.6640625" style="410" customWidth="1"/>
    <col min="5133" max="5133" width="10.6640625" style="410" customWidth="1"/>
    <col min="5134" max="5134" width="7.6640625" style="410" customWidth="1"/>
    <col min="5135" max="5135" width="10.6640625" style="410" customWidth="1"/>
    <col min="5136" max="5136" width="7.6640625" style="410" customWidth="1"/>
    <col min="5137" max="5137" width="10.6640625" style="410" customWidth="1"/>
    <col min="5138" max="5377" width="9" style="410"/>
    <col min="5378" max="5378" width="7.6640625" style="410" customWidth="1"/>
    <col min="5379" max="5379" width="10.6640625" style="410" customWidth="1"/>
    <col min="5380" max="5380" width="7.6640625" style="410" customWidth="1"/>
    <col min="5381" max="5381" width="10.6640625" style="410" customWidth="1"/>
    <col min="5382" max="5382" width="7.6640625" style="410" customWidth="1"/>
    <col min="5383" max="5383" width="10.6640625" style="410" customWidth="1"/>
    <col min="5384" max="5384" width="7.6640625" style="410" customWidth="1"/>
    <col min="5385" max="5385" width="10.6640625" style="410" customWidth="1"/>
    <col min="5386" max="5386" width="7.6640625" style="410" customWidth="1"/>
    <col min="5387" max="5387" width="10.44140625" style="410" customWidth="1"/>
    <col min="5388" max="5388" width="7.6640625" style="410" customWidth="1"/>
    <col min="5389" max="5389" width="10.6640625" style="410" customWidth="1"/>
    <col min="5390" max="5390" width="7.6640625" style="410" customWidth="1"/>
    <col min="5391" max="5391" width="10.6640625" style="410" customWidth="1"/>
    <col min="5392" max="5392" width="7.6640625" style="410" customWidth="1"/>
    <col min="5393" max="5393" width="10.6640625" style="410" customWidth="1"/>
    <col min="5394" max="5633" width="9" style="410"/>
    <col min="5634" max="5634" width="7.6640625" style="410" customWidth="1"/>
    <col min="5635" max="5635" width="10.6640625" style="410" customWidth="1"/>
    <col min="5636" max="5636" width="7.6640625" style="410" customWidth="1"/>
    <col min="5637" max="5637" width="10.6640625" style="410" customWidth="1"/>
    <col min="5638" max="5638" width="7.6640625" style="410" customWidth="1"/>
    <col min="5639" max="5639" width="10.6640625" style="410" customWidth="1"/>
    <col min="5640" max="5640" width="7.6640625" style="410" customWidth="1"/>
    <col min="5641" max="5641" width="10.6640625" style="410" customWidth="1"/>
    <col min="5642" max="5642" width="7.6640625" style="410" customWidth="1"/>
    <col min="5643" max="5643" width="10.44140625" style="410" customWidth="1"/>
    <col min="5644" max="5644" width="7.6640625" style="410" customWidth="1"/>
    <col min="5645" max="5645" width="10.6640625" style="410" customWidth="1"/>
    <col min="5646" max="5646" width="7.6640625" style="410" customWidth="1"/>
    <col min="5647" max="5647" width="10.6640625" style="410" customWidth="1"/>
    <col min="5648" max="5648" width="7.6640625" style="410" customWidth="1"/>
    <col min="5649" max="5649" width="10.6640625" style="410" customWidth="1"/>
    <col min="5650" max="5889" width="9" style="410"/>
    <col min="5890" max="5890" width="7.6640625" style="410" customWidth="1"/>
    <col min="5891" max="5891" width="10.6640625" style="410" customWidth="1"/>
    <col min="5892" max="5892" width="7.6640625" style="410" customWidth="1"/>
    <col min="5893" max="5893" width="10.6640625" style="410" customWidth="1"/>
    <col min="5894" max="5894" width="7.6640625" style="410" customWidth="1"/>
    <col min="5895" max="5895" width="10.6640625" style="410" customWidth="1"/>
    <col min="5896" max="5896" width="7.6640625" style="410" customWidth="1"/>
    <col min="5897" max="5897" width="10.6640625" style="410" customWidth="1"/>
    <col min="5898" max="5898" width="7.6640625" style="410" customWidth="1"/>
    <col min="5899" max="5899" width="10.44140625" style="410" customWidth="1"/>
    <col min="5900" max="5900" width="7.6640625" style="410" customWidth="1"/>
    <col min="5901" max="5901" width="10.6640625" style="410" customWidth="1"/>
    <col min="5902" max="5902" width="7.6640625" style="410" customWidth="1"/>
    <col min="5903" max="5903" width="10.6640625" style="410" customWidth="1"/>
    <col min="5904" max="5904" width="7.6640625" style="410" customWidth="1"/>
    <col min="5905" max="5905" width="10.6640625" style="410" customWidth="1"/>
    <col min="5906" max="6145" width="9" style="410"/>
    <col min="6146" max="6146" width="7.6640625" style="410" customWidth="1"/>
    <col min="6147" max="6147" width="10.6640625" style="410" customWidth="1"/>
    <col min="6148" max="6148" width="7.6640625" style="410" customWidth="1"/>
    <col min="6149" max="6149" width="10.6640625" style="410" customWidth="1"/>
    <col min="6150" max="6150" width="7.6640625" style="410" customWidth="1"/>
    <col min="6151" max="6151" width="10.6640625" style="410" customWidth="1"/>
    <col min="6152" max="6152" width="7.6640625" style="410" customWidth="1"/>
    <col min="6153" max="6153" width="10.6640625" style="410" customWidth="1"/>
    <col min="6154" max="6154" width="7.6640625" style="410" customWidth="1"/>
    <col min="6155" max="6155" width="10.44140625" style="410" customWidth="1"/>
    <col min="6156" max="6156" width="7.6640625" style="410" customWidth="1"/>
    <col min="6157" max="6157" width="10.6640625" style="410" customWidth="1"/>
    <col min="6158" max="6158" width="7.6640625" style="410" customWidth="1"/>
    <col min="6159" max="6159" width="10.6640625" style="410" customWidth="1"/>
    <col min="6160" max="6160" width="7.6640625" style="410" customWidth="1"/>
    <col min="6161" max="6161" width="10.6640625" style="410" customWidth="1"/>
    <col min="6162" max="6401" width="9" style="410"/>
    <col min="6402" max="6402" width="7.6640625" style="410" customWidth="1"/>
    <col min="6403" max="6403" width="10.6640625" style="410" customWidth="1"/>
    <col min="6404" max="6404" width="7.6640625" style="410" customWidth="1"/>
    <col min="6405" max="6405" width="10.6640625" style="410" customWidth="1"/>
    <col min="6406" max="6406" width="7.6640625" style="410" customWidth="1"/>
    <col min="6407" max="6407" width="10.6640625" style="410" customWidth="1"/>
    <col min="6408" max="6408" width="7.6640625" style="410" customWidth="1"/>
    <col min="6409" max="6409" width="10.6640625" style="410" customWidth="1"/>
    <col min="6410" max="6410" width="7.6640625" style="410" customWidth="1"/>
    <col min="6411" max="6411" width="10.44140625" style="410" customWidth="1"/>
    <col min="6412" max="6412" width="7.6640625" style="410" customWidth="1"/>
    <col min="6413" max="6413" width="10.6640625" style="410" customWidth="1"/>
    <col min="6414" max="6414" width="7.6640625" style="410" customWidth="1"/>
    <col min="6415" max="6415" width="10.6640625" style="410" customWidth="1"/>
    <col min="6416" max="6416" width="7.6640625" style="410" customWidth="1"/>
    <col min="6417" max="6417" width="10.6640625" style="410" customWidth="1"/>
    <col min="6418" max="6657" width="9" style="410"/>
    <col min="6658" max="6658" width="7.6640625" style="410" customWidth="1"/>
    <col min="6659" max="6659" width="10.6640625" style="410" customWidth="1"/>
    <col min="6660" max="6660" width="7.6640625" style="410" customWidth="1"/>
    <col min="6661" max="6661" width="10.6640625" style="410" customWidth="1"/>
    <col min="6662" max="6662" width="7.6640625" style="410" customWidth="1"/>
    <col min="6663" max="6663" width="10.6640625" style="410" customWidth="1"/>
    <col min="6664" max="6664" width="7.6640625" style="410" customWidth="1"/>
    <col min="6665" max="6665" width="10.6640625" style="410" customWidth="1"/>
    <col min="6666" max="6666" width="7.6640625" style="410" customWidth="1"/>
    <col min="6667" max="6667" width="10.44140625" style="410" customWidth="1"/>
    <col min="6668" max="6668" width="7.6640625" style="410" customWidth="1"/>
    <col min="6669" max="6669" width="10.6640625" style="410" customWidth="1"/>
    <col min="6670" max="6670" width="7.6640625" style="410" customWidth="1"/>
    <col min="6671" max="6671" width="10.6640625" style="410" customWidth="1"/>
    <col min="6672" max="6672" width="7.6640625" style="410" customWidth="1"/>
    <col min="6673" max="6673" width="10.6640625" style="410" customWidth="1"/>
    <col min="6674" max="6913" width="9" style="410"/>
    <col min="6914" max="6914" width="7.6640625" style="410" customWidth="1"/>
    <col min="6915" max="6915" width="10.6640625" style="410" customWidth="1"/>
    <col min="6916" max="6916" width="7.6640625" style="410" customWidth="1"/>
    <col min="6917" max="6917" width="10.6640625" style="410" customWidth="1"/>
    <col min="6918" max="6918" width="7.6640625" style="410" customWidth="1"/>
    <col min="6919" max="6919" width="10.6640625" style="410" customWidth="1"/>
    <col min="6920" max="6920" width="7.6640625" style="410" customWidth="1"/>
    <col min="6921" max="6921" width="10.6640625" style="410" customWidth="1"/>
    <col min="6922" max="6922" width="7.6640625" style="410" customWidth="1"/>
    <col min="6923" max="6923" width="10.44140625" style="410" customWidth="1"/>
    <col min="6924" max="6924" width="7.6640625" style="410" customWidth="1"/>
    <col min="6925" max="6925" width="10.6640625" style="410" customWidth="1"/>
    <col min="6926" max="6926" width="7.6640625" style="410" customWidth="1"/>
    <col min="6927" max="6927" width="10.6640625" style="410" customWidth="1"/>
    <col min="6928" max="6928" width="7.6640625" style="410" customWidth="1"/>
    <col min="6929" max="6929" width="10.6640625" style="410" customWidth="1"/>
    <col min="6930" max="7169" width="9" style="410"/>
    <col min="7170" max="7170" width="7.6640625" style="410" customWidth="1"/>
    <col min="7171" max="7171" width="10.6640625" style="410" customWidth="1"/>
    <col min="7172" max="7172" width="7.6640625" style="410" customWidth="1"/>
    <col min="7173" max="7173" width="10.6640625" style="410" customWidth="1"/>
    <col min="7174" max="7174" width="7.6640625" style="410" customWidth="1"/>
    <col min="7175" max="7175" width="10.6640625" style="410" customWidth="1"/>
    <col min="7176" max="7176" width="7.6640625" style="410" customWidth="1"/>
    <col min="7177" max="7177" width="10.6640625" style="410" customWidth="1"/>
    <col min="7178" max="7178" width="7.6640625" style="410" customWidth="1"/>
    <col min="7179" max="7179" width="10.44140625" style="410" customWidth="1"/>
    <col min="7180" max="7180" width="7.6640625" style="410" customWidth="1"/>
    <col min="7181" max="7181" width="10.6640625" style="410" customWidth="1"/>
    <col min="7182" max="7182" width="7.6640625" style="410" customWidth="1"/>
    <col min="7183" max="7183" width="10.6640625" style="410" customWidth="1"/>
    <col min="7184" max="7184" width="7.6640625" style="410" customWidth="1"/>
    <col min="7185" max="7185" width="10.6640625" style="410" customWidth="1"/>
    <col min="7186" max="7425" width="9" style="410"/>
    <col min="7426" max="7426" width="7.6640625" style="410" customWidth="1"/>
    <col min="7427" max="7427" width="10.6640625" style="410" customWidth="1"/>
    <col min="7428" max="7428" width="7.6640625" style="410" customWidth="1"/>
    <col min="7429" max="7429" width="10.6640625" style="410" customWidth="1"/>
    <col min="7430" max="7430" width="7.6640625" style="410" customWidth="1"/>
    <col min="7431" max="7431" width="10.6640625" style="410" customWidth="1"/>
    <col min="7432" max="7432" width="7.6640625" style="410" customWidth="1"/>
    <col min="7433" max="7433" width="10.6640625" style="410" customWidth="1"/>
    <col min="7434" max="7434" width="7.6640625" style="410" customWidth="1"/>
    <col min="7435" max="7435" width="10.44140625" style="410" customWidth="1"/>
    <col min="7436" max="7436" width="7.6640625" style="410" customWidth="1"/>
    <col min="7437" max="7437" width="10.6640625" style="410" customWidth="1"/>
    <col min="7438" max="7438" width="7.6640625" style="410" customWidth="1"/>
    <col min="7439" max="7439" width="10.6640625" style="410" customWidth="1"/>
    <col min="7440" max="7440" width="7.6640625" style="410" customWidth="1"/>
    <col min="7441" max="7441" width="10.6640625" style="410" customWidth="1"/>
    <col min="7442" max="7681" width="9" style="410"/>
    <col min="7682" max="7682" width="7.6640625" style="410" customWidth="1"/>
    <col min="7683" max="7683" width="10.6640625" style="410" customWidth="1"/>
    <col min="7684" max="7684" width="7.6640625" style="410" customWidth="1"/>
    <col min="7685" max="7685" width="10.6640625" style="410" customWidth="1"/>
    <col min="7686" max="7686" width="7.6640625" style="410" customWidth="1"/>
    <col min="7687" max="7687" width="10.6640625" style="410" customWidth="1"/>
    <col min="7688" max="7688" width="7.6640625" style="410" customWidth="1"/>
    <col min="7689" max="7689" width="10.6640625" style="410" customWidth="1"/>
    <col min="7690" max="7690" width="7.6640625" style="410" customWidth="1"/>
    <col min="7691" max="7691" width="10.44140625" style="410" customWidth="1"/>
    <col min="7692" max="7692" width="7.6640625" style="410" customWidth="1"/>
    <col min="7693" max="7693" width="10.6640625" style="410" customWidth="1"/>
    <col min="7694" max="7694" width="7.6640625" style="410" customWidth="1"/>
    <col min="7695" max="7695" width="10.6640625" style="410" customWidth="1"/>
    <col min="7696" max="7696" width="7.6640625" style="410" customWidth="1"/>
    <col min="7697" max="7697" width="10.6640625" style="410" customWidth="1"/>
    <col min="7698" max="7937" width="9" style="410"/>
    <col min="7938" max="7938" width="7.6640625" style="410" customWidth="1"/>
    <col min="7939" max="7939" width="10.6640625" style="410" customWidth="1"/>
    <col min="7940" max="7940" width="7.6640625" style="410" customWidth="1"/>
    <col min="7941" max="7941" width="10.6640625" style="410" customWidth="1"/>
    <col min="7942" max="7942" width="7.6640625" style="410" customWidth="1"/>
    <col min="7943" max="7943" width="10.6640625" style="410" customWidth="1"/>
    <col min="7944" max="7944" width="7.6640625" style="410" customWidth="1"/>
    <col min="7945" max="7945" width="10.6640625" style="410" customWidth="1"/>
    <col min="7946" max="7946" width="7.6640625" style="410" customWidth="1"/>
    <col min="7947" max="7947" width="10.44140625" style="410" customWidth="1"/>
    <col min="7948" max="7948" width="7.6640625" style="410" customWidth="1"/>
    <col min="7949" max="7949" width="10.6640625" style="410" customWidth="1"/>
    <col min="7950" max="7950" width="7.6640625" style="410" customWidth="1"/>
    <col min="7951" max="7951" width="10.6640625" style="410" customWidth="1"/>
    <col min="7952" max="7952" width="7.6640625" style="410" customWidth="1"/>
    <col min="7953" max="7953" width="10.6640625" style="410" customWidth="1"/>
    <col min="7954" max="8193" width="9" style="410"/>
    <col min="8194" max="8194" width="7.6640625" style="410" customWidth="1"/>
    <col min="8195" max="8195" width="10.6640625" style="410" customWidth="1"/>
    <col min="8196" max="8196" width="7.6640625" style="410" customWidth="1"/>
    <col min="8197" max="8197" width="10.6640625" style="410" customWidth="1"/>
    <col min="8198" max="8198" width="7.6640625" style="410" customWidth="1"/>
    <col min="8199" max="8199" width="10.6640625" style="410" customWidth="1"/>
    <col min="8200" max="8200" width="7.6640625" style="410" customWidth="1"/>
    <col min="8201" max="8201" width="10.6640625" style="410" customWidth="1"/>
    <col min="8202" max="8202" width="7.6640625" style="410" customWidth="1"/>
    <col min="8203" max="8203" width="10.44140625" style="410" customWidth="1"/>
    <col min="8204" max="8204" width="7.6640625" style="410" customWidth="1"/>
    <col min="8205" max="8205" width="10.6640625" style="410" customWidth="1"/>
    <col min="8206" max="8206" width="7.6640625" style="410" customWidth="1"/>
    <col min="8207" max="8207" width="10.6640625" style="410" customWidth="1"/>
    <col min="8208" max="8208" width="7.6640625" style="410" customWidth="1"/>
    <col min="8209" max="8209" width="10.6640625" style="410" customWidth="1"/>
    <col min="8210" max="8449" width="9" style="410"/>
    <col min="8450" max="8450" width="7.6640625" style="410" customWidth="1"/>
    <col min="8451" max="8451" width="10.6640625" style="410" customWidth="1"/>
    <col min="8452" max="8452" width="7.6640625" style="410" customWidth="1"/>
    <col min="8453" max="8453" width="10.6640625" style="410" customWidth="1"/>
    <col min="8454" max="8454" width="7.6640625" style="410" customWidth="1"/>
    <col min="8455" max="8455" width="10.6640625" style="410" customWidth="1"/>
    <col min="8456" max="8456" width="7.6640625" style="410" customWidth="1"/>
    <col min="8457" max="8457" width="10.6640625" style="410" customWidth="1"/>
    <col min="8458" max="8458" width="7.6640625" style="410" customWidth="1"/>
    <col min="8459" max="8459" width="10.44140625" style="410" customWidth="1"/>
    <col min="8460" max="8460" width="7.6640625" style="410" customWidth="1"/>
    <col min="8461" max="8461" width="10.6640625" style="410" customWidth="1"/>
    <col min="8462" max="8462" width="7.6640625" style="410" customWidth="1"/>
    <col min="8463" max="8463" width="10.6640625" style="410" customWidth="1"/>
    <col min="8464" max="8464" width="7.6640625" style="410" customWidth="1"/>
    <col min="8465" max="8465" width="10.6640625" style="410" customWidth="1"/>
    <col min="8466" max="8705" width="9" style="410"/>
    <col min="8706" max="8706" width="7.6640625" style="410" customWidth="1"/>
    <col min="8707" max="8707" width="10.6640625" style="410" customWidth="1"/>
    <col min="8708" max="8708" width="7.6640625" style="410" customWidth="1"/>
    <col min="8709" max="8709" width="10.6640625" style="410" customWidth="1"/>
    <col min="8710" max="8710" width="7.6640625" style="410" customWidth="1"/>
    <col min="8711" max="8711" width="10.6640625" style="410" customWidth="1"/>
    <col min="8712" max="8712" width="7.6640625" style="410" customWidth="1"/>
    <col min="8713" max="8713" width="10.6640625" style="410" customWidth="1"/>
    <col min="8714" max="8714" width="7.6640625" style="410" customWidth="1"/>
    <col min="8715" max="8715" width="10.44140625" style="410" customWidth="1"/>
    <col min="8716" max="8716" width="7.6640625" style="410" customWidth="1"/>
    <col min="8717" max="8717" width="10.6640625" style="410" customWidth="1"/>
    <col min="8718" max="8718" width="7.6640625" style="410" customWidth="1"/>
    <col min="8719" max="8719" width="10.6640625" style="410" customWidth="1"/>
    <col min="8720" max="8720" width="7.6640625" style="410" customWidth="1"/>
    <col min="8721" max="8721" width="10.6640625" style="410" customWidth="1"/>
    <col min="8722" max="8961" width="9" style="410"/>
    <col min="8962" max="8962" width="7.6640625" style="410" customWidth="1"/>
    <col min="8963" max="8963" width="10.6640625" style="410" customWidth="1"/>
    <col min="8964" max="8964" width="7.6640625" style="410" customWidth="1"/>
    <col min="8965" max="8965" width="10.6640625" style="410" customWidth="1"/>
    <col min="8966" max="8966" width="7.6640625" style="410" customWidth="1"/>
    <col min="8967" max="8967" width="10.6640625" style="410" customWidth="1"/>
    <col min="8968" max="8968" width="7.6640625" style="410" customWidth="1"/>
    <col min="8969" max="8969" width="10.6640625" style="410" customWidth="1"/>
    <col min="8970" max="8970" width="7.6640625" style="410" customWidth="1"/>
    <col min="8971" max="8971" width="10.44140625" style="410" customWidth="1"/>
    <col min="8972" max="8972" width="7.6640625" style="410" customWidth="1"/>
    <col min="8973" max="8973" width="10.6640625" style="410" customWidth="1"/>
    <col min="8974" max="8974" width="7.6640625" style="410" customWidth="1"/>
    <col min="8975" max="8975" width="10.6640625" style="410" customWidth="1"/>
    <col min="8976" max="8976" width="7.6640625" style="410" customWidth="1"/>
    <col min="8977" max="8977" width="10.6640625" style="410" customWidth="1"/>
    <col min="8978" max="9217" width="9" style="410"/>
    <col min="9218" max="9218" width="7.6640625" style="410" customWidth="1"/>
    <col min="9219" max="9219" width="10.6640625" style="410" customWidth="1"/>
    <col min="9220" max="9220" width="7.6640625" style="410" customWidth="1"/>
    <col min="9221" max="9221" width="10.6640625" style="410" customWidth="1"/>
    <col min="9222" max="9222" width="7.6640625" style="410" customWidth="1"/>
    <col min="9223" max="9223" width="10.6640625" style="410" customWidth="1"/>
    <col min="9224" max="9224" width="7.6640625" style="410" customWidth="1"/>
    <col min="9225" max="9225" width="10.6640625" style="410" customWidth="1"/>
    <col min="9226" max="9226" width="7.6640625" style="410" customWidth="1"/>
    <col min="9227" max="9227" width="10.44140625" style="410" customWidth="1"/>
    <col min="9228" max="9228" width="7.6640625" style="410" customWidth="1"/>
    <col min="9229" max="9229" width="10.6640625" style="410" customWidth="1"/>
    <col min="9230" max="9230" width="7.6640625" style="410" customWidth="1"/>
    <col min="9231" max="9231" width="10.6640625" style="410" customWidth="1"/>
    <col min="9232" max="9232" width="7.6640625" style="410" customWidth="1"/>
    <col min="9233" max="9233" width="10.6640625" style="410" customWidth="1"/>
    <col min="9234" max="9473" width="9" style="410"/>
    <col min="9474" max="9474" width="7.6640625" style="410" customWidth="1"/>
    <col min="9475" max="9475" width="10.6640625" style="410" customWidth="1"/>
    <col min="9476" max="9476" width="7.6640625" style="410" customWidth="1"/>
    <col min="9477" max="9477" width="10.6640625" style="410" customWidth="1"/>
    <col min="9478" max="9478" width="7.6640625" style="410" customWidth="1"/>
    <col min="9479" max="9479" width="10.6640625" style="410" customWidth="1"/>
    <col min="9480" max="9480" width="7.6640625" style="410" customWidth="1"/>
    <col min="9481" max="9481" width="10.6640625" style="410" customWidth="1"/>
    <col min="9482" max="9482" width="7.6640625" style="410" customWidth="1"/>
    <col min="9483" max="9483" width="10.44140625" style="410" customWidth="1"/>
    <col min="9484" max="9484" width="7.6640625" style="410" customWidth="1"/>
    <col min="9485" max="9485" width="10.6640625" style="410" customWidth="1"/>
    <col min="9486" max="9486" width="7.6640625" style="410" customWidth="1"/>
    <col min="9487" max="9487" width="10.6640625" style="410" customWidth="1"/>
    <col min="9488" max="9488" width="7.6640625" style="410" customWidth="1"/>
    <col min="9489" max="9489" width="10.6640625" style="410" customWidth="1"/>
    <col min="9490" max="9729" width="9" style="410"/>
    <col min="9730" max="9730" width="7.6640625" style="410" customWidth="1"/>
    <col min="9731" max="9731" width="10.6640625" style="410" customWidth="1"/>
    <col min="9732" max="9732" width="7.6640625" style="410" customWidth="1"/>
    <col min="9733" max="9733" width="10.6640625" style="410" customWidth="1"/>
    <col min="9734" max="9734" width="7.6640625" style="410" customWidth="1"/>
    <col min="9735" max="9735" width="10.6640625" style="410" customWidth="1"/>
    <col min="9736" max="9736" width="7.6640625" style="410" customWidth="1"/>
    <col min="9737" max="9737" width="10.6640625" style="410" customWidth="1"/>
    <col min="9738" max="9738" width="7.6640625" style="410" customWidth="1"/>
    <col min="9739" max="9739" width="10.44140625" style="410" customWidth="1"/>
    <col min="9740" max="9740" width="7.6640625" style="410" customWidth="1"/>
    <col min="9741" max="9741" width="10.6640625" style="410" customWidth="1"/>
    <col min="9742" max="9742" width="7.6640625" style="410" customWidth="1"/>
    <col min="9743" max="9743" width="10.6640625" style="410" customWidth="1"/>
    <col min="9744" max="9744" width="7.6640625" style="410" customWidth="1"/>
    <col min="9745" max="9745" width="10.6640625" style="410" customWidth="1"/>
    <col min="9746" max="9985" width="9" style="410"/>
    <col min="9986" max="9986" width="7.6640625" style="410" customWidth="1"/>
    <col min="9987" max="9987" width="10.6640625" style="410" customWidth="1"/>
    <col min="9988" max="9988" width="7.6640625" style="410" customWidth="1"/>
    <col min="9989" max="9989" width="10.6640625" style="410" customWidth="1"/>
    <col min="9990" max="9990" width="7.6640625" style="410" customWidth="1"/>
    <col min="9991" max="9991" width="10.6640625" style="410" customWidth="1"/>
    <col min="9992" max="9992" width="7.6640625" style="410" customWidth="1"/>
    <col min="9993" max="9993" width="10.6640625" style="410" customWidth="1"/>
    <col min="9994" max="9994" width="7.6640625" style="410" customWidth="1"/>
    <col min="9995" max="9995" width="10.44140625" style="410" customWidth="1"/>
    <col min="9996" max="9996" width="7.6640625" style="410" customWidth="1"/>
    <col min="9997" max="9997" width="10.6640625" style="410" customWidth="1"/>
    <col min="9998" max="9998" width="7.6640625" style="410" customWidth="1"/>
    <col min="9999" max="9999" width="10.6640625" style="410" customWidth="1"/>
    <col min="10000" max="10000" width="7.6640625" style="410" customWidth="1"/>
    <col min="10001" max="10001" width="10.6640625" style="410" customWidth="1"/>
    <col min="10002" max="10241" width="9" style="410"/>
    <col min="10242" max="10242" width="7.6640625" style="410" customWidth="1"/>
    <col min="10243" max="10243" width="10.6640625" style="410" customWidth="1"/>
    <col min="10244" max="10244" width="7.6640625" style="410" customWidth="1"/>
    <col min="10245" max="10245" width="10.6640625" style="410" customWidth="1"/>
    <col min="10246" max="10246" width="7.6640625" style="410" customWidth="1"/>
    <col min="10247" max="10247" width="10.6640625" style="410" customWidth="1"/>
    <col min="10248" max="10248" width="7.6640625" style="410" customWidth="1"/>
    <col min="10249" max="10249" width="10.6640625" style="410" customWidth="1"/>
    <col min="10250" max="10250" width="7.6640625" style="410" customWidth="1"/>
    <col min="10251" max="10251" width="10.44140625" style="410" customWidth="1"/>
    <col min="10252" max="10252" width="7.6640625" style="410" customWidth="1"/>
    <col min="10253" max="10253" width="10.6640625" style="410" customWidth="1"/>
    <col min="10254" max="10254" width="7.6640625" style="410" customWidth="1"/>
    <col min="10255" max="10255" width="10.6640625" style="410" customWidth="1"/>
    <col min="10256" max="10256" width="7.6640625" style="410" customWidth="1"/>
    <col min="10257" max="10257" width="10.6640625" style="410" customWidth="1"/>
    <col min="10258" max="10497" width="9" style="410"/>
    <col min="10498" max="10498" width="7.6640625" style="410" customWidth="1"/>
    <col min="10499" max="10499" width="10.6640625" style="410" customWidth="1"/>
    <col min="10500" max="10500" width="7.6640625" style="410" customWidth="1"/>
    <col min="10501" max="10501" width="10.6640625" style="410" customWidth="1"/>
    <col min="10502" max="10502" width="7.6640625" style="410" customWidth="1"/>
    <col min="10503" max="10503" width="10.6640625" style="410" customWidth="1"/>
    <col min="10504" max="10504" width="7.6640625" style="410" customWidth="1"/>
    <col min="10505" max="10505" width="10.6640625" style="410" customWidth="1"/>
    <col min="10506" max="10506" width="7.6640625" style="410" customWidth="1"/>
    <col min="10507" max="10507" width="10.44140625" style="410" customWidth="1"/>
    <col min="10508" max="10508" width="7.6640625" style="410" customWidth="1"/>
    <col min="10509" max="10509" width="10.6640625" style="410" customWidth="1"/>
    <col min="10510" max="10510" width="7.6640625" style="410" customWidth="1"/>
    <col min="10511" max="10511" width="10.6640625" style="410" customWidth="1"/>
    <col min="10512" max="10512" width="7.6640625" style="410" customWidth="1"/>
    <col min="10513" max="10513" width="10.6640625" style="410" customWidth="1"/>
    <col min="10514" max="10753" width="9" style="410"/>
    <col min="10754" max="10754" width="7.6640625" style="410" customWidth="1"/>
    <col min="10755" max="10755" width="10.6640625" style="410" customWidth="1"/>
    <col min="10756" max="10756" width="7.6640625" style="410" customWidth="1"/>
    <col min="10757" max="10757" width="10.6640625" style="410" customWidth="1"/>
    <col min="10758" max="10758" width="7.6640625" style="410" customWidth="1"/>
    <col min="10759" max="10759" width="10.6640625" style="410" customWidth="1"/>
    <col min="10760" max="10760" width="7.6640625" style="410" customWidth="1"/>
    <col min="10761" max="10761" width="10.6640625" style="410" customWidth="1"/>
    <col min="10762" max="10762" width="7.6640625" style="410" customWidth="1"/>
    <col min="10763" max="10763" width="10.44140625" style="410" customWidth="1"/>
    <col min="10764" max="10764" width="7.6640625" style="410" customWidth="1"/>
    <col min="10765" max="10765" width="10.6640625" style="410" customWidth="1"/>
    <col min="10766" max="10766" width="7.6640625" style="410" customWidth="1"/>
    <col min="10767" max="10767" width="10.6640625" style="410" customWidth="1"/>
    <col min="10768" max="10768" width="7.6640625" style="410" customWidth="1"/>
    <col min="10769" max="10769" width="10.6640625" style="410" customWidth="1"/>
    <col min="10770" max="11009" width="9" style="410"/>
    <col min="11010" max="11010" width="7.6640625" style="410" customWidth="1"/>
    <col min="11011" max="11011" width="10.6640625" style="410" customWidth="1"/>
    <col min="11012" max="11012" width="7.6640625" style="410" customWidth="1"/>
    <col min="11013" max="11013" width="10.6640625" style="410" customWidth="1"/>
    <col min="11014" max="11014" width="7.6640625" style="410" customWidth="1"/>
    <col min="11015" max="11015" width="10.6640625" style="410" customWidth="1"/>
    <col min="11016" max="11016" width="7.6640625" style="410" customWidth="1"/>
    <col min="11017" max="11017" width="10.6640625" style="410" customWidth="1"/>
    <col min="11018" max="11018" width="7.6640625" style="410" customWidth="1"/>
    <col min="11019" max="11019" width="10.44140625" style="410" customWidth="1"/>
    <col min="11020" max="11020" width="7.6640625" style="410" customWidth="1"/>
    <col min="11021" max="11021" width="10.6640625" style="410" customWidth="1"/>
    <col min="11022" max="11022" width="7.6640625" style="410" customWidth="1"/>
    <col min="11023" max="11023" width="10.6640625" style="410" customWidth="1"/>
    <col min="11024" max="11024" width="7.6640625" style="410" customWidth="1"/>
    <col min="11025" max="11025" width="10.6640625" style="410" customWidth="1"/>
    <col min="11026" max="11265" width="9" style="410"/>
    <col min="11266" max="11266" width="7.6640625" style="410" customWidth="1"/>
    <col min="11267" max="11267" width="10.6640625" style="410" customWidth="1"/>
    <col min="11268" max="11268" width="7.6640625" style="410" customWidth="1"/>
    <col min="11269" max="11269" width="10.6640625" style="410" customWidth="1"/>
    <col min="11270" max="11270" width="7.6640625" style="410" customWidth="1"/>
    <col min="11271" max="11271" width="10.6640625" style="410" customWidth="1"/>
    <col min="11272" max="11272" width="7.6640625" style="410" customWidth="1"/>
    <col min="11273" max="11273" width="10.6640625" style="410" customWidth="1"/>
    <col min="11274" max="11274" width="7.6640625" style="410" customWidth="1"/>
    <col min="11275" max="11275" width="10.44140625" style="410" customWidth="1"/>
    <col min="11276" max="11276" width="7.6640625" style="410" customWidth="1"/>
    <col min="11277" max="11277" width="10.6640625" style="410" customWidth="1"/>
    <col min="11278" max="11278" width="7.6640625" style="410" customWidth="1"/>
    <col min="11279" max="11279" width="10.6640625" style="410" customWidth="1"/>
    <col min="11280" max="11280" width="7.6640625" style="410" customWidth="1"/>
    <col min="11281" max="11281" width="10.6640625" style="410" customWidth="1"/>
    <col min="11282" max="11521" width="9" style="410"/>
    <col min="11522" max="11522" width="7.6640625" style="410" customWidth="1"/>
    <col min="11523" max="11523" width="10.6640625" style="410" customWidth="1"/>
    <col min="11524" max="11524" width="7.6640625" style="410" customWidth="1"/>
    <col min="11525" max="11525" width="10.6640625" style="410" customWidth="1"/>
    <col min="11526" max="11526" width="7.6640625" style="410" customWidth="1"/>
    <col min="11527" max="11527" width="10.6640625" style="410" customWidth="1"/>
    <col min="11528" max="11528" width="7.6640625" style="410" customWidth="1"/>
    <col min="11529" max="11529" width="10.6640625" style="410" customWidth="1"/>
    <col min="11530" max="11530" width="7.6640625" style="410" customWidth="1"/>
    <col min="11531" max="11531" width="10.44140625" style="410" customWidth="1"/>
    <col min="11532" max="11532" width="7.6640625" style="410" customWidth="1"/>
    <col min="11533" max="11533" width="10.6640625" style="410" customWidth="1"/>
    <col min="11534" max="11534" width="7.6640625" style="410" customWidth="1"/>
    <col min="11535" max="11535" width="10.6640625" style="410" customWidth="1"/>
    <col min="11536" max="11536" width="7.6640625" style="410" customWidth="1"/>
    <col min="11537" max="11537" width="10.6640625" style="410" customWidth="1"/>
    <col min="11538" max="11777" width="9" style="410"/>
    <col min="11778" max="11778" width="7.6640625" style="410" customWidth="1"/>
    <col min="11779" max="11779" width="10.6640625" style="410" customWidth="1"/>
    <col min="11780" max="11780" width="7.6640625" style="410" customWidth="1"/>
    <col min="11781" max="11781" width="10.6640625" style="410" customWidth="1"/>
    <col min="11782" max="11782" width="7.6640625" style="410" customWidth="1"/>
    <col min="11783" max="11783" width="10.6640625" style="410" customWidth="1"/>
    <col min="11784" max="11784" width="7.6640625" style="410" customWidth="1"/>
    <col min="11785" max="11785" width="10.6640625" style="410" customWidth="1"/>
    <col min="11786" max="11786" width="7.6640625" style="410" customWidth="1"/>
    <col min="11787" max="11787" width="10.44140625" style="410" customWidth="1"/>
    <col min="11788" max="11788" width="7.6640625" style="410" customWidth="1"/>
    <col min="11789" max="11789" width="10.6640625" style="410" customWidth="1"/>
    <col min="11790" max="11790" width="7.6640625" style="410" customWidth="1"/>
    <col min="11791" max="11791" width="10.6640625" style="410" customWidth="1"/>
    <col min="11792" max="11792" width="7.6640625" style="410" customWidth="1"/>
    <col min="11793" max="11793" width="10.6640625" style="410" customWidth="1"/>
    <col min="11794" max="12033" width="9" style="410"/>
    <col min="12034" max="12034" width="7.6640625" style="410" customWidth="1"/>
    <col min="12035" max="12035" width="10.6640625" style="410" customWidth="1"/>
    <col min="12036" max="12036" width="7.6640625" style="410" customWidth="1"/>
    <col min="12037" max="12037" width="10.6640625" style="410" customWidth="1"/>
    <col min="12038" max="12038" width="7.6640625" style="410" customWidth="1"/>
    <col min="12039" max="12039" width="10.6640625" style="410" customWidth="1"/>
    <col min="12040" max="12040" width="7.6640625" style="410" customWidth="1"/>
    <col min="12041" max="12041" width="10.6640625" style="410" customWidth="1"/>
    <col min="12042" max="12042" width="7.6640625" style="410" customWidth="1"/>
    <col min="12043" max="12043" width="10.44140625" style="410" customWidth="1"/>
    <col min="12044" max="12044" width="7.6640625" style="410" customWidth="1"/>
    <col min="12045" max="12045" width="10.6640625" style="410" customWidth="1"/>
    <col min="12046" max="12046" width="7.6640625" style="410" customWidth="1"/>
    <col min="12047" max="12047" width="10.6640625" style="410" customWidth="1"/>
    <col min="12048" max="12048" width="7.6640625" style="410" customWidth="1"/>
    <col min="12049" max="12049" width="10.6640625" style="410" customWidth="1"/>
    <col min="12050" max="12289" width="9" style="410"/>
    <col min="12290" max="12290" width="7.6640625" style="410" customWidth="1"/>
    <col min="12291" max="12291" width="10.6640625" style="410" customWidth="1"/>
    <col min="12292" max="12292" width="7.6640625" style="410" customWidth="1"/>
    <col min="12293" max="12293" width="10.6640625" style="410" customWidth="1"/>
    <col min="12294" max="12294" width="7.6640625" style="410" customWidth="1"/>
    <col min="12295" max="12295" width="10.6640625" style="410" customWidth="1"/>
    <col min="12296" max="12296" width="7.6640625" style="410" customWidth="1"/>
    <col min="12297" max="12297" width="10.6640625" style="410" customWidth="1"/>
    <col min="12298" max="12298" width="7.6640625" style="410" customWidth="1"/>
    <col min="12299" max="12299" width="10.44140625" style="410" customWidth="1"/>
    <col min="12300" max="12300" width="7.6640625" style="410" customWidth="1"/>
    <col min="12301" max="12301" width="10.6640625" style="410" customWidth="1"/>
    <col min="12302" max="12302" width="7.6640625" style="410" customWidth="1"/>
    <col min="12303" max="12303" width="10.6640625" style="410" customWidth="1"/>
    <col min="12304" max="12304" width="7.6640625" style="410" customWidth="1"/>
    <col min="12305" max="12305" width="10.6640625" style="410" customWidth="1"/>
    <col min="12306" max="12545" width="9" style="410"/>
    <col min="12546" max="12546" width="7.6640625" style="410" customWidth="1"/>
    <col min="12547" max="12547" width="10.6640625" style="410" customWidth="1"/>
    <col min="12548" max="12548" width="7.6640625" style="410" customWidth="1"/>
    <col min="12549" max="12549" width="10.6640625" style="410" customWidth="1"/>
    <col min="12550" max="12550" width="7.6640625" style="410" customWidth="1"/>
    <col min="12551" max="12551" width="10.6640625" style="410" customWidth="1"/>
    <col min="12552" max="12552" width="7.6640625" style="410" customWidth="1"/>
    <col min="12553" max="12553" width="10.6640625" style="410" customWidth="1"/>
    <col min="12554" max="12554" width="7.6640625" style="410" customWidth="1"/>
    <col min="12555" max="12555" width="10.44140625" style="410" customWidth="1"/>
    <col min="12556" max="12556" width="7.6640625" style="410" customWidth="1"/>
    <col min="12557" max="12557" width="10.6640625" style="410" customWidth="1"/>
    <col min="12558" max="12558" width="7.6640625" style="410" customWidth="1"/>
    <col min="12559" max="12559" width="10.6640625" style="410" customWidth="1"/>
    <col min="12560" max="12560" width="7.6640625" style="410" customWidth="1"/>
    <col min="12561" max="12561" width="10.6640625" style="410" customWidth="1"/>
    <col min="12562" max="12801" width="9" style="410"/>
    <col min="12802" max="12802" width="7.6640625" style="410" customWidth="1"/>
    <col min="12803" max="12803" width="10.6640625" style="410" customWidth="1"/>
    <col min="12804" max="12804" width="7.6640625" style="410" customWidth="1"/>
    <col min="12805" max="12805" width="10.6640625" style="410" customWidth="1"/>
    <col min="12806" max="12806" width="7.6640625" style="410" customWidth="1"/>
    <col min="12807" max="12807" width="10.6640625" style="410" customWidth="1"/>
    <col min="12808" max="12808" width="7.6640625" style="410" customWidth="1"/>
    <col min="12809" max="12809" width="10.6640625" style="410" customWidth="1"/>
    <col min="12810" max="12810" width="7.6640625" style="410" customWidth="1"/>
    <col min="12811" max="12811" width="10.44140625" style="410" customWidth="1"/>
    <col min="12812" max="12812" width="7.6640625" style="410" customWidth="1"/>
    <col min="12813" max="12813" width="10.6640625" style="410" customWidth="1"/>
    <col min="12814" max="12814" width="7.6640625" style="410" customWidth="1"/>
    <col min="12815" max="12815" width="10.6640625" style="410" customWidth="1"/>
    <col min="12816" max="12816" width="7.6640625" style="410" customWidth="1"/>
    <col min="12817" max="12817" width="10.6640625" style="410" customWidth="1"/>
    <col min="12818" max="13057" width="9" style="410"/>
    <col min="13058" max="13058" width="7.6640625" style="410" customWidth="1"/>
    <col min="13059" max="13059" width="10.6640625" style="410" customWidth="1"/>
    <col min="13060" max="13060" width="7.6640625" style="410" customWidth="1"/>
    <col min="13061" max="13061" width="10.6640625" style="410" customWidth="1"/>
    <col min="13062" max="13062" width="7.6640625" style="410" customWidth="1"/>
    <col min="13063" max="13063" width="10.6640625" style="410" customWidth="1"/>
    <col min="13064" max="13064" width="7.6640625" style="410" customWidth="1"/>
    <col min="13065" max="13065" width="10.6640625" style="410" customWidth="1"/>
    <col min="13066" max="13066" width="7.6640625" style="410" customWidth="1"/>
    <col min="13067" max="13067" width="10.44140625" style="410" customWidth="1"/>
    <col min="13068" max="13068" width="7.6640625" style="410" customWidth="1"/>
    <col min="13069" max="13069" width="10.6640625" style="410" customWidth="1"/>
    <col min="13070" max="13070" width="7.6640625" style="410" customWidth="1"/>
    <col min="13071" max="13071" width="10.6640625" style="410" customWidth="1"/>
    <col min="13072" max="13072" width="7.6640625" style="410" customWidth="1"/>
    <col min="13073" max="13073" width="10.6640625" style="410" customWidth="1"/>
    <col min="13074" max="13313" width="9" style="410"/>
    <col min="13314" max="13314" width="7.6640625" style="410" customWidth="1"/>
    <col min="13315" max="13315" width="10.6640625" style="410" customWidth="1"/>
    <col min="13316" max="13316" width="7.6640625" style="410" customWidth="1"/>
    <col min="13317" max="13317" width="10.6640625" style="410" customWidth="1"/>
    <col min="13318" max="13318" width="7.6640625" style="410" customWidth="1"/>
    <col min="13319" max="13319" width="10.6640625" style="410" customWidth="1"/>
    <col min="13320" max="13320" width="7.6640625" style="410" customWidth="1"/>
    <col min="13321" max="13321" width="10.6640625" style="410" customWidth="1"/>
    <col min="13322" max="13322" width="7.6640625" style="410" customWidth="1"/>
    <col min="13323" max="13323" width="10.44140625" style="410" customWidth="1"/>
    <col min="13324" max="13324" width="7.6640625" style="410" customWidth="1"/>
    <col min="13325" max="13325" width="10.6640625" style="410" customWidth="1"/>
    <col min="13326" max="13326" width="7.6640625" style="410" customWidth="1"/>
    <col min="13327" max="13327" width="10.6640625" style="410" customWidth="1"/>
    <col min="13328" max="13328" width="7.6640625" style="410" customWidth="1"/>
    <col min="13329" max="13329" width="10.6640625" style="410" customWidth="1"/>
    <col min="13330" max="13569" width="9" style="410"/>
    <col min="13570" max="13570" width="7.6640625" style="410" customWidth="1"/>
    <col min="13571" max="13571" width="10.6640625" style="410" customWidth="1"/>
    <col min="13572" max="13572" width="7.6640625" style="410" customWidth="1"/>
    <col min="13573" max="13573" width="10.6640625" style="410" customWidth="1"/>
    <col min="13574" max="13574" width="7.6640625" style="410" customWidth="1"/>
    <col min="13575" max="13575" width="10.6640625" style="410" customWidth="1"/>
    <col min="13576" max="13576" width="7.6640625" style="410" customWidth="1"/>
    <col min="13577" max="13577" width="10.6640625" style="410" customWidth="1"/>
    <col min="13578" max="13578" width="7.6640625" style="410" customWidth="1"/>
    <col min="13579" max="13579" width="10.44140625" style="410" customWidth="1"/>
    <col min="13580" max="13580" width="7.6640625" style="410" customWidth="1"/>
    <col min="13581" max="13581" width="10.6640625" style="410" customWidth="1"/>
    <col min="13582" max="13582" width="7.6640625" style="410" customWidth="1"/>
    <col min="13583" max="13583" width="10.6640625" style="410" customWidth="1"/>
    <col min="13584" max="13584" width="7.6640625" style="410" customWidth="1"/>
    <col min="13585" max="13585" width="10.6640625" style="410" customWidth="1"/>
    <col min="13586" max="13825" width="9" style="410"/>
    <col min="13826" max="13826" width="7.6640625" style="410" customWidth="1"/>
    <col min="13827" max="13827" width="10.6640625" style="410" customWidth="1"/>
    <col min="13828" max="13828" width="7.6640625" style="410" customWidth="1"/>
    <col min="13829" max="13829" width="10.6640625" style="410" customWidth="1"/>
    <col min="13830" max="13830" width="7.6640625" style="410" customWidth="1"/>
    <col min="13831" max="13831" width="10.6640625" style="410" customWidth="1"/>
    <col min="13832" max="13832" width="7.6640625" style="410" customWidth="1"/>
    <col min="13833" max="13833" width="10.6640625" style="410" customWidth="1"/>
    <col min="13834" max="13834" width="7.6640625" style="410" customWidth="1"/>
    <col min="13835" max="13835" width="10.44140625" style="410" customWidth="1"/>
    <col min="13836" max="13836" width="7.6640625" style="410" customWidth="1"/>
    <col min="13837" max="13837" width="10.6640625" style="410" customWidth="1"/>
    <col min="13838" max="13838" width="7.6640625" style="410" customWidth="1"/>
    <col min="13839" max="13839" width="10.6640625" style="410" customWidth="1"/>
    <col min="13840" max="13840" width="7.6640625" style="410" customWidth="1"/>
    <col min="13841" max="13841" width="10.6640625" style="410" customWidth="1"/>
    <col min="13842" max="14081" width="9" style="410"/>
    <col min="14082" max="14082" width="7.6640625" style="410" customWidth="1"/>
    <col min="14083" max="14083" width="10.6640625" style="410" customWidth="1"/>
    <col min="14084" max="14084" width="7.6640625" style="410" customWidth="1"/>
    <col min="14085" max="14085" width="10.6640625" style="410" customWidth="1"/>
    <col min="14086" max="14086" width="7.6640625" style="410" customWidth="1"/>
    <col min="14087" max="14087" width="10.6640625" style="410" customWidth="1"/>
    <col min="14088" max="14088" width="7.6640625" style="410" customWidth="1"/>
    <col min="14089" max="14089" width="10.6640625" style="410" customWidth="1"/>
    <col min="14090" max="14090" width="7.6640625" style="410" customWidth="1"/>
    <col min="14091" max="14091" width="10.44140625" style="410" customWidth="1"/>
    <col min="14092" max="14092" width="7.6640625" style="410" customWidth="1"/>
    <col min="14093" max="14093" width="10.6640625" style="410" customWidth="1"/>
    <col min="14094" max="14094" width="7.6640625" style="410" customWidth="1"/>
    <col min="14095" max="14095" width="10.6640625" style="410" customWidth="1"/>
    <col min="14096" max="14096" width="7.6640625" style="410" customWidth="1"/>
    <col min="14097" max="14097" width="10.6640625" style="410" customWidth="1"/>
    <col min="14098" max="14337" width="9" style="410"/>
    <col min="14338" max="14338" width="7.6640625" style="410" customWidth="1"/>
    <col min="14339" max="14339" width="10.6640625" style="410" customWidth="1"/>
    <col min="14340" max="14340" width="7.6640625" style="410" customWidth="1"/>
    <col min="14341" max="14341" width="10.6640625" style="410" customWidth="1"/>
    <col min="14342" max="14342" width="7.6640625" style="410" customWidth="1"/>
    <col min="14343" max="14343" width="10.6640625" style="410" customWidth="1"/>
    <col min="14344" max="14344" width="7.6640625" style="410" customWidth="1"/>
    <col min="14345" max="14345" width="10.6640625" style="410" customWidth="1"/>
    <col min="14346" max="14346" width="7.6640625" style="410" customWidth="1"/>
    <col min="14347" max="14347" width="10.44140625" style="410" customWidth="1"/>
    <col min="14348" max="14348" width="7.6640625" style="410" customWidth="1"/>
    <col min="14349" max="14349" width="10.6640625" style="410" customWidth="1"/>
    <col min="14350" max="14350" width="7.6640625" style="410" customWidth="1"/>
    <col min="14351" max="14351" width="10.6640625" style="410" customWidth="1"/>
    <col min="14352" max="14352" width="7.6640625" style="410" customWidth="1"/>
    <col min="14353" max="14353" width="10.6640625" style="410" customWidth="1"/>
    <col min="14354" max="14593" width="9" style="410"/>
    <col min="14594" max="14594" width="7.6640625" style="410" customWidth="1"/>
    <col min="14595" max="14595" width="10.6640625" style="410" customWidth="1"/>
    <col min="14596" max="14596" width="7.6640625" style="410" customWidth="1"/>
    <col min="14597" max="14597" width="10.6640625" style="410" customWidth="1"/>
    <col min="14598" max="14598" width="7.6640625" style="410" customWidth="1"/>
    <col min="14599" max="14599" width="10.6640625" style="410" customWidth="1"/>
    <col min="14600" max="14600" width="7.6640625" style="410" customWidth="1"/>
    <col min="14601" max="14601" width="10.6640625" style="410" customWidth="1"/>
    <col min="14602" max="14602" width="7.6640625" style="410" customWidth="1"/>
    <col min="14603" max="14603" width="10.44140625" style="410" customWidth="1"/>
    <col min="14604" max="14604" width="7.6640625" style="410" customWidth="1"/>
    <col min="14605" max="14605" width="10.6640625" style="410" customWidth="1"/>
    <col min="14606" max="14606" width="7.6640625" style="410" customWidth="1"/>
    <col min="14607" max="14607" width="10.6640625" style="410" customWidth="1"/>
    <col min="14608" max="14608" width="7.6640625" style="410" customWidth="1"/>
    <col min="14609" max="14609" width="10.6640625" style="410" customWidth="1"/>
    <col min="14610" max="14849" width="9" style="410"/>
    <col min="14850" max="14850" width="7.6640625" style="410" customWidth="1"/>
    <col min="14851" max="14851" width="10.6640625" style="410" customWidth="1"/>
    <col min="14852" max="14852" width="7.6640625" style="410" customWidth="1"/>
    <col min="14853" max="14853" width="10.6640625" style="410" customWidth="1"/>
    <col min="14854" max="14854" width="7.6640625" style="410" customWidth="1"/>
    <col min="14855" max="14855" width="10.6640625" style="410" customWidth="1"/>
    <col min="14856" max="14856" width="7.6640625" style="410" customWidth="1"/>
    <col min="14857" max="14857" width="10.6640625" style="410" customWidth="1"/>
    <col min="14858" max="14858" width="7.6640625" style="410" customWidth="1"/>
    <col min="14859" max="14859" width="10.44140625" style="410" customWidth="1"/>
    <col min="14860" max="14860" width="7.6640625" style="410" customWidth="1"/>
    <col min="14861" max="14861" width="10.6640625" style="410" customWidth="1"/>
    <col min="14862" max="14862" width="7.6640625" style="410" customWidth="1"/>
    <col min="14863" max="14863" width="10.6640625" style="410" customWidth="1"/>
    <col min="14864" max="14864" width="7.6640625" style="410" customWidth="1"/>
    <col min="14865" max="14865" width="10.6640625" style="410" customWidth="1"/>
    <col min="14866" max="15105" width="9" style="410"/>
    <col min="15106" max="15106" width="7.6640625" style="410" customWidth="1"/>
    <col min="15107" max="15107" width="10.6640625" style="410" customWidth="1"/>
    <col min="15108" max="15108" width="7.6640625" style="410" customWidth="1"/>
    <col min="15109" max="15109" width="10.6640625" style="410" customWidth="1"/>
    <col min="15110" max="15110" width="7.6640625" style="410" customWidth="1"/>
    <col min="15111" max="15111" width="10.6640625" style="410" customWidth="1"/>
    <col min="15112" max="15112" width="7.6640625" style="410" customWidth="1"/>
    <col min="15113" max="15113" width="10.6640625" style="410" customWidth="1"/>
    <col min="15114" max="15114" width="7.6640625" style="410" customWidth="1"/>
    <col min="15115" max="15115" width="10.44140625" style="410" customWidth="1"/>
    <col min="15116" max="15116" width="7.6640625" style="410" customWidth="1"/>
    <col min="15117" max="15117" width="10.6640625" style="410" customWidth="1"/>
    <col min="15118" max="15118" width="7.6640625" style="410" customWidth="1"/>
    <col min="15119" max="15119" width="10.6640625" style="410" customWidth="1"/>
    <col min="15120" max="15120" width="7.6640625" style="410" customWidth="1"/>
    <col min="15121" max="15121" width="10.6640625" style="410" customWidth="1"/>
    <col min="15122" max="15361" width="9" style="410"/>
    <col min="15362" max="15362" width="7.6640625" style="410" customWidth="1"/>
    <col min="15363" max="15363" width="10.6640625" style="410" customWidth="1"/>
    <col min="15364" max="15364" width="7.6640625" style="410" customWidth="1"/>
    <col min="15365" max="15365" width="10.6640625" style="410" customWidth="1"/>
    <col min="15366" max="15366" width="7.6640625" style="410" customWidth="1"/>
    <col min="15367" max="15367" width="10.6640625" style="410" customWidth="1"/>
    <col min="15368" max="15368" width="7.6640625" style="410" customWidth="1"/>
    <col min="15369" max="15369" width="10.6640625" style="410" customWidth="1"/>
    <col min="15370" max="15370" width="7.6640625" style="410" customWidth="1"/>
    <col min="15371" max="15371" width="10.44140625" style="410" customWidth="1"/>
    <col min="15372" max="15372" width="7.6640625" style="410" customWidth="1"/>
    <col min="15373" max="15373" width="10.6640625" style="410" customWidth="1"/>
    <col min="15374" max="15374" width="7.6640625" style="410" customWidth="1"/>
    <col min="15375" max="15375" width="10.6640625" style="410" customWidth="1"/>
    <col min="15376" max="15376" width="7.6640625" style="410" customWidth="1"/>
    <col min="15377" max="15377" width="10.6640625" style="410" customWidth="1"/>
    <col min="15378" max="15617" width="9" style="410"/>
    <col min="15618" max="15618" width="7.6640625" style="410" customWidth="1"/>
    <col min="15619" max="15619" width="10.6640625" style="410" customWidth="1"/>
    <col min="15620" max="15620" width="7.6640625" style="410" customWidth="1"/>
    <col min="15621" max="15621" width="10.6640625" style="410" customWidth="1"/>
    <col min="15622" max="15622" width="7.6640625" style="410" customWidth="1"/>
    <col min="15623" max="15623" width="10.6640625" style="410" customWidth="1"/>
    <col min="15624" max="15624" width="7.6640625" style="410" customWidth="1"/>
    <col min="15625" max="15625" width="10.6640625" style="410" customWidth="1"/>
    <col min="15626" max="15626" width="7.6640625" style="410" customWidth="1"/>
    <col min="15627" max="15627" width="10.44140625" style="410" customWidth="1"/>
    <col min="15628" max="15628" width="7.6640625" style="410" customWidth="1"/>
    <col min="15629" max="15629" width="10.6640625" style="410" customWidth="1"/>
    <col min="15630" max="15630" width="7.6640625" style="410" customWidth="1"/>
    <col min="15631" max="15631" width="10.6640625" style="410" customWidth="1"/>
    <col min="15632" max="15632" width="7.6640625" style="410" customWidth="1"/>
    <col min="15633" max="15633" width="10.6640625" style="410" customWidth="1"/>
    <col min="15634" max="15873" width="9" style="410"/>
    <col min="15874" max="15874" width="7.6640625" style="410" customWidth="1"/>
    <col min="15875" max="15875" width="10.6640625" style="410" customWidth="1"/>
    <col min="15876" max="15876" width="7.6640625" style="410" customWidth="1"/>
    <col min="15877" max="15877" width="10.6640625" style="410" customWidth="1"/>
    <col min="15878" max="15878" width="7.6640625" style="410" customWidth="1"/>
    <col min="15879" max="15879" width="10.6640625" style="410" customWidth="1"/>
    <col min="15880" max="15880" width="7.6640625" style="410" customWidth="1"/>
    <col min="15881" max="15881" width="10.6640625" style="410" customWidth="1"/>
    <col min="15882" max="15882" width="7.6640625" style="410" customWidth="1"/>
    <col min="15883" max="15883" width="10.44140625" style="410" customWidth="1"/>
    <col min="15884" max="15884" width="7.6640625" style="410" customWidth="1"/>
    <col min="15885" max="15885" width="10.6640625" style="410" customWidth="1"/>
    <col min="15886" max="15886" width="7.6640625" style="410" customWidth="1"/>
    <col min="15887" max="15887" width="10.6640625" style="410" customWidth="1"/>
    <col min="15888" max="15888" width="7.6640625" style="410" customWidth="1"/>
    <col min="15889" max="15889" width="10.6640625" style="410" customWidth="1"/>
    <col min="15890" max="16129" width="9" style="410"/>
    <col min="16130" max="16130" width="7.6640625" style="410" customWidth="1"/>
    <col min="16131" max="16131" width="10.6640625" style="410" customWidth="1"/>
    <col min="16132" max="16132" width="7.6640625" style="410" customWidth="1"/>
    <col min="16133" max="16133" width="10.6640625" style="410" customWidth="1"/>
    <col min="16134" max="16134" width="7.6640625" style="410" customWidth="1"/>
    <col min="16135" max="16135" width="10.6640625" style="410" customWidth="1"/>
    <col min="16136" max="16136" width="7.6640625" style="410" customWidth="1"/>
    <col min="16137" max="16137" width="10.6640625" style="410" customWidth="1"/>
    <col min="16138" max="16138" width="7.6640625" style="410" customWidth="1"/>
    <col min="16139" max="16139" width="10.44140625" style="410" customWidth="1"/>
    <col min="16140" max="16140" width="7.6640625" style="410" customWidth="1"/>
    <col min="16141" max="16141" width="10.6640625" style="410" customWidth="1"/>
    <col min="16142" max="16142" width="7.6640625" style="410" customWidth="1"/>
    <col min="16143" max="16143" width="10.6640625" style="410" customWidth="1"/>
    <col min="16144" max="16144" width="7.6640625" style="410" customWidth="1"/>
    <col min="16145" max="16145" width="10.6640625" style="410" customWidth="1"/>
    <col min="16146" max="16384" width="9" style="410"/>
  </cols>
  <sheetData>
    <row r="1" spans="1:18" s="411" customFormat="1" ht="31.75" customHeight="1">
      <c r="A1" s="948" t="s">
        <v>1682</v>
      </c>
      <c r="B1" s="948"/>
      <c r="C1" s="948"/>
      <c r="D1" s="948"/>
      <c r="E1" s="948"/>
      <c r="F1" s="948"/>
      <c r="G1" s="948"/>
      <c r="H1" s="948"/>
      <c r="I1" s="399"/>
      <c r="J1" s="399"/>
      <c r="K1" s="399"/>
      <c r="L1" s="399"/>
      <c r="M1" s="399"/>
      <c r="N1" s="399"/>
      <c r="O1" s="399"/>
      <c r="P1" s="399"/>
      <c r="Q1" s="399"/>
      <c r="R1" s="399"/>
    </row>
    <row r="2" spans="1:18" ht="31.75" customHeight="1">
      <c r="A2" s="948" t="s">
        <v>1683</v>
      </c>
      <c r="B2" s="948"/>
      <c r="C2" s="948"/>
      <c r="D2" s="350"/>
      <c r="E2" s="350"/>
      <c r="F2" s="350"/>
      <c r="G2" s="350"/>
      <c r="H2" s="350"/>
      <c r="I2" s="350"/>
      <c r="J2" s="350"/>
      <c r="K2" s="350"/>
      <c r="L2" s="350"/>
      <c r="M2" s="350"/>
      <c r="N2" s="350"/>
      <c r="O2" s="350"/>
      <c r="P2" s="1310" t="s">
        <v>1684</v>
      </c>
      <c r="Q2" s="1310"/>
      <c r="R2" s="350"/>
    </row>
    <row r="3" spans="1:18" ht="21.8" customHeight="1">
      <c r="A3" s="1311" t="s">
        <v>1685</v>
      </c>
      <c r="B3" s="951" t="s">
        <v>1686</v>
      </c>
      <c r="C3" s="951"/>
      <c r="D3" s="951"/>
      <c r="E3" s="951"/>
      <c r="F3" s="951"/>
      <c r="G3" s="951"/>
      <c r="H3" s="951"/>
      <c r="I3" s="951"/>
      <c r="J3" s="951"/>
      <c r="K3" s="951"/>
      <c r="L3" s="951"/>
      <c r="M3" s="951"/>
      <c r="N3" s="951" t="s">
        <v>1687</v>
      </c>
      <c r="O3" s="951"/>
      <c r="P3" s="952" t="s">
        <v>444</v>
      </c>
      <c r="Q3" s="952"/>
      <c r="R3" s="350"/>
    </row>
    <row r="4" spans="1:18" ht="21.8" customHeight="1">
      <c r="A4" s="1315"/>
      <c r="B4" s="953" t="s">
        <v>1688</v>
      </c>
      <c r="C4" s="953"/>
      <c r="D4" s="953"/>
      <c r="E4" s="953"/>
      <c r="F4" s="1316" t="s">
        <v>1689</v>
      </c>
      <c r="G4" s="1317"/>
      <c r="H4" s="953" t="s">
        <v>1690</v>
      </c>
      <c r="I4" s="953"/>
      <c r="J4" s="1316" t="s">
        <v>1691</v>
      </c>
      <c r="K4" s="1317"/>
      <c r="L4" s="953" t="s">
        <v>1692</v>
      </c>
      <c r="M4" s="953"/>
      <c r="N4" s="951"/>
      <c r="O4" s="951"/>
      <c r="P4" s="952"/>
      <c r="Q4" s="952"/>
      <c r="R4" s="350"/>
    </row>
    <row r="5" spans="1:18" ht="21.8" customHeight="1">
      <c r="A5" s="1315"/>
      <c r="B5" s="953" t="s">
        <v>1693</v>
      </c>
      <c r="C5" s="953"/>
      <c r="D5" s="953" t="s">
        <v>1694</v>
      </c>
      <c r="E5" s="953"/>
      <c r="F5" s="1318" t="s">
        <v>1695</v>
      </c>
      <c r="G5" s="1319"/>
      <c r="H5" s="953"/>
      <c r="I5" s="953"/>
      <c r="J5" s="1318" t="s">
        <v>1696</v>
      </c>
      <c r="K5" s="1319"/>
      <c r="L5" s="953"/>
      <c r="M5" s="953"/>
      <c r="N5" s="951"/>
      <c r="O5" s="951"/>
      <c r="P5" s="952"/>
      <c r="Q5" s="952"/>
      <c r="R5" s="350"/>
    </row>
    <row r="6" spans="1:18" ht="31.75" customHeight="1">
      <c r="A6" s="1312"/>
      <c r="B6" s="378" t="s">
        <v>1587</v>
      </c>
      <c r="C6" s="378" t="s">
        <v>1697</v>
      </c>
      <c r="D6" s="378" t="s">
        <v>1587</v>
      </c>
      <c r="E6" s="378" t="s">
        <v>1697</v>
      </c>
      <c r="F6" s="378" t="s">
        <v>1587</v>
      </c>
      <c r="G6" s="378" t="s">
        <v>1697</v>
      </c>
      <c r="H6" s="378" t="s">
        <v>1587</v>
      </c>
      <c r="I6" s="378" t="s">
        <v>1697</v>
      </c>
      <c r="J6" s="378" t="s">
        <v>1587</v>
      </c>
      <c r="K6" s="378" t="s">
        <v>1697</v>
      </c>
      <c r="L6" s="378" t="s">
        <v>1587</v>
      </c>
      <c r="M6" s="378" t="s">
        <v>1697</v>
      </c>
      <c r="N6" s="378" t="s">
        <v>1587</v>
      </c>
      <c r="O6" s="378" t="s">
        <v>1697</v>
      </c>
      <c r="P6" s="378" t="s">
        <v>1587</v>
      </c>
      <c r="Q6" s="380" t="s">
        <v>1697</v>
      </c>
      <c r="R6" s="350"/>
    </row>
    <row r="7" spans="1:18" ht="31.75" customHeight="1">
      <c r="A7" s="431">
        <v>21</v>
      </c>
      <c r="B7" s="432">
        <v>3</v>
      </c>
      <c r="C7" s="432">
        <v>51350</v>
      </c>
      <c r="D7" s="432" t="s">
        <v>394</v>
      </c>
      <c r="E7" s="432" t="s">
        <v>394</v>
      </c>
      <c r="F7" s="432">
        <v>2</v>
      </c>
      <c r="G7" s="432">
        <v>13950</v>
      </c>
      <c r="H7" s="432" t="s">
        <v>394</v>
      </c>
      <c r="I7" s="432" t="s">
        <v>394</v>
      </c>
      <c r="J7" s="432" t="s">
        <v>394</v>
      </c>
      <c r="K7" s="432" t="s">
        <v>394</v>
      </c>
      <c r="L7" s="432" t="s">
        <v>394</v>
      </c>
      <c r="M7" s="432" t="s">
        <v>394</v>
      </c>
      <c r="N7" s="432" t="s">
        <v>394</v>
      </c>
      <c r="O7" s="432" t="s">
        <v>394</v>
      </c>
      <c r="P7" s="433">
        <f>B7+D7+F7+H7+J7+L7+N7</f>
        <v>5</v>
      </c>
      <c r="Q7" s="434">
        <f>C7+E7+G7+I7+K7+M7+O7</f>
        <v>65300</v>
      </c>
      <c r="R7" s="350"/>
    </row>
    <row r="8" spans="1:18" ht="31.75" customHeight="1">
      <c r="A8" s="350"/>
      <c r="B8" s="350"/>
      <c r="C8" s="350"/>
      <c r="D8" s="350"/>
      <c r="E8" s="350"/>
      <c r="F8" s="350"/>
      <c r="G8" s="350"/>
      <c r="H8" s="350"/>
      <c r="I8" s="350"/>
      <c r="J8" s="350"/>
      <c r="K8" s="350"/>
      <c r="L8" s="350"/>
      <c r="M8" s="350"/>
      <c r="N8" s="350"/>
      <c r="O8" s="350"/>
      <c r="P8" s="350"/>
      <c r="Q8" s="351"/>
      <c r="R8" s="350"/>
    </row>
    <row r="9" spans="1:18" ht="31.75" customHeight="1">
      <c r="A9" s="1251" t="s">
        <v>1698</v>
      </c>
      <c r="B9" s="1251"/>
      <c r="C9" s="1251"/>
      <c r="D9" s="350"/>
      <c r="E9" s="350"/>
      <c r="F9" s="350"/>
      <c r="G9" s="350"/>
      <c r="J9" s="350"/>
      <c r="K9" s="350"/>
      <c r="L9" s="350"/>
      <c r="M9" s="350"/>
      <c r="N9" s="350"/>
      <c r="O9" s="350"/>
      <c r="P9" s="350"/>
      <c r="Q9" s="350"/>
      <c r="R9" s="350"/>
    </row>
    <row r="10" spans="1:18" ht="31.75" customHeight="1">
      <c r="A10" s="399"/>
      <c r="B10" s="399"/>
      <c r="C10" s="399"/>
      <c r="D10" s="350"/>
      <c r="E10" s="350"/>
      <c r="F10" s="350"/>
      <c r="G10" s="350"/>
      <c r="H10" s="1310" t="s">
        <v>1684</v>
      </c>
      <c r="I10" s="1310"/>
      <c r="J10" s="350"/>
      <c r="K10" s="350"/>
      <c r="L10" s="350"/>
      <c r="M10" s="350"/>
      <c r="N10" s="350"/>
      <c r="O10" s="350"/>
      <c r="P10" s="350"/>
      <c r="Q10" s="350"/>
      <c r="R10" s="350"/>
    </row>
    <row r="11" spans="1:18" ht="31.45" customHeight="1">
      <c r="A11" s="1311" t="s">
        <v>1699</v>
      </c>
      <c r="B11" s="1313" t="s">
        <v>1700</v>
      </c>
      <c r="C11" s="1020"/>
      <c r="D11" s="950" t="s">
        <v>1701</v>
      </c>
      <c r="E11" s="950"/>
      <c r="F11" s="1314" t="s">
        <v>1702</v>
      </c>
      <c r="G11" s="950"/>
      <c r="H11" s="952" t="s">
        <v>444</v>
      </c>
      <c r="I11" s="952"/>
      <c r="J11" s="350"/>
      <c r="K11" s="350"/>
      <c r="L11" s="350"/>
      <c r="M11" s="350"/>
      <c r="N11" s="350"/>
      <c r="O11" s="350"/>
      <c r="P11" s="350"/>
      <c r="Q11" s="350"/>
      <c r="R11" s="350"/>
    </row>
    <row r="12" spans="1:18" ht="31.75" customHeight="1">
      <c r="A12" s="1312"/>
      <c r="B12" s="378" t="s">
        <v>1587</v>
      </c>
      <c r="C12" s="378" t="s">
        <v>1697</v>
      </c>
      <c r="D12" s="378" t="s">
        <v>1587</v>
      </c>
      <c r="E12" s="378" t="s">
        <v>1697</v>
      </c>
      <c r="F12" s="378" t="s">
        <v>1587</v>
      </c>
      <c r="G12" s="378" t="s">
        <v>1697</v>
      </c>
      <c r="H12" s="378" t="s">
        <v>1587</v>
      </c>
      <c r="I12" s="380" t="s">
        <v>1697</v>
      </c>
      <c r="J12" s="350"/>
      <c r="K12" s="350"/>
      <c r="L12" s="350"/>
      <c r="M12" s="350"/>
      <c r="N12" s="350"/>
      <c r="O12" s="350"/>
      <c r="P12" s="350"/>
      <c r="Q12" s="350"/>
      <c r="R12" s="350"/>
    </row>
    <row r="13" spans="1:18" ht="31.75" customHeight="1">
      <c r="A13" s="431">
        <f>A7</f>
        <v>21</v>
      </c>
      <c r="B13" s="432" t="s">
        <v>394</v>
      </c>
      <c r="C13" s="432" t="s">
        <v>394</v>
      </c>
      <c r="D13" s="432" t="s">
        <v>394</v>
      </c>
      <c r="E13" s="432" t="s">
        <v>394</v>
      </c>
      <c r="F13" s="432" t="s">
        <v>394</v>
      </c>
      <c r="G13" s="432" t="s">
        <v>394</v>
      </c>
      <c r="H13" s="432" t="s">
        <v>394</v>
      </c>
      <c r="I13" s="435" t="s">
        <v>394</v>
      </c>
      <c r="J13" s="350"/>
      <c r="K13" s="350"/>
      <c r="L13" s="350"/>
      <c r="M13" s="350"/>
      <c r="N13" s="350"/>
      <c r="O13" s="350"/>
      <c r="P13" s="350"/>
      <c r="Q13" s="350"/>
      <c r="R13" s="350"/>
    </row>
    <row r="14" spans="1:18" ht="31.75" customHeight="1">
      <c r="A14" s="350"/>
      <c r="B14" s="350"/>
      <c r="C14" s="350"/>
      <c r="D14" s="350"/>
      <c r="E14" s="350"/>
      <c r="F14" s="350"/>
      <c r="G14" s="350"/>
      <c r="H14" s="350"/>
      <c r="I14" s="350"/>
      <c r="J14" s="350"/>
      <c r="K14" s="350"/>
      <c r="L14" s="350"/>
      <c r="M14" s="350"/>
      <c r="N14" s="350"/>
      <c r="O14" s="350"/>
      <c r="P14" s="350"/>
      <c r="Q14" s="350"/>
      <c r="R14" s="350"/>
    </row>
    <row r="15" spans="1:18" ht="31.75" customHeight="1">
      <c r="A15" s="948" t="s">
        <v>1703</v>
      </c>
      <c r="B15" s="948"/>
      <c r="C15" s="948"/>
      <c r="D15" s="948"/>
      <c r="E15" s="948"/>
      <c r="F15" s="948"/>
      <c r="G15" s="948"/>
      <c r="H15" s="948"/>
      <c r="I15" s="350"/>
      <c r="J15" s="350"/>
      <c r="K15" s="350"/>
      <c r="L15" s="350"/>
      <c r="M15" s="350"/>
      <c r="N15" s="350"/>
      <c r="O15" s="350"/>
      <c r="P15" s="350"/>
      <c r="Q15" s="350"/>
      <c r="R15" s="350"/>
    </row>
    <row r="16" spans="1:18" ht="31.75" customHeight="1">
      <c r="A16" s="350"/>
      <c r="B16" s="350"/>
      <c r="C16" s="350"/>
      <c r="D16" s="350"/>
      <c r="E16" s="350"/>
      <c r="F16" s="350"/>
      <c r="G16" s="350"/>
      <c r="H16" s="1310" t="s">
        <v>1684</v>
      </c>
      <c r="I16" s="1310"/>
      <c r="J16" s="350"/>
      <c r="K16" s="350"/>
      <c r="L16" s="350"/>
      <c r="M16" s="350"/>
      <c r="N16" s="350"/>
      <c r="O16" s="350"/>
      <c r="P16" s="350"/>
      <c r="Q16" s="350"/>
      <c r="R16" s="350"/>
    </row>
    <row r="17" spans="1:18" ht="31.75" customHeight="1">
      <c r="A17" s="1311" t="s">
        <v>1699</v>
      </c>
      <c r="B17" s="951" t="s">
        <v>1704</v>
      </c>
      <c r="C17" s="951"/>
      <c r="D17" s="950" t="s">
        <v>1705</v>
      </c>
      <c r="E17" s="950"/>
      <c r="F17" s="950" t="s">
        <v>1706</v>
      </c>
      <c r="G17" s="950"/>
      <c r="H17" s="952" t="s">
        <v>444</v>
      </c>
      <c r="I17" s="952"/>
      <c r="J17" s="350"/>
      <c r="K17" s="350"/>
      <c r="L17" s="350"/>
      <c r="M17" s="350"/>
      <c r="N17" s="350"/>
      <c r="O17" s="350"/>
      <c r="P17" s="350"/>
      <c r="Q17" s="350"/>
      <c r="R17" s="350"/>
    </row>
    <row r="18" spans="1:18" ht="31.75" customHeight="1">
      <c r="A18" s="1312"/>
      <c r="B18" s="378" t="s">
        <v>1587</v>
      </c>
      <c r="C18" s="378" t="s">
        <v>1697</v>
      </c>
      <c r="D18" s="378" t="s">
        <v>1587</v>
      </c>
      <c r="E18" s="378" t="s">
        <v>1697</v>
      </c>
      <c r="F18" s="378" t="s">
        <v>1587</v>
      </c>
      <c r="G18" s="378" t="s">
        <v>1697</v>
      </c>
      <c r="H18" s="378" t="s">
        <v>1587</v>
      </c>
      <c r="I18" s="380" t="s">
        <v>1697</v>
      </c>
      <c r="J18" s="350"/>
      <c r="K18" s="350"/>
      <c r="L18" s="350"/>
      <c r="M18" s="350"/>
      <c r="N18" s="350"/>
      <c r="O18" s="350"/>
      <c r="P18" s="350"/>
      <c r="Q18" s="350"/>
      <c r="R18" s="350"/>
    </row>
    <row r="19" spans="1:18" ht="31.75" customHeight="1">
      <c r="A19" s="431">
        <f>A7</f>
        <v>21</v>
      </c>
      <c r="B19" s="432">
        <v>6</v>
      </c>
      <c r="C19" s="436">
        <v>44070</v>
      </c>
      <c r="D19" s="432" t="s">
        <v>394</v>
      </c>
      <c r="E19" s="432" t="s">
        <v>394</v>
      </c>
      <c r="F19" s="432">
        <v>1</v>
      </c>
      <c r="G19" s="437">
        <v>4165</v>
      </c>
      <c r="H19" s="432">
        <f>B19+D19+F19</f>
        <v>7</v>
      </c>
      <c r="I19" s="438">
        <f>C19+E19+G19</f>
        <v>48235</v>
      </c>
      <c r="J19" s="350"/>
      <c r="K19" s="350"/>
      <c r="L19" s="350"/>
      <c r="M19" s="350"/>
      <c r="N19" s="350"/>
      <c r="O19" s="350"/>
      <c r="P19" s="350"/>
      <c r="Q19" s="350"/>
      <c r="R19" s="350"/>
    </row>
    <row r="20" spans="1:18" ht="31.75" customHeight="1">
      <c r="A20" s="350"/>
      <c r="B20" s="350"/>
      <c r="C20" s="350"/>
      <c r="D20" s="350"/>
      <c r="E20" s="350"/>
      <c r="F20" s="350"/>
      <c r="G20" s="350"/>
      <c r="H20" s="350"/>
      <c r="I20" s="350"/>
      <c r="J20" s="350"/>
      <c r="K20" s="350"/>
      <c r="L20" s="350"/>
      <c r="M20" s="350"/>
      <c r="N20" s="350"/>
      <c r="O20" s="350"/>
      <c r="P20" s="350"/>
      <c r="Q20" s="350"/>
      <c r="R20" s="350"/>
    </row>
    <row r="21" spans="1:18">
      <c r="A21" s="350"/>
      <c r="B21" s="350"/>
      <c r="C21" s="350"/>
      <c r="D21" s="350"/>
      <c r="E21" s="350"/>
      <c r="F21" s="350"/>
      <c r="G21" s="350"/>
      <c r="H21" s="350"/>
      <c r="I21" s="350"/>
      <c r="J21" s="350"/>
      <c r="K21" s="350"/>
      <c r="L21" s="350"/>
      <c r="M21" s="350"/>
      <c r="N21" s="350"/>
      <c r="O21" s="350"/>
      <c r="P21" s="350"/>
      <c r="Q21" s="350"/>
      <c r="R21" s="350"/>
    </row>
    <row r="22" spans="1:18">
      <c r="A22" s="350"/>
      <c r="B22" s="350"/>
      <c r="C22" s="350"/>
      <c r="D22" s="350"/>
      <c r="E22" s="350"/>
      <c r="F22" s="350"/>
      <c r="G22" s="350"/>
      <c r="H22" s="350"/>
      <c r="I22" s="350"/>
      <c r="J22" s="350"/>
      <c r="K22" s="350"/>
      <c r="L22" s="350"/>
      <c r="M22" s="350"/>
      <c r="N22" s="350"/>
      <c r="O22" s="350"/>
      <c r="P22" s="350"/>
      <c r="Q22" s="350"/>
      <c r="R22" s="350"/>
    </row>
    <row r="23" spans="1:18">
      <c r="A23" s="350"/>
      <c r="B23" s="350"/>
      <c r="C23" s="350"/>
      <c r="D23" s="350"/>
      <c r="E23" s="350"/>
      <c r="F23" s="350"/>
      <c r="G23" s="350"/>
      <c r="H23" s="350"/>
      <c r="I23" s="350"/>
      <c r="J23" s="350"/>
      <c r="K23" s="350"/>
      <c r="L23" s="350"/>
      <c r="M23" s="350"/>
      <c r="N23" s="350"/>
      <c r="O23" s="350"/>
      <c r="P23" s="350"/>
      <c r="Q23" s="350"/>
      <c r="R23" s="350"/>
    </row>
    <row r="24" spans="1:18">
      <c r="A24" s="350"/>
      <c r="B24" s="350"/>
      <c r="C24" s="350"/>
      <c r="D24" s="350"/>
      <c r="E24" s="350"/>
      <c r="F24" s="350"/>
      <c r="G24" s="350"/>
      <c r="H24" s="350"/>
      <c r="I24" s="350"/>
      <c r="J24" s="350"/>
      <c r="K24" s="350"/>
      <c r="L24" s="350"/>
      <c r="M24" s="350"/>
      <c r="N24" s="350"/>
      <c r="O24" s="350"/>
      <c r="P24" s="350"/>
      <c r="Q24" s="350"/>
      <c r="R24" s="350"/>
    </row>
  </sheetData>
  <sheetProtection selectLockedCells="1" selectUnlockedCells="1"/>
  <mergeCells count="30">
    <mergeCell ref="A1:H1"/>
    <mergeCell ref="A2:C2"/>
    <mergeCell ref="P2:Q2"/>
    <mergeCell ref="A3:A6"/>
    <mergeCell ref="B3:M3"/>
    <mergeCell ref="N3:O5"/>
    <mergeCell ref="P3:Q5"/>
    <mergeCell ref="B4:E4"/>
    <mergeCell ref="F4:G4"/>
    <mergeCell ref="H4:I5"/>
    <mergeCell ref="J4:K4"/>
    <mergeCell ref="L4:M5"/>
    <mergeCell ref="B5:C5"/>
    <mergeCell ref="D5:E5"/>
    <mergeCell ref="F5:G5"/>
    <mergeCell ref="J5:K5"/>
    <mergeCell ref="A9:C9"/>
    <mergeCell ref="H10:I10"/>
    <mergeCell ref="A11:A12"/>
    <mergeCell ref="B11:C11"/>
    <mergeCell ref="D11:E11"/>
    <mergeCell ref="F11:G11"/>
    <mergeCell ref="H11:I11"/>
    <mergeCell ref="A15:H15"/>
    <mergeCell ref="H16:I16"/>
    <mergeCell ref="A17:A18"/>
    <mergeCell ref="B17:C17"/>
    <mergeCell ref="D17:E17"/>
    <mergeCell ref="F17:G17"/>
    <mergeCell ref="H17:I17"/>
  </mergeCells>
  <phoneticPr fontId="6"/>
  <pageMargins left="0.78740157480314965" right="0.39370078740157483" top="0.39370078740157483" bottom="0.39370078740157483" header="0" footer="0"/>
  <pageSetup paperSize="9" scale="99" firstPageNumber="0" orientation="landscape" horizontalDpi="300" verticalDpi="300" r:id="rId1"/>
  <headerFooter scaleWithDoc="0" alignWithMargins="0">
    <oddFooter>&amp;C&amp;"ＭＳ 明朝,標準"－３５－</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07731-D644-44C6-9D75-AA94E915A112}">
  <sheetPr>
    <pageSetUpPr fitToPage="1"/>
  </sheetPr>
  <dimension ref="A1:P27"/>
  <sheetViews>
    <sheetView view="pageLayout" zoomScaleNormal="100" workbookViewId="0">
      <selection activeCell="E9" sqref="E9"/>
    </sheetView>
  </sheetViews>
  <sheetFormatPr defaultColWidth="9" defaultRowHeight="14.4"/>
  <cols>
    <col min="1" max="1" width="3.6640625" style="410" customWidth="1"/>
    <col min="2" max="2" width="8.6640625" style="410" customWidth="1"/>
    <col min="3" max="3" width="14.44140625" style="410" customWidth="1"/>
    <col min="4" max="4" width="5.77734375" style="410" customWidth="1"/>
    <col min="5" max="5" width="8.109375" style="410" customWidth="1"/>
    <col min="6" max="6" width="11.6640625" style="410" customWidth="1"/>
    <col min="7" max="8" width="11.109375" style="410" customWidth="1"/>
    <col min="9" max="9" width="11.21875" style="410" customWidth="1"/>
    <col min="10" max="16" width="11.109375" style="410" customWidth="1"/>
    <col min="17" max="255" width="9" style="410"/>
    <col min="256" max="256" width="3.6640625" style="410" customWidth="1"/>
    <col min="257" max="257" width="8.6640625" style="410" customWidth="1"/>
    <col min="258" max="258" width="13.6640625" style="410" customWidth="1"/>
    <col min="259" max="259" width="5.77734375" style="410" customWidth="1"/>
    <col min="260" max="260" width="8.109375" style="410" customWidth="1"/>
    <col min="261" max="261" width="11.6640625" style="410" customWidth="1"/>
    <col min="262" max="263" width="11.109375" style="410" customWidth="1"/>
    <col min="264" max="264" width="11.21875" style="410" customWidth="1"/>
    <col min="265" max="272" width="11.109375" style="410" customWidth="1"/>
    <col min="273" max="511" width="9" style="410"/>
    <col min="512" max="512" width="3.6640625" style="410" customWidth="1"/>
    <col min="513" max="513" width="8.6640625" style="410" customWidth="1"/>
    <col min="514" max="514" width="13.6640625" style="410" customWidth="1"/>
    <col min="515" max="515" width="5.77734375" style="410" customWidth="1"/>
    <col min="516" max="516" width="8.109375" style="410" customWidth="1"/>
    <col min="517" max="517" width="11.6640625" style="410" customWidth="1"/>
    <col min="518" max="519" width="11.109375" style="410" customWidth="1"/>
    <col min="520" max="520" width="11.21875" style="410" customWidth="1"/>
    <col min="521" max="528" width="11.109375" style="410" customWidth="1"/>
    <col min="529" max="767" width="9" style="410"/>
    <col min="768" max="768" width="3.6640625" style="410" customWidth="1"/>
    <col min="769" max="769" width="8.6640625" style="410" customWidth="1"/>
    <col min="770" max="770" width="13.6640625" style="410" customWidth="1"/>
    <col min="771" max="771" width="5.77734375" style="410" customWidth="1"/>
    <col min="772" max="772" width="8.109375" style="410" customWidth="1"/>
    <col min="773" max="773" width="11.6640625" style="410" customWidth="1"/>
    <col min="774" max="775" width="11.109375" style="410" customWidth="1"/>
    <col min="776" max="776" width="11.21875" style="410" customWidth="1"/>
    <col min="777" max="784" width="11.109375" style="410" customWidth="1"/>
    <col min="785" max="1023" width="9" style="410"/>
    <col min="1024" max="1024" width="3.6640625" style="410" customWidth="1"/>
    <col min="1025" max="1025" width="8.6640625" style="410" customWidth="1"/>
    <col min="1026" max="1026" width="13.6640625" style="410" customWidth="1"/>
    <col min="1027" max="1027" width="5.77734375" style="410" customWidth="1"/>
    <col min="1028" max="1028" width="8.109375" style="410" customWidth="1"/>
    <col min="1029" max="1029" width="11.6640625" style="410" customWidth="1"/>
    <col min="1030" max="1031" width="11.109375" style="410" customWidth="1"/>
    <col min="1032" max="1032" width="11.21875" style="410" customWidth="1"/>
    <col min="1033" max="1040" width="11.109375" style="410" customWidth="1"/>
    <col min="1041" max="1279" width="9" style="410"/>
    <col min="1280" max="1280" width="3.6640625" style="410" customWidth="1"/>
    <col min="1281" max="1281" width="8.6640625" style="410" customWidth="1"/>
    <col min="1282" max="1282" width="13.6640625" style="410" customWidth="1"/>
    <col min="1283" max="1283" width="5.77734375" style="410" customWidth="1"/>
    <col min="1284" max="1284" width="8.109375" style="410" customWidth="1"/>
    <col min="1285" max="1285" width="11.6640625" style="410" customWidth="1"/>
    <col min="1286" max="1287" width="11.109375" style="410" customWidth="1"/>
    <col min="1288" max="1288" width="11.21875" style="410" customWidth="1"/>
    <col min="1289" max="1296" width="11.109375" style="410" customWidth="1"/>
    <col min="1297" max="1535" width="9" style="410"/>
    <col min="1536" max="1536" width="3.6640625" style="410" customWidth="1"/>
    <col min="1537" max="1537" width="8.6640625" style="410" customWidth="1"/>
    <col min="1538" max="1538" width="13.6640625" style="410" customWidth="1"/>
    <col min="1539" max="1539" width="5.77734375" style="410" customWidth="1"/>
    <col min="1540" max="1540" width="8.109375" style="410" customWidth="1"/>
    <col min="1541" max="1541" width="11.6640625" style="410" customWidth="1"/>
    <col min="1542" max="1543" width="11.109375" style="410" customWidth="1"/>
    <col min="1544" max="1544" width="11.21875" style="410" customWidth="1"/>
    <col min="1545" max="1552" width="11.109375" style="410" customWidth="1"/>
    <col min="1553" max="1791" width="9" style="410"/>
    <col min="1792" max="1792" width="3.6640625" style="410" customWidth="1"/>
    <col min="1793" max="1793" width="8.6640625" style="410" customWidth="1"/>
    <col min="1794" max="1794" width="13.6640625" style="410" customWidth="1"/>
    <col min="1795" max="1795" width="5.77734375" style="410" customWidth="1"/>
    <col min="1796" max="1796" width="8.109375" style="410" customWidth="1"/>
    <col min="1797" max="1797" width="11.6640625" style="410" customWidth="1"/>
    <col min="1798" max="1799" width="11.109375" style="410" customWidth="1"/>
    <col min="1800" max="1800" width="11.21875" style="410" customWidth="1"/>
    <col min="1801" max="1808" width="11.109375" style="410" customWidth="1"/>
    <col min="1809" max="2047" width="9" style="410"/>
    <col min="2048" max="2048" width="3.6640625" style="410" customWidth="1"/>
    <col min="2049" max="2049" width="8.6640625" style="410" customWidth="1"/>
    <col min="2050" max="2050" width="13.6640625" style="410" customWidth="1"/>
    <col min="2051" max="2051" width="5.77734375" style="410" customWidth="1"/>
    <col min="2052" max="2052" width="8.109375" style="410" customWidth="1"/>
    <col min="2053" max="2053" width="11.6640625" style="410" customWidth="1"/>
    <col min="2054" max="2055" width="11.109375" style="410" customWidth="1"/>
    <col min="2056" max="2056" width="11.21875" style="410" customWidth="1"/>
    <col min="2057" max="2064" width="11.109375" style="410" customWidth="1"/>
    <col min="2065" max="2303" width="9" style="410"/>
    <col min="2304" max="2304" width="3.6640625" style="410" customWidth="1"/>
    <col min="2305" max="2305" width="8.6640625" style="410" customWidth="1"/>
    <col min="2306" max="2306" width="13.6640625" style="410" customWidth="1"/>
    <col min="2307" max="2307" width="5.77734375" style="410" customWidth="1"/>
    <col min="2308" max="2308" width="8.109375" style="410" customWidth="1"/>
    <col min="2309" max="2309" width="11.6640625" style="410" customWidth="1"/>
    <col min="2310" max="2311" width="11.109375" style="410" customWidth="1"/>
    <col min="2312" max="2312" width="11.21875" style="410" customWidth="1"/>
    <col min="2313" max="2320" width="11.109375" style="410" customWidth="1"/>
    <col min="2321" max="2559" width="9" style="410"/>
    <col min="2560" max="2560" width="3.6640625" style="410" customWidth="1"/>
    <col min="2561" max="2561" width="8.6640625" style="410" customWidth="1"/>
    <col min="2562" max="2562" width="13.6640625" style="410" customWidth="1"/>
    <col min="2563" max="2563" width="5.77734375" style="410" customWidth="1"/>
    <col min="2564" max="2564" width="8.109375" style="410" customWidth="1"/>
    <col min="2565" max="2565" width="11.6640625" style="410" customWidth="1"/>
    <col min="2566" max="2567" width="11.109375" style="410" customWidth="1"/>
    <col min="2568" max="2568" width="11.21875" style="410" customWidth="1"/>
    <col min="2569" max="2576" width="11.109375" style="410" customWidth="1"/>
    <col min="2577" max="2815" width="9" style="410"/>
    <col min="2816" max="2816" width="3.6640625" style="410" customWidth="1"/>
    <col min="2817" max="2817" width="8.6640625" style="410" customWidth="1"/>
    <col min="2818" max="2818" width="13.6640625" style="410" customWidth="1"/>
    <col min="2819" max="2819" width="5.77734375" style="410" customWidth="1"/>
    <col min="2820" max="2820" width="8.109375" style="410" customWidth="1"/>
    <col min="2821" max="2821" width="11.6640625" style="410" customWidth="1"/>
    <col min="2822" max="2823" width="11.109375" style="410" customWidth="1"/>
    <col min="2824" max="2824" width="11.21875" style="410" customWidth="1"/>
    <col min="2825" max="2832" width="11.109375" style="410" customWidth="1"/>
    <col min="2833" max="3071" width="9" style="410"/>
    <col min="3072" max="3072" width="3.6640625" style="410" customWidth="1"/>
    <col min="3073" max="3073" width="8.6640625" style="410" customWidth="1"/>
    <col min="3074" max="3074" width="13.6640625" style="410" customWidth="1"/>
    <col min="3075" max="3075" width="5.77734375" style="410" customWidth="1"/>
    <col min="3076" max="3076" width="8.109375" style="410" customWidth="1"/>
    <col min="3077" max="3077" width="11.6640625" style="410" customWidth="1"/>
    <col min="3078" max="3079" width="11.109375" style="410" customWidth="1"/>
    <col min="3080" max="3080" width="11.21875" style="410" customWidth="1"/>
    <col min="3081" max="3088" width="11.109375" style="410" customWidth="1"/>
    <col min="3089" max="3327" width="9" style="410"/>
    <col min="3328" max="3328" width="3.6640625" style="410" customWidth="1"/>
    <col min="3329" max="3329" width="8.6640625" style="410" customWidth="1"/>
    <col min="3330" max="3330" width="13.6640625" style="410" customWidth="1"/>
    <col min="3331" max="3331" width="5.77734375" style="410" customWidth="1"/>
    <col min="3332" max="3332" width="8.109375" style="410" customWidth="1"/>
    <col min="3333" max="3333" width="11.6640625" style="410" customWidth="1"/>
    <col min="3334" max="3335" width="11.109375" style="410" customWidth="1"/>
    <col min="3336" max="3336" width="11.21875" style="410" customWidth="1"/>
    <col min="3337" max="3344" width="11.109375" style="410" customWidth="1"/>
    <col min="3345" max="3583" width="9" style="410"/>
    <col min="3584" max="3584" width="3.6640625" style="410" customWidth="1"/>
    <col min="3585" max="3585" width="8.6640625" style="410" customWidth="1"/>
    <col min="3586" max="3586" width="13.6640625" style="410" customWidth="1"/>
    <col min="3587" max="3587" width="5.77734375" style="410" customWidth="1"/>
    <col min="3588" max="3588" width="8.109375" style="410" customWidth="1"/>
    <col min="3589" max="3589" width="11.6640625" style="410" customWidth="1"/>
    <col min="3590" max="3591" width="11.109375" style="410" customWidth="1"/>
    <col min="3592" max="3592" width="11.21875" style="410" customWidth="1"/>
    <col min="3593" max="3600" width="11.109375" style="410" customWidth="1"/>
    <col min="3601" max="3839" width="9" style="410"/>
    <col min="3840" max="3840" width="3.6640625" style="410" customWidth="1"/>
    <col min="3841" max="3841" width="8.6640625" style="410" customWidth="1"/>
    <col min="3842" max="3842" width="13.6640625" style="410" customWidth="1"/>
    <col min="3843" max="3843" width="5.77734375" style="410" customWidth="1"/>
    <col min="3844" max="3844" width="8.109375" style="410" customWidth="1"/>
    <col min="3845" max="3845" width="11.6640625" style="410" customWidth="1"/>
    <col min="3846" max="3847" width="11.109375" style="410" customWidth="1"/>
    <col min="3848" max="3848" width="11.21875" style="410" customWidth="1"/>
    <col min="3849" max="3856" width="11.109375" style="410" customWidth="1"/>
    <col min="3857" max="4095" width="9" style="410"/>
    <col min="4096" max="4096" width="3.6640625" style="410" customWidth="1"/>
    <col min="4097" max="4097" width="8.6640625" style="410" customWidth="1"/>
    <col min="4098" max="4098" width="13.6640625" style="410" customWidth="1"/>
    <col min="4099" max="4099" width="5.77734375" style="410" customWidth="1"/>
    <col min="4100" max="4100" width="8.109375" style="410" customWidth="1"/>
    <col min="4101" max="4101" width="11.6640625" style="410" customWidth="1"/>
    <col min="4102" max="4103" width="11.109375" style="410" customWidth="1"/>
    <col min="4104" max="4104" width="11.21875" style="410" customWidth="1"/>
    <col min="4105" max="4112" width="11.109375" style="410" customWidth="1"/>
    <col min="4113" max="4351" width="9" style="410"/>
    <col min="4352" max="4352" width="3.6640625" style="410" customWidth="1"/>
    <col min="4353" max="4353" width="8.6640625" style="410" customWidth="1"/>
    <col min="4354" max="4354" width="13.6640625" style="410" customWidth="1"/>
    <col min="4355" max="4355" width="5.77734375" style="410" customWidth="1"/>
    <col min="4356" max="4356" width="8.109375" style="410" customWidth="1"/>
    <col min="4357" max="4357" width="11.6640625" style="410" customWidth="1"/>
    <col min="4358" max="4359" width="11.109375" style="410" customWidth="1"/>
    <col min="4360" max="4360" width="11.21875" style="410" customWidth="1"/>
    <col min="4361" max="4368" width="11.109375" style="410" customWidth="1"/>
    <col min="4369" max="4607" width="9" style="410"/>
    <col min="4608" max="4608" width="3.6640625" style="410" customWidth="1"/>
    <col min="4609" max="4609" width="8.6640625" style="410" customWidth="1"/>
    <col min="4610" max="4610" width="13.6640625" style="410" customWidth="1"/>
    <col min="4611" max="4611" width="5.77734375" style="410" customWidth="1"/>
    <col min="4612" max="4612" width="8.109375" style="410" customWidth="1"/>
    <col min="4613" max="4613" width="11.6640625" style="410" customWidth="1"/>
    <col min="4614" max="4615" width="11.109375" style="410" customWidth="1"/>
    <col min="4616" max="4616" width="11.21875" style="410" customWidth="1"/>
    <col min="4617" max="4624" width="11.109375" style="410" customWidth="1"/>
    <col min="4625" max="4863" width="9" style="410"/>
    <col min="4864" max="4864" width="3.6640625" style="410" customWidth="1"/>
    <col min="4865" max="4865" width="8.6640625" style="410" customWidth="1"/>
    <col min="4866" max="4866" width="13.6640625" style="410" customWidth="1"/>
    <col min="4867" max="4867" width="5.77734375" style="410" customWidth="1"/>
    <col min="4868" max="4868" width="8.109375" style="410" customWidth="1"/>
    <col min="4869" max="4869" width="11.6640625" style="410" customWidth="1"/>
    <col min="4870" max="4871" width="11.109375" style="410" customWidth="1"/>
    <col min="4872" max="4872" width="11.21875" style="410" customWidth="1"/>
    <col min="4873" max="4880" width="11.109375" style="410" customWidth="1"/>
    <col min="4881" max="5119" width="9" style="410"/>
    <col min="5120" max="5120" width="3.6640625" style="410" customWidth="1"/>
    <col min="5121" max="5121" width="8.6640625" style="410" customWidth="1"/>
    <col min="5122" max="5122" width="13.6640625" style="410" customWidth="1"/>
    <col min="5123" max="5123" width="5.77734375" style="410" customWidth="1"/>
    <col min="5124" max="5124" width="8.109375" style="410" customWidth="1"/>
    <col min="5125" max="5125" width="11.6640625" style="410" customWidth="1"/>
    <col min="5126" max="5127" width="11.109375" style="410" customWidth="1"/>
    <col min="5128" max="5128" width="11.21875" style="410" customWidth="1"/>
    <col min="5129" max="5136" width="11.109375" style="410" customWidth="1"/>
    <col min="5137" max="5375" width="9" style="410"/>
    <col min="5376" max="5376" width="3.6640625" style="410" customWidth="1"/>
    <col min="5377" max="5377" width="8.6640625" style="410" customWidth="1"/>
    <col min="5378" max="5378" width="13.6640625" style="410" customWidth="1"/>
    <col min="5379" max="5379" width="5.77734375" style="410" customWidth="1"/>
    <col min="5380" max="5380" width="8.109375" style="410" customWidth="1"/>
    <col min="5381" max="5381" width="11.6640625" style="410" customWidth="1"/>
    <col min="5382" max="5383" width="11.109375" style="410" customWidth="1"/>
    <col min="5384" max="5384" width="11.21875" style="410" customWidth="1"/>
    <col min="5385" max="5392" width="11.109375" style="410" customWidth="1"/>
    <col min="5393" max="5631" width="9" style="410"/>
    <col min="5632" max="5632" width="3.6640625" style="410" customWidth="1"/>
    <col min="5633" max="5633" width="8.6640625" style="410" customWidth="1"/>
    <col min="5634" max="5634" width="13.6640625" style="410" customWidth="1"/>
    <col min="5635" max="5635" width="5.77734375" style="410" customWidth="1"/>
    <col min="5636" max="5636" width="8.109375" style="410" customWidth="1"/>
    <col min="5637" max="5637" width="11.6640625" style="410" customWidth="1"/>
    <col min="5638" max="5639" width="11.109375" style="410" customWidth="1"/>
    <col min="5640" max="5640" width="11.21875" style="410" customWidth="1"/>
    <col min="5641" max="5648" width="11.109375" style="410" customWidth="1"/>
    <col min="5649" max="5887" width="9" style="410"/>
    <col min="5888" max="5888" width="3.6640625" style="410" customWidth="1"/>
    <col min="5889" max="5889" width="8.6640625" style="410" customWidth="1"/>
    <col min="5890" max="5890" width="13.6640625" style="410" customWidth="1"/>
    <col min="5891" max="5891" width="5.77734375" style="410" customWidth="1"/>
    <col min="5892" max="5892" width="8.109375" style="410" customWidth="1"/>
    <col min="5893" max="5893" width="11.6640625" style="410" customWidth="1"/>
    <col min="5894" max="5895" width="11.109375" style="410" customWidth="1"/>
    <col min="5896" max="5896" width="11.21875" style="410" customWidth="1"/>
    <col min="5897" max="5904" width="11.109375" style="410" customWidth="1"/>
    <col min="5905" max="6143" width="9" style="410"/>
    <col min="6144" max="6144" width="3.6640625" style="410" customWidth="1"/>
    <col min="6145" max="6145" width="8.6640625" style="410" customWidth="1"/>
    <col min="6146" max="6146" width="13.6640625" style="410" customWidth="1"/>
    <col min="6147" max="6147" width="5.77734375" style="410" customWidth="1"/>
    <col min="6148" max="6148" width="8.109375" style="410" customWidth="1"/>
    <col min="6149" max="6149" width="11.6640625" style="410" customWidth="1"/>
    <col min="6150" max="6151" width="11.109375" style="410" customWidth="1"/>
    <col min="6152" max="6152" width="11.21875" style="410" customWidth="1"/>
    <col min="6153" max="6160" width="11.109375" style="410" customWidth="1"/>
    <col min="6161" max="6399" width="9" style="410"/>
    <col min="6400" max="6400" width="3.6640625" style="410" customWidth="1"/>
    <col min="6401" max="6401" width="8.6640625" style="410" customWidth="1"/>
    <col min="6402" max="6402" width="13.6640625" style="410" customWidth="1"/>
    <col min="6403" max="6403" width="5.77734375" style="410" customWidth="1"/>
    <col min="6404" max="6404" width="8.109375" style="410" customWidth="1"/>
    <col min="6405" max="6405" width="11.6640625" style="410" customWidth="1"/>
    <col min="6406" max="6407" width="11.109375" style="410" customWidth="1"/>
    <col min="6408" max="6408" width="11.21875" style="410" customWidth="1"/>
    <col min="6409" max="6416" width="11.109375" style="410" customWidth="1"/>
    <col min="6417" max="6655" width="9" style="410"/>
    <col min="6656" max="6656" width="3.6640625" style="410" customWidth="1"/>
    <col min="6657" max="6657" width="8.6640625" style="410" customWidth="1"/>
    <col min="6658" max="6658" width="13.6640625" style="410" customWidth="1"/>
    <col min="6659" max="6659" width="5.77734375" style="410" customWidth="1"/>
    <col min="6660" max="6660" width="8.109375" style="410" customWidth="1"/>
    <col min="6661" max="6661" width="11.6640625" style="410" customWidth="1"/>
    <col min="6662" max="6663" width="11.109375" style="410" customWidth="1"/>
    <col min="6664" max="6664" width="11.21875" style="410" customWidth="1"/>
    <col min="6665" max="6672" width="11.109375" style="410" customWidth="1"/>
    <col min="6673" max="6911" width="9" style="410"/>
    <col min="6912" max="6912" width="3.6640625" style="410" customWidth="1"/>
    <col min="6913" max="6913" width="8.6640625" style="410" customWidth="1"/>
    <col min="6914" max="6914" width="13.6640625" style="410" customWidth="1"/>
    <col min="6915" max="6915" width="5.77734375" style="410" customWidth="1"/>
    <col min="6916" max="6916" width="8.109375" style="410" customWidth="1"/>
    <col min="6917" max="6917" width="11.6640625" style="410" customWidth="1"/>
    <col min="6918" max="6919" width="11.109375" style="410" customWidth="1"/>
    <col min="6920" max="6920" width="11.21875" style="410" customWidth="1"/>
    <col min="6921" max="6928" width="11.109375" style="410" customWidth="1"/>
    <col min="6929" max="7167" width="9" style="410"/>
    <col min="7168" max="7168" width="3.6640625" style="410" customWidth="1"/>
    <col min="7169" max="7169" width="8.6640625" style="410" customWidth="1"/>
    <col min="7170" max="7170" width="13.6640625" style="410" customWidth="1"/>
    <col min="7171" max="7171" width="5.77734375" style="410" customWidth="1"/>
    <col min="7172" max="7172" width="8.109375" style="410" customWidth="1"/>
    <col min="7173" max="7173" width="11.6640625" style="410" customWidth="1"/>
    <col min="7174" max="7175" width="11.109375" style="410" customWidth="1"/>
    <col min="7176" max="7176" width="11.21875" style="410" customWidth="1"/>
    <col min="7177" max="7184" width="11.109375" style="410" customWidth="1"/>
    <col min="7185" max="7423" width="9" style="410"/>
    <col min="7424" max="7424" width="3.6640625" style="410" customWidth="1"/>
    <col min="7425" max="7425" width="8.6640625" style="410" customWidth="1"/>
    <col min="7426" max="7426" width="13.6640625" style="410" customWidth="1"/>
    <col min="7427" max="7427" width="5.77734375" style="410" customWidth="1"/>
    <col min="7428" max="7428" width="8.109375" style="410" customWidth="1"/>
    <col min="7429" max="7429" width="11.6640625" style="410" customWidth="1"/>
    <col min="7430" max="7431" width="11.109375" style="410" customWidth="1"/>
    <col min="7432" max="7432" width="11.21875" style="410" customWidth="1"/>
    <col min="7433" max="7440" width="11.109375" style="410" customWidth="1"/>
    <col min="7441" max="7679" width="9" style="410"/>
    <col min="7680" max="7680" width="3.6640625" style="410" customWidth="1"/>
    <col min="7681" max="7681" width="8.6640625" style="410" customWidth="1"/>
    <col min="7682" max="7682" width="13.6640625" style="410" customWidth="1"/>
    <col min="7683" max="7683" width="5.77734375" style="410" customWidth="1"/>
    <col min="7684" max="7684" width="8.109375" style="410" customWidth="1"/>
    <col min="7685" max="7685" width="11.6640625" style="410" customWidth="1"/>
    <col min="7686" max="7687" width="11.109375" style="410" customWidth="1"/>
    <col min="7688" max="7688" width="11.21875" style="410" customWidth="1"/>
    <col min="7689" max="7696" width="11.109375" style="410" customWidth="1"/>
    <col min="7697" max="7935" width="9" style="410"/>
    <col min="7936" max="7936" width="3.6640625" style="410" customWidth="1"/>
    <col min="7937" max="7937" width="8.6640625" style="410" customWidth="1"/>
    <col min="7938" max="7938" width="13.6640625" style="410" customWidth="1"/>
    <col min="7939" max="7939" width="5.77734375" style="410" customWidth="1"/>
    <col min="7940" max="7940" width="8.109375" style="410" customWidth="1"/>
    <col min="7941" max="7941" width="11.6640625" style="410" customWidth="1"/>
    <col min="7942" max="7943" width="11.109375" style="410" customWidth="1"/>
    <col min="7944" max="7944" width="11.21875" style="410" customWidth="1"/>
    <col min="7945" max="7952" width="11.109375" style="410" customWidth="1"/>
    <col min="7953" max="8191" width="9" style="410"/>
    <col min="8192" max="8192" width="3.6640625" style="410" customWidth="1"/>
    <col min="8193" max="8193" width="8.6640625" style="410" customWidth="1"/>
    <col min="8194" max="8194" width="13.6640625" style="410" customWidth="1"/>
    <col min="8195" max="8195" width="5.77734375" style="410" customWidth="1"/>
    <col min="8196" max="8196" width="8.109375" style="410" customWidth="1"/>
    <col min="8197" max="8197" width="11.6640625" style="410" customWidth="1"/>
    <col min="8198" max="8199" width="11.109375" style="410" customWidth="1"/>
    <col min="8200" max="8200" width="11.21875" style="410" customWidth="1"/>
    <col min="8201" max="8208" width="11.109375" style="410" customWidth="1"/>
    <col min="8209" max="8447" width="9" style="410"/>
    <col min="8448" max="8448" width="3.6640625" style="410" customWidth="1"/>
    <col min="8449" max="8449" width="8.6640625" style="410" customWidth="1"/>
    <col min="8450" max="8450" width="13.6640625" style="410" customWidth="1"/>
    <col min="8451" max="8451" width="5.77734375" style="410" customWidth="1"/>
    <col min="8452" max="8452" width="8.109375" style="410" customWidth="1"/>
    <col min="8453" max="8453" width="11.6640625" style="410" customWidth="1"/>
    <col min="8454" max="8455" width="11.109375" style="410" customWidth="1"/>
    <col min="8456" max="8456" width="11.21875" style="410" customWidth="1"/>
    <col min="8457" max="8464" width="11.109375" style="410" customWidth="1"/>
    <col min="8465" max="8703" width="9" style="410"/>
    <col min="8704" max="8704" width="3.6640625" style="410" customWidth="1"/>
    <col min="8705" max="8705" width="8.6640625" style="410" customWidth="1"/>
    <col min="8706" max="8706" width="13.6640625" style="410" customWidth="1"/>
    <col min="8707" max="8707" width="5.77734375" style="410" customWidth="1"/>
    <col min="8708" max="8708" width="8.109375" style="410" customWidth="1"/>
    <col min="8709" max="8709" width="11.6640625" style="410" customWidth="1"/>
    <col min="8710" max="8711" width="11.109375" style="410" customWidth="1"/>
    <col min="8712" max="8712" width="11.21875" style="410" customWidth="1"/>
    <col min="8713" max="8720" width="11.109375" style="410" customWidth="1"/>
    <col min="8721" max="8959" width="9" style="410"/>
    <col min="8960" max="8960" width="3.6640625" style="410" customWidth="1"/>
    <col min="8961" max="8961" width="8.6640625" style="410" customWidth="1"/>
    <col min="8962" max="8962" width="13.6640625" style="410" customWidth="1"/>
    <col min="8963" max="8963" width="5.77734375" style="410" customWidth="1"/>
    <col min="8964" max="8964" width="8.109375" style="410" customWidth="1"/>
    <col min="8965" max="8965" width="11.6640625" style="410" customWidth="1"/>
    <col min="8966" max="8967" width="11.109375" style="410" customWidth="1"/>
    <col min="8968" max="8968" width="11.21875" style="410" customWidth="1"/>
    <col min="8969" max="8976" width="11.109375" style="410" customWidth="1"/>
    <col min="8977" max="9215" width="9" style="410"/>
    <col min="9216" max="9216" width="3.6640625" style="410" customWidth="1"/>
    <col min="9217" max="9217" width="8.6640625" style="410" customWidth="1"/>
    <col min="9218" max="9218" width="13.6640625" style="410" customWidth="1"/>
    <col min="9219" max="9219" width="5.77734375" style="410" customWidth="1"/>
    <col min="9220" max="9220" width="8.109375" style="410" customWidth="1"/>
    <col min="9221" max="9221" width="11.6640625" style="410" customWidth="1"/>
    <col min="9222" max="9223" width="11.109375" style="410" customWidth="1"/>
    <col min="9224" max="9224" width="11.21875" style="410" customWidth="1"/>
    <col min="9225" max="9232" width="11.109375" style="410" customWidth="1"/>
    <col min="9233" max="9471" width="9" style="410"/>
    <col min="9472" max="9472" width="3.6640625" style="410" customWidth="1"/>
    <col min="9473" max="9473" width="8.6640625" style="410" customWidth="1"/>
    <col min="9474" max="9474" width="13.6640625" style="410" customWidth="1"/>
    <col min="9475" max="9475" width="5.77734375" style="410" customWidth="1"/>
    <col min="9476" max="9476" width="8.109375" style="410" customWidth="1"/>
    <col min="9477" max="9477" width="11.6640625" style="410" customWidth="1"/>
    <col min="9478" max="9479" width="11.109375" style="410" customWidth="1"/>
    <col min="9480" max="9480" width="11.21875" style="410" customWidth="1"/>
    <col min="9481" max="9488" width="11.109375" style="410" customWidth="1"/>
    <col min="9489" max="9727" width="9" style="410"/>
    <col min="9728" max="9728" width="3.6640625" style="410" customWidth="1"/>
    <col min="9729" max="9729" width="8.6640625" style="410" customWidth="1"/>
    <col min="9730" max="9730" width="13.6640625" style="410" customWidth="1"/>
    <col min="9731" max="9731" width="5.77734375" style="410" customWidth="1"/>
    <col min="9732" max="9732" width="8.109375" style="410" customWidth="1"/>
    <col min="9733" max="9733" width="11.6640625" style="410" customWidth="1"/>
    <col min="9734" max="9735" width="11.109375" style="410" customWidth="1"/>
    <col min="9736" max="9736" width="11.21875" style="410" customWidth="1"/>
    <col min="9737" max="9744" width="11.109375" style="410" customWidth="1"/>
    <col min="9745" max="9983" width="9" style="410"/>
    <col min="9984" max="9984" width="3.6640625" style="410" customWidth="1"/>
    <col min="9985" max="9985" width="8.6640625" style="410" customWidth="1"/>
    <col min="9986" max="9986" width="13.6640625" style="410" customWidth="1"/>
    <col min="9987" max="9987" width="5.77734375" style="410" customWidth="1"/>
    <col min="9988" max="9988" width="8.109375" style="410" customWidth="1"/>
    <col min="9989" max="9989" width="11.6640625" style="410" customWidth="1"/>
    <col min="9990" max="9991" width="11.109375" style="410" customWidth="1"/>
    <col min="9992" max="9992" width="11.21875" style="410" customWidth="1"/>
    <col min="9993" max="10000" width="11.109375" style="410" customWidth="1"/>
    <col min="10001" max="10239" width="9" style="410"/>
    <col min="10240" max="10240" width="3.6640625" style="410" customWidth="1"/>
    <col min="10241" max="10241" width="8.6640625" style="410" customWidth="1"/>
    <col min="10242" max="10242" width="13.6640625" style="410" customWidth="1"/>
    <col min="10243" max="10243" width="5.77734375" style="410" customWidth="1"/>
    <col min="10244" max="10244" width="8.109375" style="410" customWidth="1"/>
    <col min="10245" max="10245" width="11.6640625" style="410" customWidth="1"/>
    <col min="10246" max="10247" width="11.109375" style="410" customWidth="1"/>
    <col min="10248" max="10248" width="11.21875" style="410" customWidth="1"/>
    <col min="10249" max="10256" width="11.109375" style="410" customWidth="1"/>
    <col min="10257" max="10495" width="9" style="410"/>
    <col min="10496" max="10496" width="3.6640625" style="410" customWidth="1"/>
    <col min="10497" max="10497" width="8.6640625" style="410" customWidth="1"/>
    <col min="10498" max="10498" width="13.6640625" style="410" customWidth="1"/>
    <col min="10499" max="10499" width="5.77734375" style="410" customWidth="1"/>
    <col min="10500" max="10500" width="8.109375" style="410" customWidth="1"/>
    <col min="10501" max="10501" width="11.6640625" style="410" customWidth="1"/>
    <col min="10502" max="10503" width="11.109375" style="410" customWidth="1"/>
    <col min="10504" max="10504" width="11.21875" style="410" customWidth="1"/>
    <col min="10505" max="10512" width="11.109375" style="410" customWidth="1"/>
    <col min="10513" max="10751" width="9" style="410"/>
    <col min="10752" max="10752" width="3.6640625" style="410" customWidth="1"/>
    <col min="10753" max="10753" width="8.6640625" style="410" customWidth="1"/>
    <col min="10754" max="10754" width="13.6640625" style="410" customWidth="1"/>
    <col min="10755" max="10755" width="5.77734375" style="410" customWidth="1"/>
    <col min="10756" max="10756" width="8.109375" style="410" customWidth="1"/>
    <col min="10757" max="10757" width="11.6640625" style="410" customWidth="1"/>
    <col min="10758" max="10759" width="11.109375" style="410" customWidth="1"/>
    <col min="10760" max="10760" width="11.21875" style="410" customWidth="1"/>
    <col min="10761" max="10768" width="11.109375" style="410" customWidth="1"/>
    <col min="10769" max="11007" width="9" style="410"/>
    <col min="11008" max="11008" width="3.6640625" style="410" customWidth="1"/>
    <col min="11009" max="11009" width="8.6640625" style="410" customWidth="1"/>
    <col min="11010" max="11010" width="13.6640625" style="410" customWidth="1"/>
    <col min="11011" max="11011" width="5.77734375" style="410" customWidth="1"/>
    <col min="11012" max="11012" width="8.109375" style="410" customWidth="1"/>
    <col min="11013" max="11013" width="11.6640625" style="410" customWidth="1"/>
    <col min="11014" max="11015" width="11.109375" style="410" customWidth="1"/>
    <col min="11016" max="11016" width="11.21875" style="410" customWidth="1"/>
    <col min="11017" max="11024" width="11.109375" style="410" customWidth="1"/>
    <col min="11025" max="11263" width="9" style="410"/>
    <col min="11264" max="11264" width="3.6640625" style="410" customWidth="1"/>
    <col min="11265" max="11265" width="8.6640625" style="410" customWidth="1"/>
    <col min="11266" max="11266" width="13.6640625" style="410" customWidth="1"/>
    <col min="11267" max="11267" width="5.77734375" style="410" customWidth="1"/>
    <col min="11268" max="11268" width="8.109375" style="410" customWidth="1"/>
    <col min="11269" max="11269" width="11.6640625" style="410" customWidth="1"/>
    <col min="11270" max="11271" width="11.109375" style="410" customWidth="1"/>
    <col min="11272" max="11272" width="11.21875" style="410" customWidth="1"/>
    <col min="11273" max="11280" width="11.109375" style="410" customWidth="1"/>
    <col min="11281" max="11519" width="9" style="410"/>
    <col min="11520" max="11520" width="3.6640625" style="410" customWidth="1"/>
    <col min="11521" max="11521" width="8.6640625" style="410" customWidth="1"/>
    <col min="11522" max="11522" width="13.6640625" style="410" customWidth="1"/>
    <col min="11523" max="11523" width="5.77734375" style="410" customWidth="1"/>
    <col min="11524" max="11524" width="8.109375" style="410" customWidth="1"/>
    <col min="11525" max="11525" width="11.6640625" style="410" customWidth="1"/>
    <col min="11526" max="11527" width="11.109375" style="410" customWidth="1"/>
    <col min="11528" max="11528" width="11.21875" style="410" customWidth="1"/>
    <col min="11529" max="11536" width="11.109375" style="410" customWidth="1"/>
    <col min="11537" max="11775" width="9" style="410"/>
    <col min="11776" max="11776" width="3.6640625" style="410" customWidth="1"/>
    <col min="11777" max="11777" width="8.6640625" style="410" customWidth="1"/>
    <col min="11778" max="11778" width="13.6640625" style="410" customWidth="1"/>
    <col min="11779" max="11779" width="5.77734375" style="410" customWidth="1"/>
    <col min="11780" max="11780" width="8.109375" style="410" customWidth="1"/>
    <col min="11781" max="11781" width="11.6640625" style="410" customWidth="1"/>
    <col min="11782" max="11783" width="11.109375" style="410" customWidth="1"/>
    <col min="11784" max="11784" width="11.21875" style="410" customWidth="1"/>
    <col min="11785" max="11792" width="11.109375" style="410" customWidth="1"/>
    <col min="11793" max="12031" width="9" style="410"/>
    <col min="12032" max="12032" width="3.6640625" style="410" customWidth="1"/>
    <col min="12033" max="12033" width="8.6640625" style="410" customWidth="1"/>
    <col min="12034" max="12034" width="13.6640625" style="410" customWidth="1"/>
    <col min="12035" max="12035" width="5.77734375" style="410" customWidth="1"/>
    <col min="12036" max="12036" width="8.109375" style="410" customWidth="1"/>
    <col min="12037" max="12037" width="11.6640625" style="410" customWidth="1"/>
    <col min="12038" max="12039" width="11.109375" style="410" customWidth="1"/>
    <col min="12040" max="12040" width="11.21875" style="410" customWidth="1"/>
    <col min="12041" max="12048" width="11.109375" style="410" customWidth="1"/>
    <col min="12049" max="12287" width="9" style="410"/>
    <col min="12288" max="12288" width="3.6640625" style="410" customWidth="1"/>
    <col min="12289" max="12289" width="8.6640625" style="410" customWidth="1"/>
    <col min="12290" max="12290" width="13.6640625" style="410" customWidth="1"/>
    <col min="12291" max="12291" width="5.77734375" style="410" customWidth="1"/>
    <col min="12292" max="12292" width="8.109375" style="410" customWidth="1"/>
    <col min="12293" max="12293" width="11.6640625" style="410" customWidth="1"/>
    <col min="12294" max="12295" width="11.109375" style="410" customWidth="1"/>
    <col min="12296" max="12296" width="11.21875" style="410" customWidth="1"/>
    <col min="12297" max="12304" width="11.109375" style="410" customWidth="1"/>
    <col min="12305" max="12543" width="9" style="410"/>
    <col min="12544" max="12544" width="3.6640625" style="410" customWidth="1"/>
    <col min="12545" max="12545" width="8.6640625" style="410" customWidth="1"/>
    <col min="12546" max="12546" width="13.6640625" style="410" customWidth="1"/>
    <col min="12547" max="12547" width="5.77734375" style="410" customWidth="1"/>
    <col min="12548" max="12548" width="8.109375" style="410" customWidth="1"/>
    <col min="12549" max="12549" width="11.6640625" style="410" customWidth="1"/>
    <col min="12550" max="12551" width="11.109375" style="410" customWidth="1"/>
    <col min="12552" max="12552" width="11.21875" style="410" customWidth="1"/>
    <col min="12553" max="12560" width="11.109375" style="410" customWidth="1"/>
    <col min="12561" max="12799" width="9" style="410"/>
    <col min="12800" max="12800" width="3.6640625" style="410" customWidth="1"/>
    <col min="12801" max="12801" width="8.6640625" style="410" customWidth="1"/>
    <col min="12802" max="12802" width="13.6640625" style="410" customWidth="1"/>
    <col min="12803" max="12803" width="5.77734375" style="410" customWidth="1"/>
    <col min="12804" max="12804" width="8.109375" style="410" customWidth="1"/>
    <col min="12805" max="12805" width="11.6640625" style="410" customWidth="1"/>
    <col min="12806" max="12807" width="11.109375" style="410" customWidth="1"/>
    <col min="12808" max="12808" width="11.21875" style="410" customWidth="1"/>
    <col min="12809" max="12816" width="11.109375" style="410" customWidth="1"/>
    <col min="12817" max="13055" width="9" style="410"/>
    <col min="13056" max="13056" width="3.6640625" style="410" customWidth="1"/>
    <col min="13057" max="13057" width="8.6640625" style="410" customWidth="1"/>
    <col min="13058" max="13058" width="13.6640625" style="410" customWidth="1"/>
    <col min="13059" max="13059" width="5.77734375" style="410" customWidth="1"/>
    <col min="13060" max="13060" width="8.109375" style="410" customWidth="1"/>
    <col min="13061" max="13061" width="11.6640625" style="410" customWidth="1"/>
    <col min="13062" max="13063" width="11.109375" style="410" customWidth="1"/>
    <col min="13064" max="13064" width="11.21875" style="410" customWidth="1"/>
    <col min="13065" max="13072" width="11.109375" style="410" customWidth="1"/>
    <col min="13073" max="13311" width="9" style="410"/>
    <col min="13312" max="13312" width="3.6640625" style="410" customWidth="1"/>
    <col min="13313" max="13313" width="8.6640625" style="410" customWidth="1"/>
    <col min="13314" max="13314" width="13.6640625" style="410" customWidth="1"/>
    <col min="13315" max="13315" width="5.77734375" style="410" customWidth="1"/>
    <col min="13316" max="13316" width="8.109375" style="410" customWidth="1"/>
    <col min="13317" max="13317" width="11.6640625" style="410" customWidth="1"/>
    <col min="13318" max="13319" width="11.109375" style="410" customWidth="1"/>
    <col min="13320" max="13320" width="11.21875" style="410" customWidth="1"/>
    <col min="13321" max="13328" width="11.109375" style="410" customWidth="1"/>
    <col min="13329" max="13567" width="9" style="410"/>
    <col min="13568" max="13568" width="3.6640625" style="410" customWidth="1"/>
    <col min="13569" max="13569" width="8.6640625" style="410" customWidth="1"/>
    <col min="13570" max="13570" width="13.6640625" style="410" customWidth="1"/>
    <col min="13571" max="13571" width="5.77734375" style="410" customWidth="1"/>
    <col min="13572" max="13572" width="8.109375" style="410" customWidth="1"/>
    <col min="13573" max="13573" width="11.6640625" style="410" customWidth="1"/>
    <col min="13574" max="13575" width="11.109375" style="410" customWidth="1"/>
    <col min="13576" max="13576" width="11.21875" style="410" customWidth="1"/>
    <col min="13577" max="13584" width="11.109375" style="410" customWidth="1"/>
    <col min="13585" max="13823" width="9" style="410"/>
    <col min="13824" max="13824" width="3.6640625" style="410" customWidth="1"/>
    <col min="13825" max="13825" width="8.6640625" style="410" customWidth="1"/>
    <col min="13826" max="13826" width="13.6640625" style="410" customWidth="1"/>
    <col min="13827" max="13827" width="5.77734375" style="410" customWidth="1"/>
    <col min="13828" max="13828" width="8.109375" style="410" customWidth="1"/>
    <col min="13829" max="13829" width="11.6640625" style="410" customWidth="1"/>
    <col min="13830" max="13831" width="11.109375" style="410" customWidth="1"/>
    <col min="13832" max="13832" width="11.21875" style="410" customWidth="1"/>
    <col min="13833" max="13840" width="11.109375" style="410" customWidth="1"/>
    <col min="13841" max="14079" width="9" style="410"/>
    <col min="14080" max="14080" width="3.6640625" style="410" customWidth="1"/>
    <col min="14081" max="14081" width="8.6640625" style="410" customWidth="1"/>
    <col min="14082" max="14082" width="13.6640625" style="410" customWidth="1"/>
    <col min="14083" max="14083" width="5.77734375" style="410" customWidth="1"/>
    <col min="14084" max="14084" width="8.109375" style="410" customWidth="1"/>
    <col min="14085" max="14085" width="11.6640625" style="410" customWidth="1"/>
    <col min="14086" max="14087" width="11.109375" style="410" customWidth="1"/>
    <col min="14088" max="14088" width="11.21875" style="410" customWidth="1"/>
    <col min="14089" max="14096" width="11.109375" style="410" customWidth="1"/>
    <col min="14097" max="14335" width="9" style="410"/>
    <col min="14336" max="14336" width="3.6640625" style="410" customWidth="1"/>
    <col min="14337" max="14337" width="8.6640625" style="410" customWidth="1"/>
    <col min="14338" max="14338" width="13.6640625" style="410" customWidth="1"/>
    <col min="14339" max="14339" width="5.77734375" style="410" customWidth="1"/>
    <col min="14340" max="14340" width="8.109375" style="410" customWidth="1"/>
    <col min="14341" max="14341" width="11.6640625" style="410" customWidth="1"/>
    <col min="14342" max="14343" width="11.109375" style="410" customWidth="1"/>
    <col min="14344" max="14344" width="11.21875" style="410" customWidth="1"/>
    <col min="14345" max="14352" width="11.109375" style="410" customWidth="1"/>
    <col min="14353" max="14591" width="9" style="410"/>
    <col min="14592" max="14592" width="3.6640625" style="410" customWidth="1"/>
    <col min="14593" max="14593" width="8.6640625" style="410" customWidth="1"/>
    <col min="14594" max="14594" width="13.6640625" style="410" customWidth="1"/>
    <col min="14595" max="14595" width="5.77734375" style="410" customWidth="1"/>
    <col min="14596" max="14596" width="8.109375" style="410" customWidth="1"/>
    <col min="14597" max="14597" width="11.6640625" style="410" customWidth="1"/>
    <col min="14598" max="14599" width="11.109375" style="410" customWidth="1"/>
    <col min="14600" max="14600" width="11.21875" style="410" customWidth="1"/>
    <col min="14601" max="14608" width="11.109375" style="410" customWidth="1"/>
    <col min="14609" max="14847" width="9" style="410"/>
    <col min="14848" max="14848" width="3.6640625" style="410" customWidth="1"/>
    <col min="14849" max="14849" width="8.6640625" style="410" customWidth="1"/>
    <col min="14850" max="14850" width="13.6640625" style="410" customWidth="1"/>
    <col min="14851" max="14851" width="5.77734375" style="410" customWidth="1"/>
    <col min="14852" max="14852" width="8.109375" style="410" customWidth="1"/>
    <col min="14853" max="14853" width="11.6640625" style="410" customWidth="1"/>
    <col min="14854" max="14855" width="11.109375" style="410" customWidth="1"/>
    <col min="14856" max="14856" width="11.21875" style="410" customWidth="1"/>
    <col min="14857" max="14864" width="11.109375" style="410" customWidth="1"/>
    <col min="14865" max="15103" width="9" style="410"/>
    <col min="15104" max="15104" width="3.6640625" style="410" customWidth="1"/>
    <col min="15105" max="15105" width="8.6640625" style="410" customWidth="1"/>
    <col min="15106" max="15106" width="13.6640625" style="410" customWidth="1"/>
    <col min="15107" max="15107" width="5.77734375" style="410" customWidth="1"/>
    <col min="15108" max="15108" width="8.109375" style="410" customWidth="1"/>
    <col min="15109" max="15109" width="11.6640625" style="410" customWidth="1"/>
    <col min="15110" max="15111" width="11.109375" style="410" customWidth="1"/>
    <col min="15112" max="15112" width="11.21875" style="410" customWidth="1"/>
    <col min="15113" max="15120" width="11.109375" style="410" customWidth="1"/>
    <col min="15121" max="15359" width="9" style="410"/>
    <col min="15360" max="15360" width="3.6640625" style="410" customWidth="1"/>
    <col min="15361" max="15361" width="8.6640625" style="410" customWidth="1"/>
    <col min="15362" max="15362" width="13.6640625" style="410" customWidth="1"/>
    <col min="15363" max="15363" width="5.77734375" style="410" customWidth="1"/>
    <col min="15364" max="15364" width="8.109375" style="410" customWidth="1"/>
    <col min="15365" max="15365" width="11.6640625" style="410" customWidth="1"/>
    <col min="15366" max="15367" width="11.109375" style="410" customWidth="1"/>
    <col min="15368" max="15368" width="11.21875" style="410" customWidth="1"/>
    <col min="15369" max="15376" width="11.109375" style="410" customWidth="1"/>
    <col min="15377" max="15615" width="9" style="410"/>
    <col min="15616" max="15616" width="3.6640625" style="410" customWidth="1"/>
    <col min="15617" max="15617" width="8.6640625" style="410" customWidth="1"/>
    <col min="15618" max="15618" width="13.6640625" style="410" customWidth="1"/>
    <col min="15619" max="15619" width="5.77734375" style="410" customWidth="1"/>
    <col min="15620" max="15620" width="8.109375" style="410" customWidth="1"/>
    <col min="15621" max="15621" width="11.6640625" style="410" customWidth="1"/>
    <col min="15622" max="15623" width="11.109375" style="410" customWidth="1"/>
    <col min="15624" max="15624" width="11.21875" style="410" customWidth="1"/>
    <col min="15625" max="15632" width="11.109375" style="410" customWidth="1"/>
    <col min="15633" max="15871" width="9" style="410"/>
    <col min="15872" max="15872" width="3.6640625" style="410" customWidth="1"/>
    <col min="15873" max="15873" width="8.6640625" style="410" customWidth="1"/>
    <col min="15874" max="15874" width="13.6640625" style="410" customWidth="1"/>
    <col min="15875" max="15875" width="5.77734375" style="410" customWidth="1"/>
    <col min="15876" max="15876" width="8.109375" style="410" customWidth="1"/>
    <col min="15877" max="15877" width="11.6640625" style="410" customWidth="1"/>
    <col min="15878" max="15879" width="11.109375" style="410" customWidth="1"/>
    <col min="15880" max="15880" width="11.21875" style="410" customWidth="1"/>
    <col min="15881" max="15888" width="11.109375" style="410" customWidth="1"/>
    <col min="15889" max="16127" width="9" style="410"/>
    <col min="16128" max="16128" width="3.6640625" style="410" customWidth="1"/>
    <col min="16129" max="16129" width="8.6640625" style="410" customWidth="1"/>
    <col min="16130" max="16130" width="13.6640625" style="410" customWidth="1"/>
    <col min="16131" max="16131" width="5.77734375" style="410" customWidth="1"/>
    <col min="16132" max="16132" width="8.109375" style="410" customWidth="1"/>
    <col min="16133" max="16133" width="11.6640625" style="410" customWidth="1"/>
    <col min="16134" max="16135" width="11.109375" style="410" customWidth="1"/>
    <col min="16136" max="16136" width="11.21875" style="410" customWidth="1"/>
    <col min="16137" max="16144" width="11.109375" style="410" customWidth="1"/>
    <col min="16145" max="16384" width="9" style="410"/>
  </cols>
  <sheetData>
    <row r="1" spans="1:16" s="411" customFormat="1" ht="20.95" customHeight="1">
      <c r="A1" s="1251" t="s">
        <v>1707</v>
      </c>
      <c r="B1" s="1251"/>
      <c r="C1" s="1251"/>
      <c r="D1" s="1251"/>
      <c r="E1" s="1251"/>
      <c r="F1" s="399"/>
      <c r="G1" s="399"/>
      <c r="H1" s="399"/>
      <c r="I1" s="399"/>
      <c r="J1" s="399"/>
      <c r="K1" s="399"/>
      <c r="L1" s="399"/>
      <c r="M1" s="399"/>
      <c r="N1" s="399"/>
      <c r="O1" s="399"/>
      <c r="P1" s="399"/>
    </row>
    <row r="2" spans="1:16" s="411" customFormat="1" ht="20.95" customHeight="1">
      <c r="A2" s="948" t="s">
        <v>1923</v>
      </c>
      <c r="B2" s="948"/>
      <c r="C2" s="948"/>
      <c r="D2" s="948"/>
      <c r="E2" s="948"/>
      <c r="F2" s="948"/>
      <c r="G2" s="399"/>
      <c r="H2" s="399"/>
      <c r="I2" s="399"/>
      <c r="J2" s="399"/>
      <c r="K2" s="399"/>
      <c r="L2" s="399"/>
      <c r="M2" s="399"/>
      <c r="N2" s="399"/>
      <c r="P2" s="400" t="s">
        <v>1708</v>
      </c>
    </row>
    <row r="3" spans="1:16" ht="27" customHeight="1">
      <c r="A3" s="949" t="s">
        <v>1709</v>
      </c>
      <c r="B3" s="951" t="s">
        <v>1710</v>
      </c>
      <c r="C3" s="951" t="s">
        <v>1711</v>
      </c>
      <c r="D3" s="951" t="s">
        <v>1712</v>
      </c>
      <c r="E3" s="951" t="s">
        <v>1713</v>
      </c>
      <c r="F3" s="950" t="s">
        <v>1714</v>
      </c>
      <c r="G3" s="952" t="s">
        <v>1715</v>
      </c>
      <c r="H3" s="952"/>
      <c r="I3" s="952"/>
      <c r="J3" s="952"/>
      <c r="K3" s="952"/>
      <c r="L3" s="952"/>
      <c r="M3" s="952"/>
      <c r="N3" s="952"/>
      <c r="O3" s="952"/>
      <c r="P3" s="952"/>
    </row>
    <row r="4" spans="1:16" ht="27" customHeight="1">
      <c r="A4" s="1323"/>
      <c r="B4" s="1324"/>
      <c r="C4" s="1324"/>
      <c r="D4" s="1324"/>
      <c r="E4" s="1324"/>
      <c r="F4" s="1324"/>
      <c r="G4" s="384" t="s">
        <v>1716</v>
      </c>
      <c r="H4" s="384" t="s">
        <v>1717</v>
      </c>
      <c r="I4" s="384" t="s">
        <v>1718</v>
      </c>
      <c r="J4" s="384" t="s">
        <v>1719</v>
      </c>
      <c r="K4" s="384" t="s">
        <v>1720</v>
      </c>
      <c r="L4" s="384" t="s">
        <v>1721</v>
      </c>
      <c r="M4" s="384" t="s">
        <v>1722</v>
      </c>
      <c r="N4" s="384" t="s">
        <v>1723</v>
      </c>
      <c r="O4" s="384" t="s">
        <v>1724</v>
      </c>
      <c r="P4" s="385" t="s">
        <v>1725</v>
      </c>
    </row>
    <row r="5" spans="1:16" ht="11.15" customHeight="1">
      <c r="A5" s="1296" t="s">
        <v>1726</v>
      </c>
      <c r="B5" s="1320" t="s">
        <v>627</v>
      </c>
      <c r="C5" s="439"/>
      <c r="D5" s="1320">
        <v>4</v>
      </c>
      <c r="E5" s="1320" t="s">
        <v>1086</v>
      </c>
      <c r="F5" s="1321" t="s">
        <v>1727</v>
      </c>
      <c r="G5" s="440" t="s">
        <v>1728</v>
      </c>
      <c r="H5" s="440" t="s">
        <v>1728</v>
      </c>
      <c r="I5" s="440" t="s">
        <v>1728</v>
      </c>
      <c r="J5" s="440" t="s">
        <v>1728</v>
      </c>
      <c r="K5" s="440" t="s">
        <v>1728</v>
      </c>
      <c r="L5" s="440" t="s">
        <v>1728</v>
      </c>
      <c r="M5" s="440" t="s">
        <v>1728</v>
      </c>
      <c r="N5" s="440" t="s">
        <v>1728</v>
      </c>
      <c r="O5" s="440" t="s">
        <v>1729</v>
      </c>
      <c r="P5" s="441" t="s">
        <v>1728</v>
      </c>
    </row>
    <row r="6" spans="1:16" ht="29" customHeight="1">
      <c r="A6" s="1289"/>
      <c r="B6" s="953"/>
      <c r="C6" s="442" t="s">
        <v>1730</v>
      </c>
      <c r="D6" s="953"/>
      <c r="E6" s="953"/>
      <c r="F6" s="1322"/>
      <c r="G6" s="444">
        <v>1567.8</v>
      </c>
      <c r="H6" s="444" t="s">
        <v>394</v>
      </c>
      <c r="I6" s="444" t="s">
        <v>394</v>
      </c>
      <c r="J6" s="445" t="s">
        <v>1731</v>
      </c>
      <c r="K6" s="445" t="s">
        <v>1732</v>
      </c>
      <c r="L6" s="444">
        <v>566</v>
      </c>
      <c r="M6" s="444">
        <v>193.2</v>
      </c>
      <c r="N6" s="444">
        <v>459.8</v>
      </c>
      <c r="O6" s="446">
        <v>43890</v>
      </c>
      <c r="P6" s="447">
        <v>29.2</v>
      </c>
    </row>
    <row r="7" spans="1:16" ht="29" customHeight="1">
      <c r="A7" s="1289"/>
      <c r="B7" s="953"/>
      <c r="C7" s="448" t="s">
        <v>1733</v>
      </c>
      <c r="D7" s="953"/>
      <c r="E7" s="953"/>
      <c r="F7" s="1322"/>
      <c r="G7" s="449">
        <v>683.8</v>
      </c>
      <c r="H7" s="449" t="s">
        <v>394</v>
      </c>
      <c r="I7" s="449" t="s">
        <v>394</v>
      </c>
      <c r="J7" s="450" t="s">
        <v>1734</v>
      </c>
      <c r="K7" s="449" t="s">
        <v>394</v>
      </c>
      <c r="L7" s="449" t="s">
        <v>394</v>
      </c>
      <c r="M7" s="449">
        <v>159</v>
      </c>
      <c r="N7" s="450" t="s">
        <v>1735</v>
      </c>
      <c r="O7" s="451">
        <v>11550</v>
      </c>
      <c r="P7" s="452" t="s">
        <v>394</v>
      </c>
    </row>
    <row r="8" spans="1:16" ht="29" customHeight="1">
      <c r="A8" s="1289"/>
      <c r="B8" s="953"/>
      <c r="C8" s="448" t="s">
        <v>1736</v>
      </c>
      <c r="D8" s="953"/>
      <c r="E8" s="953"/>
      <c r="F8" s="1322"/>
      <c r="G8" s="449">
        <v>834.9</v>
      </c>
      <c r="H8" s="449">
        <v>45.5</v>
      </c>
      <c r="I8" s="449" t="s">
        <v>394</v>
      </c>
      <c r="J8" s="450" t="s">
        <v>1737</v>
      </c>
      <c r="K8" s="449">
        <v>114.8</v>
      </c>
      <c r="L8" s="449">
        <v>175</v>
      </c>
      <c r="M8" s="449">
        <v>81</v>
      </c>
      <c r="N8" s="450" t="s">
        <v>1738</v>
      </c>
      <c r="O8" s="451">
        <v>18500</v>
      </c>
      <c r="P8" s="452" t="s">
        <v>394</v>
      </c>
    </row>
    <row r="9" spans="1:16" ht="29" customHeight="1">
      <c r="A9" s="1289"/>
      <c r="B9" s="378" t="s">
        <v>630</v>
      </c>
      <c r="C9" s="448" t="s">
        <v>1739</v>
      </c>
      <c r="D9" s="378">
        <v>2</v>
      </c>
      <c r="E9" s="378" t="s">
        <v>844</v>
      </c>
      <c r="F9" s="443" t="s">
        <v>1727</v>
      </c>
      <c r="G9" s="449">
        <v>1189.2</v>
      </c>
      <c r="H9" s="449">
        <v>125.5</v>
      </c>
      <c r="I9" s="449" t="s">
        <v>394</v>
      </c>
      <c r="J9" s="450" t="s">
        <v>1921</v>
      </c>
      <c r="K9" s="450" t="s">
        <v>1740</v>
      </c>
      <c r="L9" s="449">
        <v>559</v>
      </c>
      <c r="M9" s="449">
        <v>47.6</v>
      </c>
      <c r="N9" s="449">
        <v>301.39999999999998</v>
      </c>
      <c r="O9" s="451">
        <v>43434</v>
      </c>
      <c r="P9" s="452" t="s">
        <v>394</v>
      </c>
    </row>
    <row r="10" spans="1:16" ht="29" customHeight="1">
      <c r="A10" s="1289"/>
      <c r="B10" s="378" t="s">
        <v>1741</v>
      </c>
      <c r="C10" s="448" t="s">
        <v>1742</v>
      </c>
      <c r="D10" s="378">
        <v>2</v>
      </c>
      <c r="E10" s="378" t="s">
        <v>844</v>
      </c>
      <c r="F10" s="443" t="s">
        <v>1743</v>
      </c>
      <c r="G10" s="449">
        <v>885.7</v>
      </c>
      <c r="H10" s="449" t="s">
        <v>394</v>
      </c>
      <c r="I10" s="449" t="s">
        <v>394</v>
      </c>
      <c r="J10" s="450" t="s">
        <v>1744</v>
      </c>
      <c r="K10" s="449">
        <v>42.9</v>
      </c>
      <c r="L10" s="449">
        <v>306</v>
      </c>
      <c r="M10" s="449">
        <v>117.7</v>
      </c>
      <c r="N10" s="449">
        <v>74.2</v>
      </c>
      <c r="O10" s="451">
        <v>31816</v>
      </c>
      <c r="P10" s="452">
        <v>12</v>
      </c>
    </row>
    <row r="11" spans="1:16" ht="29" customHeight="1">
      <c r="A11" s="1289"/>
      <c r="B11" s="378" t="s">
        <v>1745</v>
      </c>
      <c r="C11" s="453" t="s">
        <v>1746</v>
      </c>
      <c r="D11" s="378">
        <v>1</v>
      </c>
      <c r="E11" s="378" t="s">
        <v>1232</v>
      </c>
      <c r="F11" s="443" t="s">
        <v>1747</v>
      </c>
      <c r="G11" s="449">
        <v>98.8</v>
      </c>
      <c r="H11" s="449" t="s">
        <v>394</v>
      </c>
      <c r="I11" s="449" t="s">
        <v>394</v>
      </c>
      <c r="J11" s="450" t="s">
        <v>1748</v>
      </c>
      <c r="K11" s="449" t="s">
        <v>394</v>
      </c>
      <c r="L11" s="449" t="s">
        <v>394</v>
      </c>
      <c r="M11" s="449" t="s">
        <v>394</v>
      </c>
      <c r="N11" s="449">
        <v>109</v>
      </c>
      <c r="O11" s="451">
        <v>5600</v>
      </c>
      <c r="P11" s="452" t="s">
        <v>394</v>
      </c>
    </row>
    <row r="12" spans="1:16" ht="29" customHeight="1">
      <c r="A12" s="1289"/>
      <c r="B12" s="378" t="s">
        <v>628</v>
      </c>
      <c r="C12" s="448" t="s">
        <v>1749</v>
      </c>
      <c r="D12" s="378">
        <v>1</v>
      </c>
      <c r="E12" s="378" t="s">
        <v>1086</v>
      </c>
      <c r="F12" s="443" t="s">
        <v>1727</v>
      </c>
      <c r="G12" s="449">
        <v>2007.6</v>
      </c>
      <c r="H12" s="449">
        <v>22</v>
      </c>
      <c r="I12" s="449">
        <v>131</v>
      </c>
      <c r="J12" s="450" t="s">
        <v>1750</v>
      </c>
      <c r="K12" s="449">
        <v>170</v>
      </c>
      <c r="L12" s="449">
        <v>303.5</v>
      </c>
      <c r="M12" s="449">
        <v>196.5</v>
      </c>
      <c r="N12" s="449">
        <v>125</v>
      </c>
      <c r="O12" s="451">
        <v>55400</v>
      </c>
      <c r="P12" s="452">
        <v>158</v>
      </c>
    </row>
    <row r="13" spans="1:16" ht="29" customHeight="1">
      <c r="A13" s="1289"/>
      <c r="B13" s="378" t="s">
        <v>1751</v>
      </c>
      <c r="C13" s="448" t="s">
        <v>1752</v>
      </c>
      <c r="D13" s="378">
        <v>1</v>
      </c>
      <c r="E13" s="378" t="s">
        <v>1234</v>
      </c>
      <c r="F13" s="443" t="s">
        <v>1743</v>
      </c>
      <c r="G13" s="449">
        <v>149.9</v>
      </c>
      <c r="H13" s="449" t="s">
        <v>394</v>
      </c>
      <c r="I13" s="449">
        <v>80.599999999999994</v>
      </c>
      <c r="J13" s="450" t="s">
        <v>1753</v>
      </c>
      <c r="K13" s="449" t="s">
        <v>394</v>
      </c>
      <c r="L13" s="449" t="s">
        <v>394</v>
      </c>
      <c r="M13" s="449">
        <v>60</v>
      </c>
      <c r="N13" s="449">
        <v>60.3</v>
      </c>
      <c r="O13" s="451">
        <v>4433</v>
      </c>
      <c r="P13" s="452" t="s">
        <v>394</v>
      </c>
    </row>
    <row r="14" spans="1:16" ht="29" customHeight="1">
      <c r="A14" s="1289"/>
      <c r="B14" s="378" t="s">
        <v>1754</v>
      </c>
      <c r="C14" s="448" t="s">
        <v>1755</v>
      </c>
      <c r="D14" s="378">
        <v>1</v>
      </c>
      <c r="E14" s="378" t="s">
        <v>844</v>
      </c>
      <c r="F14" s="443" t="s">
        <v>1756</v>
      </c>
      <c r="G14" s="449">
        <v>155</v>
      </c>
      <c r="H14" s="449" t="s">
        <v>394</v>
      </c>
      <c r="I14" s="449" t="s">
        <v>394</v>
      </c>
      <c r="J14" s="449">
        <v>39.799999999999997</v>
      </c>
      <c r="K14" s="449" t="s">
        <v>394</v>
      </c>
      <c r="L14" s="449" t="s">
        <v>394</v>
      </c>
      <c r="M14" s="449" t="s">
        <v>394</v>
      </c>
      <c r="N14" s="449">
        <v>55.8</v>
      </c>
      <c r="O14" s="451">
        <v>1500</v>
      </c>
      <c r="P14" s="452" t="s">
        <v>394</v>
      </c>
    </row>
    <row r="15" spans="1:16" ht="29" customHeight="1">
      <c r="A15" s="1289"/>
      <c r="B15" s="378" t="s">
        <v>1757</v>
      </c>
      <c r="C15" s="448" t="s">
        <v>1758</v>
      </c>
      <c r="D15" s="378">
        <v>1</v>
      </c>
      <c r="E15" s="378" t="s">
        <v>1086</v>
      </c>
      <c r="F15" s="443" t="s">
        <v>1756</v>
      </c>
      <c r="G15" s="449">
        <v>359.2</v>
      </c>
      <c r="H15" s="449">
        <v>24</v>
      </c>
      <c r="I15" s="449" t="s">
        <v>394</v>
      </c>
      <c r="J15" s="449">
        <v>253.7</v>
      </c>
      <c r="K15" s="449" t="s">
        <v>394</v>
      </c>
      <c r="L15" s="449" t="s">
        <v>394</v>
      </c>
      <c r="M15" s="449">
        <v>227.4</v>
      </c>
      <c r="N15" s="449">
        <v>106.3</v>
      </c>
      <c r="O15" s="451">
        <v>11735</v>
      </c>
      <c r="P15" s="452" t="s">
        <v>394</v>
      </c>
    </row>
    <row r="16" spans="1:16" ht="29" customHeight="1">
      <c r="A16" s="1289"/>
      <c r="B16" s="378" t="s">
        <v>1759</v>
      </c>
      <c r="C16" s="448" t="s">
        <v>1760</v>
      </c>
      <c r="D16" s="378">
        <v>1</v>
      </c>
      <c r="E16" s="378" t="s">
        <v>1234</v>
      </c>
      <c r="F16" s="443" t="s">
        <v>1756</v>
      </c>
      <c r="G16" s="450" t="s">
        <v>1922</v>
      </c>
      <c r="H16" s="449" t="s">
        <v>394</v>
      </c>
      <c r="I16" s="449" t="s">
        <v>394</v>
      </c>
      <c r="J16" s="449">
        <v>58.4</v>
      </c>
      <c r="K16" s="450" t="s">
        <v>1761</v>
      </c>
      <c r="L16" s="449" t="s">
        <v>394</v>
      </c>
      <c r="M16" s="449">
        <v>18</v>
      </c>
      <c r="N16" s="449">
        <v>27.5</v>
      </c>
      <c r="O16" s="451">
        <v>1400</v>
      </c>
      <c r="P16" s="452" t="s">
        <v>394</v>
      </c>
    </row>
    <row r="17" spans="1:16" ht="29" customHeight="1">
      <c r="A17" s="1289"/>
      <c r="B17" s="378" t="s">
        <v>1762</v>
      </c>
      <c r="C17" s="448" t="s">
        <v>1763</v>
      </c>
      <c r="D17" s="378">
        <v>1</v>
      </c>
      <c r="E17" s="378" t="s">
        <v>844</v>
      </c>
      <c r="F17" s="443" t="s">
        <v>1743</v>
      </c>
      <c r="G17" s="449">
        <v>52.3</v>
      </c>
      <c r="H17" s="449" t="s">
        <v>394</v>
      </c>
      <c r="I17" s="449" t="s">
        <v>394</v>
      </c>
      <c r="J17" s="449" t="s">
        <v>394</v>
      </c>
      <c r="K17" s="449" t="s">
        <v>394</v>
      </c>
      <c r="L17" s="449" t="s">
        <v>394</v>
      </c>
      <c r="M17" s="449">
        <v>110.3</v>
      </c>
      <c r="N17" s="449">
        <v>14</v>
      </c>
      <c r="O17" s="451">
        <v>1609</v>
      </c>
      <c r="P17" s="452" t="s">
        <v>394</v>
      </c>
    </row>
    <row r="18" spans="1:16" ht="29" customHeight="1">
      <c r="A18" s="1289"/>
      <c r="B18" s="378" t="s">
        <v>1764</v>
      </c>
      <c r="C18" s="448" t="s">
        <v>1765</v>
      </c>
      <c r="D18" s="378">
        <v>1</v>
      </c>
      <c r="E18" s="378" t="s">
        <v>1086</v>
      </c>
      <c r="F18" s="443" t="s">
        <v>1743</v>
      </c>
      <c r="G18" s="449">
        <v>569</v>
      </c>
      <c r="H18" s="449">
        <v>34</v>
      </c>
      <c r="I18" s="449" t="s">
        <v>394</v>
      </c>
      <c r="J18" s="450">
        <v>425.3</v>
      </c>
      <c r="K18" s="449">
        <v>53.7</v>
      </c>
      <c r="L18" s="449" t="s">
        <v>394</v>
      </c>
      <c r="M18" s="449">
        <v>334</v>
      </c>
      <c r="N18" s="449">
        <v>76</v>
      </c>
      <c r="O18" s="451">
        <v>20499</v>
      </c>
      <c r="P18" s="452" t="s">
        <v>394</v>
      </c>
    </row>
    <row r="19" spans="1:16" ht="29" customHeight="1">
      <c r="A19" s="1289"/>
      <c r="B19" s="378" t="s">
        <v>1766</v>
      </c>
      <c r="C19" s="448" t="s">
        <v>1767</v>
      </c>
      <c r="D19" s="378">
        <v>1</v>
      </c>
      <c r="E19" s="378" t="s">
        <v>1234</v>
      </c>
      <c r="F19" s="443" t="s">
        <v>1743</v>
      </c>
      <c r="G19" s="449">
        <v>225.7</v>
      </c>
      <c r="H19" s="449" t="s">
        <v>394</v>
      </c>
      <c r="I19" s="449" t="s">
        <v>394</v>
      </c>
      <c r="J19" s="449" t="s">
        <v>394</v>
      </c>
      <c r="K19" s="449" t="s">
        <v>394</v>
      </c>
      <c r="L19" s="449" t="s">
        <v>394</v>
      </c>
      <c r="M19" s="449">
        <v>112.6</v>
      </c>
      <c r="N19" s="449">
        <v>81.599999999999994</v>
      </c>
      <c r="O19" s="451">
        <v>5600</v>
      </c>
      <c r="P19" s="452" t="s">
        <v>394</v>
      </c>
    </row>
    <row r="20" spans="1:16" ht="29" customHeight="1">
      <c r="A20" s="1289"/>
      <c r="B20" s="378" t="s">
        <v>1768</v>
      </c>
      <c r="C20" s="448" t="s">
        <v>1769</v>
      </c>
      <c r="D20" s="378">
        <v>1</v>
      </c>
      <c r="E20" s="378" t="s">
        <v>844</v>
      </c>
      <c r="F20" s="443" t="s">
        <v>1756</v>
      </c>
      <c r="G20" s="449">
        <v>188.5</v>
      </c>
      <c r="H20" s="449">
        <v>128</v>
      </c>
      <c r="I20" s="449" t="s">
        <v>394</v>
      </c>
      <c r="J20" s="449" t="s">
        <v>394</v>
      </c>
      <c r="K20" s="450" t="s">
        <v>1770</v>
      </c>
      <c r="L20" s="449" t="s">
        <v>394</v>
      </c>
      <c r="M20" s="449">
        <v>53</v>
      </c>
      <c r="N20" s="449">
        <v>96</v>
      </c>
      <c r="O20" s="451">
        <v>10800</v>
      </c>
      <c r="P20" s="452" t="s">
        <v>394</v>
      </c>
    </row>
    <row r="21" spans="1:16" ht="29" customHeight="1">
      <c r="A21" s="1289"/>
      <c r="B21" s="378" t="s">
        <v>1771</v>
      </c>
      <c r="C21" s="448" t="s">
        <v>1772</v>
      </c>
      <c r="D21" s="378">
        <v>1</v>
      </c>
      <c r="E21" s="378" t="s">
        <v>844</v>
      </c>
      <c r="F21" s="443" t="s">
        <v>1727</v>
      </c>
      <c r="G21" s="449">
        <v>319</v>
      </c>
      <c r="H21" s="449">
        <v>20.5</v>
      </c>
      <c r="I21" s="449" t="s">
        <v>394</v>
      </c>
      <c r="J21" s="449">
        <v>193</v>
      </c>
      <c r="K21" s="449">
        <v>90.4</v>
      </c>
      <c r="L21" s="449" t="s">
        <v>394</v>
      </c>
      <c r="M21" s="449">
        <v>146</v>
      </c>
      <c r="N21" s="449">
        <v>115.6</v>
      </c>
      <c r="O21" s="451">
        <v>13088</v>
      </c>
      <c r="P21" s="452" t="s">
        <v>394</v>
      </c>
    </row>
    <row r="22" spans="1:16" ht="29" customHeight="1">
      <c r="A22" s="1289"/>
      <c r="B22" s="378" t="s">
        <v>1773</v>
      </c>
      <c r="C22" s="448" t="s">
        <v>1774</v>
      </c>
      <c r="D22" s="378">
        <v>1</v>
      </c>
      <c r="E22" s="378" t="s">
        <v>844</v>
      </c>
      <c r="F22" s="443" t="s">
        <v>1775</v>
      </c>
      <c r="G22" s="449">
        <v>60.3</v>
      </c>
      <c r="H22" s="449">
        <v>147.9</v>
      </c>
      <c r="I22" s="449" t="s">
        <v>394</v>
      </c>
      <c r="J22" s="449" t="s">
        <v>394</v>
      </c>
      <c r="K22" s="449" t="s">
        <v>394</v>
      </c>
      <c r="L22" s="449" t="s">
        <v>394</v>
      </c>
      <c r="M22" s="449">
        <v>105</v>
      </c>
      <c r="N22" s="449">
        <v>67.5</v>
      </c>
      <c r="O22" s="451">
        <v>2600</v>
      </c>
      <c r="P22" s="452" t="s">
        <v>394</v>
      </c>
    </row>
    <row r="23" spans="1:16" ht="29" customHeight="1">
      <c r="A23" s="954" t="s">
        <v>1776</v>
      </c>
      <c r="B23" s="378" t="s">
        <v>626</v>
      </c>
      <c r="C23" s="448" t="s">
        <v>1233</v>
      </c>
      <c r="D23" s="381" t="s">
        <v>1777</v>
      </c>
      <c r="E23" s="378" t="s">
        <v>1086</v>
      </c>
      <c r="F23" s="443" t="s">
        <v>1778</v>
      </c>
      <c r="G23" s="449">
        <v>20</v>
      </c>
      <c r="H23" s="449" t="s">
        <v>394</v>
      </c>
      <c r="I23" s="449" t="s">
        <v>394</v>
      </c>
      <c r="J23" s="449">
        <v>326</v>
      </c>
      <c r="K23" s="449" t="s">
        <v>394</v>
      </c>
      <c r="L23" s="449">
        <v>516</v>
      </c>
      <c r="M23" s="449">
        <v>1590</v>
      </c>
      <c r="N23" s="449">
        <v>72</v>
      </c>
      <c r="O23" s="451">
        <v>128290</v>
      </c>
      <c r="P23" s="452" t="s">
        <v>394</v>
      </c>
    </row>
    <row r="24" spans="1:16" ht="29" customHeight="1">
      <c r="A24" s="954"/>
      <c r="B24" s="378" t="s">
        <v>629</v>
      </c>
      <c r="C24" s="448" t="s">
        <v>1779</v>
      </c>
      <c r="D24" s="381" t="s">
        <v>1780</v>
      </c>
      <c r="E24" s="378" t="s">
        <v>844</v>
      </c>
      <c r="F24" s="443" t="s">
        <v>1781</v>
      </c>
      <c r="G24" s="449">
        <v>1806</v>
      </c>
      <c r="H24" s="449">
        <v>50</v>
      </c>
      <c r="I24" s="449" t="s">
        <v>394</v>
      </c>
      <c r="J24" s="450" t="s">
        <v>1782</v>
      </c>
      <c r="K24" s="449" t="s">
        <v>394</v>
      </c>
      <c r="L24" s="449">
        <v>345</v>
      </c>
      <c r="M24" s="449">
        <v>379</v>
      </c>
      <c r="N24" s="449">
        <v>448</v>
      </c>
      <c r="O24" s="451">
        <v>51160</v>
      </c>
      <c r="P24" s="452" t="s">
        <v>394</v>
      </c>
    </row>
    <row r="25" spans="1:16" ht="29" customHeight="1">
      <c r="A25" s="954"/>
      <c r="B25" s="454" t="s">
        <v>1783</v>
      </c>
      <c r="C25" s="455" t="s">
        <v>1784</v>
      </c>
      <c r="D25" s="454" t="s">
        <v>844</v>
      </c>
      <c r="E25" s="454" t="s">
        <v>844</v>
      </c>
      <c r="F25" s="456" t="s">
        <v>1781</v>
      </c>
      <c r="G25" s="457">
        <v>1472</v>
      </c>
      <c r="H25" s="457">
        <v>62</v>
      </c>
      <c r="I25" s="457" t="s">
        <v>394</v>
      </c>
      <c r="J25" s="458" t="s">
        <v>1785</v>
      </c>
      <c r="K25" s="457">
        <v>473</v>
      </c>
      <c r="L25" s="457">
        <v>145</v>
      </c>
      <c r="M25" s="457">
        <v>999</v>
      </c>
      <c r="N25" s="457">
        <v>337</v>
      </c>
      <c r="O25" s="379">
        <v>161610</v>
      </c>
      <c r="P25" s="459">
        <v>343</v>
      </c>
    </row>
    <row r="26" spans="1:16" ht="19.5" customHeight="1">
      <c r="A26" s="1011" t="s">
        <v>1924</v>
      </c>
      <c r="B26" s="1011"/>
      <c r="C26" s="1011"/>
      <c r="D26" s="1011"/>
      <c r="E26" s="1011"/>
      <c r="F26" s="1011"/>
      <c r="G26" s="1011"/>
      <c r="H26" s="350"/>
      <c r="I26" s="350"/>
      <c r="J26" s="350"/>
      <c r="K26" s="350"/>
      <c r="L26" s="350"/>
      <c r="M26" s="1110" t="s">
        <v>1925</v>
      </c>
      <c r="N26" s="1110"/>
      <c r="O26" s="1110"/>
      <c r="P26" s="1110"/>
    </row>
    <row r="27" spans="1:16" ht="18" customHeight="1">
      <c r="A27" s="350"/>
      <c r="B27" s="350"/>
      <c r="C27" s="350"/>
      <c r="D27" s="350"/>
      <c r="E27" s="350"/>
      <c r="F27" s="350"/>
      <c r="G27" s="350"/>
      <c r="H27" s="350"/>
      <c r="I27" s="350"/>
      <c r="J27" s="350"/>
      <c r="K27" s="350"/>
      <c r="L27" s="350"/>
      <c r="M27" s="350"/>
      <c r="N27" s="350"/>
      <c r="O27" s="350"/>
      <c r="P27" s="350"/>
    </row>
  </sheetData>
  <sheetProtection selectLockedCells="1" selectUnlockedCells="1"/>
  <mergeCells count="17">
    <mergeCell ref="A1:E1"/>
    <mergeCell ref="A2:F2"/>
    <mergeCell ref="A3:A4"/>
    <mergeCell ref="B3:B4"/>
    <mergeCell ref="C3:C4"/>
    <mergeCell ref="D3:D4"/>
    <mergeCell ref="E3:E4"/>
    <mergeCell ref="F3:F4"/>
    <mergeCell ref="A23:A25"/>
    <mergeCell ref="A26:G26"/>
    <mergeCell ref="M26:P26"/>
    <mergeCell ref="G3:P3"/>
    <mergeCell ref="A5:A22"/>
    <mergeCell ref="B5:B8"/>
    <mergeCell ref="D5:D8"/>
    <mergeCell ref="E5:E8"/>
    <mergeCell ref="F5:F8"/>
  </mergeCells>
  <phoneticPr fontId="6"/>
  <pageMargins left="0.78740157480314965" right="0.39370078740157483" top="0.39370078740157483" bottom="0.39370078740157483" header="0" footer="0"/>
  <pageSetup paperSize="9" scale="82" firstPageNumber="0" orientation="landscape" r:id="rId1"/>
  <headerFooter scaleWithDoc="0" alignWithMargins="0">
    <oddFooter>&amp;C&amp;"ＭＳ 明朝,標準"－３６－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55732-62A6-42F7-A5BE-9CD01F953EC3}">
  <sheetPr>
    <pageSetUpPr fitToPage="1"/>
  </sheetPr>
  <dimension ref="B2:U23"/>
  <sheetViews>
    <sheetView showGridLines="0" view="pageLayout" zoomScaleNormal="100" workbookViewId="0">
      <selection activeCell="C9" sqref="C9"/>
    </sheetView>
  </sheetViews>
  <sheetFormatPr defaultColWidth="9" defaultRowHeight="14.4"/>
  <cols>
    <col min="1" max="1" width="7.109375" style="460" customWidth="1"/>
    <col min="2" max="2" width="3.109375" style="460" customWidth="1"/>
    <col min="3" max="3" width="18.44140625" style="460" customWidth="1"/>
    <col min="4" max="5" width="3.109375" style="460" customWidth="1"/>
    <col min="6" max="6" width="17.44140625" style="460" customWidth="1"/>
    <col min="7" max="7" width="14.21875" style="460" customWidth="1"/>
    <col min="8" max="9" width="3.109375" style="460" customWidth="1"/>
    <col min="10" max="11" width="10.77734375" style="460" customWidth="1"/>
    <col min="12" max="13" width="3.109375" style="460" customWidth="1"/>
    <col min="14" max="14" width="4.77734375" style="460" customWidth="1"/>
    <col min="15" max="21" width="3.109375" style="460" customWidth="1"/>
    <col min="22" max="22" width="5" style="460" customWidth="1"/>
    <col min="23" max="23" width="9" style="460" customWidth="1"/>
    <col min="24" max="16384" width="9" style="460"/>
  </cols>
  <sheetData>
    <row r="2" spans="2:21" ht="24.05" customHeight="1">
      <c r="C2" s="460" t="s">
        <v>1786</v>
      </c>
    </row>
    <row r="3" spans="2:21" ht="24.05" customHeight="1">
      <c r="C3" s="460" t="s">
        <v>1787</v>
      </c>
    </row>
    <row r="4" spans="2:21" ht="24.05" customHeight="1">
      <c r="C4" s="460" t="s">
        <v>1788</v>
      </c>
    </row>
    <row r="5" spans="2:21" ht="24.05" customHeight="1">
      <c r="C5" s="460" t="s">
        <v>1789</v>
      </c>
    </row>
    <row r="6" spans="2:21" ht="24.05" customHeight="1">
      <c r="C6" s="460" t="s">
        <v>1790</v>
      </c>
    </row>
    <row r="7" spans="2:21" ht="16.55" customHeight="1"/>
    <row r="8" spans="2:21" ht="24.05" customHeight="1">
      <c r="C8" s="460" t="s">
        <v>1791</v>
      </c>
    </row>
    <row r="9" spans="2:21" ht="24.05" customHeight="1">
      <c r="C9" s="460" t="s">
        <v>1792</v>
      </c>
    </row>
    <row r="10" spans="2:21" ht="24.05" customHeight="1">
      <c r="C10" s="460" t="s">
        <v>1793</v>
      </c>
    </row>
    <row r="11" spans="2:21" ht="24.05" customHeight="1">
      <c r="B11" s="1332" t="s">
        <v>1794</v>
      </c>
      <c r="C11" s="1332"/>
      <c r="D11" s="1332"/>
      <c r="E11" s="462"/>
      <c r="F11" s="1327" t="s">
        <v>1795</v>
      </c>
      <c r="G11" s="1325"/>
      <c r="H11" s="463"/>
      <c r="I11" s="1325" t="s">
        <v>1796</v>
      </c>
      <c r="J11" s="1326"/>
      <c r="K11" s="1326"/>
      <c r="L11" s="1327"/>
      <c r="M11" s="1332" t="s">
        <v>1797</v>
      </c>
      <c r="N11" s="1332"/>
      <c r="O11" s="1332"/>
      <c r="P11" s="1332"/>
      <c r="Q11" s="1332"/>
      <c r="R11" s="1332"/>
      <c r="S11" s="1332"/>
      <c r="T11" s="1332"/>
      <c r="U11" s="1332"/>
    </row>
    <row r="12" spans="2:21" ht="24.05" customHeight="1">
      <c r="B12" s="186"/>
      <c r="C12" s="464" t="s">
        <v>1798</v>
      </c>
      <c r="D12" s="463"/>
      <c r="E12" s="462"/>
      <c r="F12" s="1329" t="s">
        <v>1799</v>
      </c>
      <c r="G12" s="1330"/>
      <c r="H12" s="463"/>
      <c r="I12" s="462"/>
      <c r="J12" s="1329" t="s">
        <v>1800</v>
      </c>
      <c r="K12" s="1330"/>
      <c r="L12" s="463"/>
      <c r="M12" s="186"/>
      <c r="N12" s="465" t="s">
        <v>1801</v>
      </c>
      <c r="O12" s="466" t="s">
        <v>1802</v>
      </c>
      <c r="P12" s="465" t="s">
        <v>1803</v>
      </c>
      <c r="Q12" s="466" t="s">
        <v>1804</v>
      </c>
      <c r="R12" s="465" t="s">
        <v>1805</v>
      </c>
      <c r="S12" s="466" t="s">
        <v>1806</v>
      </c>
      <c r="T12" s="465" t="s">
        <v>1807</v>
      </c>
      <c r="U12" s="187"/>
    </row>
    <row r="13" spans="2:21" ht="24.05" customHeight="1">
      <c r="B13" s="186"/>
      <c r="C13" s="464" t="s">
        <v>1808</v>
      </c>
      <c r="D13" s="463"/>
      <c r="E13" s="462"/>
      <c r="F13" s="1329" t="s">
        <v>1809</v>
      </c>
      <c r="G13" s="1330"/>
      <c r="H13" s="463"/>
      <c r="I13" s="462"/>
      <c r="J13" s="1329" t="s">
        <v>1810</v>
      </c>
      <c r="K13" s="1330"/>
      <c r="L13" s="463"/>
      <c r="M13" s="186"/>
      <c r="N13" s="465" t="s">
        <v>1801</v>
      </c>
      <c r="O13" s="466" t="s">
        <v>1802</v>
      </c>
      <c r="P13" s="465" t="s">
        <v>1803</v>
      </c>
      <c r="Q13" s="466" t="s">
        <v>1804</v>
      </c>
      <c r="R13" s="465" t="s">
        <v>1805</v>
      </c>
      <c r="S13" s="466" t="s">
        <v>1806</v>
      </c>
      <c r="T13" s="465" t="s">
        <v>1807</v>
      </c>
      <c r="U13" s="187"/>
    </row>
    <row r="14" spans="2:21" ht="24.05" customHeight="1">
      <c r="B14" s="186"/>
      <c r="C14" s="464" t="s">
        <v>1808</v>
      </c>
      <c r="D14" s="463"/>
      <c r="E14" s="462"/>
      <c r="F14" s="1329" t="s">
        <v>1811</v>
      </c>
      <c r="G14" s="1330"/>
      <c r="H14" s="463"/>
      <c r="I14" s="462"/>
      <c r="J14" s="1329" t="s">
        <v>1812</v>
      </c>
      <c r="K14" s="1330"/>
      <c r="L14" s="463"/>
      <c r="M14" s="186"/>
      <c r="N14" s="465" t="s">
        <v>1801</v>
      </c>
      <c r="O14" s="466" t="s">
        <v>1802</v>
      </c>
      <c r="P14" s="465" t="s">
        <v>1803</v>
      </c>
      <c r="Q14" s="466" t="s">
        <v>1813</v>
      </c>
      <c r="R14" s="465" t="s">
        <v>1805</v>
      </c>
      <c r="S14" s="466" t="s">
        <v>1814</v>
      </c>
      <c r="T14" s="465" t="s">
        <v>1807</v>
      </c>
      <c r="U14" s="187"/>
    </row>
    <row r="15" spans="2:21" ht="24.05" customHeight="1">
      <c r="B15" s="186"/>
      <c r="C15" s="464" t="s">
        <v>1815</v>
      </c>
      <c r="D15" s="463"/>
      <c r="E15" s="462"/>
      <c r="F15" s="1329" t="s">
        <v>1816</v>
      </c>
      <c r="G15" s="1330"/>
      <c r="H15" s="463"/>
      <c r="I15" s="462"/>
      <c r="J15" s="1329" t="s">
        <v>1817</v>
      </c>
      <c r="K15" s="1330"/>
      <c r="L15" s="463"/>
      <c r="M15" s="186"/>
      <c r="N15" s="465" t="s">
        <v>1801</v>
      </c>
      <c r="O15" s="466" t="s">
        <v>1802</v>
      </c>
      <c r="P15" s="465" t="s">
        <v>1803</v>
      </c>
      <c r="Q15" s="466" t="s">
        <v>1804</v>
      </c>
      <c r="R15" s="465" t="s">
        <v>1805</v>
      </c>
      <c r="S15" s="466" t="s">
        <v>1806</v>
      </c>
      <c r="T15" s="465" t="s">
        <v>1807</v>
      </c>
      <c r="U15" s="187"/>
    </row>
    <row r="16" spans="2:21" ht="24.05" customHeight="1">
      <c r="B16" s="186"/>
      <c r="C16" s="464" t="s">
        <v>1815</v>
      </c>
      <c r="D16" s="463"/>
      <c r="E16" s="462"/>
      <c r="F16" s="1329" t="s">
        <v>1818</v>
      </c>
      <c r="G16" s="1330"/>
      <c r="H16" s="463"/>
      <c r="I16" s="462"/>
      <c r="J16" s="1329" t="s">
        <v>1819</v>
      </c>
      <c r="K16" s="1330"/>
      <c r="L16" s="463"/>
      <c r="M16" s="186"/>
      <c r="N16" s="465" t="s">
        <v>1801</v>
      </c>
      <c r="O16" s="466" t="s">
        <v>1820</v>
      </c>
      <c r="P16" s="465" t="s">
        <v>1803</v>
      </c>
      <c r="Q16" s="466" t="s">
        <v>1821</v>
      </c>
      <c r="R16" s="465" t="s">
        <v>1805</v>
      </c>
      <c r="S16" s="466" t="s">
        <v>1033</v>
      </c>
      <c r="T16" s="465" t="s">
        <v>1807</v>
      </c>
      <c r="U16" s="187"/>
    </row>
    <row r="17" spans="2:21" ht="24.05" customHeight="1">
      <c r="B17" s="186"/>
      <c r="C17" s="464" t="s">
        <v>1815</v>
      </c>
      <c r="D17" s="463"/>
      <c r="E17" s="462"/>
      <c r="F17" s="1329" t="s">
        <v>1822</v>
      </c>
      <c r="G17" s="1330"/>
      <c r="H17" s="463"/>
      <c r="I17" s="462"/>
      <c r="J17" s="1329" t="s">
        <v>1823</v>
      </c>
      <c r="K17" s="1330"/>
      <c r="L17" s="463"/>
      <c r="M17" s="186"/>
      <c r="N17" s="465" t="s">
        <v>1801</v>
      </c>
      <c r="O17" s="466" t="s">
        <v>1802</v>
      </c>
      <c r="P17" s="465" t="s">
        <v>1803</v>
      </c>
      <c r="Q17" s="466" t="s">
        <v>1813</v>
      </c>
      <c r="R17" s="465" t="s">
        <v>1805</v>
      </c>
      <c r="S17" s="466" t="s">
        <v>1814</v>
      </c>
      <c r="T17" s="465" t="s">
        <v>1807</v>
      </c>
      <c r="U17" s="187"/>
    </row>
    <row r="18" spans="2:21" ht="24.05" customHeight="1"/>
    <row r="19" spans="2:21" ht="24.05" customHeight="1">
      <c r="C19" s="460" t="s">
        <v>1824</v>
      </c>
    </row>
    <row r="20" spans="2:21" ht="24.05" customHeight="1">
      <c r="C20" s="460" t="s">
        <v>1825</v>
      </c>
    </row>
    <row r="21" spans="2:21" ht="24.05" customHeight="1">
      <c r="C21" s="460" t="s">
        <v>1826</v>
      </c>
    </row>
    <row r="22" spans="2:21" ht="24.05" customHeight="1">
      <c r="C22" s="1331" t="s">
        <v>1827</v>
      </c>
      <c r="D22" s="1331"/>
      <c r="E22" s="1331"/>
      <c r="F22" s="1331"/>
      <c r="G22" s="1325" t="s">
        <v>1828</v>
      </c>
      <c r="H22" s="1326"/>
      <c r="I22" s="1326"/>
      <c r="J22" s="1326"/>
      <c r="K22" s="1327"/>
      <c r="L22" s="1325" t="s">
        <v>1829</v>
      </c>
      <c r="M22" s="1326"/>
      <c r="N22" s="1326"/>
      <c r="O22" s="1326"/>
      <c r="P22" s="1326"/>
      <c r="Q22" s="1326"/>
      <c r="R22" s="1326"/>
      <c r="S22" s="1326"/>
      <c r="T22" s="1326"/>
      <c r="U22" s="1327"/>
    </row>
    <row r="23" spans="2:21" ht="24.05" customHeight="1">
      <c r="C23" s="1328" t="s">
        <v>1830</v>
      </c>
      <c r="D23" s="1328"/>
      <c r="E23" s="1328"/>
      <c r="F23" s="1328"/>
      <c r="G23" s="1325" t="s">
        <v>1831</v>
      </c>
      <c r="H23" s="1326"/>
      <c r="I23" s="1326"/>
      <c r="J23" s="1326"/>
      <c r="K23" s="1327"/>
      <c r="L23" s="1325" t="s">
        <v>1832</v>
      </c>
      <c r="M23" s="1326"/>
      <c r="N23" s="1326"/>
      <c r="O23" s="1326"/>
      <c r="P23" s="1326"/>
      <c r="Q23" s="1326"/>
      <c r="R23" s="1326"/>
      <c r="S23" s="1326"/>
      <c r="T23" s="1326"/>
      <c r="U23" s="1327"/>
    </row>
  </sheetData>
  <mergeCells count="22">
    <mergeCell ref="B11:D11"/>
    <mergeCell ref="F11:G11"/>
    <mergeCell ref="I11:L11"/>
    <mergeCell ref="M11:U11"/>
    <mergeCell ref="F12:G12"/>
    <mergeCell ref="J12:K12"/>
    <mergeCell ref="F13:G13"/>
    <mergeCell ref="J13:K13"/>
    <mergeCell ref="F14:G14"/>
    <mergeCell ref="J14:K14"/>
    <mergeCell ref="F15:G15"/>
    <mergeCell ref="J15:K15"/>
    <mergeCell ref="L22:U22"/>
    <mergeCell ref="C23:F23"/>
    <mergeCell ref="G23:K23"/>
    <mergeCell ref="L23:U23"/>
    <mergeCell ref="F16:G16"/>
    <mergeCell ref="J16:K16"/>
    <mergeCell ref="F17:G17"/>
    <mergeCell ref="J17:K17"/>
    <mergeCell ref="C22:F22"/>
    <mergeCell ref="G22:K22"/>
  </mergeCells>
  <phoneticPr fontId="6"/>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F5AB-42BC-49D3-8A29-E72CE444A5C7}">
  <sheetPr>
    <pageSetUpPr fitToPage="1"/>
  </sheetPr>
  <dimension ref="A2:P27"/>
  <sheetViews>
    <sheetView tabSelected="1" view="pageLayout" topLeftCell="A4" zoomScaleNormal="100" workbookViewId="0">
      <selection activeCell="E13" sqref="E13:P18"/>
    </sheetView>
  </sheetViews>
  <sheetFormatPr defaultColWidth="9" defaultRowHeight="14.4"/>
  <cols>
    <col min="1" max="1" width="3.109375" style="460" customWidth="1"/>
    <col min="2" max="3" width="9" style="460" customWidth="1"/>
    <col min="4" max="4" width="3.109375" style="460" customWidth="1"/>
    <col min="5" max="16" width="8.6640625" style="460" customWidth="1"/>
    <col min="17" max="17" width="7.109375" style="460" customWidth="1"/>
    <col min="18" max="16384" width="9" style="460"/>
  </cols>
  <sheetData>
    <row r="2" spans="1:16" ht="20.95" customHeight="1">
      <c r="A2" s="460" t="s">
        <v>1833</v>
      </c>
    </row>
    <row r="3" spans="1:16" ht="20.95" customHeight="1">
      <c r="A3" s="460" t="s">
        <v>1834</v>
      </c>
    </row>
    <row r="4" spans="1:16" ht="20.95" customHeight="1">
      <c r="A4" s="460" t="s">
        <v>1835</v>
      </c>
    </row>
    <row r="5" spans="1:16" ht="20.95" customHeight="1">
      <c r="A5" s="1332"/>
      <c r="B5" s="1332"/>
      <c r="C5" s="1332"/>
      <c r="D5" s="1332"/>
      <c r="E5" s="1325" t="s">
        <v>1836</v>
      </c>
      <c r="F5" s="1327"/>
      <c r="G5" s="1325" t="s">
        <v>1837</v>
      </c>
      <c r="H5" s="1327"/>
      <c r="I5" s="1325" t="s">
        <v>1838</v>
      </c>
      <c r="J5" s="1327"/>
      <c r="K5" s="1325" t="s">
        <v>1839</v>
      </c>
      <c r="L5" s="1327"/>
    </row>
    <row r="6" spans="1:16" ht="20.95" customHeight="1">
      <c r="A6" s="1332" t="s">
        <v>1840</v>
      </c>
      <c r="B6" s="1332"/>
      <c r="C6" s="1332"/>
      <c r="D6" s="1332"/>
      <c r="E6" s="1340">
        <v>80</v>
      </c>
      <c r="F6" s="1341"/>
      <c r="G6" s="1340">
        <v>37</v>
      </c>
      <c r="H6" s="1341"/>
      <c r="I6" s="1340">
        <v>33</v>
      </c>
      <c r="J6" s="1341"/>
      <c r="K6" s="1340">
        <v>25</v>
      </c>
      <c r="L6" s="1341"/>
    </row>
    <row r="7" spans="1:16" ht="20.95" customHeight="1"/>
    <row r="8" spans="1:16" ht="20.95" customHeight="1">
      <c r="A8" s="460" t="s">
        <v>1841</v>
      </c>
    </row>
    <row r="9" spans="1:16" ht="20.95" customHeight="1">
      <c r="A9" s="460" t="s">
        <v>1842</v>
      </c>
    </row>
    <row r="10" spans="1:16" ht="20.95" customHeight="1">
      <c r="A10" s="460" t="s">
        <v>1843</v>
      </c>
    </row>
    <row r="11" spans="1:16" ht="20.95" customHeight="1">
      <c r="A11" s="1337" t="s">
        <v>1844</v>
      </c>
      <c r="B11" s="1338"/>
      <c r="C11" s="1338"/>
      <c r="D11" s="1339"/>
      <c r="E11" s="1332" t="s">
        <v>1845</v>
      </c>
      <c r="F11" s="1332"/>
      <c r="G11" s="1332"/>
      <c r="H11" s="1332"/>
      <c r="I11" s="1332" t="s">
        <v>1846</v>
      </c>
      <c r="J11" s="1332"/>
      <c r="K11" s="1332"/>
      <c r="L11" s="1332"/>
      <c r="M11" s="1332" t="s">
        <v>1847</v>
      </c>
      <c r="N11" s="1332"/>
      <c r="O11" s="1332"/>
      <c r="P11" s="1332"/>
    </row>
    <row r="12" spans="1:16" ht="20.95" customHeight="1">
      <c r="A12" s="1333" t="s">
        <v>1848</v>
      </c>
      <c r="B12" s="1334"/>
      <c r="C12" s="1334"/>
      <c r="D12" s="1335"/>
      <c r="E12" s="461" t="s">
        <v>1849</v>
      </c>
      <c r="F12" s="461" t="s">
        <v>1850</v>
      </c>
      <c r="G12" s="461" t="s">
        <v>1851</v>
      </c>
      <c r="H12" s="461" t="s">
        <v>1852</v>
      </c>
      <c r="I12" s="461" t="s">
        <v>1849</v>
      </c>
      <c r="J12" s="461" t="s">
        <v>1850</v>
      </c>
      <c r="K12" s="461" t="s">
        <v>1851</v>
      </c>
      <c r="L12" s="461" t="s">
        <v>1852</v>
      </c>
      <c r="M12" s="461" t="s">
        <v>1849</v>
      </c>
      <c r="N12" s="461" t="s">
        <v>1850</v>
      </c>
      <c r="O12" s="461" t="s">
        <v>1851</v>
      </c>
      <c r="P12" s="461" t="s">
        <v>1852</v>
      </c>
    </row>
    <row r="13" spans="1:16" ht="20.95" customHeight="1">
      <c r="A13" s="186"/>
      <c r="B13" s="1336" t="s">
        <v>1853</v>
      </c>
      <c r="C13" s="1336"/>
      <c r="D13" s="187"/>
      <c r="E13" s="467">
        <v>12</v>
      </c>
      <c r="F13" s="467">
        <v>18</v>
      </c>
      <c r="G13" s="467">
        <v>11</v>
      </c>
      <c r="H13" s="467">
        <v>11</v>
      </c>
      <c r="I13" s="467">
        <v>2</v>
      </c>
      <c r="J13" s="467">
        <v>6</v>
      </c>
      <c r="K13" s="467">
        <v>131</v>
      </c>
      <c r="L13" s="467">
        <v>20</v>
      </c>
      <c r="M13" s="467">
        <v>2</v>
      </c>
      <c r="N13" s="467">
        <v>2</v>
      </c>
      <c r="O13" s="467">
        <v>3</v>
      </c>
      <c r="P13" s="467">
        <v>2</v>
      </c>
    </row>
    <row r="14" spans="1:16" ht="20.95" customHeight="1">
      <c r="A14" s="186"/>
      <c r="B14" s="1336" t="s">
        <v>1809</v>
      </c>
      <c r="C14" s="1336"/>
      <c r="D14" s="187"/>
      <c r="E14" s="467">
        <v>9</v>
      </c>
      <c r="F14" s="467">
        <v>15</v>
      </c>
      <c r="G14" s="467">
        <v>3</v>
      </c>
      <c r="H14" s="467">
        <v>12</v>
      </c>
      <c r="I14" s="467">
        <v>5</v>
      </c>
      <c r="J14" s="467">
        <v>4</v>
      </c>
      <c r="K14" s="467">
        <v>4</v>
      </c>
      <c r="L14" s="467">
        <v>5</v>
      </c>
      <c r="M14" s="467">
        <v>6</v>
      </c>
      <c r="N14" s="467">
        <v>6</v>
      </c>
      <c r="O14" s="467">
        <v>2</v>
      </c>
      <c r="P14" s="467">
        <v>5</v>
      </c>
    </row>
    <row r="15" spans="1:16" ht="20.95" customHeight="1">
      <c r="A15" s="186"/>
      <c r="B15" s="1336" t="s">
        <v>1811</v>
      </c>
      <c r="C15" s="1336"/>
      <c r="D15" s="187"/>
      <c r="E15" s="467">
        <v>9</v>
      </c>
      <c r="F15" s="467">
        <v>7</v>
      </c>
      <c r="G15" s="467">
        <v>3</v>
      </c>
      <c r="H15" s="467">
        <v>4</v>
      </c>
      <c r="I15" s="467">
        <v>1</v>
      </c>
      <c r="J15" s="467">
        <v>0</v>
      </c>
      <c r="K15" s="467">
        <v>0</v>
      </c>
      <c r="L15" s="467">
        <v>1</v>
      </c>
      <c r="M15" s="467">
        <v>2</v>
      </c>
      <c r="N15" s="467">
        <v>2</v>
      </c>
      <c r="O15" s="467">
        <v>3</v>
      </c>
      <c r="P15" s="467">
        <v>3</v>
      </c>
    </row>
    <row r="16" spans="1:16" ht="20.95" customHeight="1">
      <c r="A16" s="186"/>
      <c r="B16" s="1336" t="s">
        <v>1816</v>
      </c>
      <c r="C16" s="1336"/>
      <c r="D16" s="187"/>
      <c r="E16" s="467">
        <v>9</v>
      </c>
      <c r="F16" s="467">
        <v>14</v>
      </c>
      <c r="G16" s="467">
        <v>6</v>
      </c>
      <c r="H16" s="467">
        <v>11</v>
      </c>
      <c r="I16" s="467">
        <v>3</v>
      </c>
      <c r="J16" s="467">
        <v>3</v>
      </c>
      <c r="K16" s="467">
        <v>1</v>
      </c>
      <c r="L16" s="467">
        <v>5</v>
      </c>
      <c r="M16" s="467">
        <v>7</v>
      </c>
      <c r="N16" s="467">
        <v>7</v>
      </c>
      <c r="O16" s="467">
        <v>8</v>
      </c>
      <c r="P16" s="467">
        <v>10</v>
      </c>
    </row>
    <row r="17" spans="1:16" ht="20.95" customHeight="1">
      <c r="A17" s="186"/>
      <c r="B17" s="1336" t="s">
        <v>1818</v>
      </c>
      <c r="C17" s="1336"/>
      <c r="D17" s="187"/>
      <c r="E17" s="467">
        <v>0</v>
      </c>
      <c r="F17" s="467">
        <v>1</v>
      </c>
      <c r="G17" s="467">
        <v>2</v>
      </c>
      <c r="H17" s="467">
        <v>0</v>
      </c>
      <c r="I17" s="467">
        <v>0</v>
      </c>
      <c r="J17" s="467">
        <v>0</v>
      </c>
      <c r="K17" s="467">
        <v>1</v>
      </c>
      <c r="L17" s="467">
        <v>0</v>
      </c>
      <c r="M17" s="467">
        <v>0</v>
      </c>
      <c r="N17" s="467">
        <v>0</v>
      </c>
      <c r="O17" s="467">
        <v>0</v>
      </c>
      <c r="P17" s="467">
        <v>0</v>
      </c>
    </row>
    <row r="18" spans="1:16" ht="20.95" customHeight="1">
      <c r="A18" s="186"/>
      <c r="B18" s="1336" t="s">
        <v>1822</v>
      </c>
      <c r="C18" s="1336"/>
      <c r="D18" s="187"/>
      <c r="E18" s="467">
        <v>10</v>
      </c>
      <c r="F18" s="467">
        <v>8</v>
      </c>
      <c r="G18" s="467">
        <v>8</v>
      </c>
      <c r="H18" s="467">
        <v>8</v>
      </c>
      <c r="I18" s="467">
        <v>0</v>
      </c>
      <c r="J18" s="467">
        <v>0</v>
      </c>
      <c r="K18" s="467">
        <v>0</v>
      </c>
      <c r="L18" s="467">
        <v>0</v>
      </c>
      <c r="M18" s="467">
        <v>0</v>
      </c>
      <c r="N18" s="467">
        <v>0</v>
      </c>
      <c r="O18" s="467">
        <v>2</v>
      </c>
      <c r="P18" s="467">
        <v>2</v>
      </c>
    </row>
    <row r="19" spans="1:16" ht="20.95" customHeight="1">
      <c r="A19" s="186"/>
      <c r="B19" s="1336" t="s">
        <v>234</v>
      </c>
      <c r="C19" s="1336"/>
      <c r="D19" s="187"/>
      <c r="E19" s="467">
        <f>SUM(E13:E18)</f>
        <v>49</v>
      </c>
      <c r="F19" s="467">
        <f>SUM(F13:F18)</f>
        <v>63</v>
      </c>
      <c r="G19" s="467">
        <f>SUM(G13:G18)</f>
        <v>33</v>
      </c>
      <c r="H19" s="467">
        <f>SUM(H13:H18)</f>
        <v>46</v>
      </c>
      <c r="I19" s="467">
        <f t="shared" ref="I19:P19" si="0">SUM(I13:I18)</f>
        <v>11</v>
      </c>
      <c r="J19" s="467">
        <f t="shared" si="0"/>
        <v>13</v>
      </c>
      <c r="K19" s="467">
        <f t="shared" si="0"/>
        <v>137</v>
      </c>
      <c r="L19" s="467">
        <f>SUM(L13:L18)</f>
        <v>31</v>
      </c>
      <c r="M19" s="467">
        <f t="shared" si="0"/>
        <v>17</v>
      </c>
      <c r="N19" s="467">
        <f t="shared" si="0"/>
        <v>17</v>
      </c>
      <c r="O19" s="467">
        <f t="shared" si="0"/>
        <v>18</v>
      </c>
      <c r="P19" s="467">
        <f t="shared" si="0"/>
        <v>22</v>
      </c>
    </row>
    <row r="20" spans="1:16" ht="20.95" customHeight="1"/>
    <row r="21" spans="1:16" ht="20.95" customHeight="1">
      <c r="A21" s="460" t="s">
        <v>1854</v>
      </c>
    </row>
    <row r="22" spans="1:16" ht="20.95" customHeight="1">
      <c r="A22" s="460" t="s">
        <v>1855</v>
      </c>
    </row>
    <row r="23" spans="1:16" ht="20.95" customHeight="1">
      <c r="A23" s="460" t="s">
        <v>1856</v>
      </c>
    </row>
    <row r="24" spans="1:16" ht="20.95" customHeight="1">
      <c r="A24" s="460" t="s">
        <v>1857</v>
      </c>
    </row>
    <row r="25" spans="1:16" ht="20.95" customHeight="1">
      <c r="A25" s="1332" t="s">
        <v>1858</v>
      </c>
      <c r="B25" s="1332"/>
      <c r="C25" s="1332"/>
      <c r="D25" s="1332"/>
      <c r="E25" s="461" t="s">
        <v>1849</v>
      </c>
      <c r="F25" s="461" t="s">
        <v>1850</v>
      </c>
      <c r="G25" s="461" t="s">
        <v>1851</v>
      </c>
      <c r="H25" s="461" t="s">
        <v>1852</v>
      </c>
    </row>
    <row r="26" spans="1:16" ht="20.95" customHeight="1">
      <c r="A26" s="1332" t="s">
        <v>1859</v>
      </c>
      <c r="B26" s="1332"/>
      <c r="C26" s="1332"/>
      <c r="D26" s="1332"/>
      <c r="E26" s="467">
        <v>15</v>
      </c>
      <c r="F26" s="467">
        <v>15</v>
      </c>
      <c r="G26" s="467">
        <v>15</v>
      </c>
      <c r="H26" s="467">
        <v>14</v>
      </c>
    </row>
    <row r="27" spans="1:16" ht="20.95" customHeight="1">
      <c r="A27" s="1332" t="s">
        <v>1860</v>
      </c>
      <c r="B27" s="1332"/>
      <c r="C27" s="1332"/>
      <c r="D27" s="1332"/>
      <c r="E27" s="467">
        <v>50</v>
      </c>
      <c r="F27" s="467">
        <v>51</v>
      </c>
      <c r="G27" s="467">
        <v>52</v>
      </c>
      <c r="H27" s="467">
        <v>50</v>
      </c>
    </row>
  </sheetData>
  <mergeCells count="25">
    <mergeCell ref="A5:D5"/>
    <mergeCell ref="E5:F5"/>
    <mergeCell ref="G5:H5"/>
    <mergeCell ref="I5:J5"/>
    <mergeCell ref="A11:D11"/>
    <mergeCell ref="E11:H11"/>
    <mergeCell ref="I11:L11"/>
    <mergeCell ref="K5:L5"/>
    <mergeCell ref="A6:D6"/>
    <mergeCell ref="E6:F6"/>
    <mergeCell ref="G6:H6"/>
    <mergeCell ref="I6:J6"/>
    <mergeCell ref="K6:L6"/>
    <mergeCell ref="M11:P11"/>
    <mergeCell ref="A12:D12"/>
    <mergeCell ref="A25:D25"/>
    <mergeCell ref="A26:D26"/>
    <mergeCell ref="A27:D27"/>
    <mergeCell ref="B14:C14"/>
    <mergeCell ref="B15:C15"/>
    <mergeCell ref="B16:C16"/>
    <mergeCell ref="B17:C17"/>
    <mergeCell ref="B18:C18"/>
    <mergeCell ref="B19:C19"/>
    <mergeCell ref="B13:C13"/>
  </mergeCells>
  <phoneticPr fontId="6"/>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5</vt:i4>
      </vt:variant>
    </vt:vector>
  </HeadingPairs>
  <TitlesOfParts>
    <vt:vector size="45"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'P14'!Print_Area</vt:lpstr>
      <vt:lpstr>'P24'!Print_Area</vt:lpstr>
      <vt:lpstr>'P6'!Print_Area</vt:lpstr>
      <vt:lpstr>'P7'!Print_Area</vt:lpstr>
      <vt:lpstr>'P8'!Print_Area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2025-07-31T05:53:02Z</dcterms:modified>
</cp:coreProperties>
</file>